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jamin\Documents\davis_work\"/>
    </mc:Choice>
  </mc:AlternateContent>
  <bookViews>
    <workbookView xWindow="4875" yWindow="2220" windowWidth="25035" windowHeight="17820" tabRatio="50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3" i="2" l="1"/>
  <c r="L73" i="2"/>
  <c r="M73" i="2"/>
  <c r="K73" i="2"/>
  <c r="J73" i="2"/>
  <c r="I73" i="2"/>
  <c r="F72" i="2"/>
  <c r="G73" i="2"/>
  <c r="C67" i="2"/>
  <c r="C70" i="2"/>
  <c r="G69" i="2"/>
  <c r="G68" i="2"/>
  <c r="J67" i="2"/>
  <c r="G67" i="2"/>
  <c r="I64" i="2"/>
  <c r="J64" i="2"/>
  <c r="H64" i="2"/>
  <c r="L64" i="2"/>
  <c r="M64" i="2"/>
  <c r="K64" i="2"/>
  <c r="F63" i="2"/>
  <c r="G64" i="2"/>
  <c r="C58" i="2"/>
  <c r="C61" i="2"/>
  <c r="G60" i="2"/>
  <c r="G59" i="2"/>
  <c r="J58" i="2"/>
  <c r="G58" i="2"/>
  <c r="J55" i="2"/>
  <c r="L55" i="2"/>
  <c r="M55" i="2"/>
  <c r="K55" i="2"/>
  <c r="I55" i="2"/>
  <c r="H55" i="2"/>
  <c r="F54" i="2"/>
  <c r="G55" i="2"/>
  <c r="C49" i="2"/>
  <c r="C52" i="2"/>
  <c r="G51" i="2"/>
  <c r="G50" i="2"/>
  <c r="J49" i="2"/>
  <c r="G49" i="2"/>
  <c r="L46" i="2"/>
  <c r="M46" i="2"/>
  <c r="K46" i="2"/>
  <c r="I46" i="2"/>
  <c r="J46" i="2"/>
  <c r="H46" i="2"/>
  <c r="G46" i="2"/>
  <c r="F45" i="2"/>
  <c r="C40" i="2"/>
  <c r="C43" i="2"/>
  <c r="G42" i="2"/>
  <c r="G41" i="2"/>
  <c r="J40" i="2"/>
  <c r="G40" i="2"/>
  <c r="L36" i="2"/>
  <c r="M36" i="2"/>
  <c r="K36" i="2"/>
  <c r="I36" i="2"/>
  <c r="J36" i="2"/>
  <c r="H36" i="2"/>
  <c r="F35" i="2"/>
  <c r="G36" i="2"/>
  <c r="C30" i="2"/>
  <c r="C33" i="2"/>
  <c r="G32" i="2"/>
  <c r="G31" i="2"/>
  <c r="J30" i="2"/>
  <c r="G30" i="2"/>
  <c r="J27" i="2"/>
  <c r="I27" i="2"/>
  <c r="H27" i="2"/>
  <c r="F26" i="2"/>
  <c r="G27" i="2"/>
  <c r="C21" i="2"/>
  <c r="C24" i="2"/>
  <c r="G23" i="2"/>
  <c r="G22" i="2"/>
  <c r="J21" i="2"/>
  <c r="G21" i="2"/>
  <c r="I18" i="2"/>
  <c r="J18" i="2"/>
  <c r="H18" i="2"/>
  <c r="F17" i="2"/>
  <c r="G18" i="2"/>
  <c r="C12" i="2"/>
  <c r="C15" i="2"/>
  <c r="G14" i="2"/>
  <c r="G13" i="2"/>
  <c r="J12" i="2"/>
  <c r="G12" i="2"/>
  <c r="J9" i="2"/>
  <c r="I9" i="2"/>
  <c r="H9" i="2"/>
  <c r="C3" i="2"/>
  <c r="C6" i="2"/>
  <c r="F8" i="2"/>
  <c r="G9" i="2"/>
  <c r="G5" i="2"/>
  <c r="G4" i="2"/>
  <c r="J3" i="2"/>
  <c r="G3" i="2"/>
  <c r="U178" i="1"/>
  <c r="T178" i="1"/>
  <c r="S178" i="1"/>
  <c r="Q177" i="1"/>
  <c r="R178" i="1"/>
  <c r="C172" i="1"/>
  <c r="C180" i="1"/>
  <c r="K179" i="1"/>
  <c r="K178" i="1"/>
  <c r="L179" i="1"/>
  <c r="G179" i="1"/>
  <c r="G178" i="1"/>
  <c r="H179" i="1"/>
  <c r="C179" i="1"/>
  <c r="C178" i="1"/>
  <c r="K177" i="1"/>
  <c r="G177" i="1"/>
  <c r="C177" i="1"/>
  <c r="G174" i="1"/>
  <c r="C174" i="1"/>
  <c r="G173" i="1"/>
  <c r="C173" i="1"/>
  <c r="J172" i="1"/>
  <c r="G172" i="1"/>
  <c r="C162" i="1"/>
  <c r="C170" i="1"/>
  <c r="K169" i="1"/>
  <c r="K168" i="1"/>
  <c r="L169" i="1"/>
  <c r="G169" i="1"/>
  <c r="G168" i="1"/>
  <c r="H169" i="1"/>
  <c r="C169" i="1"/>
  <c r="C168" i="1"/>
  <c r="K167" i="1"/>
  <c r="G167" i="1"/>
  <c r="C167" i="1"/>
  <c r="G164" i="1"/>
  <c r="C164" i="1"/>
  <c r="G163" i="1"/>
  <c r="C163" i="1"/>
  <c r="J162" i="1"/>
  <c r="G162" i="1"/>
  <c r="C152" i="1"/>
  <c r="C160" i="1"/>
  <c r="K159" i="1"/>
  <c r="K158" i="1"/>
  <c r="L159" i="1"/>
  <c r="G159" i="1"/>
  <c r="G158" i="1"/>
  <c r="H159" i="1"/>
  <c r="C159" i="1"/>
  <c r="C158" i="1"/>
  <c r="K157" i="1"/>
  <c r="G157" i="1"/>
  <c r="C157" i="1"/>
  <c r="G154" i="1"/>
  <c r="C154" i="1"/>
  <c r="G153" i="1"/>
  <c r="C153" i="1"/>
  <c r="J152" i="1"/>
  <c r="G152" i="1"/>
  <c r="C142" i="1"/>
  <c r="C150" i="1"/>
  <c r="K149" i="1"/>
  <c r="K148" i="1"/>
  <c r="L149" i="1"/>
  <c r="G149" i="1"/>
  <c r="G148" i="1"/>
  <c r="H149" i="1"/>
  <c r="C149" i="1"/>
  <c r="C148" i="1"/>
  <c r="K147" i="1"/>
  <c r="G147" i="1"/>
  <c r="C147" i="1"/>
  <c r="G144" i="1"/>
  <c r="C144" i="1"/>
  <c r="G143" i="1"/>
  <c r="C143" i="1"/>
  <c r="J142" i="1"/>
  <c r="G142" i="1"/>
  <c r="C132" i="1"/>
  <c r="C140" i="1"/>
  <c r="K139" i="1"/>
  <c r="K138" i="1"/>
  <c r="L139" i="1"/>
  <c r="G139" i="1"/>
  <c r="G138" i="1"/>
  <c r="H139" i="1"/>
  <c r="C139" i="1"/>
  <c r="C138" i="1"/>
  <c r="K137" i="1"/>
  <c r="G137" i="1"/>
  <c r="C137" i="1"/>
  <c r="G134" i="1"/>
  <c r="C134" i="1"/>
  <c r="G133" i="1"/>
  <c r="C133" i="1"/>
  <c r="J132" i="1"/>
  <c r="G132" i="1"/>
  <c r="C122" i="1"/>
  <c r="C130" i="1"/>
  <c r="K129" i="1"/>
  <c r="K128" i="1"/>
  <c r="L129" i="1"/>
  <c r="G129" i="1"/>
  <c r="G128" i="1"/>
  <c r="H129" i="1"/>
  <c r="C129" i="1"/>
  <c r="C128" i="1"/>
  <c r="K127" i="1"/>
  <c r="G127" i="1"/>
  <c r="C127" i="1"/>
  <c r="G124" i="1"/>
  <c r="C124" i="1"/>
  <c r="G123" i="1"/>
  <c r="C123" i="1"/>
  <c r="J122" i="1"/>
  <c r="G122" i="1"/>
  <c r="C112" i="1"/>
  <c r="C120" i="1"/>
  <c r="K119" i="1"/>
  <c r="K118" i="1"/>
  <c r="L119" i="1"/>
  <c r="G119" i="1"/>
  <c r="G118" i="1"/>
  <c r="H119" i="1"/>
  <c r="C119" i="1"/>
  <c r="C118" i="1"/>
  <c r="K117" i="1"/>
  <c r="G117" i="1"/>
  <c r="C117" i="1"/>
  <c r="G114" i="1"/>
  <c r="C114" i="1"/>
  <c r="G113" i="1"/>
  <c r="C113" i="1"/>
  <c r="J112" i="1"/>
  <c r="G112" i="1"/>
  <c r="C102" i="1"/>
  <c r="C110" i="1"/>
  <c r="K109" i="1"/>
  <c r="K108" i="1"/>
  <c r="L109" i="1"/>
  <c r="G109" i="1"/>
  <c r="G108" i="1"/>
  <c r="H109" i="1"/>
  <c r="C109" i="1"/>
  <c r="C108" i="1"/>
  <c r="K107" i="1"/>
  <c r="G107" i="1"/>
  <c r="C107" i="1"/>
  <c r="G104" i="1"/>
  <c r="C104" i="1"/>
  <c r="G103" i="1"/>
  <c r="C103" i="1"/>
  <c r="J102" i="1"/>
  <c r="G102" i="1"/>
  <c r="C92" i="1"/>
  <c r="C100" i="1"/>
  <c r="K99" i="1"/>
  <c r="K98" i="1"/>
  <c r="L99" i="1"/>
  <c r="G99" i="1"/>
  <c r="G98" i="1"/>
  <c r="H99" i="1"/>
  <c r="C99" i="1"/>
  <c r="C98" i="1"/>
  <c r="K97" i="1"/>
  <c r="G97" i="1"/>
  <c r="C97" i="1"/>
  <c r="G94" i="1"/>
  <c r="C94" i="1"/>
  <c r="G93" i="1"/>
  <c r="C93" i="1"/>
  <c r="J92" i="1"/>
  <c r="G92" i="1"/>
  <c r="G89" i="1"/>
  <c r="G88" i="1"/>
  <c r="H89" i="1"/>
  <c r="C88" i="1"/>
  <c r="G87" i="1"/>
  <c r="C87" i="1"/>
  <c r="G84" i="1"/>
  <c r="C84" i="1"/>
  <c r="G83" i="1"/>
  <c r="C83" i="1"/>
  <c r="J82" i="1"/>
  <c r="G82" i="1"/>
  <c r="C82" i="1"/>
  <c r="G79" i="1"/>
  <c r="G78" i="1"/>
  <c r="H79" i="1"/>
  <c r="C78" i="1"/>
  <c r="G77" i="1"/>
  <c r="C77" i="1"/>
  <c r="C76" i="1"/>
  <c r="C75" i="1"/>
  <c r="G74" i="1"/>
  <c r="C74" i="1"/>
  <c r="G73" i="1"/>
  <c r="C73" i="1"/>
  <c r="J72" i="1"/>
  <c r="G72" i="1"/>
  <c r="C72" i="1"/>
  <c r="G69" i="1"/>
  <c r="G68" i="1"/>
  <c r="H69" i="1"/>
  <c r="G67" i="1"/>
  <c r="C67" i="1"/>
  <c r="M66" i="1"/>
  <c r="L66" i="1"/>
  <c r="C66" i="1"/>
  <c r="C65" i="1"/>
  <c r="G64" i="1"/>
  <c r="C64" i="1"/>
  <c r="M63" i="1"/>
  <c r="L63" i="1"/>
  <c r="G63" i="1"/>
  <c r="C63" i="1"/>
  <c r="J62" i="1"/>
  <c r="G62" i="1"/>
  <c r="C62" i="1"/>
  <c r="G59" i="1"/>
  <c r="G58" i="1"/>
  <c r="H59" i="1"/>
  <c r="G57" i="1"/>
  <c r="C57" i="1"/>
  <c r="C56" i="1"/>
  <c r="C55" i="1"/>
  <c r="G54" i="1"/>
  <c r="C54" i="1"/>
  <c r="G53" i="1"/>
  <c r="C53" i="1"/>
  <c r="G52" i="1"/>
  <c r="C52" i="1"/>
  <c r="G49" i="1"/>
  <c r="G48" i="1"/>
  <c r="H49" i="1"/>
  <c r="G47" i="1"/>
  <c r="C47" i="1"/>
  <c r="C46" i="1"/>
  <c r="C45" i="1"/>
  <c r="G44" i="1"/>
  <c r="C44" i="1"/>
  <c r="G43" i="1"/>
  <c r="C43" i="1"/>
  <c r="G42" i="1"/>
  <c r="C42" i="1"/>
  <c r="G39" i="1"/>
  <c r="G38" i="1"/>
  <c r="H39" i="1"/>
  <c r="G37" i="1"/>
  <c r="C37" i="1"/>
  <c r="C36" i="1"/>
  <c r="C35" i="1"/>
  <c r="G34" i="1"/>
  <c r="C34" i="1"/>
  <c r="G33" i="1"/>
  <c r="C33" i="1"/>
  <c r="G32" i="1"/>
  <c r="C32" i="1"/>
  <c r="G29" i="1"/>
  <c r="G28" i="1"/>
  <c r="H29" i="1"/>
  <c r="G27" i="1"/>
  <c r="C27" i="1"/>
  <c r="C26" i="1"/>
  <c r="C25" i="1"/>
  <c r="G24" i="1"/>
  <c r="C24" i="1"/>
  <c r="G23" i="1"/>
  <c r="C23" i="1"/>
  <c r="G22" i="1"/>
  <c r="C22" i="1"/>
  <c r="G19" i="1"/>
  <c r="G18" i="1"/>
  <c r="H19" i="1"/>
  <c r="G17" i="1"/>
  <c r="C17" i="1"/>
  <c r="C16" i="1"/>
  <c r="C15" i="1"/>
  <c r="G14" i="1"/>
  <c r="C14" i="1"/>
  <c r="G13" i="1"/>
  <c r="C13" i="1"/>
  <c r="G12" i="1"/>
  <c r="C12" i="1"/>
  <c r="G9" i="1"/>
  <c r="G8" i="1"/>
  <c r="H9" i="1"/>
  <c r="G7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<sst xmlns="http://schemas.openxmlformats.org/spreadsheetml/2006/main" count="375" uniqueCount="51">
  <si>
    <t>library.meamE</t>
  </si>
  <si>
    <t>alpha U</t>
  </si>
  <si>
    <t>bcc U</t>
  </si>
  <si>
    <t>bcc U Vol</t>
  </si>
  <si>
    <t>fcc U</t>
  </si>
  <si>
    <t>fcc U vol</t>
  </si>
  <si>
    <t>bct U</t>
  </si>
  <si>
    <t>library.meamH - target a,c,2y</t>
  </si>
  <si>
    <t>2y</t>
  </si>
  <si>
    <t>bct</t>
  </si>
  <si>
    <t>c/a</t>
  </si>
  <si>
    <t>library.meamI - target a,c,2y -with Cmax variable</t>
  </si>
  <si>
    <t>library.meamJ - target a,c,2y -with Cmax variable - r=5.5</t>
  </si>
  <si>
    <t>library.meamK - target a,c,2y -with Cmax variable - r=5.5 with larger steps</t>
  </si>
  <si>
    <t>library.meamL - target a,c,2y -with Cmax &amp; Cmin - r=5.5 with larger steps</t>
  </si>
  <si>
    <t>library.meamM - same a L, with different weights</t>
  </si>
  <si>
    <t>V</t>
  </si>
  <si>
    <t>V/at</t>
  </si>
  <si>
    <t>library.meamM changes to fct at 100K</t>
  </si>
  <si>
    <t>library.meamMa devolves into a mess at 100K</t>
  </si>
  <si>
    <t>library.meamQ - starting with some of Fernandez</t>
  </si>
  <si>
    <t>bct U Vol</t>
  </si>
  <si>
    <t>library.meamT</t>
  </si>
  <si>
    <t>library.meamU</t>
  </si>
  <si>
    <t>fct</t>
  </si>
  <si>
    <t>fct U</t>
  </si>
  <si>
    <t>alpha vac</t>
  </si>
  <si>
    <t>library.meamU5</t>
  </si>
  <si>
    <t>library.meamW</t>
  </si>
  <si>
    <t>library.meamX</t>
  </si>
  <si>
    <t>library.meamY</t>
  </si>
  <si>
    <t>library.meamZZ1</t>
  </si>
  <si>
    <t>library.meamVV</t>
  </si>
  <si>
    <t>library.meamWW1</t>
  </si>
  <si>
    <t>library.meamTT2</t>
  </si>
  <si>
    <t>vac</t>
  </si>
  <si>
    <t>c11</t>
  </si>
  <si>
    <t>E</t>
  </si>
  <si>
    <t>c22</t>
  </si>
  <si>
    <t>c33</t>
  </si>
  <si>
    <t>library.meamRR</t>
  </si>
  <si>
    <t>library.meamRR1</t>
  </si>
  <si>
    <t>library.meamRR6</t>
  </si>
  <si>
    <t>lib original</t>
  </si>
  <si>
    <t>c44</t>
  </si>
  <si>
    <t>c55</t>
  </si>
  <si>
    <t>c66</t>
  </si>
  <si>
    <t>library.meamOO1</t>
  </si>
  <si>
    <t>VASP</t>
  </si>
  <si>
    <t>library.meamArg</t>
  </si>
  <si>
    <t>library.meamII4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</si>
</sst>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opLeftCell="A151" workbookViewId="0">
      <selection activeCell="A171" sqref="A171:U180"/>
    </sheetView>
  </sheetViews>
  <sheetFormatPr defaultColWidth="8.875" defaultRowHeight="15.75" x14ac:dyDescent="0.25"/>
  <sheetData>
    <row r="1" spans="1:9" x14ac:dyDescent="0.25">
      <c r="A1" t="s">
        <v>0</v>
      </c>
    </row>
    <row r="2" spans="1:9" x14ac:dyDescent="0.25">
      <c r="A2" t="s">
        <v>1</v>
      </c>
      <c r="B2">
        <v>-1204.4572000000001</v>
      </c>
      <c r="C2">
        <f>B2/216</f>
        <v>-5.5761907407407412</v>
      </c>
    </row>
    <row r="3" spans="1:9" x14ac:dyDescent="0.25">
      <c r="A3" t="s">
        <v>2</v>
      </c>
      <c r="B3">
        <v>-1344.04912696</v>
      </c>
      <c r="C3">
        <f>B3/250</f>
        <v>-5.3761965078399996</v>
      </c>
    </row>
    <row r="4" spans="1:9" x14ac:dyDescent="0.25">
      <c r="A4" t="s">
        <v>3</v>
      </c>
      <c r="B4">
        <v>5397.0110999999997</v>
      </c>
      <c r="C4">
        <f>(B4^(1/3))/5</f>
        <v>3.5081737888503013</v>
      </c>
    </row>
    <row r="5" spans="1:9" x14ac:dyDescent="0.25">
      <c r="A5" t="s">
        <v>4</v>
      </c>
      <c r="B5">
        <v>-2634.9999993848</v>
      </c>
      <c r="C5">
        <f>B5/500</f>
        <v>-5.2699999987695998</v>
      </c>
    </row>
    <row r="6" spans="1:9" x14ac:dyDescent="0.25">
      <c r="A6" t="s">
        <v>5</v>
      </c>
      <c r="B6">
        <v>10360.233479057601</v>
      </c>
      <c r="C6">
        <f>(B6^(1/3))/5</f>
        <v>4.3600002074821891</v>
      </c>
    </row>
    <row r="7" spans="1:9" x14ac:dyDescent="0.25">
      <c r="A7" t="s">
        <v>6</v>
      </c>
      <c r="B7">
        <v>-1355.6207999999999</v>
      </c>
      <c r="C7">
        <f>B7/250</f>
        <v>-5.4224831999999994</v>
      </c>
      <c r="D7" s="1">
        <v>-0.14771067871589</v>
      </c>
      <c r="E7" s="1">
        <v>18.647710678715899</v>
      </c>
      <c r="G7" s="1">
        <f>E7-D7</f>
        <v>18.795421357431788</v>
      </c>
    </row>
    <row r="8" spans="1:9" x14ac:dyDescent="0.25">
      <c r="D8" s="1">
        <v>-0.14771067871589</v>
      </c>
      <c r="E8" s="1">
        <v>18.647710678715899</v>
      </c>
      <c r="G8" s="1">
        <f>E8-D8</f>
        <v>18.795421357431788</v>
      </c>
    </row>
    <row r="9" spans="1:9" x14ac:dyDescent="0.25">
      <c r="D9" s="1">
        <v>-0.11976541517504601</v>
      </c>
      <c r="E9" s="1">
        <v>15.119765415174999</v>
      </c>
      <c r="G9" s="1">
        <f>E9-D9</f>
        <v>15.239530830350045</v>
      </c>
      <c r="H9" s="1">
        <f>G9/G8</f>
        <v>0.81081081081080797</v>
      </c>
    </row>
    <row r="11" spans="1:9" x14ac:dyDescent="0.25">
      <c r="A11" t="s">
        <v>7</v>
      </c>
    </row>
    <row r="12" spans="1:9" x14ac:dyDescent="0.25">
      <c r="A12" t="s">
        <v>1</v>
      </c>
      <c r="B12">
        <v>-1157.2541000000001</v>
      </c>
      <c r="C12">
        <f>B12/216</f>
        <v>-5.357657870370371</v>
      </c>
      <c r="E12" s="1">
        <v>-0.17021592416383499</v>
      </c>
      <c r="F12" s="1">
        <v>16.970215924163799</v>
      </c>
      <c r="G12">
        <f>(F12-E12)/6</f>
        <v>2.8567386413879388</v>
      </c>
    </row>
    <row r="13" spans="1:9" x14ac:dyDescent="0.25">
      <c r="A13" t="s">
        <v>2</v>
      </c>
      <c r="B13">
        <v>-1351.1434825900001</v>
      </c>
      <c r="C13">
        <f>B13/250</f>
        <v>-5.4045739303600007</v>
      </c>
      <c r="E13" s="1">
        <v>-0.17781484934972</v>
      </c>
      <c r="F13" s="1">
        <v>17.727814849349699</v>
      </c>
      <c r="G13">
        <f>(F13-E13)/3</f>
        <v>5.9685432328998056</v>
      </c>
      <c r="H13">
        <v>0.2</v>
      </c>
      <c r="I13" t="s">
        <v>8</v>
      </c>
    </row>
    <row r="14" spans="1:9" x14ac:dyDescent="0.25">
      <c r="A14" t="s">
        <v>3</v>
      </c>
      <c r="B14">
        <v>5390.8308999999999</v>
      </c>
      <c r="C14">
        <f>(B14^(1/3))/5</f>
        <v>3.5068341895580586</v>
      </c>
      <c r="E14" s="1">
        <v>-0.148938933643355</v>
      </c>
      <c r="F14" s="1">
        <v>14.8489389336433</v>
      </c>
      <c r="G14">
        <f>(F14-E14)/3</f>
        <v>4.9992926224288849</v>
      </c>
    </row>
    <row r="15" spans="1:9" x14ac:dyDescent="0.25">
      <c r="A15" t="s">
        <v>4</v>
      </c>
      <c r="B15">
        <v>-2634.9999993848</v>
      </c>
      <c r="C15">
        <f>B15/500</f>
        <v>-5.2699999987695998</v>
      </c>
    </row>
    <row r="16" spans="1:9" x14ac:dyDescent="0.25">
      <c r="A16" t="s">
        <v>5</v>
      </c>
      <c r="B16">
        <v>10360.233479057601</v>
      </c>
      <c r="C16">
        <f>(B16^(1/3))/5</f>
        <v>4.3600002074821891</v>
      </c>
      <c r="G16" t="s">
        <v>9</v>
      </c>
      <c r="H16" t="s">
        <v>10</v>
      </c>
    </row>
    <row r="17" spans="1:9" x14ac:dyDescent="0.25">
      <c r="A17" t="s">
        <v>6</v>
      </c>
      <c r="B17">
        <v>-1359.1528000000001</v>
      </c>
      <c r="C17">
        <f>B17/250</f>
        <v>-5.4366112000000006</v>
      </c>
      <c r="D17" s="1">
        <v>-0.15251232629977499</v>
      </c>
      <c r="E17" s="1">
        <v>18.6525123262997</v>
      </c>
      <c r="G17" s="1">
        <f>E17-D17</f>
        <v>18.805024652599474</v>
      </c>
    </row>
    <row r="18" spans="1:9" x14ac:dyDescent="0.25">
      <c r="D18" s="1">
        <v>-0.15251232629977499</v>
      </c>
      <c r="E18" s="1">
        <v>18.6525123262997</v>
      </c>
      <c r="G18" s="1">
        <f>E18-D18</f>
        <v>18.805024652599474</v>
      </c>
    </row>
    <row r="19" spans="1:9" x14ac:dyDescent="0.25">
      <c r="D19" s="1">
        <v>-0.12365864294576299</v>
      </c>
      <c r="E19" s="1">
        <v>15.123658642945699</v>
      </c>
      <c r="G19" s="1">
        <f>E19-D19</f>
        <v>15.247317285891462</v>
      </c>
      <c r="H19" s="1">
        <f>G19/G18</f>
        <v>0.81081081081081063</v>
      </c>
    </row>
    <row r="21" spans="1:9" x14ac:dyDescent="0.25">
      <c r="A21" t="s">
        <v>11</v>
      </c>
    </row>
    <row r="22" spans="1:9" x14ac:dyDescent="0.25">
      <c r="A22" t="s">
        <v>1</v>
      </c>
      <c r="B22">
        <v>-1158.038</v>
      </c>
      <c r="C22">
        <f>B22/216</f>
        <v>-5.3612870370370374</v>
      </c>
      <c r="E22" s="1">
        <v>-0.17058047633378801</v>
      </c>
      <c r="F22" s="1">
        <v>16.970580476333801</v>
      </c>
      <c r="G22">
        <f>(F22-E22)/6</f>
        <v>2.8568601587779319</v>
      </c>
    </row>
    <row r="23" spans="1:9" x14ac:dyDescent="0.25">
      <c r="A23" t="s">
        <v>2</v>
      </c>
      <c r="B23">
        <v>-1352.5008309499999</v>
      </c>
      <c r="C23">
        <f>B23/250</f>
        <v>-5.4100033237999998</v>
      </c>
      <c r="E23" s="1">
        <v>-0.178195676170118</v>
      </c>
      <c r="F23" s="1">
        <v>17.728195676170099</v>
      </c>
      <c r="G23">
        <f>(F23-E23)/3</f>
        <v>5.9687971174467398</v>
      </c>
      <c r="H23">
        <v>0.2</v>
      </c>
      <c r="I23" t="s">
        <v>8</v>
      </c>
    </row>
    <row r="24" spans="1:9" x14ac:dyDescent="0.25">
      <c r="A24" t="s">
        <v>3</v>
      </c>
      <c r="B24">
        <v>5389.4856</v>
      </c>
      <c r="C24">
        <f>(B24^(1/3))/5</f>
        <v>3.5065424511958838</v>
      </c>
      <c r="E24" s="1">
        <v>-0.14925791679206399</v>
      </c>
      <c r="F24" s="1">
        <v>14.849257916792</v>
      </c>
      <c r="G24">
        <f>(F24-E24)/3</f>
        <v>4.9995052778613545</v>
      </c>
    </row>
    <row r="25" spans="1:9" x14ac:dyDescent="0.25">
      <c r="A25" t="s">
        <v>4</v>
      </c>
      <c r="B25">
        <v>-2634.9999993848</v>
      </c>
      <c r="C25">
        <f>B25/500</f>
        <v>-5.2699999987695998</v>
      </c>
    </row>
    <row r="26" spans="1:9" x14ac:dyDescent="0.25">
      <c r="A26" t="s">
        <v>5</v>
      </c>
      <c r="B26">
        <v>10360.233479057601</v>
      </c>
      <c r="C26">
        <f>(B26^(1/3))/5</f>
        <v>4.3600002074821891</v>
      </c>
      <c r="G26" t="s">
        <v>9</v>
      </c>
      <c r="H26" t="s">
        <v>10</v>
      </c>
    </row>
    <row r="27" spans="1:9" x14ac:dyDescent="0.25">
      <c r="A27" t="s">
        <v>6</v>
      </c>
      <c r="B27">
        <v>-1360.4514999999999</v>
      </c>
      <c r="C27">
        <f>B27/250</f>
        <v>-5.4418059999999997</v>
      </c>
      <c r="D27" s="1">
        <v>-0.15156104947299201</v>
      </c>
      <c r="E27" s="1">
        <v>18.651561049472999</v>
      </c>
      <c r="G27" s="1">
        <f>E27-D27</f>
        <v>18.803122098945991</v>
      </c>
    </row>
    <row r="28" spans="1:9" x14ac:dyDescent="0.25">
      <c r="D28" s="1">
        <v>-0.15156104947299201</v>
      </c>
      <c r="E28" s="1">
        <v>18.651561049472999</v>
      </c>
      <c r="G28" s="1">
        <f>E28-D28</f>
        <v>18.803122098945991</v>
      </c>
    </row>
    <row r="29" spans="1:9" x14ac:dyDescent="0.25">
      <c r="D29" s="1">
        <v>-0.12288733741053399</v>
      </c>
      <c r="E29" s="1">
        <v>15.1228873374105</v>
      </c>
      <c r="G29" s="1">
        <f>E29-D29</f>
        <v>15.245774674821034</v>
      </c>
      <c r="H29" s="1">
        <f>G29/G28</f>
        <v>0.81081081081080864</v>
      </c>
    </row>
    <row r="31" spans="1:9" x14ac:dyDescent="0.25">
      <c r="A31" t="s">
        <v>12</v>
      </c>
    </row>
    <row r="32" spans="1:9" x14ac:dyDescent="0.25">
      <c r="A32" t="s">
        <v>1</v>
      </c>
      <c r="B32">
        <v>-1158.038</v>
      </c>
      <c r="C32">
        <f>B32/216</f>
        <v>-5.3612870370370374</v>
      </c>
      <c r="E32" s="1">
        <v>-0.17058047633378801</v>
      </c>
      <c r="F32" s="1">
        <v>16.970580476333801</v>
      </c>
      <c r="G32">
        <f>(F32-E32)/6</f>
        <v>2.8568601587779319</v>
      </c>
    </row>
    <row r="33" spans="1:9" x14ac:dyDescent="0.25">
      <c r="A33" t="s">
        <v>2</v>
      </c>
      <c r="B33">
        <v>-1352.5008309499999</v>
      </c>
      <c r="C33">
        <f>B33/250</f>
        <v>-5.4100033237999998</v>
      </c>
      <c r="E33" s="1">
        <v>-0.178195676170118</v>
      </c>
      <c r="F33" s="1">
        <v>17.728195676170099</v>
      </c>
      <c r="G33">
        <f>(F33-E33)/3</f>
        <v>5.9687971174467398</v>
      </c>
      <c r="H33">
        <v>0.2</v>
      </c>
      <c r="I33" t="s">
        <v>8</v>
      </c>
    </row>
    <row r="34" spans="1:9" x14ac:dyDescent="0.25">
      <c r="A34" t="s">
        <v>3</v>
      </c>
      <c r="B34">
        <v>5389.4856</v>
      </c>
      <c r="C34">
        <f>(B34^(1/3))/5</f>
        <v>3.5065424511958838</v>
      </c>
      <c r="E34" s="1">
        <v>-0.14925791679206399</v>
      </c>
      <c r="F34" s="1">
        <v>14.849257916792</v>
      </c>
      <c r="G34">
        <f>(F34-E34)/3</f>
        <v>4.9995052778613545</v>
      </c>
    </row>
    <row r="35" spans="1:9" x14ac:dyDescent="0.25">
      <c r="A35" t="s">
        <v>4</v>
      </c>
      <c r="B35">
        <v>-2634.9999993848</v>
      </c>
      <c r="C35">
        <f>B35/500</f>
        <v>-5.2699999987695998</v>
      </c>
    </row>
    <row r="36" spans="1:9" x14ac:dyDescent="0.25">
      <c r="A36" t="s">
        <v>5</v>
      </c>
      <c r="B36">
        <v>10360.233479057601</v>
      </c>
      <c r="C36">
        <f>(B36^(1/3))/5</f>
        <v>4.3600002074821891</v>
      </c>
      <c r="G36" t="s">
        <v>9</v>
      </c>
      <c r="H36" t="s">
        <v>10</v>
      </c>
    </row>
    <row r="37" spans="1:9" x14ac:dyDescent="0.25">
      <c r="A37" t="s">
        <v>6</v>
      </c>
      <c r="B37">
        <v>-1360.4514999999999</v>
      </c>
      <c r="C37">
        <f>B37/250</f>
        <v>-5.4418059999999997</v>
      </c>
      <c r="D37" s="1">
        <v>-0.15156104947299201</v>
      </c>
      <c r="E37" s="1">
        <v>18.651561049472999</v>
      </c>
      <c r="G37" s="1">
        <f>E37-D37</f>
        <v>18.803122098945991</v>
      </c>
    </row>
    <row r="38" spans="1:9" x14ac:dyDescent="0.25">
      <c r="D38" s="1">
        <v>-0.15156104947299201</v>
      </c>
      <c r="E38" s="1">
        <v>18.651561049472999</v>
      </c>
      <c r="G38" s="1">
        <f>E38-D38</f>
        <v>18.803122098945991</v>
      </c>
    </row>
    <row r="39" spans="1:9" x14ac:dyDescent="0.25">
      <c r="D39" s="1">
        <v>-0.12288733741053399</v>
      </c>
      <c r="E39" s="1">
        <v>15.1228873374105</v>
      </c>
      <c r="G39" s="1">
        <f>E39-D39</f>
        <v>15.245774674821034</v>
      </c>
      <c r="H39" s="1">
        <f>G39/G38</f>
        <v>0.81081081081080864</v>
      </c>
    </row>
    <row r="41" spans="1:9" x14ac:dyDescent="0.25">
      <c r="A41" t="s">
        <v>13</v>
      </c>
    </row>
    <row r="42" spans="1:9" x14ac:dyDescent="0.25">
      <c r="A42" t="s">
        <v>1</v>
      </c>
      <c r="B42">
        <v>-1158.8241</v>
      </c>
      <c r="C42">
        <f>B42/216</f>
        <v>-5.3649263888888887</v>
      </c>
      <c r="E42" s="1">
        <v>-0.17058047633378801</v>
      </c>
      <c r="F42" s="1">
        <v>16.970580476333801</v>
      </c>
      <c r="G42">
        <f>(F42-E42)/6</f>
        <v>2.8568601587779319</v>
      </c>
    </row>
    <row r="43" spans="1:9" x14ac:dyDescent="0.25">
      <c r="A43" t="s">
        <v>2</v>
      </c>
      <c r="B43">
        <v>-1350.8044</v>
      </c>
      <c r="C43">
        <f>B43/250</f>
        <v>-5.4032175999999996</v>
      </c>
      <c r="E43" s="1">
        <v>-0.178195676170118</v>
      </c>
      <c r="F43" s="1">
        <v>17.728195676170099</v>
      </c>
      <c r="G43">
        <f>(F43-E43)/3</f>
        <v>5.9687971174467398</v>
      </c>
      <c r="H43">
        <v>0.2</v>
      </c>
      <c r="I43" t="s">
        <v>8</v>
      </c>
    </row>
    <row r="44" spans="1:9" x14ac:dyDescent="0.25">
      <c r="A44" t="s">
        <v>3</v>
      </c>
      <c r="B44">
        <v>5391.1589000000004</v>
      </c>
      <c r="C44">
        <f>(B44^(1/3))/5</f>
        <v>3.5069053114505122</v>
      </c>
      <c r="E44" s="1">
        <v>-0.14925791679206399</v>
      </c>
      <c r="F44" s="1">
        <v>14.849257916792</v>
      </c>
      <c r="G44">
        <f>(F44-E44)/3</f>
        <v>4.9995052778613545</v>
      </c>
    </row>
    <row r="45" spans="1:9" x14ac:dyDescent="0.25">
      <c r="A45" t="s">
        <v>4</v>
      </c>
      <c r="B45">
        <v>-2634.9999993848</v>
      </c>
      <c r="C45">
        <f>B45/500</f>
        <v>-5.2699999987695998</v>
      </c>
    </row>
    <row r="46" spans="1:9" x14ac:dyDescent="0.25">
      <c r="A46" t="s">
        <v>5</v>
      </c>
      <c r="B46">
        <v>10360.233479057601</v>
      </c>
      <c r="C46">
        <f>(B46^(1/3))/5</f>
        <v>4.3600002074821891</v>
      </c>
      <c r="G46" t="s">
        <v>9</v>
      </c>
      <c r="H46" t="s">
        <v>10</v>
      </c>
    </row>
    <row r="47" spans="1:9" x14ac:dyDescent="0.25">
      <c r="A47" t="s">
        <v>6</v>
      </c>
      <c r="B47">
        <v>-1358.2619</v>
      </c>
      <c r="C47">
        <f>B47/250</f>
        <v>-5.4330476000000001</v>
      </c>
      <c r="D47" s="1">
        <v>-0.15156104947299201</v>
      </c>
      <c r="E47" s="1">
        <v>18.651561049472999</v>
      </c>
      <c r="G47" s="1">
        <f>E47-D47</f>
        <v>18.803122098945991</v>
      </c>
    </row>
    <row r="48" spans="1:9" x14ac:dyDescent="0.25">
      <c r="D48" s="1">
        <v>-0.15156104947299201</v>
      </c>
      <c r="E48" s="1">
        <v>18.651561049472999</v>
      </c>
      <c r="G48" s="1">
        <f>E48-D48</f>
        <v>18.803122098945991</v>
      </c>
    </row>
    <row r="49" spans="1:13" x14ac:dyDescent="0.25">
      <c r="D49" s="1">
        <v>-0.12288733741053399</v>
      </c>
      <c r="E49" s="1">
        <v>15.1228873374105</v>
      </c>
      <c r="G49" s="1">
        <f>E49-D49</f>
        <v>15.245774674821034</v>
      </c>
      <c r="H49" s="1">
        <f>G49/G48</f>
        <v>0.81081081081080864</v>
      </c>
    </row>
    <row r="51" spans="1:13" x14ac:dyDescent="0.25">
      <c r="A51" t="s">
        <v>14</v>
      </c>
    </row>
    <row r="52" spans="1:13" x14ac:dyDescent="0.25">
      <c r="A52" t="s">
        <v>1</v>
      </c>
      <c r="B52">
        <v>-1220.8888999999999</v>
      </c>
      <c r="C52">
        <f>B52/216</f>
        <v>-5.6522634259259252</v>
      </c>
      <c r="E52" s="1">
        <v>8.429632916674E-3</v>
      </c>
      <c r="F52" s="1">
        <v>16.791570367083299</v>
      </c>
      <c r="G52">
        <f>(F52-E52)/6</f>
        <v>2.7971901223611044</v>
      </c>
    </row>
    <row r="53" spans="1:13" x14ac:dyDescent="0.25">
      <c r="A53" t="s">
        <v>2</v>
      </c>
      <c r="B53">
        <v>-1452.50408017</v>
      </c>
      <c r="C53">
        <f>B53/250</f>
        <v>-5.81001632068</v>
      </c>
      <c r="E53" s="1">
        <v>8.8059558147398007E-3</v>
      </c>
      <c r="F53" s="1">
        <v>17.5411940441852</v>
      </c>
      <c r="G53">
        <f>(F53-E53)/3</f>
        <v>5.8441293627901532</v>
      </c>
      <c r="H53">
        <v>0.19400000000000001</v>
      </c>
      <c r="I53" t="s">
        <v>8</v>
      </c>
    </row>
    <row r="54" spans="1:13" x14ac:dyDescent="0.25">
      <c r="A54" t="s">
        <v>3</v>
      </c>
      <c r="B54">
        <v>3874.373</v>
      </c>
      <c r="C54">
        <f>(B54^(1/3))/5</f>
        <v>3.1412112113666701</v>
      </c>
      <c r="E54" s="1">
        <v>7.3759288020897396E-3</v>
      </c>
      <c r="F54" s="1">
        <v>14.692624071197899</v>
      </c>
      <c r="G54">
        <f>(F54-E54)/3</f>
        <v>4.8950827141319371</v>
      </c>
    </row>
    <row r="55" spans="1:13" x14ac:dyDescent="0.25">
      <c r="A55" t="s">
        <v>4</v>
      </c>
      <c r="B55">
        <v>-2634.9999993848</v>
      </c>
      <c r="C55">
        <f>B55/500</f>
        <v>-5.2699999987695998</v>
      </c>
    </row>
    <row r="56" spans="1:13" x14ac:dyDescent="0.25">
      <c r="A56" t="s">
        <v>5</v>
      </c>
      <c r="B56">
        <v>10360.233479057601</v>
      </c>
      <c r="C56">
        <f>(B56^(1/3))/5</f>
        <v>4.3600002074821891</v>
      </c>
      <c r="G56" t="s">
        <v>9</v>
      </c>
      <c r="H56" t="s">
        <v>10</v>
      </c>
    </row>
    <row r="57" spans="1:13" x14ac:dyDescent="0.25">
      <c r="A57" t="s">
        <v>6</v>
      </c>
      <c r="B57">
        <v>-1322.9239</v>
      </c>
      <c r="C57">
        <f>B57/250</f>
        <v>-5.2916955999999997</v>
      </c>
      <c r="D57" s="1">
        <v>0.20396307304973499</v>
      </c>
      <c r="E57" s="1">
        <v>18.296036926950201</v>
      </c>
      <c r="G57" s="1">
        <f>E57-D57</f>
        <v>18.092073853900466</v>
      </c>
    </row>
    <row r="58" spans="1:13" x14ac:dyDescent="0.25">
      <c r="D58" s="1">
        <v>0.20396307304973499</v>
      </c>
      <c r="E58" s="1">
        <v>18.296036926950201</v>
      </c>
      <c r="G58" s="1">
        <f>E58-D58</f>
        <v>18.092073853900466</v>
      </c>
    </row>
    <row r="59" spans="1:13" x14ac:dyDescent="0.25">
      <c r="D59" s="1">
        <v>0.16537546463492001</v>
      </c>
      <c r="E59" s="1">
        <v>14.834624535365</v>
      </c>
      <c r="G59" s="1">
        <f>E59-D59</f>
        <v>14.66924907073008</v>
      </c>
      <c r="H59" s="1">
        <f>G59/G58</f>
        <v>0.8108108108108093</v>
      </c>
    </row>
    <row r="61" spans="1:13" x14ac:dyDescent="0.25">
      <c r="A61" t="s">
        <v>15</v>
      </c>
      <c r="I61" t="s">
        <v>16</v>
      </c>
      <c r="J61" t="s">
        <v>17</v>
      </c>
      <c r="L61" t="s">
        <v>18</v>
      </c>
    </row>
    <row r="62" spans="1:13" x14ac:dyDescent="0.25">
      <c r="A62" t="s">
        <v>1</v>
      </c>
      <c r="B62">
        <v>-1247.0969</v>
      </c>
      <c r="C62">
        <f>B62/216</f>
        <v>-5.7735967592592594</v>
      </c>
      <c r="E62" s="1">
        <v>-0.211323386263681</v>
      </c>
      <c r="F62" s="1">
        <v>17.011323386263701</v>
      </c>
      <c r="G62">
        <f>(F62-E62)/6</f>
        <v>2.8704411287545639</v>
      </c>
      <c r="I62">
        <v>4669.5559000000003</v>
      </c>
      <c r="J62">
        <f>I62/216</f>
        <v>21.618314351851854</v>
      </c>
      <c r="L62">
        <v>-1285.5</v>
      </c>
      <c r="M62">
        <v>4286.51</v>
      </c>
    </row>
    <row r="63" spans="1:13" x14ac:dyDescent="0.25">
      <c r="A63" t="s">
        <v>2</v>
      </c>
      <c r="B63">
        <v>-1368.6291000000001</v>
      </c>
      <c r="C63">
        <f>B63/250</f>
        <v>-5.4745164000000006</v>
      </c>
      <c r="E63" s="1">
        <v>-0.22075746600759599</v>
      </c>
      <c r="F63" s="1">
        <v>17.770757466007499</v>
      </c>
      <c r="G63">
        <f>(F63-E63)/3</f>
        <v>5.9971716440050322</v>
      </c>
      <c r="H63">
        <v>0.186</v>
      </c>
      <c r="I63" t="s">
        <v>8</v>
      </c>
      <c r="L63">
        <f>L62/216</f>
        <v>-5.9513888888888893</v>
      </c>
      <c r="M63">
        <f>M62/216</f>
        <v>19.844953703703705</v>
      </c>
    </row>
    <row r="64" spans="1:13" x14ac:dyDescent="0.25">
      <c r="A64" t="s">
        <v>3</v>
      </c>
      <c r="B64">
        <v>5258.0902999999998</v>
      </c>
      <c r="C64">
        <f>(B64^(1/3))/5</f>
        <v>3.4778112585528382</v>
      </c>
      <c r="E64" s="1">
        <v>-0.18490796298072101</v>
      </c>
      <c r="F64" s="1">
        <v>14.8849079629807</v>
      </c>
      <c r="G64">
        <f>(F64-E64)/3</f>
        <v>5.0232719753204735</v>
      </c>
      <c r="L64" t="s">
        <v>19</v>
      </c>
    </row>
    <row r="65" spans="1:13" x14ac:dyDescent="0.25">
      <c r="A65" t="s">
        <v>4</v>
      </c>
      <c r="B65">
        <v>-2634.9999993848</v>
      </c>
      <c r="C65">
        <f>B65/500</f>
        <v>-5.2699999987695998</v>
      </c>
      <c r="L65">
        <v>-1492.67</v>
      </c>
      <c r="M65">
        <v>3967.25</v>
      </c>
    </row>
    <row r="66" spans="1:13" x14ac:dyDescent="0.25">
      <c r="A66" t="s">
        <v>5</v>
      </c>
      <c r="B66">
        <v>10360.233479057601</v>
      </c>
      <c r="C66">
        <f>(B66^(1/3))/5</f>
        <v>4.3600002074821891</v>
      </c>
      <c r="G66" t="s">
        <v>9</v>
      </c>
      <c r="H66" t="s">
        <v>10</v>
      </c>
      <c r="L66">
        <f>L65/216</f>
        <v>-6.9105092592592596</v>
      </c>
      <c r="M66">
        <f>M65/216</f>
        <v>18.366898148148149</v>
      </c>
    </row>
    <row r="67" spans="1:13" x14ac:dyDescent="0.25">
      <c r="A67" t="s">
        <v>6</v>
      </c>
      <c r="B67">
        <v>-1365.3154</v>
      </c>
      <c r="C67">
        <f>B67/250</f>
        <v>-5.4612615999999994</v>
      </c>
      <c r="D67" s="1">
        <v>0.20396307304973499</v>
      </c>
      <c r="E67" s="1">
        <v>18.296036926950201</v>
      </c>
      <c r="G67" s="1">
        <f>E67-D67</f>
        <v>18.092073853900466</v>
      </c>
    </row>
    <row r="68" spans="1:13" x14ac:dyDescent="0.25">
      <c r="D68" s="1">
        <v>0.20396307304973499</v>
      </c>
      <c r="E68" s="1">
        <v>18.296036926950201</v>
      </c>
      <c r="G68" s="1">
        <f>E68-D68</f>
        <v>18.092073853900466</v>
      </c>
    </row>
    <row r="69" spans="1:13" x14ac:dyDescent="0.25">
      <c r="D69" s="1">
        <v>0.16537546463492001</v>
      </c>
      <c r="E69" s="1">
        <v>14.834624535365</v>
      </c>
      <c r="G69" s="1">
        <f>E69-D69</f>
        <v>14.66924907073008</v>
      </c>
      <c r="H69" s="1">
        <f>G69/G68</f>
        <v>0.8108108108108093</v>
      </c>
    </row>
    <row r="71" spans="1:13" x14ac:dyDescent="0.25">
      <c r="A71" t="s">
        <v>20</v>
      </c>
      <c r="I71" t="s">
        <v>16</v>
      </c>
      <c r="J71" t="s">
        <v>17</v>
      </c>
    </row>
    <row r="72" spans="1:13" x14ac:dyDescent="0.25">
      <c r="A72" t="s">
        <v>1</v>
      </c>
      <c r="B72">
        <v>-1255.096</v>
      </c>
      <c r="C72">
        <f>B72/216</f>
        <v>-5.8106296296296298</v>
      </c>
      <c r="E72" s="1">
        <v>-2.7700625520323298E-3</v>
      </c>
      <c r="F72" s="1">
        <v>16.802770062552</v>
      </c>
      <c r="G72">
        <f>(F72-E72)/6</f>
        <v>2.8009233541840053</v>
      </c>
      <c r="I72">
        <v>4338.4372000000003</v>
      </c>
      <c r="J72">
        <f>I72/216</f>
        <v>20.085357407407407</v>
      </c>
    </row>
    <row r="73" spans="1:13" x14ac:dyDescent="0.25">
      <c r="A73" t="s">
        <v>2</v>
      </c>
      <c r="B73">
        <v>-1379.95372522</v>
      </c>
      <c r="C73">
        <f>B73/250</f>
        <v>-5.5198149008800002</v>
      </c>
      <c r="E73" s="1">
        <v>-2.8937260588194902E-3</v>
      </c>
      <c r="F73" s="1">
        <v>17.552893726058802</v>
      </c>
      <c r="G73">
        <f>(F73-E73)/3</f>
        <v>5.8519291507058737</v>
      </c>
      <c r="H73">
        <v>0.1376</v>
      </c>
      <c r="I73" t="s">
        <v>8</v>
      </c>
    </row>
    <row r="74" spans="1:13" x14ac:dyDescent="0.25">
      <c r="A74" t="s">
        <v>3</v>
      </c>
      <c r="B74">
        <v>5458.1941999999999</v>
      </c>
      <c r="C74">
        <f>(B74^(1/3))/5</f>
        <v>3.5213807857694972</v>
      </c>
      <c r="E74" s="1">
        <v>-2.4238047330282599E-3</v>
      </c>
      <c r="F74" s="1">
        <v>14.702423804733</v>
      </c>
      <c r="G74">
        <f>(F74-E74)/3</f>
        <v>4.9016158698220096</v>
      </c>
    </row>
    <row r="75" spans="1:13" x14ac:dyDescent="0.25">
      <c r="A75" t="s">
        <v>4</v>
      </c>
      <c r="B75">
        <v>-2634.9999993848</v>
      </c>
      <c r="C75">
        <f>B75/500</f>
        <v>-5.2699999987695998</v>
      </c>
    </row>
    <row r="76" spans="1:13" x14ac:dyDescent="0.25">
      <c r="A76" t="s">
        <v>5</v>
      </c>
      <c r="B76">
        <v>10360.233479057601</v>
      </c>
      <c r="C76">
        <f>(B76^(1/3))/5</f>
        <v>4.3600002074821891</v>
      </c>
      <c r="G76" t="s">
        <v>9</v>
      </c>
      <c r="H76" t="s">
        <v>10</v>
      </c>
    </row>
    <row r="77" spans="1:13" x14ac:dyDescent="0.25">
      <c r="A77" t="s">
        <v>6</v>
      </c>
      <c r="B77">
        <v>-1362.6353999999999</v>
      </c>
      <c r="C77">
        <f>B77/250</f>
        <v>-5.4505415999999993</v>
      </c>
      <c r="D77" s="1">
        <v>4.1075757694240302E-2</v>
      </c>
      <c r="E77" s="1">
        <v>18.458924242305699</v>
      </c>
      <c r="G77" s="1">
        <f>E77-D77</f>
        <v>18.417848484611458</v>
      </c>
    </row>
    <row r="78" spans="1:13" x14ac:dyDescent="0.25">
      <c r="A78" t="s">
        <v>21</v>
      </c>
      <c r="B78">
        <v>5065.6620999999996</v>
      </c>
      <c r="C78">
        <f>B78/250</f>
        <v>20.2626484</v>
      </c>
      <c r="D78" s="1">
        <v>4.1075757694240302E-2</v>
      </c>
      <c r="E78" s="1">
        <v>18.458924242305699</v>
      </c>
      <c r="G78" s="1">
        <f>E78-D78</f>
        <v>18.417848484611458</v>
      </c>
    </row>
    <row r="79" spans="1:13" x14ac:dyDescent="0.25">
      <c r="D79" s="1">
        <v>3.3304668400735302E-2</v>
      </c>
      <c r="E79" s="1">
        <v>14.966695331599199</v>
      </c>
      <c r="G79" s="1">
        <f>E79-D79</f>
        <v>14.933390663198464</v>
      </c>
      <c r="H79" s="1">
        <f>G79/G78</f>
        <v>0.81081081081080997</v>
      </c>
    </row>
    <row r="81" spans="1:12" x14ac:dyDescent="0.25">
      <c r="A81" t="s">
        <v>22</v>
      </c>
      <c r="I81" t="s">
        <v>16</v>
      </c>
      <c r="J81" t="s">
        <v>17</v>
      </c>
    </row>
    <row r="82" spans="1:12" x14ac:dyDescent="0.25">
      <c r="A82" t="s">
        <v>1</v>
      </c>
      <c r="B82">
        <v>-1162.4295</v>
      </c>
      <c r="C82">
        <f>B82/216</f>
        <v>-5.3816180555555553</v>
      </c>
      <c r="E82" s="1">
        <v>-0.40426935439938</v>
      </c>
      <c r="F82" s="1">
        <v>17.204269354399401</v>
      </c>
      <c r="G82">
        <f>(F82-E82)/6</f>
        <v>2.934756451466463</v>
      </c>
      <c r="I82">
        <v>4990.5204999999996</v>
      </c>
      <c r="J82">
        <f>I82/216</f>
        <v>23.104261574074073</v>
      </c>
    </row>
    <row r="83" spans="1:12" x14ac:dyDescent="0.25">
      <c r="A83" t="s">
        <v>2</v>
      </c>
      <c r="B83">
        <v>-1281.1331704500001</v>
      </c>
      <c r="C83">
        <f>B83/250</f>
        <v>-5.1245326817999999</v>
      </c>
      <c r="E83" s="1">
        <v>-0.42231709343506801</v>
      </c>
      <c r="F83" s="1">
        <v>17.972317093434999</v>
      </c>
      <c r="G83">
        <f>(F83-E83)/3</f>
        <v>6.1315447289566896</v>
      </c>
      <c r="H83">
        <v>0.189</v>
      </c>
      <c r="I83" t="s">
        <v>8</v>
      </c>
    </row>
    <row r="84" spans="1:12" x14ac:dyDescent="0.25">
      <c r="A84" t="s">
        <v>3</v>
      </c>
      <c r="B84">
        <v>5822.4718000000003</v>
      </c>
      <c r="C84">
        <f>(B84^(1/3))/5</f>
        <v>3.5980383963566984</v>
      </c>
      <c r="E84" s="1">
        <v>-0.35373568509945802</v>
      </c>
      <c r="F84" s="1">
        <v>15.053735685099401</v>
      </c>
      <c r="G84">
        <f>(F84-E84)/3</f>
        <v>5.1358237900662864</v>
      </c>
    </row>
    <row r="85" spans="1:12" x14ac:dyDescent="0.25">
      <c r="A85" t="s">
        <v>4</v>
      </c>
      <c r="C85">
        <v>-5.15</v>
      </c>
    </row>
    <row r="86" spans="1:12" x14ac:dyDescent="0.25">
      <c r="A86" t="s">
        <v>5</v>
      </c>
      <c r="C86">
        <v>4.43</v>
      </c>
      <c r="G86" t="s">
        <v>9</v>
      </c>
      <c r="H86" t="s">
        <v>10</v>
      </c>
    </row>
    <row r="87" spans="1:12" x14ac:dyDescent="0.25">
      <c r="A87" t="s">
        <v>6</v>
      </c>
      <c r="B87">
        <v>-1298.6380999999999</v>
      </c>
      <c r="C87">
        <f>B87/250</f>
        <v>-5.1945523999999992</v>
      </c>
      <c r="D87" s="1">
        <v>-0.39185049283240903</v>
      </c>
      <c r="E87" s="1">
        <v>18.8918504928324</v>
      </c>
      <c r="G87" s="1">
        <f>E87-D87</f>
        <v>19.283700985664808</v>
      </c>
    </row>
    <row r="88" spans="1:12" x14ac:dyDescent="0.25">
      <c r="A88" t="s">
        <v>21</v>
      </c>
      <c r="B88">
        <v>5814.2097999999996</v>
      </c>
      <c r="C88">
        <f>B88/250</f>
        <v>23.256839199999998</v>
      </c>
      <c r="D88" s="1">
        <v>-0.39185049283240903</v>
      </c>
      <c r="E88" s="1">
        <v>18.8918504928324</v>
      </c>
      <c r="G88" s="1">
        <f>E88-D88</f>
        <v>19.283700985664808</v>
      </c>
    </row>
    <row r="89" spans="1:12" x14ac:dyDescent="0.25">
      <c r="D89" s="1">
        <v>-0.317716615810062</v>
      </c>
      <c r="E89" s="1">
        <v>15.317716615809999</v>
      </c>
      <c r="G89" s="1">
        <f>E89-D89</f>
        <v>15.635433231620061</v>
      </c>
      <c r="H89" s="1">
        <f>G89/G88</f>
        <v>0.81081081081080797</v>
      </c>
    </row>
    <row r="91" spans="1:12" x14ac:dyDescent="0.25">
      <c r="A91" t="s">
        <v>23</v>
      </c>
      <c r="I91" t="s">
        <v>16</v>
      </c>
      <c r="J91" t="s">
        <v>17</v>
      </c>
    </row>
    <row r="92" spans="1:12" x14ac:dyDescent="0.25">
      <c r="A92" t="s">
        <v>1</v>
      </c>
      <c r="B92">
        <v>-1254.7282</v>
      </c>
      <c r="C92">
        <f>B92/216</f>
        <v>-5.8089268518518518</v>
      </c>
      <c r="E92" s="1">
        <v>0.57130380565598304</v>
      </c>
      <c r="F92" s="1">
        <v>16.228696194344</v>
      </c>
      <c r="G92">
        <f>(F92-E92)/6</f>
        <v>2.6095653981146696</v>
      </c>
      <c r="I92">
        <v>4405.6125000000002</v>
      </c>
      <c r="J92">
        <f>I92/216</f>
        <v>20.396354166666669</v>
      </c>
    </row>
    <row r="93" spans="1:12" x14ac:dyDescent="0.25">
      <c r="A93" t="s">
        <v>2</v>
      </c>
      <c r="B93">
        <v>-1380.95926538</v>
      </c>
      <c r="C93">
        <f>B93/250</f>
        <v>-5.5238370615200001</v>
      </c>
      <c r="E93" s="1">
        <v>-1.4610737201383499</v>
      </c>
      <c r="F93" s="1">
        <v>19.011073720138299</v>
      </c>
      <c r="G93">
        <f>(F93-E93)/3</f>
        <v>6.8240491467588837</v>
      </c>
      <c r="H93">
        <v>0.14699999999999999</v>
      </c>
      <c r="I93" t="s">
        <v>8</v>
      </c>
    </row>
    <row r="94" spans="1:12" x14ac:dyDescent="0.25">
      <c r="A94" t="s">
        <v>3</v>
      </c>
      <c r="B94">
        <v>5505.9628000000002</v>
      </c>
      <c r="C94">
        <f>(B94^(1/3))/5</f>
        <v>3.5316236782515302</v>
      </c>
      <c r="E94" s="1">
        <v>0.74467988764392901</v>
      </c>
      <c r="F94" s="1">
        <v>13.955320112356</v>
      </c>
      <c r="G94">
        <f>(F94-E94)/3</f>
        <v>4.4035467415706906</v>
      </c>
    </row>
    <row r="95" spans="1:12" x14ac:dyDescent="0.25">
      <c r="A95" t="s">
        <v>4</v>
      </c>
      <c r="C95">
        <v>-5.15</v>
      </c>
    </row>
    <row r="96" spans="1:12" x14ac:dyDescent="0.25">
      <c r="A96" t="s">
        <v>5</v>
      </c>
      <c r="C96">
        <v>4.43</v>
      </c>
      <c r="G96" t="s">
        <v>9</v>
      </c>
      <c r="H96" t="s">
        <v>10</v>
      </c>
      <c r="K96" t="s">
        <v>24</v>
      </c>
      <c r="L96" t="s">
        <v>10</v>
      </c>
    </row>
    <row r="97" spans="1:12" x14ac:dyDescent="0.25">
      <c r="A97" t="s">
        <v>6</v>
      </c>
      <c r="B97">
        <v>-1350.0878</v>
      </c>
      <c r="C97">
        <f>B97/250</f>
        <v>-5.4003512000000002</v>
      </c>
      <c r="E97" s="1">
        <v>-0.143827485889885</v>
      </c>
      <c r="F97" s="1">
        <v>18.643827485889901</v>
      </c>
      <c r="G97" s="1">
        <f>(F97-E97)/5</f>
        <v>3.7575309943559576</v>
      </c>
      <c r="I97" s="1">
        <v>0.23128494900121099</v>
      </c>
      <c r="J97" s="1">
        <v>13.768715050998701</v>
      </c>
      <c r="K97" s="1">
        <f>(J97-I97)/5</f>
        <v>2.7074860203994979</v>
      </c>
    </row>
    <row r="98" spans="1:12" x14ac:dyDescent="0.25">
      <c r="A98" t="s">
        <v>21</v>
      </c>
      <c r="B98">
        <v>5376.9656000000004</v>
      </c>
      <c r="C98">
        <f>B98/250</f>
        <v>21.5078624</v>
      </c>
      <c r="E98" s="1">
        <v>-0.143827485889885</v>
      </c>
      <c r="F98" s="1">
        <v>18.643827485889901</v>
      </c>
      <c r="G98" s="1">
        <f t="shared" ref="G98:G99" si="0">(F98-E98)/5</f>
        <v>3.7575309943559576</v>
      </c>
      <c r="I98" s="1">
        <v>0.23128494900121099</v>
      </c>
      <c r="J98" s="1">
        <v>13.768715050998701</v>
      </c>
      <c r="K98" s="1">
        <f t="shared" ref="K98:K99" si="1">(J98-I98)/5</f>
        <v>2.7074860203994979</v>
      </c>
    </row>
    <row r="99" spans="1:12" x14ac:dyDescent="0.25">
      <c r="A99" t="s">
        <v>25</v>
      </c>
      <c r="B99">
        <v>-1313.6539</v>
      </c>
      <c r="C99">
        <f>B99/250</f>
        <v>-5.2546156000000002</v>
      </c>
      <c r="E99" s="1">
        <v>-0.116616880451258</v>
      </c>
      <c r="F99" s="1">
        <v>15.1166168804512</v>
      </c>
      <c r="G99" s="1">
        <f t="shared" si="0"/>
        <v>3.0466467521804916</v>
      </c>
      <c r="H99" s="1">
        <f>G99/G98</f>
        <v>0.81081081081080697</v>
      </c>
      <c r="I99" s="1">
        <v>0.39648848400207598</v>
      </c>
      <c r="J99" s="1">
        <v>23.603511515997901</v>
      </c>
      <c r="K99" s="1">
        <f t="shared" si="1"/>
        <v>4.6414046063991652</v>
      </c>
      <c r="L99" s="1">
        <f>K99/K98</f>
        <v>1.7142857142857237</v>
      </c>
    </row>
    <row r="100" spans="1:12" x14ac:dyDescent="0.25">
      <c r="A100" t="s">
        <v>26</v>
      </c>
      <c r="B100">
        <v>-1244.2920999999999</v>
      </c>
      <c r="C100">
        <f>B100-215*C92</f>
        <v>4.6271731481481311</v>
      </c>
    </row>
    <row r="101" spans="1:12" x14ac:dyDescent="0.25">
      <c r="A101" s="2" t="s">
        <v>27</v>
      </c>
      <c r="I101" t="s">
        <v>16</v>
      </c>
      <c r="J101" t="s">
        <v>17</v>
      </c>
    </row>
    <row r="102" spans="1:12" x14ac:dyDescent="0.25">
      <c r="A102" t="s">
        <v>1</v>
      </c>
      <c r="B102">
        <v>-1250.5217</v>
      </c>
      <c r="C102">
        <f>B102/216</f>
        <v>-5.7894523148148149</v>
      </c>
      <c r="E102" s="1">
        <v>0.65498658921675101</v>
      </c>
      <c r="F102" s="1">
        <v>16.1450134107832</v>
      </c>
      <c r="G102">
        <f>(F102-E102)/6</f>
        <v>2.5816711369277416</v>
      </c>
      <c r="I102">
        <v>5016.0929999999998</v>
      </c>
      <c r="J102">
        <f>I102/216</f>
        <v>23.222652777777778</v>
      </c>
    </row>
    <row r="103" spans="1:12" x14ac:dyDescent="0.25">
      <c r="A103" t="s">
        <v>2</v>
      </c>
      <c r="B103">
        <v>-1364.68313896</v>
      </c>
      <c r="C103">
        <f>B103/250</f>
        <v>-5.4587325558400002</v>
      </c>
      <c r="E103" s="1">
        <v>-1.8862665581314499</v>
      </c>
      <c r="F103" s="1">
        <v>19.4362665581314</v>
      </c>
      <c r="G103">
        <f>(F103-E103)/3</f>
        <v>7.107511038754283</v>
      </c>
      <c r="H103">
        <v>0.1</v>
      </c>
      <c r="I103" t="s">
        <v>8</v>
      </c>
    </row>
    <row r="104" spans="1:12" x14ac:dyDescent="0.25">
      <c r="A104" t="s">
        <v>3</v>
      </c>
      <c r="B104">
        <v>5609.5042000000003</v>
      </c>
      <c r="C104">
        <f>(B104^(1/3))/5</f>
        <v>3.553624113553667</v>
      </c>
      <c r="E104" s="1">
        <v>-0.24354578008236399</v>
      </c>
      <c r="F104" s="1">
        <v>14.943545780082401</v>
      </c>
      <c r="G104">
        <f>(F104-E104)/3</f>
        <v>5.0623638533882547</v>
      </c>
    </row>
    <row r="105" spans="1:12" x14ac:dyDescent="0.25">
      <c r="A105" t="s">
        <v>4</v>
      </c>
      <c r="C105">
        <v>-5.15</v>
      </c>
    </row>
    <row r="106" spans="1:12" x14ac:dyDescent="0.25">
      <c r="A106" t="s">
        <v>5</v>
      </c>
      <c r="C106">
        <v>4.43</v>
      </c>
      <c r="G106" t="s">
        <v>9</v>
      </c>
      <c r="H106" t="s">
        <v>10</v>
      </c>
      <c r="K106" t="s">
        <v>24</v>
      </c>
      <c r="L106" t="s">
        <v>10</v>
      </c>
    </row>
    <row r="107" spans="1:12" x14ac:dyDescent="0.25">
      <c r="A107" t="s">
        <v>6</v>
      </c>
      <c r="B107">
        <v>-1367.4501</v>
      </c>
      <c r="C107">
        <f>B107/250</f>
        <v>-5.4698004000000005</v>
      </c>
      <c r="E107" s="1">
        <v>-0.25285403883052698</v>
      </c>
      <c r="F107" s="1">
        <v>18.752854038830499</v>
      </c>
      <c r="G107" s="1">
        <f>(F107-E107)/5</f>
        <v>3.8011416155322051</v>
      </c>
      <c r="I107" s="1">
        <v>6.37896753859553E-2</v>
      </c>
      <c r="J107" s="1">
        <v>13.936210324614001</v>
      </c>
      <c r="K107" s="1">
        <f>(J107-I107)/5</f>
        <v>2.7744841298456091</v>
      </c>
    </row>
    <row r="108" spans="1:12" x14ac:dyDescent="0.25">
      <c r="A108" t="s">
        <v>21</v>
      </c>
      <c r="B108">
        <v>5566.3652000000002</v>
      </c>
      <c r="C108">
        <f>B108/250</f>
        <v>22.2654608</v>
      </c>
      <c r="E108" s="1">
        <v>-0.25285403883052698</v>
      </c>
      <c r="F108" s="1">
        <v>18.752854038830499</v>
      </c>
      <c r="G108" s="1">
        <f t="shared" ref="G108:G109" si="2">(F108-E108)/5</f>
        <v>3.8011416155322051</v>
      </c>
      <c r="I108" s="1">
        <v>6.37896753859553E-2</v>
      </c>
      <c r="J108" s="1">
        <v>13.936210324614001</v>
      </c>
      <c r="K108" s="1">
        <f t="shared" ref="K108:K109" si="3">(J108-I108)/5</f>
        <v>2.7744841298456091</v>
      </c>
    </row>
    <row r="109" spans="1:12" x14ac:dyDescent="0.25">
      <c r="A109" t="s">
        <v>25</v>
      </c>
      <c r="B109">
        <v>-1329.8751</v>
      </c>
      <c r="C109">
        <f>B109/250</f>
        <v>-5.3195003999999999</v>
      </c>
      <c r="E109" s="1">
        <v>-0.205016788240968</v>
      </c>
      <c r="F109" s="1">
        <v>15.205016788240901</v>
      </c>
      <c r="G109" s="1">
        <f t="shared" si="2"/>
        <v>3.0820067152963739</v>
      </c>
      <c r="H109" s="1">
        <f>G109/G108</f>
        <v>0.81081081081080852</v>
      </c>
      <c r="I109" s="1">
        <v>0.10935372923306599</v>
      </c>
      <c r="J109" s="1">
        <v>23.890646270766901</v>
      </c>
      <c r="K109" s="1">
        <f t="shared" si="3"/>
        <v>4.7562585083067663</v>
      </c>
      <c r="L109" s="1">
        <f>K109/K108</f>
        <v>1.7142857142857171</v>
      </c>
    </row>
    <row r="110" spans="1:12" x14ac:dyDescent="0.25">
      <c r="A110" t="s">
        <v>26</v>
      </c>
      <c r="B110">
        <v>-1240.1187</v>
      </c>
      <c r="C110">
        <f>B110-215*C102</f>
        <v>4.6135476851852673</v>
      </c>
    </row>
    <row r="111" spans="1:12" x14ac:dyDescent="0.25">
      <c r="A111" s="2" t="s">
        <v>28</v>
      </c>
      <c r="I111" t="s">
        <v>16</v>
      </c>
      <c r="J111" t="s">
        <v>17</v>
      </c>
    </row>
    <row r="112" spans="1:12" x14ac:dyDescent="0.25">
      <c r="A112" t="s">
        <v>1</v>
      </c>
      <c r="B112">
        <v>-1250.5217</v>
      </c>
      <c r="C112">
        <f>B112/216</f>
        <v>-5.7894523148148149</v>
      </c>
      <c r="E112" s="1">
        <v>0.41888289809229801</v>
      </c>
      <c r="F112" s="1">
        <v>16.381117101907599</v>
      </c>
      <c r="G112">
        <f>(F112-E112)/6</f>
        <v>2.6603723673025503</v>
      </c>
      <c r="I112">
        <v>5016.0929999999998</v>
      </c>
      <c r="J112">
        <f>I112/216</f>
        <v>23.222652777777778</v>
      </c>
    </row>
    <row r="113" spans="1:12" x14ac:dyDescent="0.25">
      <c r="A113" t="s">
        <v>2</v>
      </c>
      <c r="B113">
        <v>-1364.68313896</v>
      </c>
      <c r="C113">
        <f>B113/250</f>
        <v>-5.4587325558400002</v>
      </c>
      <c r="E113" s="1">
        <v>-1.44948170203104</v>
      </c>
      <c r="F113" s="1">
        <v>18.999481702031002</v>
      </c>
      <c r="G113">
        <f>(F113-E113)/3</f>
        <v>6.8163211346873469</v>
      </c>
      <c r="H113">
        <v>0.1</v>
      </c>
      <c r="I113" t="s">
        <v>8</v>
      </c>
    </row>
    <row r="114" spans="1:12" x14ac:dyDescent="0.25">
      <c r="A114" t="s">
        <v>3</v>
      </c>
      <c r="B114">
        <v>5609.5042000000003</v>
      </c>
      <c r="C114">
        <f>(B114^(1/3))/5</f>
        <v>3.553624113553667</v>
      </c>
      <c r="E114" s="1">
        <v>0.44528492421806398</v>
      </c>
      <c r="F114" s="1">
        <v>14.254715075781901</v>
      </c>
      <c r="G114">
        <f>(F114-E114)/3</f>
        <v>4.6031433838546123</v>
      </c>
    </row>
    <row r="115" spans="1:12" x14ac:dyDescent="0.25">
      <c r="A115" t="s">
        <v>4</v>
      </c>
      <c r="C115">
        <v>-5.15</v>
      </c>
    </row>
    <row r="116" spans="1:12" x14ac:dyDescent="0.25">
      <c r="A116" t="s">
        <v>5</v>
      </c>
      <c r="C116">
        <v>4.43</v>
      </c>
      <c r="G116" t="s">
        <v>9</v>
      </c>
      <c r="H116" t="s">
        <v>10</v>
      </c>
      <c r="K116" t="s">
        <v>24</v>
      </c>
      <c r="L116" t="s">
        <v>10</v>
      </c>
    </row>
    <row r="117" spans="1:12" x14ac:dyDescent="0.25">
      <c r="A117" t="s">
        <v>6</v>
      </c>
      <c r="B117">
        <v>-1367.4501</v>
      </c>
      <c r="C117">
        <f>B117/250</f>
        <v>-5.4698004000000005</v>
      </c>
      <c r="E117" s="1">
        <v>-0.25285403883052698</v>
      </c>
      <c r="F117" s="1">
        <v>18.752854038830499</v>
      </c>
      <c r="G117" s="1">
        <f>(F117-E117)/5</f>
        <v>3.8011416155322051</v>
      </c>
      <c r="I117" s="1">
        <v>6.37896753859553E-2</v>
      </c>
      <c r="J117" s="1">
        <v>13.936210324614001</v>
      </c>
      <c r="K117" s="1">
        <f>(J117-I117)/5</f>
        <v>2.7744841298456091</v>
      </c>
    </row>
    <row r="118" spans="1:12" x14ac:dyDescent="0.25">
      <c r="A118" t="s">
        <v>21</v>
      </c>
      <c r="B118">
        <v>5566.3652000000002</v>
      </c>
      <c r="C118">
        <f>B118/250</f>
        <v>22.2654608</v>
      </c>
      <c r="E118" s="1">
        <v>-0.25285403883052698</v>
      </c>
      <c r="F118" s="1">
        <v>18.752854038830499</v>
      </c>
      <c r="G118" s="1">
        <f t="shared" ref="G118:G119" si="4">(F118-E118)/5</f>
        <v>3.8011416155322051</v>
      </c>
      <c r="I118" s="1">
        <v>6.37896753859553E-2</v>
      </c>
      <c r="J118" s="1">
        <v>13.936210324614001</v>
      </c>
      <c r="K118" s="1">
        <f t="shared" ref="K118:K119" si="5">(J118-I118)/5</f>
        <v>2.7744841298456091</v>
      </c>
    </row>
    <row r="119" spans="1:12" x14ac:dyDescent="0.25">
      <c r="A119" t="s">
        <v>25</v>
      </c>
      <c r="B119">
        <v>-1329.8751</v>
      </c>
      <c r="C119">
        <f>B119/250</f>
        <v>-5.3195003999999999</v>
      </c>
      <c r="E119" s="1">
        <v>-0.205016788240968</v>
      </c>
      <c r="F119" s="1">
        <v>15.205016788240901</v>
      </c>
      <c r="G119" s="1">
        <f t="shared" si="4"/>
        <v>3.0820067152963739</v>
      </c>
      <c r="H119" s="1">
        <f>G119/G118</f>
        <v>0.81081081081080852</v>
      </c>
      <c r="I119" s="1">
        <v>0.10935372923306599</v>
      </c>
      <c r="J119" s="1">
        <v>23.890646270766901</v>
      </c>
      <c r="K119" s="1">
        <f t="shared" si="5"/>
        <v>4.7562585083067663</v>
      </c>
      <c r="L119" s="1">
        <f>K119/K118</f>
        <v>1.7142857142857171</v>
      </c>
    </row>
    <row r="120" spans="1:12" x14ac:dyDescent="0.25">
      <c r="A120" t="s">
        <v>26</v>
      </c>
      <c r="B120">
        <v>-1240.1187</v>
      </c>
      <c r="C120">
        <f>B120-215*C112</f>
        <v>4.6135476851852673</v>
      </c>
    </row>
    <row r="121" spans="1:12" x14ac:dyDescent="0.25">
      <c r="A121" s="2" t="s">
        <v>29</v>
      </c>
      <c r="I121" t="s">
        <v>16</v>
      </c>
      <c r="J121" t="s">
        <v>17</v>
      </c>
    </row>
    <row r="122" spans="1:12" x14ac:dyDescent="0.25">
      <c r="A122" t="s">
        <v>1</v>
      </c>
      <c r="B122">
        <v>-1180.5517</v>
      </c>
      <c r="C122">
        <f>B122/216</f>
        <v>-5.4655171296296299</v>
      </c>
      <c r="E122" s="1">
        <v>-0.379401066240247</v>
      </c>
      <c r="F122" s="1">
        <v>17.179401066240199</v>
      </c>
      <c r="G122">
        <f>(F122-E122)/6</f>
        <v>2.9264670220800748</v>
      </c>
      <c r="I122">
        <v>4675.4838</v>
      </c>
      <c r="J122">
        <f>I122/216</f>
        <v>21.645758333333333</v>
      </c>
    </row>
    <row r="123" spans="1:12" x14ac:dyDescent="0.25">
      <c r="A123" t="s">
        <v>2</v>
      </c>
      <c r="B123">
        <v>-1329.8367956500001</v>
      </c>
      <c r="C123">
        <f>B123/250</f>
        <v>-5.3193471826000005</v>
      </c>
      <c r="E123" s="1">
        <v>0.84840736644440795</v>
      </c>
      <c r="F123" s="1">
        <v>16.701592633555499</v>
      </c>
      <c r="G123">
        <f>(F123-E123)/3</f>
        <v>5.284395089037031</v>
      </c>
      <c r="H123">
        <v>0.16300000000000001</v>
      </c>
      <c r="I123" t="s">
        <v>8</v>
      </c>
    </row>
    <row r="124" spans="1:12" x14ac:dyDescent="0.25">
      <c r="A124" t="s">
        <v>3</v>
      </c>
      <c r="B124">
        <v>5647.0499</v>
      </c>
      <c r="C124">
        <f>(B124^(1/3))/5</f>
        <v>3.5615348976154548</v>
      </c>
      <c r="E124" s="1">
        <v>-1.04817931533959</v>
      </c>
      <c r="F124" s="1">
        <v>15.748179315339501</v>
      </c>
      <c r="G124">
        <f>(F124-E124)/3</f>
        <v>5.5987862102263639</v>
      </c>
    </row>
    <row r="125" spans="1:12" x14ac:dyDescent="0.25">
      <c r="A125" t="s">
        <v>4</v>
      </c>
      <c r="C125">
        <v>-5.15</v>
      </c>
    </row>
    <row r="126" spans="1:12" x14ac:dyDescent="0.25">
      <c r="A126" t="s">
        <v>5</v>
      </c>
      <c r="C126">
        <v>4.43</v>
      </c>
      <c r="G126" t="s">
        <v>9</v>
      </c>
      <c r="H126" t="s">
        <v>10</v>
      </c>
      <c r="K126" t="s">
        <v>24</v>
      </c>
      <c r="L126" t="s">
        <v>10</v>
      </c>
    </row>
    <row r="127" spans="1:12" x14ac:dyDescent="0.25">
      <c r="A127" t="s">
        <v>6</v>
      </c>
      <c r="B127">
        <v>-1337.1636000000001</v>
      </c>
      <c r="C127">
        <f>B127/250</f>
        <v>-5.3486544</v>
      </c>
      <c r="E127" s="1">
        <v>-0.25285403883052698</v>
      </c>
      <c r="F127" s="1">
        <v>18.752854038830499</v>
      </c>
      <c r="G127" s="1">
        <f>(F127-E127)/5</f>
        <v>3.8011416155322051</v>
      </c>
      <c r="I127" s="1">
        <v>6.37896753859553E-2</v>
      </c>
      <c r="J127" s="1">
        <v>13.936210324614001</v>
      </c>
      <c r="K127" s="1">
        <f>(J127-I127)/5</f>
        <v>2.7744841298456091</v>
      </c>
    </row>
    <row r="128" spans="1:12" x14ac:dyDescent="0.25">
      <c r="A128" t="s">
        <v>21</v>
      </c>
      <c r="B128">
        <v>5649.9537</v>
      </c>
      <c r="C128">
        <f>B128/250</f>
        <v>22.599814800000001</v>
      </c>
      <c r="E128" s="1">
        <v>-0.25285403883052698</v>
      </c>
      <c r="F128" s="1">
        <v>18.752854038830499</v>
      </c>
      <c r="G128" s="1">
        <f t="shared" ref="G128:G129" si="6">(F128-E128)/5</f>
        <v>3.8011416155322051</v>
      </c>
      <c r="I128" s="1">
        <v>6.37896753859553E-2</v>
      </c>
      <c r="J128" s="1">
        <v>13.936210324614001</v>
      </c>
      <c r="K128" s="1">
        <f t="shared" ref="K128:K129" si="7">(J128-I128)/5</f>
        <v>2.7744841298456091</v>
      </c>
    </row>
    <row r="129" spans="1:12" x14ac:dyDescent="0.25">
      <c r="A129" t="s">
        <v>25</v>
      </c>
      <c r="B129">
        <v>-1329.8751</v>
      </c>
      <c r="C129">
        <f>B129/250</f>
        <v>-5.3195003999999999</v>
      </c>
      <c r="E129" s="1">
        <v>-0.205016788240968</v>
      </c>
      <c r="F129" s="1">
        <v>15.205016788240901</v>
      </c>
      <c r="G129" s="1">
        <f t="shared" si="6"/>
        <v>3.0820067152963739</v>
      </c>
      <c r="H129" s="1">
        <f>G129/G128</f>
        <v>0.81081081081080852</v>
      </c>
      <c r="I129" s="1">
        <v>0.10935372923306599</v>
      </c>
      <c r="J129" s="1">
        <v>23.890646270766901</v>
      </c>
      <c r="K129" s="1">
        <f t="shared" si="7"/>
        <v>4.7562585083067663</v>
      </c>
      <c r="L129" s="1">
        <f>K129/K128</f>
        <v>1.7142857142857171</v>
      </c>
    </row>
    <row r="130" spans="1:12" x14ac:dyDescent="0.25">
      <c r="A130" t="s">
        <v>26</v>
      </c>
      <c r="B130">
        <v>-1152.8968</v>
      </c>
      <c r="C130">
        <f>B130-215*C122</f>
        <v>22.189382870370537</v>
      </c>
    </row>
    <row r="131" spans="1:12" x14ac:dyDescent="0.25">
      <c r="A131" s="2" t="s">
        <v>30</v>
      </c>
      <c r="I131" t="s">
        <v>16</v>
      </c>
      <c r="J131" t="s">
        <v>17</v>
      </c>
    </row>
    <row r="132" spans="1:12" x14ac:dyDescent="0.25">
      <c r="A132" t="s">
        <v>1</v>
      </c>
      <c r="B132">
        <v>-1198.9530999999999</v>
      </c>
      <c r="C132">
        <f>B132/216</f>
        <v>-5.5507087962962958</v>
      </c>
      <c r="E132" s="1">
        <v>-0.17961199449003601</v>
      </c>
      <c r="F132" s="1">
        <v>16.97961199449</v>
      </c>
      <c r="G132">
        <f>(F132-E132)/6</f>
        <v>2.8598706648300056</v>
      </c>
      <c r="I132">
        <v>4641.2164000000002</v>
      </c>
      <c r="J132">
        <f>I132/216</f>
        <v>21.487112962962964</v>
      </c>
    </row>
    <row r="133" spans="1:12" x14ac:dyDescent="0.25">
      <c r="A133" t="s">
        <v>2</v>
      </c>
      <c r="B133">
        <v>-1342.17938931</v>
      </c>
      <c r="C133">
        <f>B133/250</f>
        <v>-5.3687175572400001</v>
      </c>
      <c r="E133" s="1">
        <v>0.62927448750505299</v>
      </c>
      <c r="F133" s="1">
        <v>16.920725512494901</v>
      </c>
      <c r="G133">
        <f>(F133-E133)/3</f>
        <v>5.4304836749966157</v>
      </c>
      <c r="H133">
        <v>6.6600000000000006E-2</v>
      </c>
      <c r="I133" t="s">
        <v>8</v>
      </c>
    </row>
    <row r="134" spans="1:12" x14ac:dyDescent="0.25">
      <c r="A134" t="s">
        <v>3</v>
      </c>
      <c r="B134">
        <v>5629.3617000000004</v>
      </c>
      <c r="C134">
        <f>(B134^(1/3))/5</f>
        <v>3.5578124211303988</v>
      </c>
      <c r="E134" s="1">
        <v>-0.95126760694170898</v>
      </c>
      <c r="F134" s="1">
        <v>15.651267606941699</v>
      </c>
      <c r="G134">
        <f>(F134-E134)/3</f>
        <v>5.5341784046278022</v>
      </c>
    </row>
    <row r="135" spans="1:12" x14ac:dyDescent="0.25">
      <c r="A135" t="s">
        <v>4</v>
      </c>
      <c r="C135">
        <v>-5.15</v>
      </c>
    </row>
    <row r="136" spans="1:12" x14ac:dyDescent="0.25">
      <c r="A136" t="s">
        <v>5</v>
      </c>
      <c r="C136">
        <v>4.43</v>
      </c>
      <c r="G136" t="s">
        <v>9</v>
      </c>
      <c r="H136" t="s">
        <v>10</v>
      </c>
      <c r="K136" t="s">
        <v>24</v>
      </c>
      <c r="L136" t="s">
        <v>10</v>
      </c>
    </row>
    <row r="137" spans="1:12" x14ac:dyDescent="0.25">
      <c r="A137" t="s">
        <v>6</v>
      </c>
      <c r="B137">
        <v>-1348.8942</v>
      </c>
      <c r="C137">
        <f>B137/250</f>
        <v>-5.3955767999999997</v>
      </c>
      <c r="E137" s="1">
        <v>-0.25285403883052698</v>
      </c>
      <c r="F137" s="1">
        <v>18.752854038830499</v>
      </c>
      <c r="G137" s="1">
        <f>(F137-E137)/5</f>
        <v>3.8011416155322051</v>
      </c>
      <c r="I137" s="1">
        <v>6.37896753859553E-2</v>
      </c>
      <c r="J137" s="1">
        <v>13.936210324614001</v>
      </c>
      <c r="K137" s="1">
        <f>(J137-I137)/5</f>
        <v>2.7744841298456091</v>
      </c>
    </row>
    <row r="138" spans="1:12" x14ac:dyDescent="0.25">
      <c r="A138" t="s">
        <v>21</v>
      </c>
      <c r="B138">
        <v>5631.1801999999998</v>
      </c>
      <c r="C138">
        <f>B138/250</f>
        <v>22.524720800000001</v>
      </c>
      <c r="E138" s="1">
        <v>-0.25285403883052698</v>
      </c>
      <c r="F138" s="1">
        <v>18.752854038830499</v>
      </c>
      <c r="G138" s="1">
        <f t="shared" ref="G138:G139" si="8">(F138-E138)/5</f>
        <v>3.8011416155322051</v>
      </c>
      <c r="I138" s="1">
        <v>6.37896753859553E-2</v>
      </c>
      <c r="J138" s="1">
        <v>13.936210324614001</v>
      </c>
      <c r="K138" s="1">
        <f t="shared" ref="K138:K139" si="9">(J138-I138)/5</f>
        <v>2.7744841298456091</v>
      </c>
    </row>
    <row r="139" spans="1:12" x14ac:dyDescent="0.25">
      <c r="A139" t="s">
        <v>25</v>
      </c>
      <c r="B139">
        <v>-1311.3916999999999</v>
      </c>
      <c r="C139">
        <f>B139/250</f>
        <v>-5.2455667999999998</v>
      </c>
      <c r="E139" s="1">
        <v>-0.205016788240968</v>
      </c>
      <c r="F139" s="1">
        <v>15.205016788240901</v>
      </c>
      <c r="G139" s="1">
        <f t="shared" si="8"/>
        <v>3.0820067152963739</v>
      </c>
      <c r="H139" s="1">
        <f>G139/G138</f>
        <v>0.81081081081080852</v>
      </c>
      <c r="I139" s="1">
        <v>0.10935372923306599</v>
      </c>
      <c r="J139" s="1">
        <v>23.890646270766901</v>
      </c>
      <c r="K139" s="1">
        <f t="shared" si="9"/>
        <v>4.7562585083067663</v>
      </c>
      <c r="L139" s="1">
        <f>K139/K138</f>
        <v>1.7142857142857171</v>
      </c>
    </row>
    <row r="140" spans="1:12" x14ac:dyDescent="0.25">
      <c r="A140" t="s">
        <v>26</v>
      </c>
      <c r="B140">
        <v>-1191.4059</v>
      </c>
      <c r="C140">
        <f>B140-215*C132</f>
        <v>1.9964912037037266</v>
      </c>
    </row>
    <row r="141" spans="1:12" x14ac:dyDescent="0.25">
      <c r="A141" s="2" t="s">
        <v>31</v>
      </c>
      <c r="I141" t="s">
        <v>16</v>
      </c>
      <c r="J141" t="s">
        <v>17</v>
      </c>
    </row>
    <row r="142" spans="1:12" x14ac:dyDescent="0.25">
      <c r="A142" t="s">
        <v>1</v>
      </c>
      <c r="B142">
        <v>-1108.9166</v>
      </c>
      <c r="C142">
        <f>B142/216</f>
        <v>-5.1338731481481483</v>
      </c>
      <c r="E142" s="1">
        <v>-0.98569788213249299</v>
      </c>
      <c r="F142" s="1">
        <v>17.7856978821324</v>
      </c>
      <c r="G142">
        <f>(F142-E142)/6</f>
        <v>3.1285659607108154</v>
      </c>
      <c r="I142">
        <v>4701.1512000000002</v>
      </c>
      <c r="J142">
        <f>I142/216</f>
        <v>21.764588888888891</v>
      </c>
    </row>
    <row r="143" spans="1:12" x14ac:dyDescent="0.25">
      <c r="A143" t="s">
        <v>2</v>
      </c>
      <c r="B143">
        <v>-1342.17938931</v>
      </c>
      <c r="C143">
        <f>B143/250</f>
        <v>-5.3687175572400001</v>
      </c>
      <c r="E143" s="1">
        <v>0.64674720182780998</v>
      </c>
      <c r="F143" s="1">
        <v>16.9032527981722</v>
      </c>
      <c r="G143">
        <f>(F143-E143)/3</f>
        <v>5.4188351987814629</v>
      </c>
      <c r="H143">
        <v>6.6600000000000006E-2</v>
      </c>
      <c r="I143" t="s">
        <v>8</v>
      </c>
    </row>
    <row r="144" spans="1:12" x14ac:dyDescent="0.25">
      <c r="A144" t="s">
        <v>3</v>
      </c>
      <c r="B144">
        <v>5629.3617000000004</v>
      </c>
      <c r="C144">
        <f>(B144^(1/3))/5</f>
        <v>3.5578124211303988</v>
      </c>
      <c r="E144" s="1">
        <v>-0.35283265008359599</v>
      </c>
      <c r="F144" s="1">
        <v>15.0528326500835</v>
      </c>
      <c r="G144">
        <f>(F144-E144)/3</f>
        <v>5.1352217667223652</v>
      </c>
    </row>
    <row r="145" spans="1:12" x14ac:dyDescent="0.25">
      <c r="A145" t="s">
        <v>4</v>
      </c>
      <c r="C145">
        <v>-5.15</v>
      </c>
    </row>
    <row r="146" spans="1:12" x14ac:dyDescent="0.25">
      <c r="A146" t="s">
        <v>5</v>
      </c>
      <c r="C146">
        <v>4.43</v>
      </c>
      <c r="G146" t="s">
        <v>9</v>
      </c>
      <c r="H146" t="s">
        <v>10</v>
      </c>
      <c r="K146" t="s">
        <v>24</v>
      </c>
      <c r="L146" t="s">
        <v>10</v>
      </c>
    </row>
    <row r="147" spans="1:12" x14ac:dyDescent="0.25">
      <c r="A147" t="s">
        <v>6</v>
      </c>
      <c r="B147">
        <v>-1348.8942</v>
      </c>
      <c r="C147">
        <f>B147/250</f>
        <v>-5.3955767999999997</v>
      </c>
      <c r="E147" s="1">
        <v>-0.25285403883052698</v>
      </c>
      <c r="F147" s="1">
        <v>18.752854038830499</v>
      </c>
      <c r="G147" s="1">
        <f>(F147-E147)/5</f>
        <v>3.8011416155322051</v>
      </c>
      <c r="I147" s="1">
        <v>6.37896753859553E-2</v>
      </c>
      <c r="J147" s="1">
        <v>13.936210324614001</v>
      </c>
      <c r="K147" s="1">
        <f>(J147-I147)/5</f>
        <v>2.7744841298456091</v>
      </c>
    </row>
    <row r="148" spans="1:12" x14ac:dyDescent="0.25">
      <c r="A148" t="s">
        <v>21</v>
      </c>
      <c r="B148">
        <v>5631.1801999999998</v>
      </c>
      <c r="C148">
        <f>B148/250</f>
        <v>22.524720800000001</v>
      </c>
      <c r="E148" s="1">
        <v>-0.25285403883052698</v>
      </c>
      <c r="F148" s="1">
        <v>18.752854038830499</v>
      </c>
      <c r="G148" s="1">
        <f t="shared" ref="G148:G149" si="10">(F148-E148)/5</f>
        <v>3.8011416155322051</v>
      </c>
      <c r="I148" s="1">
        <v>6.37896753859553E-2</v>
      </c>
      <c r="J148" s="1">
        <v>13.936210324614001</v>
      </c>
      <c r="K148" s="1">
        <f t="shared" ref="K148:K149" si="11">(J148-I148)/5</f>
        <v>2.7744841298456091</v>
      </c>
    </row>
    <row r="149" spans="1:12" x14ac:dyDescent="0.25">
      <c r="A149" t="s">
        <v>25</v>
      </c>
      <c r="B149">
        <v>-1311.3916999999999</v>
      </c>
      <c r="C149">
        <f>B149/250</f>
        <v>-5.2455667999999998</v>
      </c>
      <c r="E149" s="1">
        <v>-0.205016788240968</v>
      </c>
      <c r="F149" s="1">
        <v>15.205016788240901</v>
      </c>
      <c r="G149" s="1">
        <f t="shared" si="10"/>
        <v>3.0820067152963739</v>
      </c>
      <c r="H149" s="1">
        <f>G149/G148</f>
        <v>0.81081081081080852</v>
      </c>
      <c r="I149" s="1">
        <v>0.10935372923306599</v>
      </c>
      <c r="J149" s="1">
        <v>23.890646270766901</v>
      </c>
      <c r="K149" s="1">
        <f t="shared" si="11"/>
        <v>4.7562585083067663</v>
      </c>
      <c r="L149" s="1">
        <f>K149/K148</f>
        <v>1.7142857142857171</v>
      </c>
    </row>
    <row r="150" spans="1:12" x14ac:dyDescent="0.25">
      <c r="A150" t="s">
        <v>26</v>
      </c>
      <c r="B150">
        <v>-1191.4059</v>
      </c>
      <c r="C150">
        <f>B150-215*C142</f>
        <v>-87.623173148147998</v>
      </c>
    </row>
    <row r="151" spans="1:12" x14ac:dyDescent="0.25">
      <c r="A151" s="2" t="s">
        <v>32</v>
      </c>
      <c r="I151" t="s">
        <v>16</v>
      </c>
      <c r="J151" t="s">
        <v>17</v>
      </c>
    </row>
    <row r="152" spans="1:12" x14ac:dyDescent="0.25">
      <c r="A152" t="s">
        <v>1</v>
      </c>
      <c r="B152">
        <v>-1130.2191</v>
      </c>
      <c r="C152">
        <f>B152/216</f>
        <v>-5.2324958333333331</v>
      </c>
      <c r="E152" s="1">
        <v>-0.37371287523782998</v>
      </c>
      <c r="F152" s="1">
        <v>17.173712875237801</v>
      </c>
      <c r="G152">
        <f>(F152-E152)/6</f>
        <v>2.9245709584126049</v>
      </c>
      <c r="I152">
        <v>4513.9044999999996</v>
      </c>
      <c r="J152">
        <f>I152/216</f>
        <v>20.897706018518516</v>
      </c>
    </row>
    <row r="153" spans="1:12" x14ac:dyDescent="0.25">
      <c r="A153" t="s">
        <v>2</v>
      </c>
      <c r="B153">
        <v>-1337.2956999999999</v>
      </c>
      <c r="C153">
        <f>B153/250</f>
        <v>-5.3491827999999995</v>
      </c>
      <c r="E153" s="1">
        <v>0.24223330728794101</v>
      </c>
      <c r="F153" s="1">
        <v>17.307766692712001</v>
      </c>
      <c r="G153">
        <f>(F153-E153)/3</f>
        <v>5.688511128474687</v>
      </c>
      <c r="H153">
        <v>0.26450000000000001</v>
      </c>
      <c r="I153" t="s">
        <v>8</v>
      </c>
    </row>
    <row r="154" spans="1:12" x14ac:dyDescent="0.25">
      <c r="A154" t="s">
        <v>3</v>
      </c>
      <c r="B154">
        <v>5179.9872999999998</v>
      </c>
      <c r="C154">
        <f>(B154^(1/3))/5</f>
        <v>3.460505634057816</v>
      </c>
      <c r="E154" s="1">
        <v>-0.186836432753509</v>
      </c>
      <c r="F154" s="1">
        <v>14.886836432753499</v>
      </c>
      <c r="G154">
        <f>(F154-E154)/3</f>
        <v>5.0245576218356698</v>
      </c>
    </row>
    <row r="155" spans="1:12" x14ac:dyDescent="0.25">
      <c r="A155" t="s">
        <v>4</v>
      </c>
      <c r="C155">
        <v>-5.15</v>
      </c>
    </row>
    <row r="156" spans="1:12" x14ac:dyDescent="0.25">
      <c r="A156" t="s">
        <v>5</v>
      </c>
      <c r="C156">
        <v>4.43</v>
      </c>
      <c r="G156" t="s">
        <v>9</v>
      </c>
      <c r="H156" t="s">
        <v>10</v>
      </c>
      <c r="K156" t="s">
        <v>24</v>
      </c>
      <c r="L156" t="s">
        <v>10</v>
      </c>
    </row>
    <row r="157" spans="1:12" x14ac:dyDescent="0.25">
      <c r="A157" t="s">
        <v>6</v>
      </c>
      <c r="B157">
        <v>-1327.6405</v>
      </c>
      <c r="C157">
        <f>B157/250</f>
        <v>-5.310562</v>
      </c>
      <c r="E157" s="1">
        <v>-0.25285403883052698</v>
      </c>
      <c r="F157" s="1">
        <v>18.752854038830499</v>
      </c>
      <c r="G157" s="1">
        <f>(F157-E157)/5</f>
        <v>3.8011416155322051</v>
      </c>
      <c r="I157" s="1">
        <v>6.37896753859553E-2</v>
      </c>
      <c r="J157" s="1">
        <v>13.936210324614001</v>
      </c>
      <c r="K157" s="1">
        <f>(J157-I157)/5</f>
        <v>2.7744841298456091</v>
      </c>
    </row>
    <row r="158" spans="1:12" x14ac:dyDescent="0.25">
      <c r="A158" t="s">
        <v>21</v>
      </c>
      <c r="B158">
        <v>5631.1801999999998</v>
      </c>
      <c r="C158">
        <f>B158/250</f>
        <v>22.524720800000001</v>
      </c>
      <c r="E158" s="1">
        <v>-0.25285403883052698</v>
      </c>
      <c r="F158" s="1">
        <v>18.752854038830499</v>
      </c>
      <c r="G158" s="1">
        <f t="shared" ref="G158:G159" si="12">(F158-E158)/5</f>
        <v>3.8011416155322051</v>
      </c>
      <c r="I158" s="1">
        <v>6.37896753859553E-2</v>
      </c>
      <c r="J158" s="1">
        <v>13.936210324614001</v>
      </c>
      <c r="K158" s="1">
        <f t="shared" ref="K158:K159" si="13">(J158-I158)/5</f>
        <v>2.7744841298456091</v>
      </c>
    </row>
    <row r="159" spans="1:12" x14ac:dyDescent="0.25">
      <c r="A159" t="s">
        <v>25</v>
      </c>
      <c r="B159">
        <v>-1216.3848</v>
      </c>
      <c r="C159">
        <f>B159/250</f>
        <v>-4.8655391999999997</v>
      </c>
      <c r="E159" s="1">
        <v>-0.205016788240968</v>
      </c>
      <c r="F159" s="1">
        <v>15.205016788240901</v>
      </c>
      <c r="G159" s="1">
        <f t="shared" si="12"/>
        <v>3.0820067152963739</v>
      </c>
      <c r="H159" s="1">
        <f>G159/G158</f>
        <v>0.81081081081080852</v>
      </c>
      <c r="I159" s="1">
        <v>0.10935372923306599</v>
      </c>
      <c r="J159" s="1">
        <v>23.890646270766901</v>
      </c>
      <c r="K159" s="1">
        <f t="shared" si="13"/>
        <v>4.7562585083067663</v>
      </c>
      <c r="L159" s="1">
        <f>K159/K158</f>
        <v>1.7142857142857171</v>
      </c>
    </row>
    <row r="160" spans="1:12" x14ac:dyDescent="0.25">
      <c r="A160" t="s">
        <v>26</v>
      </c>
      <c r="B160">
        <v>-1131.4774</v>
      </c>
      <c r="C160">
        <f>B160-215*C152</f>
        <v>-6.4907958333333227</v>
      </c>
    </row>
    <row r="161" spans="1:21" x14ac:dyDescent="0.25">
      <c r="A161" s="2" t="s">
        <v>33</v>
      </c>
      <c r="I161" t="s">
        <v>16</v>
      </c>
      <c r="J161" t="s">
        <v>17</v>
      </c>
    </row>
    <row r="162" spans="1:21" x14ac:dyDescent="0.25">
      <c r="A162" t="s">
        <v>1</v>
      </c>
      <c r="B162">
        <v>-1184.1396999999999</v>
      </c>
      <c r="C162">
        <f>B162/216</f>
        <v>-5.4821282407407406</v>
      </c>
      <c r="E162" s="1">
        <v>-6.3237220089500501E-2</v>
      </c>
      <c r="F162" s="1">
        <v>16.863237220089399</v>
      </c>
      <c r="G162">
        <f>(F162-E162)/6</f>
        <v>2.8210790733631499</v>
      </c>
      <c r="I162">
        <v>4624.1764999999996</v>
      </c>
      <c r="J162">
        <f>I162/216</f>
        <v>21.408224537037036</v>
      </c>
    </row>
    <row r="163" spans="1:21" x14ac:dyDescent="0.25">
      <c r="A163" t="s">
        <v>2</v>
      </c>
      <c r="B163">
        <v>-1345.4971</v>
      </c>
      <c r="C163">
        <f>B163/250</f>
        <v>-5.3819884</v>
      </c>
      <c r="E163" s="1">
        <v>0.49038518863484898</v>
      </c>
      <c r="F163" s="1">
        <v>17.059614811365101</v>
      </c>
      <c r="G163">
        <f>(F163-E163)/3</f>
        <v>5.5230765409100835</v>
      </c>
      <c r="H163">
        <v>7.4999999999999997E-2</v>
      </c>
      <c r="I163" t="s">
        <v>8</v>
      </c>
    </row>
    <row r="164" spans="1:21" x14ac:dyDescent="0.25">
      <c r="A164" t="s">
        <v>3</v>
      </c>
      <c r="B164">
        <v>5631.2772999999997</v>
      </c>
      <c r="C164">
        <f>(B164^(1/3))/5</f>
        <v>3.5582159347627185</v>
      </c>
      <c r="E164" s="1">
        <v>-0.89395431376025003</v>
      </c>
      <c r="F164" s="1">
        <v>15.5939543137602</v>
      </c>
      <c r="G164">
        <f>(F164-E164)/3</f>
        <v>5.4959695425068169</v>
      </c>
    </row>
    <row r="165" spans="1:21" x14ac:dyDescent="0.25">
      <c r="A165" t="s">
        <v>4</v>
      </c>
      <c r="C165">
        <v>-5.15</v>
      </c>
    </row>
    <row r="166" spans="1:21" x14ac:dyDescent="0.25">
      <c r="A166" t="s">
        <v>5</v>
      </c>
      <c r="C166">
        <v>4.43</v>
      </c>
      <c r="G166" t="s">
        <v>9</v>
      </c>
      <c r="H166" t="s">
        <v>10</v>
      </c>
      <c r="K166" t="s">
        <v>24</v>
      </c>
      <c r="L166" t="s">
        <v>10</v>
      </c>
    </row>
    <row r="167" spans="1:21" x14ac:dyDescent="0.25">
      <c r="A167" t="s">
        <v>6</v>
      </c>
      <c r="B167">
        <v>-1351.4770000000001</v>
      </c>
      <c r="C167">
        <f>B167/250</f>
        <v>-5.4059080000000002</v>
      </c>
      <c r="E167" s="1">
        <v>-0.25285403883052698</v>
      </c>
      <c r="F167" s="1">
        <v>18.752854038830499</v>
      </c>
      <c r="G167" s="1">
        <f>(F167-E167)/5</f>
        <v>3.8011416155322051</v>
      </c>
      <c r="I167" s="1">
        <v>6.37896753859553E-2</v>
      </c>
      <c r="J167" s="1">
        <v>13.936210324614001</v>
      </c>
      <c r="K167" s="1">
        <f>(J167-I167)/5</f>
        <v>2.7744841298456091</v>
      </c>
    </row>
    <row r="168" spans="1:21" x14ac:dyDescent="0.25">
      <c r="A168" t="s">
        <v>21</v>
      </c>
      <c r="B168">
        <v>5630.4246999999996</v>
      </c>
      <c r="C168">
        <f>B168/250</f>
        <v>22.521698799999999</v>
      </c>
      <c r="E168" s="1">
        <v>-0.25285403883052698</v>
      </c>
      <c r="F168" s="1">
        <v>18.752854038830499</v>
      </c>
      <c r="G168" s="1">
        <f t="shared" ref="G168:G169" si="14">(F168-E168)/5</f>
        <v>3.8011416155322051</v>
      </c>
      <c r="I168" s="1">
        <v>6.37896753859553E-2</v>
      </c>
      <c r="J168" s="1">
        <v>13.936210324614001</v>
      </c>
      <c r="K168" s="1">
        <f t="shared" ref="K168:K169" si="15">(J168-I168)/5</f>
        <v>2.7744841298456091</v>
      </c>
    </row>
    <row r="169" spans="1:21" x14ac:dyDescent="0.25">
      <c r="A169" t="s">
        <v>25</v>
      </c>
      <c r="B169">
        <v>-1268.9902999999999</v>
      </c>
      <c r="C169">
        <f>B169/250</f>
        <v>-5.0759612000000001</v>
      </c>
      <c r="E169" s="1">
        <v>-0.205016788240968</v>
      </c>
      <c r="F169" s="1">
        <v>15.205016788240901</v>
      </c>
      <c r="G169" s="1">
        <f t="shared" si="14"/>
        <v>3.0820067152963739</v>
      </c>
      <c r="H169" s="1">
        <f>G169/G168</f>
        <v>0.81081081081080852</v>
      </c>
      <c r="I169" s="1">
        <v>0.10935372923306599</v>
      </c>
      <c r="J169" s="1">
        <v>23.890646270766901</v>
      </c>
      <c r="K169" s="1">
        <f t="shared" si="15"/>
        <v>4.7562585083067663</v>
      </c>
      <c r="L169" s="1">
        <f>K169/K168</f>
        <v>1.7142857142857171</v>
      </c>
    </row>
    <row r="170" spans="1:21" x14ac:dyDescent="0.25">
      <c r="A170" t="s">
        <v>26</v>
      </c>
      <c r="B170">
        <v>-1176.2898</v>
      </c>
      <c r="C170">
        <f>B170-215*C162</f>
        <v>2.3677717592593126</v>
      </c>
    </row>
    <row r="171" spans="1:21" x14ac:dyDescent="0.25">
      <c r="A171" s="2" t="s">
        <v>34</v>
      </c>
      <c r="I171" t="s">
        <v>16</v>
      </c>
      <c r="J171" t="s">
        <v>17</v>
      </c>
    </row>
    <row r="172" spans="1:21" x14ac:dyDescent="0.25">
      <c r="A172" t="s">
        <v>1</v>
      </c>
      <c r="B172">
        <v>-1130.0971</v>
      </c>
      <c r="C172">
        <f>B172/216</f>
        <v>-5.2319310185185186</v>
      </c>
      <c r="E172" s="1">
        <v>-0.35461036572236998</v>
      </c>
      <c r="F172" s="1">
        <v>17.154610365722299</v>
      </c>
      <c r="G172">
        <f>(F172-E172)/6</f>
        <v>2.9182034552407781</v>
      </c>
      <c r="I172">
        <v>4495.6223</v>
      </c>
      <c r="J172">
        <f>I172/216</f>
        <v>20.813066203703702</v>
      </c>
    </row>
    <row r="173" spans="1:21" x14ac:dyDescent="0.25">
      <c r="A173" t="s">
        <v>2</v>
      </c>
      <c r="B173">
        <v>-1338.7936271399999</v>
      </c>
      <c r="C173">
        <f>B173/250</f>
        <v>-5.3551745085599993</v>
      </c>
      <c r="E173" s="1">
        <v>0.24307079474069801</v>
      </c>
      <c r="F173" s="1">
        <v>17.306929205259198</v>
      </c>
      <c r="G173">
        <f>(F173-E173)/3</f>
        <v>5.6879528035061666</v>
      </c>
      <c r="H173">
        <v>0.26400000000000001</v>
      </c>
      <c r="I173" t="s">
        <v>8</v>
      </c>
    </row>
    <row r="174" spans="1:21" x14ac:dyDescent="0.25">
      <c r="A174" t="s">
        <v>3</v>
      </c>
      <c r="B174">
        <v>5165.3748999999998</v>
      </c>
      <c r="C174">
        <f>(B174^(1/3))/5</f>
        <v>3.45724861737011</v>
      </c>
      <c r="E174" s="1">
        <v>-0.17342789750814699</v>
      </c>
      <c r="F174" s="1">
        <v>14.873427897508099</v>
      </c>
      <c r="G174">
        <f>(F174-E174)/3</f>
        <v>5.0156185983387482</v>
      </c>
    </row>
    <row r="175" spans="1:21" x14ac:dyDescent="0.25">
      <c r="A175" t="s">
        <v>4</v>
      </c>
      <c r="C175">
        <v>-5.15</v>
      </c>
    </row>
    <row r="176" spans="1:21" x14ac:dyDescent="0.25">
      <c r="A176" t="s">
        <v>5</v>
      </c>
      <c r="C176">
        <v>4.43</v>
      </c>
      <c r="G176" t="s">
        <v>9</v>
      </c>
      <c r="H176" t="s">
        <v>10</v>
      </c>
      <c r="K176" t="s">
        <v>24</v>
      </c>
      <c r="L176" t="s">
        <v>10</v>
      </c>
      <c r="P176" t="s">
        <v>37</v>
      </c>
      <c r="R176" t="s">
        <v>35</v>
      </c>
      <c r="S176" t="s">
        <v>36</v>
      </c>
      <c r="T176" t="s">
        <v>38</v>
      </c>
      <c r="U176" t="s">
        <v>39</v>
      </c>
    </row>
    <row r="177" spans="1:21" x14ac:dyDescent="0.25">
      <c r="A177" t="s">
        <v>6</v>
      </c>
      <c r="B177">
        <v>-1328.8701000000001</v>
      </c>
      <c r="C177">
        <f>B177/250</f>
        <v>-5.3154804000000002</v>
      </c>
      <c r="E177" s="1">
        <v>-0.25285403883052698</v>
      </c>
      <c r="F177" s="1">
        <v>18.752854038830499</v>
      </c>
      <c r="G177" s="1">
        <f>(F177-E177)/5</f>
        <v>3.8011416155322051</v>
      </c>
      <c r="I177" s="1">
        <v>6.37896753859553E-2</v>
      </c>
      <c r="J177" s="1">
        <v>13.936210324614001</v>
      </c>
      <c r="K177" s="1">
        <f>(J177-I177)/5</f>
        <v>2.7744841298456091</v>
      </c>
      <c r="P177">
        <v>-1168.3417263256599</v>
      </c>
      <c r="Q177">
        <f>P177/216</f>
        <v>-5.4089894737299069</v>
      </c>
      <c r="R177">
        <v>-1159.83143373551</v>
      </c>
      <c r="S177">
        <v>-1168.3371999999999</v>
      </c>
      <c r="T177">
        <v>-1168.3354434865601</v>
      </c>
      <c r="U177">
        <v>-1168.3359956962399</v>
      </c>
    </row>
    <row r="178" spans="1:21" x14ac:dyDescent="0.25">
      <c r="A178" t="s">
        <v>21</v>
      </c>
      <c r="B178">
        <v>5224.4058000000005</v>
      </c>
      <c r="C178">
        <f>B178/250</f>
        <v>20.897623200000002</v>
      </c>
      <c r="E178" s="1">
        <v>-0.25285403883052698</v>
      </c>
      <c r="F178" s="1">
        <v>18.752854038830499</v>
      </c>
      <c r="G178" s="1">
        <f t="shared" ref="G178:G179" si="16">(F178-E178)/5</f>
        <v>3.8011416155322051</v>
      </c>
      <c r="I178" s="1">
        <v>6.37896753859553E-2</v>
      </c>
      <c r="J178" s="1">
        <v>13.936210324614001</v>
      </c>
      <c r="K178" s="1">
        <f t="shared" ref="K178:K179" si="17">(J178-I178)/5</f>
        <v>2.7744841298456091</v>
      </c>
      <c r="P178">
        <v>4625.3084717345801</v>
      </c>
      <c r="R178">
        <f>R177-215*Q177</f>
        <v>3.1013031164200129</v>
      </c>
      <c r="S178">
        <f>160*2*(S177-$P$177)/(0.001^2)/$P$178</f>
        <v>313.15191625494697</v>
      </c>
      <c r="T178">
        <f>160*2*(T177-$P$177)/(0.001^2)/$P$178</f>
        <v>434.67555174836082</v>
      </c>
      <c r="U178">
        <f>160*2*(U177-$P$177)/(0.001^2)/$P$178</f>
        <v>396.47115983766054</v>
      </c>
    </row>
    <row r="179" spans="1:21" x14ac:dyDescent="0.25">
      <c r="A179" t="s">
        <v>25</v>
      </c>
      <c r="B179">
        <v>-1268.9902999999999</v>
      </c>
      <c r="C179">
        <f>B179/250</f>
        <v>-5.0759612000000001</v>
      </c>
      <c r="E179" s="1">
        <v>-0.205016788240968</v>
      </c>
      <c r="F179" s="1">
        <v>15.205016788240901</v>
      </c>
      <c r="G179" s="1">
        <f t="shared" si="16"/>
        <v>3.0820067152963739</v>
      </c>
      <c r="H179" s="1">
        <f>G179/G178</f>
        <v>0.81081081081080852</v>
      </c>
      <c r="I179" s="1">
        <v>0.10935372923306599</v>
      </c>
      <c r="J179" s="1">
        <v>23.890646270766901</v>
      </c>
      <c r="K179" s="1">
        <f t="shared" si="17"/>
        <v>4.7562585083067663</v>
      </c>
      <c r="L179" s="1">
        <f>K179/K178</f>
        <v>1.7142857142857171</v>
      </c>
    </row>
    <row r="180" spans="1:21" x14ac:dyDescent="0.25">
      <c r="A180" t="s">
        <v>26</v>
      </c>
      <c r="B180">
        <v>-1124.2040999999999</v>
      </c>
      <c r="C180">
        <f>B180-215*C172</f>
        <v>0.66106898148154869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3"/>
  <sheetViews>
    <sheetView tabSelected="1" topLeftCell="A45" zoomScale="70" zoomScaleNormal="70" zoomScalePageLayoutView="85" workbookViewId="0">
      <selection activeCell="L72" sqref="L72"/>
    </sheetView>
  </sheetViews>
  <sheetFormatPr defaultColWidth="11" defaultRowHeight="15.75" x14ac:dyDescent="0.25"/>
  <sheetData>
    <row r="2" spans="1:10" x14ac:dyDescent="0.25">
      <c r="A2" s="2" t="s">
        <v>40</v>
      </c>
      <c r="I2" t="s">
        <v>16</v>
      </c>
      <c r="J2" t="s">
        <v>17</v>
      </c>
    </row>
    <row r="3" spans="1:10" x14ac:dyDescent="0.25">
      <c r="A3" t="s">
        <v>1</v>
      </c>
      <c r="B3">
        <v>-1201.6325999999999</v>
      </c>
      <c r="C3">
        <f>B3/216</f>
        <v>-5.5631138888888882</v>
      </c>
      <c r="E3" s="1">
        <v>2.7057078801635201E-3</v>
      </c>
      <c r="F3" s="1">
        <v>16.797294292119801</v>
      </c>
      <c r="G3">
        <f>(F3-E3)/6</f>
        <v>2.7990980973732729</v>
      </c>
      <c r="I3">
        <v>4343.2245999999996</v>
      </c>
      <c r="J3">
        <f>I3/216</f>
        <v>20.107521296296294</v>
      </c>
    </row>
    <row r="4" spans="1:10" x14ac:dyDescent="0.25">
      <c r="A4" t="s">
        <v>4</v>
      </c>
      <c r="C4">
        <v>-5.15</v>
      </c>
      <c r="E4" s="1">
        <v>4.4441470819960499E-2</v>
      </c>
      <c r="F4" s="1">
        <v>17.50555852918</v>
      </c>
      <c r="G4">
        <f>(F4-E4)/3</f>
        <v>5.8203723527866797</v>
      </c>
      <c r="H4">
        <v>0.2</v>
      </c>
      <c r="I4" t="s">
        <v>8</v>
      </c>
    </row>
    <row r="5" spans="1:10" x14ac:dyDescent="0.25">
      <c r="A5" t="s">
        <v>5</v>
      </c>
      <c r="C5">
        <v>4.43</v>
      </c>
      <c r="E5" s="1">
        <v>-5.5270064704088302E-2</v>
      </c>
      <c r="F5" s="1">
        <v>14.755270064704</v>
      </c>
      <c r="G5">
        <f>(F5-E5)/3</f>
        <v>4.9368467098026958</v>
      </c>
    </row>
    <row r="6" spans="1:10" x14ac:dyDescent="0.25">
      <c r="A6" t="s">
        <v>26</v>
      </c>
      <c r="B6">
        <v>-1179.3703</v>
      </c>
      <c r="C6">
        <f>B6-215*C3</f>
        <v>16.699186111110976</v>
      </c>
    </row>
    <row r="7" spans="1:10" x14ac:dyDescent="0.25">
      <c r="E7" t="s">
        <v>37</v>
      </c>
      <c r="G7" t="s">
        <v>35</v>
      </c>
      <c r="H7" t="s">
        <v>36</v>
      </c>
      <c r="I7" t="s">
        <v>38</v>
      </c>
      <c r="J7" t="s">
        <v>39</v>
      </c>
    </row>
    <row r="8" spans="1:10" x14ac:dyDescent="0.25">
      <c r="E8">
        <v>-1201.6325999999999</v>
      </c>
      <c r="F8">
        <f>E8/216</f>
        <v>-5.5631138888888882</v>
      </c>
      <c r="G8">
        <v>-1193.5241000000001</v>
      </c>
      <c r="H8">
        <v>-1201.6369999999999</v>
      </c>
      <c r="I8">
        <v>-1201.5074</v>
      </c>
      <c r="J8">
        <v>-1201.5617999999999</v>
      </c>
    </row>
    <row r="9" spans="1:10" x14ac:dyDescent="0.25">
      <c r="E9">
        <v>4343.2245999999996</v>
      </c>
      <c r="G9">
        <f>G8-215*F8</f>
        <v>2.5453861111109291</v>
      </c>
      <c r="H9">
        <f>160*2*(H8-$B$3)/(0.001^2)/$E$9</f>
        <v>-324.18309658919344</v>
      </c>
      <c r="I9">
        <f>160*2*(I8-$B$3)/(0.001^2)/$E$9</f>
        <v>9224.4826574209274</v>
      </c>
      <c r="J9">
        <f>160*2*(J8-$B$3)/(0.001^2)/$E$9</f>
        <v>5216.4007359849938</v>
      </c>
    </row>
    <row r="11" spans="1:10" x14ac:dyDescent="0.25">
      <c r="A11" s="2" t="s">
        <v>41</v>
      </c>
      <c r="I11" t="s">
        <v>16</v>
      </c>
      <c r="J11" t="s">
        <v>17</v>
      </c>
    </row>
    <row r="12" spans="1:10" x14ac:dyDescent="0.25">
      <c r="A12" t="s">
        <v>1</v>
      </c>
      <c r="B12">
        <v>-1177.9931999999999</v>
      </c>
      <c r="C12">
        <f>B12/216</f>
        <v>-5.453672222222222</v>
      </c>
      <c r="E12" s="1">
        <v>-0.12524245018319</v>
      </c>
      <c r="F12" s="1">
        <v>16.925242450183202</v>
      </c>
      <c r="G12">
        <f>(F12-E12)/6</f>
        <v>2.8417474833943985</v>
      </c>
      <c r="I12">
        <v>4667.1805000000004</v>
      </c>
      <c r="J12">
        <f>I12/216</f>
        <v>21.607317129629632</v>
      </c>
    </row>
    <row r="13" spans="1:10" x14ac:dyDescent="0.25">
      <c r="A13" t="s">
        <v>4</v>
      </c>
      <c r="C13">
        <v>-5.15</v>
      </c>
      <c r="E13" s="1">
        <v>0.469428313449401</v>
      </c>
      <c r="F13" s="1">
        <v>17.080571686550599</v>
      </c>
      <c r="G13">
        <f>(F13-E13)/3</f>
        <v>5.5370477910337321</v>
      </c>
      <c r="H13">
        <v>0.14000000000000001</v>
      </c>
      <c r="I13" t="s">
        <v>8</v>
      </c>
    </row>
    <row r="14" spans="1:10" x14ac:dyDescent="0.25">
      <c r="A14" t="s">
        <v>5</v>
      </c>
      <c r="C14">
        <v>4.43</v>
      </c>
      <c r="E14" s="1">
        <v>-0.889262565532844</v>
      </c>
      <c r="F14" s="1">
        <v>15.589262565532801</v>
      </c>
      <c r="G14">
        <f>(F14-E14)/3</f>
        <v>5.492841710355215</v>
      </c>
    </row>
    <row r="15" spans="1:10" x14ac:dyDescent="0.25">
      <c r="A15" t="s">
        <v>26</v>
      </c>
      <c r="B15">
        <v>-1170.1469999999999</v>
      </c>
      <c r="C15">
        <f>B15-215*C12</f>
        <v>2.3925277777777865</v>
      </c>
    </row>
    <row r="16" spans="1:10" x14ac:dyDescent="0.25">
      <c r="E16" t="s">
        <v>37</v>
      </c>
      <c r="G16" t="s">
        <v>35</v>
      </c>
      <c r="H16" t="s">
        <v>36</v>
      </c>
      <c r="I16" t="s">
        <v>38</v>
      </c>
      <c r="J16" t="s">
        <v>39</v>
      </c>
    </row>
    <row r="17" spans="1:10" x14ac:dyDescent="0.25">
      <c r="E17">
        <v>-1177.9931999999999</v>
      </c>
      <c r="F17">
        <f>E17/216</f>
        <v>-5.453672222222222</v>
      </c>
      <c r="G17">
        <v>-1170.1469999999999</v>
      </c>
      <c r="H17">
        <v>-1177.9902999999999</v>
      </c>
      <c r="I17">
        <v>-1177.9867999999999</v>
      </c>
      <c r="J17">
        <v>-1177.9662000000001</v>
      </c>
    </row>
    <row r="18" spans="1:10" x14ac:dyDescent="0.25">
      <c r="E18">
        <v>4886.3049000000001</v>
      </c>
      <c r="G18">
        <f>G17-215*F17</f>
        <v>2.3925277777777865</v>
      </c>
      <c r="H18">
        <f>160*2*(H17-$B$12)/(0.001^2)/$E$18</f>
        <v>189.9185619762147</v>
      </c>
      <c r="I18">
        <f t="shared" ref="I18:J18" si="0">160*2*(I17-$B$12)/(0.001^2)/$E$18</f>
        <v>419.13061953936335</v>
      </c>
      <c r="J18">
        <f t="shared" si="0"/>
        <v>1768.2073011737789</v>
      </c>
    </row>
    <row r="20" spans="1:10" x14ac:dyDescent="0.25">
      <c r="A20" s="2" t="s">
        <v>42</v>
      </c>
      <c r="I20" t="s">
        <v>16</v>
      </c>
      <c r="J20" t="s">
        <v>17</v>
      </c>
    </row>
    <row r="21" spans="1:10" x14ac:dyDescent="0.25">
      <c r="A21" t="s">
        <v>1</v>
      </c>
      <c r="B21">
        <v>-1199.7103999999999</v>
      </c>
      <c r="C21">
        <f>B21/216</f>
        <v>-5.5542148148148147</v>
      </c>
      <c r="E21" s="1">
        <v>1.7136131209225601E-2</v>
      </c>
      <c r="F21" s="1">
        <v>16.782863868790699</v>
      </c>
      <c r="G21">
        <f>(F21-E21)/6</f>
        <v>2.7942879562635787</v>
      </c>
      <c r="I21">
        <v>4471.0066999999999</v>
      </c>
      <c r="J21">
        <f>I21/216</f>
        <v>20.699105092592593</v>
      </c>
    </row>
    <row r="22" spans="1:10" x14ac:dyDescent="0.25">
      <c r="A22" t="s">
        <v>4</v>
      </c>
      <c r="C22">
        <v>-5.15</v>
      </c>
      <c r="E22" s="1">
        <v>-8.2340020365345191E-3</v>
      </c>
      <c r="F22" s="1">
        <v>17.5582340020365</v>
      </c>
      <c r="G22">
        <f>(F22-E22)/3</f>
        <v>5.8554893346910113</v>
      </c>
      <c r="H22">
        <v>0.14000000000000001</v>
      </c>
      <c r="I22" t="s">
        <v>8</v>
      </c>
    </row>
    <row r="23" spans="1:10" x14ac:dyDescent="0.25">
      <c r="A23" t="s">
        <v>5</v>
      </c>
      <c r="C23">
        <v>4.43</v>
      </c>
      <c r="E23" s="1">
        <v>-0.24046645006480699</v>
      </c>
      <c r="F23" s="1">
        <v>14.9404664500648</v>
      </c>
      <c r="G23">
        <f>(F23-E23)/3</f>
        <v>5.0603109667098689</v>
      </c>
    </row>
    <row r="24" spans="1:10" x14ac:dyDescent="0.25">
      <c r="A24" t="s">
        <v>26</v>
      </c>
      <c r="B24">
        <v>-1170.1469999999999</v>
      </c>
      <c r="C24">
        <f>B24-215*C21</f>
        <v>24.009185185185288</v>
      </c>
    </row>
    <row r="25" spans="1:10" x14ac:dyDescent="0.25">
      <c r="E25" t="s">
        <v>37</v>
      </c>
      <c r="G25" t="s">
        <v>35</v>
      </c>
      <c r="H25" t="s">
        <v>36</v>
      </c>
      <c r="I25" t="s">
        <v>38</v>
      </c>
      <c r="J25" t="s">
        <v>39</v>
      </c>
    </row>
    <row r="26" spans="1:10" x14ac:dyDescent="0.25">
      <c r="E26">
        <v>-1199.7103999999999</v>
      </c>
      <c r="F26">
        <f>E26/216</f>
        <v>-5.5542148148148147</v>
      </c>
      <c r="G26">
        <v>-1191.8657000000001</v>
      </c>
      <c r="H26">
        <v>-1199.694</v>
      </c>
      <c r="I26">
        <v>-1199.0318</v>
      </c>
      <c r="J26">
        <v>-1199.2157</v>
      </c>
    </row>
    <row r="27" spans="1:10" x14ac:dyDescent="0.25">
      <c r="E27">
        <v>4471.0066999999999</v>
      </c>
      <c r="G27">
        <f>G26-215*F26</f>
        <v>2.2904851851851618</v>
      </c>
      <c r="H27">
        <f>160*2*(H26-$E$26)/(0.001^2)/$E$27</f>
        <v>1173.7848659435731</v>
      </c>
      <c r="I27">
        <f>160*2*(I26-$E$26)/(0.001^2)/$E$27</f>
        <v>48568.927440879779</v>
      </c>
      <c r="J27">
        <f>160*2*(J26-$E$26)/(0.001^2)/$E$27</f>
        <v>35406.791047749757</v>
      </c>
    </row>
    <row r="29" spans="1:10" x14ac:dyDescent="0.25">
      <c r="A29" t="s">
        <v>43</v>
      </c>
      <c r="I29" t="s">
        <v>16</v>
      </c>
      <c r="J29" t="s">
        <v>17</v>
      </c>
    </row>
    <row r="30" spans="1:10" x14ac:dyDescent="0.25">
      <c r="A30" t="s">
        <v>1</v>
      </c>
      <c r="B30">
        <v>-1168.3417263256599</v>
      </c>
      <c r="C30">
        <f>B30/216</f>
        <v>-5.4089894737299069</v>
      </c>
      <c r="E30" s="1">
        <v>1.7136131209225601E-2</v>
      </c>
      <c r="F30" s="1">
        <v>16.782863868790699</v>
      </c>
      <c r="G30">
        <f>(F30-E30)/6</f>
        <v>2.7942879562635787</v>
      </c>
      <c r="I30">
        <v>4625.3084717345801</v>
      </c>
      <c r="J30">
        <f>I30/216</f>
        <v>21.413465146919354</v>
      </c>
    </row>
    <row r="31" spans="1:10" x14ac:dyDescent="0.25">
      <c r="A31" t="s">
        <v>4</v>
      </c>
      <c r="C31">
        <v>-5.15</v>
      </c>
      <c r="E31" s="1">
        <v>-8.2340020365345191E-3</v>
      </c>
      <c r="F31" s="1">
        <v>17.5582340020365</v>
      </c>
      <c r="G31">
        <f>(F31-E31)/3</f>
        <v>5.8554893346910113</v>
      </c>
      <c r="H31">
        <v>0.14000000000000001</v>
      </c>
      <c r="I31" t="s">
        <v>8</v>
      </c>
    </row>
    <row r="32" spans="1:10" x14ac:dyDescent="0.25">
      <c r="A32" t="s">
        <v>5</v>
      </c>
      <c r="C32">
        <v>4.43</v>
      </c>
      <c r="E32" s="1">
        <v>-0.24046645006480699</v>
      </c>
      <c r="F32" s="1">
        <v>14.9404664500648</v>
      </c>
      <c r="G32">
        <f>(F32-E32)/3</f>
        <v>5.0603109667098689</v>
      </c>
    </row>
    <row r="33" spans="1:13" x14ac:dyDescent="0.25">
      <c r="A33" t="s">
        <v>26</v>
      </c>
      <c r="B33">
        <v>-1170.1469999999999</v>
      </c>
      <c r="C33">
        <f>B33-215*C30</f>
        <v>-7.2142631480699038</v>
      </c>
    </row>
    <row r="34" spans="1:13" x14ac:dyDescent="0.25">
      <c r="E34" t="s">
        <v>37</v>
      </c>
      <c r="G34" t="s">
        <v>35</v>
      </c>
      <c r="H34" t="s">
        <v>36</v>
      </c>
      <c r="I34" t="s">
        <v>38</v>
      </c>
      <c r="J34" t="s">
        <v>39</v>
      </c>
      <c r="K34" t="s">
        <v>44</v>
      </c>
      <c r="L34" t="s">
        <v>45</v>
      </c>
      <c r="M34" t="s">
        <v>46</v>
      </c>
    </row>
    <row r="35" spans="1:13" x14ac:dyDescent="0.25">
      <c r="E35">
        <v>-1168.3417263256599</v>
      </c>
      <c r="F35">
        <f>E35/216</f>
        <v>-5.4089894737299069</v>
      </c>
      <c r="G35">
        <v>-1159.83143373551</v>
      </c>
      <c r="H35">
        <v>-1168.3372460727301</v>
      </c>
      <c r="I35">
        <v>-1168.3354434865601</v>
      </c>
      <c r="J35">
        <v>-1168.3359956962399</v>
      </c>
      <c r="K35">
        <v>-1168.1034</v>
      </c>
      <c r="L35">
        <v>-1168.2349999999999</v>
      </c>
      <c r="M35">
        <v>-1168.3592938197301</v>
      </c>
    </row>
    <row r="36" spans="1:13" x14ac:dyDescent="0.25">
      <c r="E36">
        <v>4625.3084717345801</v>
      </c>
      <c r="G36">
        <f>G35-215*F35</f>
        <v>3.1013031164200129</v>
      </c>
      <c r="H36">
        <f>160*2*(H35-$E$35)/(0.001^2)/$E$36</f>
        <v>309.96439401047127</v>
      </c>
      <c r="I36">
        <f t="shared" ref="I36:J36" si="1">160*2*(I35-$E$35)/(0.001^2)/$E$36</f>
        <v>434.67555174836082</v>
      </c>
      <c r="J36">
        <f t="shared" si="1"/>
        <v>396.47115983766054</v>
      </c>
      <c r="K36">
        <f>160*2*(K35-$E$35)/(0.01^2)/$E$36</f>
        <v>164.8850550773858</v>
      </c>
      <c r="L36">
        <f t="shared" ref="L36:M36" si="2">160*2*(L35-$E$35)/(0.01^2)/$E$36</f>
        <v>73.838154622363078</v>
      </c>
      <c r="M36">
        <f t="shared" si="2"/>
        <v>-12.15399607787711</v>
      </c>
    </row>
    <row r="38" spans="1:13" x14ac:dyDescent="0.25">
      <c r="G38" s="3" t="s">
        <v>48</v>
      </c>
      <c r="H38" s="4">
        <v>298.95915000000002</v>
      </c>
      <c r="I38" s="4">
        <v>230.75153</v>
      </c>
      <c r="J38" s="4">
        <v>364.01443</v>
      </c>
      <c r="K38" s="4">
        <v>99.503529999999998</v>
      </c>
      <c r="L38" s="4">
        <v>149.85345000000001</v>
      </c>
      <c r="M38" s="4">
        <v>131.78711999999999</v>
      </c>
    </row>
    <row r="39" spans="1:13" x14ac:dyDescent="0.25">
      <c r="A39" t="s">
        <v>47</v>
      </c>
      <c r="I39" t="s">
        <v>16</v>
      </c>
      <c r="J39" t="s">
        <v>17</v>
      </c>
    </row>
    <row r="40" spans="1:13" x14ac:dyDescent="0.25">
      <c r="A40" t="s">
        <v>1</v>
      </c>
      <c r="B40">
        <v>-1138.0577000000001</v>
      </c>
      <c r="C40">
        <f>B40/216</f>
        <v>-5.2687856481481488</v>
      </c>
      <c r="E40" s="1">
        <v>1.7136131209225601E-2</v>
      </c>
      <c r="F40" s="1">
        <v>16.782863868790699</v>
      </c>
      <c r="G40">
        <f>(F40-E40)/6</f>
        <v>2.7942879562635787</v>
      </c>
      <c r="I40">
        <v>4748.4134000000004</v>
      </c>
      <c r="J40">
        <f>I40/216</f>
        <v>21.983395370370371</v>
      </c>
    </row>
    <row r="41" spans="1:13" x14ac:dyDescent="0.25">
      <c r="A41" t="s">
        <v>4</v>
      </c>
      <c r="C41">
        <v>-5.15</v>
      </c>
      <c r="E41" s="1">
        <v>-8.2340020365345191E-3</v>
      </c>
      <c r="F41" s="1">
        <v>17.5582340020365</v>
      </c>
      <c r="G41">
        <f>(F41-E41)/3</f>
        <v>5.8554893346910113</v>
      </c>
      <c r="H41">
        <v>0.14000000000000001</v>
      </c>
      <c r="I41" t="s">
        <v>8</v>
      </c>
    </row>
    <row r="42" spans="1:13" x14ac:dyDescent="0.25">
      <c r="A42" t="s">
        <v>5</v>
      </c>
      <c r="C42">
        <v>4.43</v>
      </c>
      <c r="E42" s="1">
        <v>-0.24046645006480699</v>
      </c>
      <c r="F42" s="1">
        <v>14.9404664500648</v>
      </c>
      <c r="G42">
        <f>(F42-E42)/3</f>
        <v>5.0603109667098689</v>
      </c>
    </row>
    <row r="43" spans="1:13" x14ac:dyDescent="0.25">
      <c r="A43" t="s">
        <v>26</v>
      </c>
      <c r="B43">
        <v>-1170.1469999999999</v>
      </c>
      <c r="C43">
        <f>B43-215*C40</f>
        <v>-37.358085648148062</v>
      </c>
    </row>
    <row r="44" spans="1:13" x14ac:dyDescent="0.25">
      <c r="E44" t="s">
        <v>37</v>
      </c>
      <c r="G44" t="s">
        <v>35</v>
      </c>
      <c r="H44" t="s">
        <v>36</v>
      </c>
      <c r="I44" t="s">
        <v>38</v>
      </c>
      <c r="J44" t="s">
        <v>39</v>
      </c>
      <c r="K44" t="s">
        <v>44</v>
      </c>
      <c r="L44" t="s">
        <v>45</v>
      </c>
      <c r="M44" t="s">
        <v>46</v>
      </c>
    </row>
    <row r="45" spans="1:13" x14ac:dyDescent="0.25">
      <c r="E45">
        <v>-1138.0577000000001</v>
      </c>
      <c r="F45">
        <f>E45/216</f>
        <v>-5.2687856481481488</v>
      </c>
      <c r="G45">
        <v>-1129.8357000000001</v>
      </c>
      <c r="H45">
        <v>-1138.0532000000001</v>
      </c>
      <c r="I45">
        <v>-1138.0546999999999</v>
      </c>
      <c r="J45">
        <v>-1138.0523000000001</v>
      </c>
      <c r="K45">
        <v>-1137.9168999999999</v>
      </c>
      <c r="L45">
        <v>-1137.9991</v>
      </c>
      <c r="M45">
        <v>-1138.1007999999999</v>
      </c>
    </row>
    <row r="46" spans="1:13" x14ac:dyDescent="0.25">
      <c r="E46">
        <v>4748.4134000000004</v>
      </c>
      <c r="G46">
        <f>G45-215*F45</f>
        <v>2.9532143518517842</v>
      </c>
      <c r="H46">
        <f>160*2*(H45-$E$45)/(0.001^2)/$E$46</f>
        <v>303.25918969109307</v>
      </c>
      <c r="I46">
        <f t="shared" ref="I46:J46" si="3">160*2*(I45-$E$45)/(0.001^2)/$E$46</f>
        <v>202.17279313761065</v>
      </c>
      <c r="J46">
        <f t="shared" si="3"/>
        <v>363.91102762931166</v>
      </c>
      <c r="K46">
        <f>160*2*(K45-$E$45)/(0.01^2)/$E$46</f>
        <v>94.886430907722797</v>
      </c>
      <c r="L46">
        <f t="shared" ref="L46:M46" si="4">160*2*(L45-$E$45)/(0.01^2)/$E$46</f>
        <v>39.491085590867542</v>
      </c>
      <c r="M46">
        <f t="shared" si="4"/>
        <v>-29.045491279166267</v>
      </c>
    </row>
    <row r="48" spans="1:13" x14ac:dyDescent="0.25">
      <c r="A48" t="s">
        <v>49</v>
      </c>
      <c r="I48" t="s">
        <v>16</v>
      </c>
      <c r="J48" t="s">
        <v>17</v>
      </c>
    </row>
    <row r="49" spans="1:13" x14ac:dyDescent="0.25">
      <c r="A49" t="s">
        <v>1</v>
      </c>
      <c r="B49">
        <v>-1214.1214</v>
      </c>
      <c r="C49">
        <f>B49/216</f>
        <v>-5.6209324074074072</v>
      </c>
      <c r="E49" s="1">
        <v>1.7136131209225601E-2</v>
      </c>
      <c r="F49" s="1">
        <v>16.782863868790699</v>
      </c>
      <c r="G49">
        <f>(F49-E49)/6</f>
        <v>2.7942879562635787</v>
      </c>
      <c r="I49">
        <v>4538.4063999999998</v>
      </c>
      <c r="J49">
        <f>I49/216</f>
        <v>21.011140740740739</v>
      </c>
    </row>
    <row r="50" spans="1:13" x14ac:dyDescent="0.25">
      <c r="A50" t="s">
        <v>4</v>
      </c>
      <c r="C50">
        <v>-5.15</v>
      </c>
      <c r="E50" s="1">
        <v>-8.2340020365345191E-3</v>
      </c>
      <c r="F50" s="1">
        <v>17.5582340020365</v>
      </c>
      <c r="G50">
        <f>(F50-E50)/3</f>
        <v>5.8554893346910113</v>
      </c>
      <c r="H50">
        <v>0.14000000000000001</v>
      </c>
      <c r="I50" t="s">
        <v>8</v>
      </c>
    </row>
    <row r="51" spans="1:13" x14ac:dyDescent="0.25">
      <c r="A51" t="s">
        <v>5</v>
      </c>
      <c r="C51">
        <v>4.43</v>
      </c>
      <c r="E51" s="1">
        <v>-0.24046645006480699</v>
      </c>
      <c r="F51" s="1">
        <v>14.9404664500648</v>
      </c>
      <c r="G51">
        <f>(F51-E51)/3</f>
        <v>5.0603109667098689</v>
      </c>
    </row>
    <row r="52" spans="1:13" x14ac:dyDescent="0.25">
      <c r="A52" t="s">
        <v>26</v>
      </c>
      <c r="B52">
        <v>-1170.1469999999999</v>
      </c>
      <c r="C52">
        <f>B52-215*C49</f>
        <v>38.353467592592551</v>
      </c>
    </row>
    <row r="53" spans="1:13" x14ac:dyDescent="0.25">
      <c r="E53" t="s">
        <v>37</v>
      </c>
      <c r="G53" t="s">
        <v>35</v>
      </c>
      <c r="H53" t="s">
        <v>36</v>
      </c>
      <c r="I53" t="s">
        <v>38</v>
      </c>
      <c r="J53" t="s">
        <v>39</v>
      </c>
      <c r="K53" t="s">
        <v>44</v>
      </c>
      <c r="L53" t="s">
        <v>45</v>
      </c>
      <c r="M53" t="s">
        <v>46</v>
      </c>
    </row>
    <row r="54" spans="1:13" x14ac:dyDescent="0.25">
      <c r="E54">
        <v>-1214.1214</v>
      </c>
      <c r="F54">
        <f>E54/216</f>
        <v>-5.6209324074074072</v>
      </c>
      <c r="G54">
        <v>-1205.2526</v>
      </c>
      <c r="H54">
        <v>-1214.1138000000001</v>
      </c>
      <c r="I54">
        <v>-1214.1188</v>
      </c>
      <c r="J54">
        <v>-1214.1162999999999</v>
      </c>
      <c r="K54">
        <v>-1213.9654</v>
      </c>
      <c r="L54">
        <v>-1214.0688</v>
      </c>
      <c r="M54">
        <v>-1214.0944999999999</v>
      </c>
    </row>
    <row r="55" spans="1:13" x14ac:dyDescent="0.25">
      <c r="E55">
        <v>4538.4063999999998</v>
      </c>
      <c r="G55">
        <f>G54-215*F54</f>
        <v>3.2478675925924563</v>
      </c>
      <c r="H55">
        <f>160*2*(H54-$E$54)/(0.001^2)/$E$55</f>
        <v>535.87091715091776</v>
      </c>
      <c r="I55">
        <f t="shared" ref="I55" si="5">160*2*(I54-$E$54)/(0.001^2)/$E$55</f>
        <v>183.32426113479605</v>
      </c>
      <c r="J55">
        <f>160*2*(J54-$E$54)/(0.001^2)/$E$55</f>
        <v>359.59758915087286</v>
      </c>
      <c r="K55">
        <f>160*2*(K54-$E$54)/(0.01^2)/$E$55</f>
        <v>109.99455667959508</v>
      </c>
      <c r="L55">
        <f t="shared" ref="L55:M55" si="6">160*2*(L54-$E$54)/(0.01^2)/$E$55</f>
        <v>37.087908213761729</v>
      </c>
      <c r="M55">
        <f t="shared" si="6"/>
        <v>18.967010094164337</v>
      </c>
    </row>
    <row r="57" spans="1:13" x14ac:dyDescent="0.25">
      <c r="A57" t="s">
        <v>47</v>
      </c>
      <c r="I57" t="s">
        <v>16</v>
      </c>
      <c r="J57" t="s">
        <v>17</v>
      </c>
    </row>
    <row r="58" spans="1:13" x14ac:dyDescent="0.25">
      <c r="A58" t="s">
        <v>1</v>
      </c>
      <c r="B58">
        <v>-1111.2630999999999</v>
      </c>
      <c r="C58">
        <f>B58/216</f>
        <v>-5.1447365740740736</v>
      </c>
      <c r="E58" s="1">
        <v>-0.96445182550175801</v>
      </c>
      <c r="F58" s="1">
        <v>17.764451825501698</v>
      </c>
      <c r="G58">
        <f>(F58-E58)/6</f>
        <v>3.1214839418339095</v>
      </c>
      <c r="I58">
        <v>4696.2843999999996</v>
      </c>
      <c r="J58">
        <f>I58/216</f>
        <v>21.742057407407405</v>
      </c>
    </row>
    <row r="59" spans="1:13" x14ac:dyDescent="0.25">
      <c r="A59" t="s">
        <v>4</v>
      </c>
      <c r="C59">
        <v>-5.15</v>
      </c>
      <c r="E59" s="1">
        <v>0.62012053288022195</v>
      </c>
      <c r="F59" s="1">
        <v>16.929879467119701</v>
      </c>
      <c r="G59">
        <f>(F59-E59)/3</f>
        <v>5.4365863114131594</v>
      </c>
      <c r="H59">
        <v>0.14000000000000001</v>
      </c>
      <c r="I59" t="s">
        <v>8</v>
      </c>
    </row>
    <row r="60" spans="1:13" x14ac:dyDescent="0.25">
      <c r="A60" t="s">
        <v>5</v>
      </c>
      <c r="C60">
        <v>4.43</v>
      </c>
      <c r="E60" s="1">
        <v>-0.337134719769418</v>
      </c>
      <c r="F60" s="1">
        <v>15.0371347197694</v>
      </c>
      <c r="G60">
        <f>(F60-E60)/3</f>
        <v>5.1247564798462726</v>
      </c>
    </row>
    <row r="61" spans="1:13" x14ac:dyDescent="0.25">
      <c r="A61" t="s">
        <v>26</v>
      </c>
      <c r="B61">
        <v>-1170.1469999999999</v>
      </c>
      <c r="C61">
        <f>B61-215*C58</f>
        <v>-64.028636574074199</v>
      </c>
    </row>
    <row r="62" spans="1:13" x14ac:dyDescent="0.25">
      <c r="E62" t="s">
        <v>37</v>
      </c>
      <c r="G62" t="s">
        <v>35</v>
      </c>
      <c r="H62" t="s">
        <v>36</v>
      </c>
      <c r="I62" t="s">
        <v>38</v>
      </c>
      <c r="J62" t="s">
        <v>39</v>
      </c>
      <c r="K62" t="s">
        <v>44</v>
      </c>
      <c r="L62" t="s">
        <v>45</v>
      </c>
      <c r="M62" t="s">
        <v>46</v>
      </c>
    </row>
    <row r="63" spans="1:13" x14ac:dyDescent="0.25">
      <c r="E63">
        <v>-1111.2630999999999</v>
      </c>
      <c r="F63">
        <f>E63/216</f>
        <v>-5.1447365740740736</v>
      </c>
      <c r="G63">
        <v>-1103.9747</v>
      </c>
      <c r="H63">
        <v>-1111.2609</v>
      </c>
      <c r="I63">
        <v>-1111.2603999999999</v>
      </c>
      <c r="J63">
        <v>-1111.2593999999999</v>
      </c>
      <c r="K63">
        <v>-1111.1799000000001</v>
      </c>
      <c r="L63">
        <v>-1111.1937</v>
      </c>
      <c r="M63">
        <v>-1111.1525999999999</v>
      </c>
    </row>
    <row r="64" spans="1:13" x14ac:dyDescent="0.25">
      <c r="E64">
        <v>4696.2843999999996</v>
      </c>
      <c r="G64">
        <f>G63-215*F63</f>
        <v>2.1436634259257517</v>
      </c>
      <c r="H64">
        <f>160*2*(H63-$E$63)/(0.001^2)/$E$64</f>
        <v>149.90574249907027</v>
      </c>
      <c r="I64">
        <f t="shared" ref="I64:J64" si="7">160*2*(I63-$E$63)/(0.001^2)/$E$64</f>
        <v>183.9752294391279</v>
      </c>
      <c r="J64">
        <f t="shared" si="7"/>
        <v>252.11420330375012</v>
      </c>
      <c r="K64">
        <f>160*2*(K63-$E$63)/(0.01^2)/$E$64</f>
        <v>56.691626256574139</v>
      </c>
      <c r="L64">
        <f t="shared" ref="L64:M64" si="8">160*2*(L63-$E$63)/(0.01^2)/$E$64</f>
        <v>47.28844786307036</v>
      </c>
      <c r="M64">
        <f t="shared" si="8"/>
        <v>75.293566122189247</v>
      </c>
    </row>
    <row r="66" spans="1:13" x14ac:dyDescent="0.25">
      <c r="A66" t="s">
        <v>50</v>
      </c>
      <c r="I66" t="s">
        <v>16</v>
      </c>
      <c r="J66" t="s">
        <v>17</v>
      </c>
    </row>
    <row r="67" spans="1:13" x14ac:dyDescent="0.25">
      <c r="A67" t="s">
        <v>1</v>
      </c>
      <c r="B67">
        <v>-1112.2891</v>
      </c>
      <c r="C67">
        <f>B67/216</f>
        <v>-5.1494865740740741</v>
      </c>
      <c r="E67" s="1">
        <v>-0.99712277637181801</v>
      </c>
      <c r="F67" s="1">
        <v>17.797122776371801</v>
      </c>
      <c r="G67">
        <f>(F67-E67)/6</f>
        <v>3.1323742587906032</v>
      </c>
      <c r="I67">
        <v>4694.8589000000002</v>
      </c>
      <c r="J67">
        <f>I67/216</f>
        <v>21.735457870370372</v>
      </c>
    </row>
    <row r="68" spans="1:13" x14ac:dyDescent="0.25">
      <c r="A68" t="s">
        <v>4</v>
      </c>
      <c r="C68">
        <v>-5.15</v>
      </c>
      <c r="E68" s="1">
        <v>0.63685295318078305</v>
      </c>
      <c r="F68" s="1">
        <v>16.913147046819201</v>
      </c>
      <c r="G68">
        <f>(F68-E68)/3</f>
        <v>5.4254313645461396</v>
      </c>
      <c r="H68">
        <v>0.14000000000000001</v>
      </c>
      <c r="I68" t="s">
        <v>8</v>
      </c>
    </row>
    <row r="69" spans="1:13" x14ac:dyDescent="0.25">
      <c r="A69" t="s">
        <v>5</v>
      </c>
      <c r="C69">
        <v>4.43</v>
      </c>
      <c r="E69" s="1">
        <v>-0.32382908353946099</v>
      </c>
      <c r="F69" s="1">
        <v>15.0238290835394</v>
      </c>
      <c r="G69">
        <f>(F69-E69)/3</f>
        <v>5.115886055692954</v>
      </c>
    </row>
    <row r="70" spans="1:13" x14ac:dyDescent="0.25">
      <c r="A70" t="s">
        <v>26</v>
      </c>
      <c r="B70">
        <v>-1170.1469999999999</v>
      </c>
      <c r="C70">
        <f>B70-215*C67</f>
        <v>-63.007386574073962</v>
      </c>
    </row>
    <row r="71" spans="1:13" x14ac:dyDescent="0.25">
      <c r="E71" t="s">
        <v>37</v>
      </c>
      <c r="G71" t="s">
        <v>35</v>
      </c>
      <c r="H71" t="s">
        <v>36</v>
      </c>
      <c r="I71" t="s">
        <v>38</v>
      </c>
      <c r="J71" t="s">
        <v>39</v>
      </c>
      <c r="K71" t="s">
        <v>44</v>
      </c>
      <c r="L71" t="s">
        <v>45</v>
      </c>
      <c r="M71" t="s">
        <v>46</v>
      </c>
    </row>
    <row r="72" spans="1:13" x14ac:dyDescent="0.25">
      <c r="E72">
        <v>-1112.2891</v>
      </c>
      <c r="F72">
        <f>E72/216</f>
        <v>-5.1494865740740741</v>
      </c>
      <c r="G72">
        <v>-1103.9747</v>
      </c>
      <c r="H72">
        <v>-1111.2609</v>
      </c>
      <c r="I72">
        <v>-1111.2603999999999</v>
      </c>
      <c r="J72">
        <v>-1111.2593999999999</v>
      </c>
      <c r="K72">
        <v>-1112.1221</v>
      </c>
      <c r="L72">
        <v>-1112.1221</v>
      </c>
      <c r="M72">
        <v>-1111.1525999999999</v>
      </c>
    </row>
    <row r="73" spans="1:13" x14ac:dyDescent="0.25">
      <c r="E73">
        <v>4694.8589000000002</v>
      </c>
      <c r="G73">
        <f>G72-215*F72</f>
        <v>3.1649134259259881</v>
      </c>
      <c r="H73">
        <f>160*2*(H72-$E$72)/(0.001^2)/$E$73</f>
        <v>70081.765396610819</v>
      </c>
      <c r="I73">
        <f t="shared" ref="I73:J73" si="9">160*2*(I72-$E$63)/(0.001^2)/$E$64</f>
        <v>183.9752294391279</v>
      </c>
      <c r="J73">
        <f t="shared" si="9"/>
        <v>252.11420330375012</v>
      </c>
      <c r="K73">
        <f>160*2*(K72-$E$72)/(0.01^2)/$E$73</f>
        <v>113.82663704754412</v>
      </c>
      <c r="L73">
        <f t="shared" ref="L73:M73" si="10">160*2*(L72-$E$72)/(0.01^2)/$E$73</f>
        <v>113.82663704754412</v>
      </c>
      <c r="M73">
        <f t="shared" si="10"/>
        <v>774.63456888985968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</cp:lastModifiedBy>
  <dcterms:created xsi:type="dcterms:W3CDTF">2015-08-24T18:01:13Z</dcterms:created>
  <dcterms:modified xsi:type="dcterms:W3CDTF">2015-09-23T03:18:09Z</dcterms:modified>
</cp:coreProperties>
</file>