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F66B7EE2-D102-7546-B4E2-7B8F2FDA677A}" xr6:coauthVersionLast="47" xr6:coauthVersionMax="47" xr10:uidLastSave="{00000000-0000-0000-0000-000000000000}"/>
  <bookViews>
    <workbookView xWindow="5800" yWindow="4040" windowWidth="27340" windowHeight="21300" activeTab="5" xr2:uid="{4B2C498E-84DD-E24F-9E4A-E3856522857D}"/>
  </bookViews>
  <sheets>
    <sheet name="300" sheetId="1" r:id="rId1"/>
    <sheet name="400" sheetId="2" r:id="rId2"/>
    <sheet name="500" sheetId="3" r:id="rId3"/>
    <sheet name="600" sheetId="4" r:id="rId4"/>
    <sheet name="700" sheetId="5" r:id="rId5"/>
    <sheet name="summary" sheetId="6" r:id="rId6"/>
  </sheets>
  <definedNames>
    <definedName name="_xlchart.v1.0" hidden="1">summary!$B$19:$B$182</definedName>
    <definedName name="_xlchart.v1.1" hidden="1">summary!$C$19:$C$182</definedName>
    <definedName name="_xlchart.v1.10" hidden="1">summary!$S$499:$S$658</definedName>
    <definedName name="_xlchart.v1.11" hidden="1">summary!$S$659:$S$818</definedName>
    <definedName name="_xlchart.v1.12" hidden="1">summary!$V$499:$V$658</definedName>
    <definedName name="_xlchart.v1.13" hidden="1">summary!$V$659:$V$818</definedName>
    <definedName name="_xlchart.v1.14" hidden="1">summary!$R$179:$R$338</definedName>
    <definedName name="_xlchart.v1.15" hidden="1">summary!$R$19:$R$178</definedName>
    <definedName name="_xlchart.v1.16" hidden="1">summary!$R$339:$R$498</definedName>
    <definedName name="_xlchart.v1.17" hidden="1">summary!$S$179:$S$338</definedName>
    <definedName name="_xlchart.v1.18" hidden="1">summary!$S$19:$S$178</definedName>
    <definedName name="_xlchart.v1.19" hidden="1">summary!$S$339:$S$498</definedName>
    <definedName name="_xlchart.v1.2" hidden="1">summary!$E$19:$E$180</definedName>
    <definedName name="_xlchart.v1.20" hidden="1">summary!$S$499:$S$658</definedName>
    <definedName name="_xlchart.v1.21" hidden="1">summary!$S$659:$S$818</definedName>
    <definedName name="_xlchart.v1.22" hidden="1">summary!$V$499:$V$658</definedName>
    <definedName name="_xlchart.v1.23" hidden="1">summary!$V$659:$V$818</definedName>
    <definedName name="_xlchart.v1.3" hidden="1">summary!$F$19:$F$180</definedName>
    <definedName name="_xlchart.v1.4" hidden="1">summary!$R$179:$R$338</definedName>
    <definedName name="_xlchart.v1.5" hidden="1">summary!$R$19:$R$178</definedName>
    <definedName name="_xlchart.v1.6" hidden="1">summary!$R$339:$R$498</definedName>
    <definedName name="_xlchart.v1.7" hidden="1">summary!$S$179:$S$338</definedName>
    <definedName name="_xlchart.v1.8" hidden="1">summary!$S$19:$S$178</definedName>
    <definedName name="_xlchart.v1.9" hidden="1">summary!$S$339:$S$498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9" i="6" l="1"/>
  <c r="AT110" i="6"/>
  <c r="AT111" i="6"/>
  <c r="AT112" i="6"/>
  <c r="AT113" i="6"/>
  <c r="AT114" i="6"/>
  <c r="AT133" i="6"/>
  <c r="AT134" i="6"/>
  <c r="AT135" i="6"/>
  <c r="AT136" i="6"/>
  <c r="AT137" i="6"/>
  <c r="AT138" i="6"/>
  <c r="AT85" i="6"/>
  <c r="AT86" i="6"/>
  <c r="AT87" i="6"/>
  <c r="AT88" i="6"/>
  <c r="AT89" i="6"/>
  <c r="AT90" i="6"/>
  <c r="AT61" i="6"/>
  <c r="AT62" i="6"/>
  <c r="AT63" i="6"/>
  <c r="AT64" i="6"/>
  <c r="AT65" i="6"/>
  <c r="AT66" i="6"/>
  <c r="AT37" i="6"/>
  <c r="AT38" i="6"/>
  <c r="AT39" i="6"/>
  <c r="AT40" i="6"/>
  <c r="AT41" i="6"/>
  <c r="AT42" i="6"/>
  <c r="AK20" i="6"/>
  <c r="AL20" i="6" s="1"/>
  <c r="AK21" i="6"/>
  <c r="AL21" i="6" s="1"/>
  <c r="AK22" i="6"/>
  <c r="AL22" i="6" s="1"/>
  <c r="AK23" i="6"/>
  <c r="AL23" i="6" s="1"/>
  <c r="AK24" i="6"/>
  <c r="AL24" i="6" s="1"/>
  <c r="AK25" i="6"/>
  <c r="AL25" i="6" s="1"/>
  <c r="AK26" i="6"/>
  <c r="AL26" i="6" s="1"/>
  <c r="AK27" i="6"/>
  <c r="AL27" i="6" s="1"/>
  <c r="AK28" i="6"/>
  <c r="AN28" i="6" s="1"/>
  <c r="AK29" i="6"/>
  <c r="AK30" i="6"/>
  <c r="AL30" i="6" s="1"/>
  <c r="AK31" i="6"/>
  <c r="AL31" i="6" s="1"/>
  <c r="AK32" i="6"/>
  <c r="AL32" i="6" s="1"/>
  <c r="AK33" i="6"/>
  <c r="AL33" i="6" s="1"/>
  <c r="AK34" i="6"/>
  <c r="AL34" i="6" s="1"/>
  <c r="AK35" i="6"/>
  <c r="AK36" i="6"/>
  <c r="AL36" i="6" s="1"/>
  <c r="AK37" i="6"/>
  <c r="AL37" i="6" s="1"/>
  <c r="AK38" i="6"/>
  <c r="AL38" i="6" s="1"/>
  <c r="AK39" i="6"/>
  <c r="AL39" i="6" s="1"/>
  <c r="AK40" i="6"/>
  <c r="AL40" i="6" s="1"/>
  <c r="AK41" i="6"/>
  <c r="AL41" i="6" s="1"/>
  <c r="AK42" i="6"/>
  <c r="AL42" i="6" s="1"/>
  <c r="AK43" i="6"/>
  <c r="AL43" i="6" s="1"/>
  <c r="AK44" i="6"/>
  <c r="AM44" i="6" s="1"/>
  <c r="AK45" i="6"/>
  <c r="AL45" i="6" s="1"/>
  <c r="AK46" i="6"/>
  <c r="AL46" i="6" s="1"/>
  <c r="AK47" i="6"/>
  <c r="AL47" i="6" s="1"/>
  <c r="AK48" i="6"/>
  <c r="AN48" i="6" s="1"/>
  <c r="AK49" i="6"/>
  <c r="AL49" i="6" s="1"/>
  <c r="AK50" i="6"/>
  <c r="AL50" i="6" s="1"/>
  <c r="AK51" i="6"/>
  <c r="AM51" i="6" s="1"/>
  <c r="AK52" i="6"/>
  <c r="AL52" i="6" s="1"/>
  <c r="AK53" i="6"/>
  <c r="AN53" i="6" s="1"/>
  <c r="AK54" i="6"/>
  <c r="AL54" i="6" s="1"/>
  <c r="AK55" i="6"/>
  <c r="AL55" i="6" s="1"/>
  <c r="AK56" i="6"/>
  <c r="AL56" i="6" s="1"/>
  <c r="AK57" i="6"/>
  <c r="AN57" i="6" s="1"/>
  <c r="AK58" i="6"/>
  <c r="AL58" i="6" s="1"/>
  <c r="AK59" i="6"/>
  <c r="AL59" i="6" s="1"/>
  <c r="AK60" i="6"/>
  <c r="AL60" i="6" s="1"/>
  <c r="AN60" i="6"/>
  <c r="AK61" i="6"/>
  <c r="AN61" i="6" s="1"/>
  <c r="AK62" i="6"/>
  <c r="AL62" i="6" s="1"/>
  <c r="AK63" i="6"/>
  <c r="AM63" i="6" s="1"/>
  <c r="AK64" i="6"/>
  <c r="AL64" i="6" s="1"/>
  <c r="AK65" i="6"/>
  <c r="AN65" i="6" s="1"/>
  <c r="AK66" i="6"/>
  <c r="AK67" i="6"/>
  <c r="AM67" i="6" s="1"/>
  <c r="AK68" i="6"/>
  <c r="AL68" i="6" s="1"/>
  <c r="AK69" i="6"/>
  <c r="AN69" i="6" s="1"/>
  <c r="AK70" i="6"/>
  <c r="AL70" i="6" s="1"/>
  <c r="AK71" i="6"/>
  <c r="AL71" i="6" s="1"/>
  <c r="AK72" i="6"/>
  <c r="AL72" i="6"/>
  <c r="AM72" i="6"/>
  <c r="AN72" i="6"/>
  <c r="AK73" i="6"/>
  <c r="AN73" i="6" s="1"/>
  <c r="AK74" i="6"/>
  <c r="AM74" i="6" s="1"/>
  <c r="AK75" i="6"/>
  <c r="AL75" i="6" s="1"/>
  <c r="AK76" i="6"/>
  <c r="AM76" i="6" s="1"/>
  <c r="AK77" i="6"/>
  <c r="AK78" i="6"/>
  <c r="AL78" i="6"/>
  <c r="AK79" i="6"/>
  <c r="AL79" i="6" s="1"/>
  <c r="AK80" i="6"/>
  <c r="AL80" i="6" s="1"/>
  <c r="AK81" i="6"/>
  <c r="AK82" i="6"/>
  <c r="AL82" i="6" s="1"/>
  <c r="AK83" i="6"/>
  <c r="AN83" i="6" s="1"/>
  <c r="AK84" i="6"/>
  <c r="AL84" i="6" s="1"/>
  <c r="AK85" i="6"/>
  <c r="AK86" i="6"/>
  <c r="AM86" i="6" s="1"/>
  <c r="AK87" i="6"/>
  <c r="AL87" i="6" s="1"/>
  <c r="AK88" i="6"/>
  <c r="AL88" i="6" s="1"/>
  <c r="AK89" i="6"/>
  <c r="AK90" i="6"/>
  <c r="AM90" i="6" s="1"/>
  <c r="AK91" i="6"/>
  <c r="AL91" i="6" s="1"/>
  <c r="AK92" i="6"/>
  <c r="AL92" i="6" s="1"/>
  <c r="AM92" i="6"/>
  <c r="AN92" i="6"/>
  <c r="AK93" i="6"/>
  <c r="AN93" i="6" s="1"/>
  <c r="AK94" i="6"/>
  <c r="AM94" i="6" s="1"/>
  <c r="AK95" i="6"/>
  <c r="AL95" i="6" s="1"/>
  <c r="AK96" i="6"/>
  <c r="AL96" i="6" s="1"/>
  <c r="AK97" i="6"/>
  <c r="AN97" i="6" s="1"/>
  <c r="AK98" i="6"/>
  <c r="AK99" i="6"/>
  <c r="AM99" i="6" s="1"/>
  <c r="AK100" i="6"/>
  <c r="AL100" i="6" s="1"/>
  <c r="AK101" i="6"/>
  <c r="AN101" i="6" s="1"/>
  <c r="AK102" i="6"/>
  <c r="AL102" i="6" s="1"/>
  <c r="AK103" i="6"/>
  <c r="AM103" i="6" s="1"/>
  <c r="AK104" i="6"/>
  <c r="AL104" i="6" s="1"/>
  <c r="AK105" i="6"/>
  <c r="AN105" i="6" s="1"/>
  <c r="AK106" i="6"/>
  <c r="AM106" i="6" s="1"/>
  <c r="AK107" i="6"/>
  <c r="AL107" i="6" s="1"/>
  <c r="AK108" i="6"/>
  <c r="AL108" i="6" s="1"/>
  <c r="AN108" i="6"/>
  <c r="AK109" i="6"/>
  <c r="AN109" i="6" s="1"/>
  <c r="AK110" i="6"/>
  <c r="AL110" i="6" s="1"/>
  <c r="AK111" i="6"/>
  <c r="AL111" i="6" s="1"/>
  <c r="AK112" i="6"/>
  <c r="AL112" i="6" s="1"/>
  <c r="AK113" i="6"/>
  <c r="AK114" i="6"/>
  <c r="AL114" i="6" s="1"/>
  <c r="AK115" i="6"/>
  <c r="AM115" i="6" s="1"/>
  <c r="AK116" i="6"/>
  <c r="AL116" i="6" s="1"/>
  <c r="AK117" i="6"/>
  <c r="AK118" i="6"/>
  <c r="AL118" i="6" s="1"/>
  <c r="AK119" i="6"/>
  <c r="AL119" i="6" s="1"/>
  <c r="AK120" i="6"/>
  <c r="AL120" i="6" s="1"/>
  <c r="AK121" i="6"/>
  <c r="AK122" i="6"/>
  <c r="AM122" i="6" s="1"/>
  <c r="AK123" i="6"/>
  <c r="AN123" i="6" s="1"/>
  <c r="AL123" i="6"/>
  <c r="AM123" i="6"/>
  <c r="AK124" i="6"/>
  <c r="AL124" i="6" s="1"/>
  <c r="AK125" i="6"/>
  <c r="AN125" i="6" s="1"/>
  <c r="AK126" i="6"/>
  <c r="AM126" i="6" s="1"/>
  <c r="AK127" i="6"/>
  <c r="AL127" i="6" s="1"/>
  <c r="AM127" i="6"/>
  <c r="AK128" i="6"/>
  <c r="AN128" i="6" s="1"/>
  <c r="AK129" i="6"/>
  <c r="AN129" i="6" s="1"/>
  <c r="AK130" i="6"/>
  <c r="AM130" i="6" s="1"/>
  <c r="AK131" i="6"/>
  <c r="AM131" i="6" s="1"/>
  <c r="AK132" i="6"/>
  <c r="AM132" i="6" s="1"/>
  <c r="AK133" i="6"/>
  <c r="AN133" i="6" s="1"/>
  <c r="AK134" i="6"/>
  <c r="AL134" i="6" s="1"/>
  <c r="AK135" i="6"/>
  <c r="AM135" i="6" s="1"/>
  <c r="AK136" i="6"/>
  <c r="AK137" i="6"/>
  <c r="AN137" i="6" s="1"/>
  <c r="AK138" i="6"/>
  <c r="AM138" i="6" s="1"/>
  <c r="AK139" i="6"/>
  <c r="AL139" i="6" s="1"/>
  <c r="AN139" i="6"/>
  <c r="AK140" i="6"/>
  <c r="AN140" i="6" s="1"/>
  <c r="AK141" i="6"/>
  <c r="AL141" i="6" s="1"/>
  <c r="AK142" i="6"/>
  <c r="AN142" i="6" s="1"/>
  <c r="AK143" i="6"/>
  <c r="AM143" i="6" s="1"/>
  <c r="AK144" i="6"/>
  <c r="AL144" i="6" s="1"/>
  <c r="AN144" i="6"/>
  <c r="AK145" i="6"/>
  <c r="AK146" i="6"/>
  <c r="AL146" i="6" s="1"/>
  <c r="AK147" i="6"/>
  <c r="AL147" i="6" s="1"/>
  <c r="AK148" i="6"/>
  <c r="AL148" i="6" s="1"/>
  <c r="AK149" i="6"/>
  <c r="AL149" i="6" s="1"/>
  <c r="AK150" i="6"/>
  <c r="AL150" i="6" s="1"/>
  <c r="AK151" i="6"/>
  <c r="AL151" i="6" s="1"/>
  <c r="AK152" i="6"/>
  <c r="AL152" i="6" s="1"/>
  <c r="AK153" i="6"/>
  <c r="AL153" i="6" s="1"/>
  <c r="AK154" i="6"/>
  <c r="AL154" i="6" s="1"/>
  <c r="AK155" i="6"/>
  <c r="AL155" i="6" s="1"/>
  <c r="AK156" i="6"/>
  <c r="AM156" i="6" s="1"/>
  <c r="AK157" i="6"/>
  <c r="AL157" i="6" s="1"/>
  <c r="AK158" i="6"/>
  <c r="AL158" i="6" s="1"/>
  <c r="AK159" i="6"/>
  <c r="AN159" i="6" s="1"/>
  <c r="AK160" i="6"/>
  <c r="AL160" i="6" s="1"/>
  <c r="AK161" i="6"/>
  <c r="AK162" i="6"/>
  <c r="AM162" i="6" s="1"/>
  <c r="AK163" i="6"/>
  <c r="AN163" i="6" s="1"/>
  <c r="AK164" i="6"/>
  <c r="AL164" i="6" s="1"/>
  <c r="AK165" i="6"/>
  <c r="AN165" i="6" s="1"/>
  <c r="AK166" i="6"/>
  <c r="AL166" i="6" s="1"/>
  <c r="AK167" i="6"/>
  <c r="AL167" i="6" s="1"/>
  <c r="AK168" i="6"/>
  <c r="AL168" i="6" s="1"/>
  <c r="AK169" i="6"/>
  <c r="AL169" i="6" s="1"/>
  <c r="AK170" i="6"/>
  <c r="AN170" i="6" s="1"/>
  <c r="AK171" i="6"/>
  <c r="AN171" i="6" s="1"/>
  <c r="AK172" i="6"/>
  <c r="AM172" i="6" s="1"/>
  <c r="AK173" i="6"/>
  <c r="AL173" i="6" s="1"/>
  <c r="AN173" i="6"/>
  <c r="AK174" i="6"/>
  <c r="AL174" i="6" s="1"/>
  <c r="AK175" i="6"/>
  <c r="AL175" i="6" s="1"/>
  <c r="AK176" i="6"/>
  <c r="AL176" i="6" s="1"/>
  <c r="AK177" i="6"/>
  <c r="AM177" i="6" s="1"/>
  <c r="AK178" i="6"/>
  <c r="AK179" i="6"/>
  <c r="AL179" i="6" s="1"/>
  <c r="AK180" i="6"/>
  <c r="AL180" i="6" s="1"/>
  <c r="AK181" i="6"/>
  <c r="AN181" i="6" s="1"/>
  <c r="AL181" i="6"/>
  <c r="AK182" i="6"/>
  <c r="AL182" i="6" s="1"/>
  <c r="AK183" i="6"/>
  <c r="AL183" i="6" s="1"/>
  <c r="AK184" i="6"/>
  <c r="AM184" i="6" s="1"/>
  <c r="AK185" i="6"/>
  <c r="AL185" i="6" s="1"/>
  <c r="AM185" i="6"/>
  <c r="AN185" i="6"/>
  <c r="AK186" i="6"/>
  <c r="AM186" i="6" s="1"/>
  <c r="AK187" i="6"/>
  <c r="AL187" i="6" s="1"/>
  <c r="AK188" i="6"/>
  <c r="AL188" i="6" s="1"/>
  <c r="AK189" i="6"/>
  <c r="AL189" i="6" s="1"/>
  <c r="AK190" i="6"/>
  <c r="AL190" i="6" s="1"/>
  <c r="AK191" i="6"/>
  <c r="AL191" i="6" s="1"/>
  <c r="AK192" i="6"/>
  <c r="AL192" i="6" s="1"/>
  <c r="AK193" i="6"/>
  <c r="AK194" i="6"/>
  <c r="AL194" i="6" s="1"/>
  <c r="AK195" i="6"/>
  <c r="AL195" i="6" s="1"/>
  <c r="AK196" i="6"/>
  <c r="AL196" i="6" s="1"/>
  <c r="AN196" i="6"/>
  <c r="AK197" i="6"/>
  <c r="AL197" i="6" s="1"/>
  <c r="AK198" i="6"/>
  <c r="AK199" i="6"/>
  <c r="AL199" i="6" s="1"/>
  <c r="AK200" i="6"/>
  <c r="AL200" i="6" s="1"/>
  <c r="AK201" i="6"/>
  <c r="AK202" i="6"/>
  <c r="AL202" i="6" s="1"/>
  <c r="AN202" i="6"/>
  <c r="AK203" i="6"/>
  <c r="AL203" i="6" s="1"/>
  <c r="AK204" i="6"/>
  <c r="AL204" i="6" s="1"/>
  <c r="AM204" i="6"/>
  <c r="AK205" i="6"/>
  <c r="AM205" i="6" s="1"/>
  <c r="AL205" i="6"/>
  <c r="AK206" i="6"/>
  <c r="AN206" i="6" s="1"/>
  <c r="AK207" i="6"/>
  <c r="AK208" i="6"/>
  <c r="AL208" i="6" s="1"/>
  <c r="AK209" i="6"/>
  <c r="AL209" i="6" s="1"/>
  <c r="AK210" i="6"/>
  <c r="AN210" i="6" s="1"/>
  <c r="AK211" i="6"/>
  <c r="AL211" i="6" s="1"/>
  <c r="AK212" i="6"/>
  <c r="AM212" i="6" s="1"/>
  <c r="AK213" i="6"/>
  <c r="AM213" i="6" s="1"/>
  <c r="AL213" i="6"/>
  <c r="AK214" i="6"/>
  <c r="AL214" i="6" s="1"/>
  <c r="AK215" i="6"/>
  <c r="AL215" i="6" s="1"/>
  <c r="AK216" i="6"/>
  <c r="AL216" i="6" s="1"/>
  <c r="AN216" i="6"/>
  <c r="AK217" i="6"/>
  <c r="AL217" i="6" s="1"/>
  <c r="AK218" i="6"/>
  <c r="AN218" i="6" s="1"/>
  <c r="AK219" i="6"/>
  <c r="AM219" i="6" s="1"/>
  <c r="AL219" i="6"/>
  <c r="AK220" i="6"/>
  <c r="AL220" i="6" s="1"/>
  <c r="AK221" i="6"/>
  <c r="AL221" i="6" s="1"/>
  <c r="AK222" i="6"/>
  <c r="AL222" i="6" s="1"/>
  <c r="AK223" i="6"/>
  <c r="AN223" i="6" s="1"/>
  <c r="AK224" i="6"/>
  <c r="AL224" i="6" s="1"/>
  <c r="AK225" i="6"/>
  <c r="AL225" i="6" s="1"/>
  <c r="AK226" i="6"/>
  <c r="AL226" i="6" s="1"/>
  <c r="AK227" i="6"/>
  <c r="AL227" i="6" s="1"/>
  <c r="AK228" i="6"/>
  <c r="AL228" i="6" s="1"/>
  <c r="AK229" i="6"/>
  <c r="AL229" i="6" s="1"/>
  <c r="AK230" i="6"/>
  <c r="AN230" i="6" s="1"/>
  <c r="AK231" i="6"/>
  <c r="AL231" i="6" s="1"/>
  <c r="AK232" i="6"/>
  <c r="AL232" i="6" s="1"/>
  <c r="AK233" i="6"/>
  <c r="AL233" i="6" s="1"/>
  <c r="AK234" i="6"/>
  <c r="AL234" i="6" s="1"/>
  <c r="AK235" i="6"/>
  <c r="AL235" i="6" s="1"/>
  <c r="AK236" i="6"/>
  <c r="AK237" i="6"/>
  <c r="AL237" i="6" s="1"/>
  <c r="AK238" i="6"/>
  <c r="AL238" i="6" s="1"/>
  <c r="AN238" i="6"/>
  <c r="AK239" i="6"/>
  <c r="AL239" i="6" s="1"/>
  <c r="AK240" i="6"/>
  <c r="AL240" i="6" s="1"/>
  <c r="AK241" i="6"/>
  <c r="AL241" i="6" s="1"/>
  <c r="AK242" i="6"/>
  <c r="AL242" i="6" s="1"/>
  <c r="AK243" i="6"/>
  <c r="AL243" i="6" s="1"/>
  <c r="AK244" i="6"/>
  <c r="AL244" i="6" s="1"/>
  <c r="AK245" i="6"/>
  <c r="AL245" i="6" s="1"/>
  <c r="AK246" i="6"/>
  <c r="AL246" i="6" s="1"/>
  <c r="AK247" i="6"/>
  <c r="AL247" i="6" s="1"/>
  <c r="AK248" i="6"/>
  <c r="AK249" i="6"/>
  <c r="AM249" i="6" s="1"/>
  <c r="AK250" i="6"/>
  <c r="AL250" i="6" s="1"/>
  <c r="AK251" i="6"/>
  <c r="AM251" i="6" s="1"/>
  <c r="AK252" i="6"/>
  <c r="AL252" i="6" s="1"/>
  <c r="AK253" i="6"/>
  <c r="AL253" i="6" s="1"/>
  <c r="AM253" i="6"/>
  <c r="AK254" i="6"/>
  <c r="AK255" i="6"/>
  <c r="AL255" i="6" s="1"/>
  <c r="AK256" i="6"/>
  <c r="AL256" i="6" s="1"/>
  <c r="AK257" i="6"/>
  <c r="AL257" i="6" s="1"/>
  <c r="AK258" i="6"/>
  <c r="AL258" i="6" s="1"/>
  <c r="AK259" i="6"/>
  <c r="AK260" i="6"/>
  <c r="AK261" i="6"/>
  <c r="AN261" i="6" s="1"/>
  <c r="AL261" i="6"/>
  <c r="AK262" i="6"/>
  <c r="AL262" i="6" s="1"/>
  <c r="AK263" i="6"/>
  <c r="AN263" i="6" s="1"/>
  <c r="AM263" i="6"/>
  <c r="AK264" i="6"/>
  <c r="AL264" i="6" s="1"/>
  <c r="AK265" i="6"/>
  <c r="AM265" i="6" s="1"/>
  <c r="AK266" i="6"/>
  <c r="AL266" i="6" s="1"/>
  <c r="AK267" i="6"/>
  <c r="AL267" i="6" s="1"/>
  <c r="AK268" i="6"/>
  <c r="AL268" i="6" s="1"/>
  <c r="AK269" i="6"/>
  <c r="AL269" i="6" s="1"/>
  <c r="AK270" i="6"/>
  <c r="AN270" i="6" s="1"/>
  <c r="AK271" i="6"/>
  <c r="AM271" i="6" s="1"/>
  <c r="AK272" i="6"/>
  <c r="AN272" i="6" s="1"/>
  <c r="AK273" i="6"/>
  <c r="AL273" i="6" s="1"/>
  <c r="AK274" i="6"/>
  <c r="AL274" i="6" s="1"/>
  <c r="AK275" i="6"/>
  <c r="AN275" i="6" s="1"/>
  <c r="AK276" i="6"/>
  <c r="AN276" i="6" s="1"/>
  <c r="AK277" i="6"/>
  <c r="AL277" i="6" s="1"/>
  <c r="AK278" i="6"/>
  <c r="AN278" i="6" s="1"/>
  <c r="AK279" i="6"/>
  <c r="AL279" i="6" s="1"/>
  <c r="AM279" i="6"/>
  <c r="AK280" i="6"/>
  <c r="AN280" i="6" s="1"/>
  <c r="AK281" i="6"/>
  <c r="AL281" i="6" s="1"/>
  <c r="AK282" i="6"/>
  <c r="AL282" i="6" s="1"/>
  <c r="AK283" i="6"/>
  <c r="AL283" i="6" s="1"/>
  <c r="AK284" i="6"/>
  <c r="AN284" i="6" s="1"/>
  <c r="AK285" i="6"/>
  <c r="AL285" i="6" s="1"/>
  <c r="AK286" i="6"/>
  <c r="AL286" i="6" s="1"/>
  <c r="AK287" i="6"/>
  <c r="AN287" i="6" s="1"/>
  <c r="AK288" i="6"/>
  <c r="AN288" i="6" s="1"/>
  <c r="AK289" i="6"/>
  <c r="AL289" i="6" s="1"/>
  <c r="AK290" i="6"/>
  <c r="AL290" i="6" s="1"/>
  <c r="AK291" i="6"/>
  <c r="AL291" i="6" s="1"/>
  <c r="AK292" i="6"/>
  <c r="AN292" i="6" s="1"/>
  <c r="AK293" i="6"/>
  <c r="AM293" i="6" s="1"/>
  <c r="AK294" i="6"/>
  <c r="AL294" i="6" s="1"/>
  <c r="AK295" i="6"/>
  <c r="AL295" i="6" s="1"/>
  <c r="AK296" i="6"/>
  <c r="AN296" i="6"/>
  <c r="AK297" i="6"/>
  <c r="AN297" i="6" s="1"/>
  <c r="AK298" i="6"/>
  <c r="AL298" i="6" s="1"/>
  <c r="AK299" i="6"/>
  <c r="AL299" i="6" s="1"/>
  <c r="AK300" i="6"/>
  <c r="AN300" i="6" s="1"/>
  <c r="AK301" i="6"/>
  <c r="AL301" i="6" s="1"/>
  <c r="AK302" i="6"/>
  <c r="AN302" i="6" s="1"/>
  <c r="AK303" i="6"/>
  <c r="AL303" i="6" s="1"/>
  <c r="AK304" i="6"/>
  <c r="AN304" i="6" s="1"/>
  <c r="AK305" i="6"/>
  <c r="AL305" i="6" s="1"/>
  <c r="AK306" i="6"/>
  <c r="AK307" i="6"/>
  <c r="AL307" i="6" s="1"/>
  <c r="AK308" i="6"/>
  <c r="AN308" i="6" s="1"/>
  <c r="AK309" i="6"/>
  <c r="AN309" i="6" s="1"/>
  <c r="AM309" i="6"/>
  <c r="AK310" i="6"/>
  <c r="AL310" i="6" s="1"/>
  <c r="AK311" i="6"/>
  <c r="AL311" i="6" s="1"/>
  <c r="AK312" i="6"/>
  <c r="AN312" i="6" s="1"/>
  <c r="AK313" i="6"/>
  <c r="AK314" i="6"/>
  <c r="AL314" i="6" s="1"/>
  <c r="AK315" i="6"/>
  <c r="AM315" i="6" s="1"/>
  <c r="AK316" i="6"/>
  <c r="AN316" i="6" s="1"/>
  <c r="AK317" i="6"/>
  <c r="AL317" i="6" s="1"/>
  <c r="AK318" i="6"/>
  <c r="AK319" i="6"/>
  <c r="AM319" i="6" s="1"/>
  <c r="AK320" i="6"/>
  <c r="AN320" i="6" s="1"/>
  <c r="AK321" i="6"/>
  <c r="AL321" i="6" s="1"/>
  <c r="AM321" i="6"/>
  <c r="AN321" i="6"/>
  <c r="AK322" i="6"/>
  <c r="AL322" i="6" s="1"/>
  <c r="AM322" i="6"/>
  <c r="AN322" i="6"/>
  <c r="AK323" i="6"/>
  <c r="AL323" i="6" s="1"/>
  <c r="AK324" i="6"/>
  <c r="AN324" i="6" s="1"/>
  <c r="AK325" i="6"/>
  <c r="AK326" i="6"/>
  <c r="AL326" i="6" s="1"/>
  <c r="AK327" i="6"/>
  <c r="AL327" i="6" s="1"/>
  <c r="AK328" i="6"/>
  <c r="AN328" i="6" s="1"/>
  <c r="AK329" i="6"/>
  <c r="AL329" i="6" s="1"/>
  <c r="AK330" i="6"/>
  <c r="AM330" i="6" s="1"/>
  <c r="AK331" i="6"/>
  <c r="AL331" i="6" s="1"/>
  <c r="AK332" i="6"/>
  <c r="AN332" i="6" s="1"/>
  <c r="AK333" i="6"/>
  <c r="AL333" i="6" s="1"/>
  <c r="AK334" i="6"/>
  <c r="AN334" i="6" s="1"/>
  <c r="AK335" i="6"/>
  <c r="AL335" i="6" s="1"/>
  <c r="AK336" i="6"/>
  <c r="AN336" i="6" s="1"/>
  <c r="AK337" i="6"/>
  <c r="AL337" i="6" s="1"/>
  <c r="AK338" i="6"/>
  <c r="AL338" i="6" s="1"/>
  <c r="AK339" i="6"/>
  <c r="AL339" i="6"/>
  <c r="AK340" i="6"/>
  <c r="AN340" i="6" s="1"/>
  <c r="AK341" i="6"/>
  <c r="AL341" i="6" s="1"/>
  <c r="AK342" i="6"/>
  <c r="AL342" i="6" s="1"/>
  <c r="AK343" i="6"/>
  <c r="AK344" i="6"/>
  <c r="AN344" i="6" s="1"/>
  <c r="AK345" i="6"/>
  <c r="AM345" i="6" s="1"/>
  <c r="AK346" i="6"/>
  <c r="AL346" i="6" s="1"/>
  <c r="AK347" i="6"/>
  <c r="AL347" i="6" s="1"/>
  <c r="AM347" i="6"/>
  <c r="AK348" i="6"/>
  <c r="AK349" i="6"/>
  <c r="AL349" i="6" s="1"/>
  <c r="AK350" i="6"/>
  <c r="AM350" i="6" s="1"/>
  <c r="AK351" i="6"/>
  <c r="AL351" i="6" s="1"/>
  <c r="AK352" i="6"/>
  <c r="AN352" i="6" s="1"/>
  <c r="AK353" i="6"/>
  <c r="AL353" i="6" s="1"/>
  <c r="AK354" i="6"/>
  <c r="AN354" i="6" s="1"/>
  <c r="AK355" i="6"/>
  <c r="AL355" i="6" s="1"/>
  <c r="AK356" i="6"/>
  <c r="AK357" i="6"/>
  <c r="AL357" i="6" s="1"/>
  <c r="AK358" i="6"/>
  <c r="AL358" i="6" s="1"/>
  <c r="AK359" i="6"/>
  <c r="AL359" i="6" s="1"/>
  <c r="AK360" i="6"/>
  <c r="AN360" i="6" s="1"/>
  <c r="AK361" i="6"/>
  <c r="AM361" i="6" s="1"/>
  <c r="AK362" i="6"/>
  <c r="AL362" i="6" s="1"/>
  <c r="AK363" i="6"/>
  <c r="AK364" i="6"/>
  <c r="AN364" i="6" s="1"/>
  <c r="AK365" i="6"/>
  <c r="AL365" i="6" s="1"/>
  <c r="AK366" i="6"/>
  <c r="AL366" i="6" s="1"/>
  <c r="AK367" i="6"/>
  <c r="AL367" i="6" s="1"/>
  <c r="AK368" i="6"/>
  <c r="AN368" i="6" s="1"/>
  <c r="AK369" i="6"/>
  <c r="AL369" i="6" s="1"/>
  <c r="AK370" i="6"/>
  <c r="AK371" i="6"/>
  <c r="AL371" i="6" s="1"/>
  <c r="AK372" i="6"/>
  <c r="AN372" i="6" s="1"/>
  <c r="AK373" i="6"/>
  <c r="AL373" i="6" s="1"/>
  <c r="AK374" i="6"/>
  <c r="AL374" i="6" s="1"/>
  <c r="AK375" i="6"/>
  <c r="AK376" i="6"/>
  <c r="AN376" i="6" s="1"/>
  <c r="AK377" i="6"/>
  <c r="AM377" i="6" s="1"/>
  <c r="AK378" i="6"/>
  <c r="AK379" i="6"/>
  <c r="AL379" i="6" s="1"/>
  <c r="AK380" i="6"/>
  <c r="AN380" i="6" s="1"/>
  <c r="AK381" i="6"/>
  <c r="AL381" i="6" s="1"/>
  <c r="AK382" i="6"/>
  <c r="AM382" i="6" s="1"/>
  <c r="AK383" i="6"/>
  <c r="AL383" i="6" s="1"/>
  <c r="AK384" i="6"/>
  <c r="AN384" i="6" s="1"/>
  <c r="AK385" i="6"/>
  <c r="AK386" i="6"/>
  <c r="AL386" i="6" s="1"/>
  <c r="AK387" i="6"/>
  <c r="AK388" i="6"/>
  <c r="AN388" i="6" s="1"/>
  <c r="AK389" i="6"/>
  <c r="AL389" i="6" s="1"/>
  <c r="AK390" i="6"/>
  <c r="AK391" i="6"/>
  <c r="AL391" i="6" s="1"/>
  <c r="AK392" i="6"/>
  <c r="AN392" i="6" s="1"/>
  <c r="AK393" i="6"/>
  <c r="AN393" i="6" s="1"/>
  <c r="AK394" i="6"/>
  <c r="AL394" i="6" s="1"/>
  <c r="AK395" i="6"/>
  <c r="AM395" i="6" s="1"/>
  <c r="AL395" i="6"/>
  <c r="AK396" i="6"/>
  <c r="AN396" i="6" s="1"/>
  <c r="AK397" i="6"/>
  <c r="AL397" i="6" s="1"/>
  <c r="AN397" i="6"/>
  <c r="AK398" i="6"/>
  <c r="AL398" i="6" s="1"/>
  <c r="AK399" i="6"/>
  <c r="AN399" i="6" s="1"/>
  <c r="AK400" i="6"/>
  <c r="AN400" i="6" s="1"/>
  <c r="AK401" i="6"/>
  <c r="AK402" i="6"/>
  <c r="AK403" i="6"/>
  <c r="AL403" i="6" s="1"/>
  <c r="AK404" i="6"/>
  <c r="AN404" i="6" s="1"/>
  <c r="AK405" i="6"/>
  <c r="AK406" i="6"/>
  <c r="AL406" i="6" s="1"/>
  <c r="AK407" i="6"/>
  <c r="AN407" i="6" s="1"/>
  <c r="AK408" i="6"/>
  <c r="AK409" i="6"/>
  <c r="AK410" i="6"/>
  <c r="AL410" i="6" s="1"/>
  <c r="AK411" i="6"/>
  <c r="AL411" i="6" s="1"/>
  <c r="AK412" i="6"/>
  <c r="AN412" i="6"/>
  <c r="AK413" i="6"/>
  <c r="AN413" i="6" s="1"/>
  <c r="AM413" i="6"/>
  <c r="AK414" i="6"/>
  <c r="AN414" i="6" s="1"/>
  <c r="AK415" i="6"/>
  <c r="AL415" i="6" s="1"/>
  <c r="AK416" i="6"/>
  <c r="AK417" i="6"/>
  <c r="AL417" i="6" s="1"/>
  <c r="AK418" i="6"/>
  <c r="AL418" i="6" s="1"/>
  <c r="AK419" i="6"/>
  <c r="AL419" i="6" s="1"/>
  <c r="AK420" i="6"/>
  <c r="AK421" i="6"/>
  <c r="AL421" i="6" s="1"/>
  <c r="AK422" i="6"/>
  <c r="AM422" i="6" s="1"/>
  <c r="AK423" i="6"/>
  <c r="AL423" i="6" s="1"/>
  <c r="AK424" i="6"/>
  <c r="AN424" i="6" s="1"/>
  <c r="AK425" i="6"/>
  <c r="AM425" i="6" s="1"/>
  <c r="AK426" i="6"/>
  <c r="AN426" i="6" s="1"/>
  <c r="AL426" i="6"/>
  <c r="AM426" i="6"/>
  <c r="AK427" i="6"/>
  <c r="AM427" i="6" s="1"/>
  <c r="AK428" i="6"/>
  <c r="AK429" i="6"/>
  <c r="AL429" i="6" s="1"/>
  <c r="AK430" i="6"/>
  <c r="AN430" i="6" s="1"/>
  <c r="AK431" i="6"/>
  <c r="AL431" i="6" s="1"/>
  <c r="AK432" i="6"/>
  <c r="AK433" i="6"/>
  <c r="AL433" i="6" s="1"/>
  <c r="AK434" i="6"/>
  <c r="AL434" i="6" s="1"/>
  <c r="AK435" i="6"/>
  <c r="AN435" i="6" s="1"/>
  <c r="AK436" i="6"/>
  <c r="AK437" i="6"/>
  <c r="AL437" i="6" s="1"/>
  <c r="AK438" i="6"/>
  <c r="AL438" i="6" s="1"/>
  <c r="AK439" i="6"/>
  <c r="AL439" i="6" s="1"/>
  <c r="AK440" i="6"/>
  <c r="AN440" i="6" s="1"/>
  <c r="AK441" i="6"/>
  <c r="AK442" i="6"/>
  <c r="AL442" i="6" s="1"/>
  <c r="AK443" i="6"/>
  <c r="AN443" i="6" s="1"/>
  <c r="AK444" i="6"/>
  <c r="AN444" i="6" s="1"/>
  <c r="AK445" i="6"/>
  <c r="AL445" i="6" s="1"/>
  <c r="AN445" i="6"/>
  <c r="AK446" i="6"/>
  <c r="AL446" i="6" s="1"/>
  <c r="AK447" i="6"/>
  <c r="AL447" i="6" s="1"/>
  <c r="AK448" i="6"/>
  <c r="AN448" i="6" s="1"/>
  <c r="AK449" i="6"/>
  <c r="AL449" i="6" s="1"/>
  <c r="AK450" i="6"/>
  <c r="AN450" i="6" s="1"/>
  <c r="AK451" i="6"/>
  <c r="AK452" i="6"/>
  <c r="AN452" i="6" s="1"/>
  <c r="AK453" i="6"/>
  <c r="AK454" i="6"/>
  <c r="AL454" i="6" s="1"/>
  <c r="AK455" i="6"/>
  <c r="AN455" i="6" s="1"/>
  <c r="AK456" i="6"/>
  <c r="AN456" i="6" s="1"/>
  <c r="AK457" i="6"/>
  <c r="AL457" i="6" s="1"/>
  <c r="AK458" i="6"/>
  <c r="AN458" i="6" s="1"/>
  <c r="AK459" i="6"/>
  <c r="AL459" i="6" s="1"/>
  <c r="AK460" i="6"/>
  <c r="AN460" i="6" s="1"/>
  <c r="AK461" i="6"/>
  <c r="AL461" i="6" s="1"/>
  <c r="AK462" i="6"/>
  <c r="AM462" i="6" s="1"/>
  <c r="AN462" i="6"/>
  <c r="AK463" i="6"/>
  <c r="AL463" i="6" s="1"/>
  <c r="AK464" i="6"/>
  <c r="AN464" i="6" s="1"/>
  <c r="AK465" i="6"/>
  <c r="AL465" i="6" s="1"/>
  <c r="AK466" i="6"/>
  <c r="AM466" i="6" s="1"/>
  <c r="AK467" i="6"/>
  <c r="AL467" i="6" s="1"/>
  <c r="AK468" i="6"/>
  <c r="AN468" i="6" s="1"/>
  <c r="AK469" i="6"/>
  <c r="AL469" i="6" s="1"/>
  <c r="AK470" i="6"/>
  <c r="AL470" i="6" s="1"/>
  <c r="AK471" i="6"/>
  <c r="AL471" i="6" s="1"/>
  <c r="AK472" i="6"/>
  <c r="AK473" i="6"/>
  <c r="AK474" i="6"/>
  <c r="AL474" i="6" s="1"/>
  <c r="AK475" i="6"/>
  <c r="AL475" i="6" s="1"/>
  <c r="AK476" i="6"/>
  <c r="AN476" i="6" s="1"/>
  <c r="AK477" i="6"/>
  <c r="AL477" i="6" s="1"/>
  <c r="AK478" i="6"/>
  <c r="AN478" i="6" s="1"/>
  <c r="AK479" i="6"/>
  <c r="AK480" i="6"/>
  <c r="AN480" i="6" s="1"/>
  <c r="AK481" i="6"/>
  <c r="AL481" i="6" s="1"/>
  <c r="AN481" i="6"/>
  <c r="AK482" i="6"/>
  <c r="AN482" i="6" s="1"/>
  <c r="AK483" i="6"/>
  <c r="AK484" i="6"/>
  <c r="AL484" i="6" s="1"/>
  <c r="AK485" i="6"/>
  <c r="AM485" i="6" s="1"/>
  <c r="AK486" i="6"/>
  <c r="AL486" i="6" s="1"/>
  <c r="AK487" i="6"/>
  <c r="AN487" i="6" s="1"/>
  <c r="AK488" i="6"/>
  <c r="AL488" i="6" s="1"/>
  <c r="AK489" i="6"/>
  <c r="AL489" i="6" s="1"/>
  <c r="AK490" i="6"/>
  <c r="AL490" i="6" s="1"/>
  <c r="AK491" i="6"/>
  <c r="AL491" i="6" s="1"/>
  <c r="AK492" i="6"/>
  <c r="AL492" i="6" s="1"/>
  <c r="AK493" i="6"/>
  <c r="AN493" i="6" s="1"/>
  <c r="AK494" i="6"/>
  <c r="AM494" i="6" s="1"/>
  <c r="AK495" i="6"/>
  <c r="AN495" i="6" s="1"/>
  <c r="AK496" i="6"/>
  <c r="AK497" i="6"/>
  <c r="AL497" i="6" s="1"/>
  <c r="AN497" i="6"/>
  <c r="AK498" i="6"/>
  <c r="AL498" i="6" s="1"/>
  <c r="AN498" i="6"/>
  <c r="AK499" i="6"/>
  <c r="AN499" i="6" s="1"/>
  <c r="AK500" i="6"/>
  <c r="AL500" i="6" s="1"/>
  <c r="AK501" i="6"/>
  <c r="AL501" i="6"/>
  <c r="AK502" i="6"/>
  <c r="AL502" i="6" s="1"/>
  <c r="AK503" i="6"/>
  <c r="AN503" i="6" s="1"/>
  <c r="AK504" i="6"/>
  <c r="AK505" i="6"/>
  <c r="AL505" i="6" s="1"/>
  <c r="AK506" i="6"/>
  <c r="AL506" i="6" s="1"/>
  <c r="AK507" i="6"/>
  <c r="AK508" i="6"/>
  <c r="AL508" i="6" s="1"/>
  <c r="AK509" i="6"/>
  <c r="AK510" i="6"/>
  <c r="AM510" i="6" s="1"/>
  <c r="AK511" i="6"/>
  <c r="AL511" i="6" s="1"/>
  <c r="AK512" i="6"/>
  <c r="AL512" i="6" s="1"/>
  <c r="AK513" i="6"/>
  <c r="AN513" i="6" s="1"/>
  <c r="AK514" i="6"/>
  <c r="AL514" i="6" s="1"/>
  <c r="AN514" i="6"/>
  <c r="AK515" i="6"/>
  <c r="AL515" i="6" s="1"/>
  <c r="AK516" i="6"/>
  <c r="AL516" i="6" s="1"/>
  <c r="AK517" i="6"/>
  <c r="AL517" i="6" s="1"/>
  <c r="AK518" i="6"/>
  <c r="AL518" i="6" s="1"/>
  <c r="AK519" i="6"/>
  <c r="AM519" i="6" s="1"/>
  <c r="AK520" i="6"/>
  <c r="AK521" i="6"/>
  <c r="AL521" i="6" s="1"/>
  <c r="AK522" i="6"/>
  <c r="AN522" i="6" s="1"/>
  <c r="AK523" i="6"/>
  <c r="AL523" i="6" s="1"/>
  <c r="AK524" i="6"/>
  <c r="AL524" i="6" s="1"/>
  <c r="AK525" i="6"/>
  <c r="AL525" i="6" s="1"/>
  <c r="AK526" i="6"/>
  <c r="AL526" i="6" s="1"/>
  <c r="AK527" i="6"/>
  <c r="AL527" i="6" s="1"/>
  <c r="AK528" i="6"/>
  <c r="AL528" i="6" s="1"/>
  <c r="AK529" i="6"/>
  <c r="AM529" i="6" s="1"/>
  <c r="AN529" i="6"/>
  <c r="AK530" i="6"/>
  <c r="AM530" i="6" s="1"/>
  <c r="AK531" i="6"/>
  <c r="AN531" i="6" s="1"/>
  <c r="AK532" i="6"/>
  <c r="AL532" i="6"/>
  <c r="AK533" i="6"/>
  <c r="AL533" i="6" s="1"/>
  <c r="AK534" i="6"/>
  <c r="AL534" i="6"/>
  <c r="AK535" i="6"/>
  <c r="AN535" i="6" s="1"/>
  <c r="AK536" i="6"/>
  <c r="AK537" i="6"/>
  <c r="AL537" i="6" s="1"/>
  <c r="AK538" i="6"/>
  <c r="AM538" i="6" s="1"/>
  <c r="AK539" i="6"/>
  <c r="AL539" i="6" s="1"/>
  <c r="AK540" i="6"/>
  <c r="AL540" i="6" s="1"/>
  <c r="AK541" i="6"/>
  <c r="AL541" i="6" s="1"/>
  <c r="AN541" i="6"/>
  <c r="AK542" i="6"/>
  <c r="AL542" i="6" s="1"/>
  <c r="AK543" i="6"/>
  <c r="AL543" i="6" s="1"/>
  <c r="AK544" i="6"/>
  <c r="AL544" i="6" s="1"/>
  <c r="AK545" i="6"/>
  <c r="AN545" i="6" s="1"/>
  <c r="AK546" i="6"/>
  <c r="AL546" i="6" s="1"/>
  <c r="AK547" i="6"/>
  <c r="AM547" i="6" s="1"/>
  <c r="AK548" i="6"/>
  <c r="AL548" i="6" s="1"/>
  <c r="AK549" i="6"/>
  <c r="AM549" i="6" s="1"/>
  <c r="AN549" i="6"/>
  <c r="AK550" i="6"/>
  <c r="AK551" i="6"/>
  <c r="AL551" i="6" s="1"/>
  <c r="AK552" i="6"/>
  <c r="AL552" i="6" s="1"/>
  <c r="AK553" i="6"/>
  <c r="AL553" i="6" s="1"/>
  <c r="AK554" i="6"/>
  <c r="AN554" i="6" s="1"/>
  <c r="AK555" i="6"/>
  <c r="AL555" i="6" s="1"/>
  <c r="AK556" i="6"/>
  <c r="AL556" i="6" s="1"/>
  <c r="AK557" i="6"/>
  <c r="AL557" i="6" s="1"/>
  <c r="AK558" i="6"/>
  <c r="AM558" i="6" s="1"/>
  <c r="AK559" i="6"/>
  <c r="AM559" i="6" s="1"/>
  <c r="AK560" i="6"/>
  <c r="AL560" i="6" s="1"/>
  <c r="AK561" i="6"/>
  <c r="AL561" i="6" s="1"/>
  <c r="AK562" i="6"/>
  <c r="AL562" i="6" s="1"/>
  <c r="AK563" i="6"/>
  <c r="AK564" i="6"/>
  <c r="AL564" i="6" s="1"/>
  <c r="AK565" i="6"/>
  <c r="AM565" i="6" s="1"/>
  <c r="AN565" i="6"/>
  <c r="AK566" i="6"/>
  <c r="AL566" i="6" s="1"/>
  <c r="AK567" i="6"/>
  <c r="AL567" i="6" s="1"/>
  <c r="AK568" i="6"/>
  <c r="AK569" i="6"/>
  <c r="AM569" i="6" s="1"/>
  <c r="AK570" i="6"/>
  <c r="AL570" i="6" s="1"/>
  <c r="AK571" i="6"/>
  <c r="AL571" i="6" s="1"/>
  <c r="AK572" i="6"/>
  <c r="AL572" i="6" s="1"/>
  <c r="AK573" i="6"/>
  <c r="AL573" i="6" s="1"/>
  <c r="AK574" i="6"/>
  <c r="AM574" i="6" s="1"/>
  <c r="AK575" i="6"/>
  <c r="AL575" i="6" s="1"/>
  <c r="AK576" i="6"/>
  <c r="AL576" i="6" s="1"/>
  <c r="AK577" i="6"/>
  <c r="AN577" i="6" s="1"/>
  <c r="AK578" i="6"/>
  <c r="AL578" i="6" s="1"/>
  <c r="AM578" i="6"/>
  <c r="AN578" i="6"/>
  <c r="AK579" i="6"/>
  <c r="AN579" i="6" s="1"/>
  <c r="AK580" i="6"/>
  <c r="AL580" i="6" s="1"/>
  <c r="AK581" i="6"/>
  <c r="AN581" i="6" s="1"/>
  <c r="AK582" i="6"/>
  <c r="AL582" i="6" s="1"/>
  <c r="AK583" i="6"/>
  <c r="AN583" i="6" s="1"/>
  <c r="AK584" i="6"/>
  <c r="AL584" i="6" s="1"/>
  <c r="AK585" i="6"/>
  <c r="AL585" i="6" s="1"/>
  <c r="AN585" i="6"/>
  <c r="AK586" i="6"/>
  <c r="AN586" i="6" s="1"/>
  <c r="AK587" i="6"/>
  <c r="AL587" i="6" s="1"/>
  <c r="AK588" i="6"/>
  <c r="AL588" i="6" s="1"/>
  <c r="AK589" i="6"/>
  <c r="AL589" i="6" s="1"/>
  <c r="AK590" i="6"/>
  <c r="AN590" i="6" s="1"/>
  <c r="AK591" i="6"/>
  <c r="AL591" i="6" s="1"/>
  <c r="AK592" i="6"/>
  <c r="AL592" i="6" s="1"/>
  <c r="AK593" i="6"/>
  <c r="AL593" i="6" s="1"/>
  <c r="AK594" i="6"/>
  <c r="AL594" i="6" s="1"/>
  <c r="AK595" i="6"/>
  <c r="AN595" i="6" s="1"/>
  <c r="AK596" i="6"/>
  <c r="AL596" i="6" s="1"/>
  <c r="AK597" i="6"/>
  <c r="AN597" i="6" s="1"/>
  <c r="AM597" i="6"/>
  <c r="AK598" i="6"/>
  <c r="AN598" i="6" s="1"/>
  <c r="AK599" i="6"/>
  <c r="AL599" i="6" s="1"/>
  <c r="AK600" i="6"/>
  <c r="AK601" i="6"/>
  <c r="AM601" i="6" s="1"/>
  <c r="AK602" i="6"/>
  <c r="AN602" i="6" s="1"/>
  <c r="AK603" i="6"/>
  <c r="AL603" i="6" s="1"/>
  <c r="AK604" i="6"/>
  <c r="AL604" i="6" s="1"/>
  <c r="AK605" i="6"/>
  <c r="AL605" i="6" s="1"/>
  <c r="AK606" i="6"/>
  <c r="AM606" i="6" s="1"/>
  <c r="AL606" i="6"/>
  <c r="AK607" i="6"/>
  <c r="AN607" i="6" s="1"/>
  <c r="AK608" i="6"/>
  <c r="AL608" i="6" s="1"/>
  <c r="AK609" i="6"/>
  <c r="AN609" i="6" s="1"/>
  <c r="AK610" i="6"/>
  <c r="AK611" i="6"/>
  <c r="AM611" i="6" s="1"/>
  <c r="AL611" i="6"/>
  <c r="AK612" i="6"/>
  <c r="AK613" i="6"/>
  <c r="AM613" i="6" s="1"/>
  <c r="AN613" i="6"/>
  <c r="AK614" i="6"/>
  <c r="AL614" i="6" s="1"/>
  <c r="AK615" i="6"/>
  <c r="AM615" i="6" s="1"/>
  <c r="AK616" i="6"/>
  <c r="AL616" i="6" s="1"/>
  <c r="AK617" i="6"/>
  <c r="AL617" i="6" s="1"/>
  <c r="AK618" i="6"/>
  <c r="AN618" i="6" s="1"/>
  <c r="AK619" i="6"/>
  <c r="AL619" i="6" s="1"/>
  <c r="AK620" i="6"/>
  <c r="AL620" i="6" s="1"/>
  <c r="AK621" i="6"/>
  <c r="AN621" i="6" s="1"/>
  <c r="AK622" i="6"/>
  <c r="AL622" i="6" s="1"/>
  <c r="AK623" i="6"/>
  <c r="AL623" i="6" s="1"/>
  <c r="AK624" i="6"/>
  <c r="AL624" i="6" s="1"/>
  <c r="AK625" i="6"/>
  <c r="AL625" i="6" s="1"/>
  <c r="AK626" i="6"/>
  <c r="AL626" i="6" s="1"/>
  <c r="AK627" i="6"/>
  <c r="AN627" i="6" s="1"/>
  <c r="AK628" i="6"/>
  <c r="AL628" i="6" s="1"/>
  <c r="AK629" i="6"/>
  <c r="AL629" i="6" s="1"/>
  <c r="AK630" i="6"/>
  <c r="AN630" i="6" s="1"/>
  <c r="AK631" i="6"/>
  <c r="AL631" i="6" s="1"/>
  <c r="AK632" i="6"/>
  <c r="AK633" i="6"/>
  <c r="AM633" i="6" s="1"/>
  <c r="AK634" i="6"/>
  <c r="AL634" i="6" s="1"/>
  <c r="AK635" i="6"/>
  <c r="AL635" i="6" s="1"/>
  <c r="AK636" i="6"/>
  <c r="AL636" i="6" s="1"/>
  <c r="AK637" i="6"/>
  <c r="AL637" i="6" s="1"/>
  <c r="AK638" i="6"/>
  <c r="AL638" i="6" s="1"/>
  <c r="AK639" i="6"/>
  <c r="AN639" i="6" s="1"/>
  <c r="AK640" i="6"/>
  <c r="AL640" i="6" s="1"/>
  <c r="AK641" i="6"/>
  <c r="AL641" i="6" s="1"/>
  <c r="AK642" i="6"/>
  <c r="AL642" i="6" s="1"/>
  <c r="AK643" i="6"/>
  <c r="AL643" i="6" s="1"/>
  <c r="AN643" i="6"/>
  <c r="AK644" i="6"/>
  <c r="AK645" i="6"/>
  <c r="AL645" i="6" s="1"/>
  <c r="AK646" i="6"/>
  <c r="AM646" i="6" s="1"/>
  <c r="AK647" i="6"/>
  <c r="AM647" i="6" s="1"/>
  <c r="AK648" i="6"/>
  <c r="AL648" i="6" s="1"/>
  <c r="AK649" i="6"/>
  <c r="AL649" i="6" s="1"/>
  <c r="AK650" i="6"/>
  <c r="AL650" i="6" s="1"/>
  <c r="AK651" i="6"/>
  <c r="AL651" i="6" s="1"/>
  <c r="AK652" i="6"/>
  <c r="AK653" i="6"/>
  <c r="AN653" i="6" s="1"/>
  <c r="AK654" i="6"/>
  <c r="AL654" i="6" s="1"/>
  <c r="AK655" i="6"/>
  <c r="AK656" i="6"/>
  <c r="AN656" i="6" s="1"/>
  <c r="AM656" i="6"/>
  <c r="AK657" i="6"/>
  <c r="AL657" i="6" s="1"/>
  <c r="AK658" i="6"/>
  <c r="AL658" i="6" s="1"/>
  <c r="AK659" i="6"/>
  <c r="AL659" i="6" s="1"/>
  <c r="AK660" i="6"/>
  <c r="AN660" i="6" s="1"/>
  <c r="AK661" i="6"/>
  <c r="AM661" i="6" s="1"/>
  <c r="AK662" i="6"/>
  <c r="AL662" i="6" s="1"/>
  <c r="AK663" i="6"/>
  <c r="AL663" i="6" s="1"/>
  <c r="AK664" i="6"/>
  <c r="AN664" i="6" s="1"/>
  <c r="AK665" i="6"/>
  <c r="AL665" i="6" s="1"/>
  <c r="AK666" i="6"/>
  <c r="AM666" i="6" s="1"/>
  <c r="AK667" i="6"/>
  <c r="AM667" i="6" s="1"/>
  <c r="AK668" i="6"/>
  <c r="AN668" i="6" s="1"/>
  <c r="AK669" i="6"/>
  <c r="AL669" i="6" s="1"/>
  <c r="AK670" i="6"/>
  <c r="AN670" i="6" s="1"/>
  <c r="AK671" i="6"/>
  <c r="AL671" i="6" s="1"/>
  <c r="AK672" i="6"/>
  <c r="AN672" i="6" s="1"/>
  <c r="AM672" i="6"/>
  <c r="AK673" i="6"/>
  <c r="AL673" i="6" s="1"/>
  <c r="AM673" i="6"/>
  <c r="AN673" i="6"/>
  <c r="AK674" i="6"/>
  <c r="AL674" i="6" s="1"/>
  <c r="AK675" i="6"/>
  <c r="AN675" i="6" s="1"/>
  <c r="AL675" i="6"/>
  <c r="AK676" i="6"/>
  <c r="AN676" i="6" s="1"/>
  <c r="AK677" i="6"/>
  <c r="AL677" i="6" s="1"/>
  <c r="AK678" i="6"/>
  <c r="AN678" i="6" s="1"/>
  <c r="AM678" i="6"/>
  <c r="AK679" i="6"/>
  <c r="AL679" i="6" s="1"/>
  <c r="AK680" i="6"/>
  <c r="AN680" i="6" s="1"/>
  <c r="AK681" i="6"/>
  <c r="AL681" i="6" s="1"/>
  <c r="AK682" i="6"/>
  <c r="AL682" i="6" s="1"/>
  <c r="AK683" i="6"/>
  <c r="AM683" i="6" s="1"/>
  <c r="AK684" i="6"/>
  <c r="AN684" i="6" s="1"/>
  <c r="AM684" i="6"/>
  <c r="AK685" i="6"/>
  <c r="AM685" i="6" s="1"/>
  <c r="AK686" i="6"/>
  <c r="AK687" i="6"/>
  <c r="AN687" i="6" s="1"/>
  <c r="AK688" i="6"/>
  <c r="AN688" i="6" s="1"/>
  <c r="AK689" i="6"/>
  <c r="AL689" i="6" s="1"/>
  <c r="AK690" i="6"/>
  <c r="AL690" i="6" s="1"/>
  <c r="AK691" i="6"/>
  <c r="AN691" i="6" s="1"/>
  <c r="AK692" i="6"/>
  <c r="AN692" i="6" s="1"/>
  <c r="AK693" i="6"/>
  <c r="AL693" i="6" s="1"/>
  <c r="AK694" i="6"/>
  <c r="AL694" i="6" s="1"/>
  <c r="AK695" i="6"/>
  <c r="AL695" i="6" s="1"/>
  <c r="AM695" i="6"/>
  <c r="AK696" i="6"/>
  <c r="AN696" i="6" s="1"/>
  <c r="AK697" i="6"/>
  <c r="AL697" i="6" s="1"/>
  <c r="AK698" i="6"/>
  <c r="AM698" i="6" s="1"/>
  <c r="AK699" i="6"/>
  <c r="AL699" i="6" s="1"/>
  <c r="AK700" i="6"/>
  <c r="AN700" i="6" s="1"/>
  <c r="AK701" i="6"/>
  <c r="AM701" i="6" s="1"/>
  <c r="AK702" i="6"/>
  <c r="AK703" i="6"/>
  <c r="AL703" i="6" s="1"/>
  <c r="AK704" i="6"/>
  <c r="AN704" i="6" s="1"/>
  <c r="AK705" i="6"/>
  <c r="AN705" i="6" s="1"/>
  <c r="AK706" i="6"/>
  <c r="AM706" i="6" s="1"/>
  <c r="AK707" i="6"/>
  <c r="AL707" i="6" s="1"/>
  <c r="AK708" i="6"/>
  <c r="AN708" i="6" s="1"/>
  <c r="AK709" i="6"/>
  <c r="AL709" i="6" s="1"/>
  <c r="AK710" i="6"/>
  <c r="AM710" i="6" s="1"/>
  <c r="AK711" i="6"/>
  <c r="AL711" i="6" s="1"/>
  <c r="AK712" i="6"/>
  <c r="AK713" i="6"/>
  <c r="AL713" i="6" s="1"/>
  <c r="AN713" i="6"/>
  <c r="AK714" i="6"/>
  <c r="AL714" i="6" s="1"/>
  <c r="AK715" i="6"/>
  <c r="AM715" i="6" s="1"/>
  <c r="AK716" i="6"/>
  <c r="AN716" i="6" s="1"/>
  <c r="AK717" i="6"/>
  <c r="AL717" i="6" s="1"/>
  <c r="AN717" i="6"/>
  <c r="AK718" i="6"/>
  <c r="AM718" i="6" s="1"/>
  <c r="AK719" i="6"/>
  <c r="AN719" i="6" s="1"/>
  <c r="AM719" i="6"/>
  <c r="AK720" i="6"/>
  <c r="AN720" i="6" s="1"/>
  <c r="AK721" i="6"/>
  <c r="AL721" i="6" s="1"/>
  <c r="AK722" i="6"/>
  <c r="AN722" i="6" s="1"/>
  <c r="AK723" i="6"/>
  <c r="AN723" i="6" s="1"/>
  <c r="AM723" i="6"/>
  <c r="AK724" i="6"/>
  <c r="AN724" i="6" s="1"/>
  <c r="AM724" i="6"/>
  <c r="AK725" i="6"/>
  <c r="AN725" i="6" s="1"/>
  <c r="AK726" i="6"/>
  <c r="AN726" i="6" s="1"/>
  <c r="AK727" i="6"/>
  <c r="AL727" i="6" s="1"/>
  <c r="AK728" i="6"/>
  <c r="AN728" i="6" s="1"/>
  <c r="AK729" i="6"/>
  <c r="AL729" i="6" s="1"/>
  <c r="AK730" i="6"/>
  <c r="AL730" i="6" s="1"/>
  <c r="AK731" i="6"/>
  <c r="AL731" i="6" s="1"/>
  <c r="AK732" i="6"/>
  <c r="AN732" i="6" s="1"/>
  <c r="AK733" i="6"/>
  <c r="AL733" i="6" s="1"/>
  <c r="AK734" i="6"/>
  <c r="AL734" i="6" s="1"/>
  <c r="AK735" i="6"/>
  <c r="AM735" i="6" s="1"/>
  <c r="AK736" i="6"/>
  <c r="AN736" i="6" s="1"/>
  <c r="AL736" i="6"/>
  <c r="AM736" i="6"/>
  <c r="AK737" i="6"/>
  <c r="AN737" i="6" s="1"/>
  <c r="AK738" i="6"/>
  <c r="AL738" i="6" s="1"/>
  <c r="AK739" i="6"/>
  <c r="AK740" i="6"/>
  <c r="AN740" i="6" s="1"/>
  <c r="AK741" i="6"/>
  <c r="AL741" i="6" s="1"/>
  <c r="AK742" i="6"/>
  <c r="AL742" i="6" s="1"/>
  <c r="AM742" i="6"/>
  <c r="AN742" i="6"/>
  <c r="AK743" i="6"/>
  <c r="AL743" i="6" s="1"/>
  <c r="AK744" i="6"/>
  <c r="AK745" i="6"/>
  <c r="AM745" i="6" s="1"/>
  <c r="AK746" i="6"/>
  <c r="AL746" i="6" s="1"/>
  <c r="AM746" i="6"/>
  <c r="AK747" i="6"/>
  <c r="AN747" i="6" s="1"/>
  <c r="AK748" i="6"/>
  <c r="AN748" i="6" s="1"/>
  <c r="AK749" i="6"/>
  <c r="AN749" i="6" s="1"/>
  <c r="AK750" i="6"/>
  <c r="AL750" i="6" s="1"/>
  <c r="AK751" i="6"/>
  <c r="AN751" i="6" s="1"/>
  <c r="AL751" i="6"/>
  <c r="AM751" i="6"/>
  <c r="AK752" i="6"/>
  <c r="AN752" i="6" s="1"/>
  <c r="AK753" i="6"/>
  <c r="AL753" i="6" s="1"/>
  <c r="AK754" i="6"/>
  <c r="AN754" i="6" s="1"/>
  <c r="AK755" i="6"/>
  <c r="AL755" i="6" s="1"/>
  <c r="AK756" i="6"/>
  <c r="AN756" i="6" s="1"/>
  <c r="AK757" i="6"/>
  <c r="AL757" i="6" s="1"/>
  <c r="AK758" i="6"/>
  <c r="AL758" i="6" s="1"/>
  <c r="AM758" i="6"/>
  <c r="AK759" i="6"/>
  <c r="AL759" i="6" s="1"/>
  <c r="AK760" i="6"/>
  <c r="AN760" i="6" s="1"/>
  <c r="AK761" i="6"/>
  <c r="AL761" i="6" s="1"/>
  <c r="AK762" i="6"/>
  <c r="AM762" i="6" s="1"/>
  <c r="AK763" i="6"/>
  <c r="AL763" i="6" s="1"/>
  <c r="AK764" i="6"/>
  <c r="AN764" i="6" s="1"/>
  <c r="AK765" i="6"/>
  <c r="AK766" i="6"/>
  <c r="AM766" i="6" s="1"/>
  <c r="AK767" i="6"/>
  <c r="AL767" i="6" s="1"/>
  <c r="AK768" i="6"/>
  <c r="AN768" i="6" s="1"/>
  <c r="AK769" i="6"/>
  <c r="AN769" i="6" s="1"/>
  <c r="AK770" i="6"/>
  <c r="AN770" i="6" s="1"/>
  <c r="AK771" i="6"/>
  <c r="AL771" i="6" s="1"/>
  <c r="AM771" i="6"/>
  <c r="AN771" i="6"/>
  <c r="AK772" i="6"/>
  <c r="AN772" i="6" s="1"/>
  <c r="AK773" i="6"/>
  <c r="AN773" i="6" s="1"/>
  <c r="AM773" i="6"/>
  <c r="AK774" i="6"/>
  <c r="AL774" i="6" s="1"/>
  <c r="AK775" i="6"/>
  <c r="AL775" i="6" s="1"/>
  <c r="AK776" i="6"/>
  <c r="AN776" i="6" s="1"/>
  <c r="AK777" i="6"/>
  <c r="AL777" i="6" s="1"/>
  <c r="AK778" i="6"/>
  <c r="AL778" i="6" s="1"/>
  <c r="AK779" i="6"/>
  <c r="AM779" i="6" s="1"/>
  <c r="AK780" i="6"/>
  <c r="AN780" i="6" s="1"/>
  <c r="AK781" i="6"/>
  <c r="AN781" i="6"/>
  <c r="AK782" i="6"/>
  <c r="AM782" i="6" s="1"/>
  <c r="AK783" i="6"/>
  <c r="AL783" i="6" s="1"/>
  <c r="AK784" i="6"/>
  <c r="AN784" i="6" s="1"/>
  <c r="AK785" i="6"/>
  <c r="AM785" i="6" s="1"/>
  <c r="AK786" i="6"/>
  <c r="AK787" i="6"/>
  <c r="AL787" i="6" s="1"/>
  <c r="AK788" i="6"/>
  <c r="AN788" i="6" s="1"/>
  <c r="AK789" i="6"/>
  <c r="AL789" i="6" s="1"/>
  <c r="AN789" i="6"/>
  <c r="AK790" i="6"/>
  <c r="AL790" i="6" s="1"/>
  <c r="AK791" i="6"/>
  <c r="AL791" i="6" s="1"/>
  <c r="AK792" i="6"/>
  <c r="AN792" i="6" s="1"/>
  <c r="AK793" i="6"/>
  <c r="AL793" i="6" s="1"/>
  <c r="AK794" i="6"/>
  <c r="AN794" i="6" s="1"/>
  <c r="AL794" i="6"/>
  <c r="AM794" i="6"/>
  <c r="AK795" i="6"/>
  <c r="AL795" i="6" s="1"/>
  <c r="AK796" i="6"/>
  <c r="AN796" i="6" s="1"/>
  <c r="AK797" i="6"/>
  <c r="AL797" i="6" s="1"/>
  <c r="AK798" i="6"/>
  <c r="AL798" i="6" s="1"/>
  <c r="AM798" i="6"/>
  <c r="AN798" i="6"/>
  <c r="AK799" i="6"/>
  <c r="AM799" i="6" s="1"/>
  <c r="AK800" i="6"/>
  <c r="AN800" i="6" s="1"/>
  <c r="AK801" i="6"/>
  <c r="AM801" i="6" s="1"/>
  <c r="AK802" i="6"/>
  <c r="AK803" i="6"/>
  <c r="AN803" i="6" s="1"/>
  <c r="AK804" i="6"/>
  <c r="AN804" i="6" s="1"/>
  <c r="AK805" i="6"/>
  <c r="AL805" i="6" s="1"/>
  <c r="AK806" i="6"/>
  <c r="AL806" i="6" s="1"/>
  <c r="AK807" i="6"/>
  <c r="AN807" i="6" s="1"/>
  <c r="AK808" i="6"/>
  <c r="AN808" i="6" s="1"/>
  <c r="AK809" i="6"/>
  <c r="AM809" i="6" s="1"/>
  <c r="AK810" i="6"/>
  <c r="AL810" i="6" s="1"/>
  <c r="AK811" i="6"/>
  <c r="AL811" i="6" s="1"/>
  <c r="AN811" i="6"/>
  <c r="AK812" i="6"/>
  <c r="AN812" i="6" s="1"/>
  <c r="AK813" i="6"/>
  <c r="AL813" i="6" s="1"/>
  <c r="AK814" i="6"/>
  <c r="AL814" i="6" s="1"/>
  <c r="AK815" i="6"/>
  <c r="AL815" i="6" s="1"/>
  <c r="AK816" i="6"/>
  <c r="AN816" i="6" s="1"/>
  <c r="AK817" i="6"/>
  <c r="AN817" i="6" s="1"/>
  <c r="AK818" i="6"/>
  <c r="AL818" i="6" s="1"/>
  <c r="AK19" i="6"/>
  <c r="AN19" i="6" s="1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43" i="6"/>
  <c r="AV44" i="6"/>
  <c r="AV45" i="6"/>
  <c r="AV46" i="6"/>
  <c r="AV47" i="6"/>
  <c r="AV19" i="6"/>
  <c r="R821" i="6"/>
  <c r="R820" i="6"/>
  <c r="AL766" i="6" l="1"/>
  <c r="AN753" i="6"/>
  <c r="AM590" i="6"/>
  <c r="AN505" i="6"/>
  <c r="AN361" i="6"/>
  <c r="AN189" i="6"/>
  <c r="AM817" i="6"/>
  <c r="AM717" i="6"/>
  <c r="AN491" i="6"/>
  <c r="AM189" i="6"/>
  <c r="AM764" i="6"/>
  <c r="AM491" i="6"/>
  <c r="AN389" i="6"/>
  <c r="AM75" i="6"/>
  <c r="AM48" i="6"/>
  <c r="AL773" i="6"/>
  <c r="AN690" i="6"/>
  <c r="AL678" i="6"/>
  <c r="AL529" i="6"/>
  <c r="AL361" i="6"/>
  <c r="AN224" i="6"/>
  <c r="AM165" i="6"/>
  <c r="AN96" i="6"/>
  <c r="AM60" i="6"/>
  <c r="AM806" i="6"/>
  <c r="AN750" i="6"/>
  <c r="AM690" i="6"/>
  <c r="AN637" i="6"/>
  <c r="AM581" i="6"/>
  <c r="AM725" i="6"/>
  <c r="AN567" i="6"/>
  <c r="AN539" i="6"/>
  <c r="AN330" i="6"/>
  <c r="AN289" i="6"/>
  <c r="AM275" i="6"/>
  <c r="AM261" i="6"/>
  <c r="AM664" i="6"/>
  <c r="AM488" i="6"/>
  <c r="AN209" i="6"/>
  <c r="AN80" i="6"/>
  <c r="AN43" i="6"/>
  <c r="AM80" i="6"/>
  <c r="AM43" i="6"/>
  <c r="AL186" i="6"/>
  <c r="AL162" i="6"/>
  <c r="AN120" i="6"/>
  <c r="AL106" i="6"/>
  <c r="AL801" i="6"/>
  <c r="AN791" i="6"/>
  <c r="AM696" i="6"/>
  <c r="AM497" i="6"/>
  <c r="AN258" i="6"/>
  <c r="AM246" i="6"/>
  <c r="AM196" i="6"/>
  <c r="AM173" i="6"/>
  <c r="AM813" i="6"/>
  <c r="AM791" i="6"/>
  <c r="AN779" i="6"/>
  <c r="AN745" i="6"/>
  <c r="AM258" i="6"/>
  <c r="AN205" i="6"/>
  <c r="AN709" i="6"/>
  <c r="AN695" i="6"/>
  <c r="AN395" i="6"/>
  <c r="AL382" i="6"/>
  <c r="AL672" i="6"/>
  <c r="AN635" i="6"/>
  <c r="AN350" i="6"/>
  <c r="AN301" i="6"/>
  <c r="AL48" i="6"/>
  <c r="AN37" i="6"/>
  <c r="AL130" i="6"/>
  <c r="AL725" i="6"/>
  <c r="AM716" i="6"/>
  <c r="AM692" i="6"/>
  <c r="AN659" i="6"/>
  <c r="AM567" i="6"/>
  <c r="AM514" i="6"/>
  <c r="AM203" i="6"/>
  <c r="AM141" i="6"/>
  <c r="AM445" i="6"/>
  <c r="AN249" i="6"/>
  <c r="AM238" i="6"/>
  <c r="AM140" i="6"/>
  <c r="AM128" i="6"/>
  <c r="AM56" i="6"/>
  <c r="AM310" i="6"/>
  <c r="AM283" i="6"/>
  <c r="AL249" i="6"/>
  <c r="AL140" i="6"/>
  <c r="AL128" i="6"/>
  <c r="AL44" i="6"/>
  <c r="AM789" i="6"/>
  <c r="AM753" i="6"/>
  <c r="AL745" i="6"/>
  <c r="AN698" i="6"/>
  <c r="AL549" i="6"/>
  <c r="AM19" i="6"/>
  <c r="AL698" i="6"/>
  <c r="AN665" i="6"/>
  <c r="AN386" i="6"/>
  <c r="AN331" i="6"/>
  <c r="AN208" i="6"/>
  <c r="AN88" i="6"/>
  <c r="AM665" i="6"/>
  <c r="AN599" i="6"/>
  <c r="AM331" i="6"/>
  <c r="AN257" i="6"/>
  <c r="AN52" i="6"/>
  <c r="AM818" i="6"/>
  <c r="AN806" i="6"/>
  <c r="AM787" i="6"/>
  <c r="AL653" i="6"/>
  <c r="AM626" i="6"/>
  <c r="AM599" i="6"/>
  <c r="AN342" i="6"/>
  <c r="AN279" i="6"/>
  <c r="AM257" i="6"/>
  <c r="AN186" i="6"/>
  <c r="AN75" i="6"/>
  <c r="AM52" i="6"/>
  <c r="AM28" i="6"/>
  <c r="AM389" i="6"/>
  <c r="AN267" i="6"/>
  <c r="AL223" i="6"/>
  <c r="AM287" i="6"/>
  <c r="AN151" i="6"/>
  <c r="AN55" i="6"/>
  <c r="AN36" i="6"/>
  <c r="AM517" i="6"/>
  <c r="AM379" i="6"/>
  <c r="AL287" i="6"/>
  <c r="AM277" i="6"/>
  <c r="AN222" i="6"/>
  <c r="AM151" i="6"/>
  <c r="AN118" i="6"/>
  <c r="AL74" i="6"/>
  <c r="AM55" i="6"/>
  <c r="AM36" i="6"/>
  <c r="AN23" i="6"/>
  <c r="AN814" i="6"/>
  <c r="AL732" i="6"/>
  <c r="AL684" i="6"/>
  <c r="AM621" i="6"/>
  <c r="AL565" i="6"/>
  <c r="AM539" i="6"/>
  <c r="AM505" i="6"/>
  <c r="AL495" i="6"/>
  <c r="AM470" i="6"/>
  <c r="AL350" i="6"/>
  <c r="AM286" i="6"/>
  <c r="AN211" i="6"/>
  <c r="AM139" i="6"/>
  <c r="AN429" i="6"/>
  <c r="AN417" i="6"/>
  <c r="AN813" i="6"/>
  <c r="AM805" i="6"/>
  <c r="AM770" i="6"/>
  <c r="AL760" i="6"/>
  <c r="AL723" i="6"/>
  <c r="AL692" i="6"/>
  <c r="AL683" i="6"/>
  <c r="AM643" i="6"/>
  <c r="AN538" i="6"/>
  <c r="AN494" i="6"/>
  <c r="AM429" i="6"/>
  <c r="AM417" i="6"/>
  <c r="AL330" i="6"/>
  <c r="AN307" i="6"/>
  <c r="AL275" i="6"/>
  <c r="AN160" i="6"/>
  <c r="AN115" i="6"/>
  <c r="AM804" i="6"/>
  <c r="AN787" i="6"/>
  <c r="AN777" i="6"/>
  <c r="AN729" i="6"/>
  <c r="AM713" i="6"/>
  <c r="AN682" i="6"/>
  <c r="AN631" i="6"/>
  <c r="AL583" i="6"/>
  <c r="AN406" i="6"/>
  <c r="AN347" i="6"/>
  <c r="AN317" i="6"/>
  <c r="AN283" i="6"/>
  <c r="AN253" i="6"/>
  <c r="AM209" i="6"/>
  <c r="AM202" i="6"/>
  <c r="AN182" i="6"/>
  <c r="AM159" i="6"/>
  <c r="AN100" i="6"/>
  <c r="AN415" i="6"/>
  <c r="AM100" i="6"/>
  <c r="AN767" i="6"/>
  <c r="AM728" i="6"/>
  <c r="AM651" i="6"/>
  <c r="AN641" i="6"/>
  <c r="AM513" i="6"/>
  <c r="AM415" i="6"/>
  <c r="AM393" i="6"/>
  <c r="AN383" i="6"/>
  <c r="AM335" i="6"/>
  <c r="AN59" i="6"/>
  <c r="AN50" i="6"/>
  <c r="AM811" i="6"/>
  <c r="AN801" i="6"/>
  <c r="AN766" i="6"/>
  <c r="AM756" i="6"/>
  <c r="AN727" i="6"/>
  <c r="AL719" i="6"/>
  <c r="AL710" i="6"/>
  <c r="AM660" i="6"/>
  <c r="AN650" i="6"/>
  <c r="AN591" i="6"/>
  <c r="AL581" i="6"/>
  <c r="AL558" i="6"/>
  <c r="AN477" i="6"/>
  <c r="AL450" i="6"/>
  <c r="AM414" i="6"/>
  <c r="AN382" i="6"/>
  <c r="AM334" i="6"/>
  <c r="AM302" i="6"/>
  <c r="AM239" i="6"/>
  <c r="AM216" i="6"/>
  <c r="AL132" i="6"/>
  <c r="AM88" i="6"/>
  <c r="AN68" i="6"/>
  <c r="AM58" i="6"/>
  <c r="AN49" i="6"/>
  <c r="AL28" i="6"/>
  <c r="AN818" i="6"/>
  <c r="AL785" i="6"/>
  <c r="AM727" i="6"/>
  <c r="AL660" i="6"/>
  <c r="AM650" i="6"/>
  <c r="AM591" i="6"/>
  <c r="AN521" i="6"/>
  <c r="AL414" i="6"/>
  <c r="AL334" i="6"/>
  <c r="AL302" i="6"/>
  <c r="AM206" i="6"/>
  <c r="AN179" i="6"/>
  <c r="AM68" i="6"/>
  <c r="AL804" i="6"/>
  <c r="AM780" i="6"/>
  <c r="AM772" i="6"/>
  <c r="AL756" i="6"/>
  <c r="AN738" i="6"/>
  <c r="AM729" i="6"/>
  <c r="AM705" i="6"/>
  <c r="AL688" i="6"/>
  <c r="AL621" i="6"/>
  <c r="AL590" i="6"/>
  <c r="AM477" i="6"/>
  <c r="AM454" i="6"/>
  <c r="AM431" i="6"/>
  <c r="AM421" i="6"/>
  <c r="AL413" i="6"/>
  <c r="AL206" i="6"/>
  <c r="AN200" i="6"/>
  <c r="AM160" i="6"/>
  <c r="AN87" i="6"/>
  <c r="AM738" i="6"/>
  <c r="AL705" i="6"/>
  <c r="AL670" i="6"/>
  <c r="AM609" i="6"/>
  <c r="AN486" i="6"/>
  <c r="AN95" i="6"/>
  <c r="AM87" i="6"/>
  <c r="AM23" i="6"/>
  <c r="AM486" i="6"/>
  <c r="AN327" i="6"/>
  <c r="AN233" i="6"/>
  <c r="AM222" i="6"/>
  <c r="AN168" i="6"/>
  <c r="AN32" i="6"/>
  <c r="AL817" i="6"/>
  <c r="AL779" i="6"/>
  <c r="AL764" i="6"/>
  <c r="AM737" i="6"/>
  <c r="AM704" i="6"/>
  <c r="AM669" i="6"/>
  <c r="AM631" i="6"/>
  <c r="AN523" i="6"/>
  <c r="AL399" i="6"/>
  <c r="AL345" i="6"/>
  <c r="AM327" i="6"/>
  <c r="AL293" i="6"/>
  <c r="AM233" i="6"/>
  <c r="AN188" i="6"/>
  <c r="AM168" i="6"/>
  <c r="AM59" i="6"/>
  <c r="AM32" i="6"/>
  <c r="AN22" i="6"/>
  <c r="AL494" i="6"/>
  <c r="AN485" i="6"/>
  <c r="AL462" i="6"/>
  <c r="AN366" i="6"/>
  <c r="AM354" i="6"/>
  <c r="AN21" i="6"/>
  <c r="AN124" i="6"/>
  <c r="AM815" i="6"/>
  <c r="AM792" i="6"/>
  <c r="AN785" i="6"/>
  <c r="AM777" i="6"/>
  <c r="AL770" i="6"/>
  <c r="AL718" i="6"/>
  <c r="AN710" i="6"/>
  <c r="AL701" i="6"/>
  <c r="AN666" i="6"/>
  <c r="AM659" i="6"/>
  <c r="AN649" i="6"/>
  <c r="AN605" i="6"/>
  <c r="AM553" i="6"/>
  <c r="AM541" i="6"/>
  <c r="AM521" i="6"/>
  <c r="AN449" i="6"/>
  <c r="AN132" i="6"/>
  <c r="AM124" i="6"/>
  <c r="AN74" i="6"/>
  <c r="AN815" i="6"/>
  <c r="AM800" i="6"/>
  <c r="AM760" i="6"/>
  <c r="AN683" i="6"/>
  <c r="AL666" i="6"/>
  <c r="AL615" i="6"/>
  <c r="AM605" i="6"/>
  <c r="AL510" i="6"/>
  <c r="AN470" i="6"/>
  <c r="AM449" i="6"/>
  <c r="AN438" i="6"/>
  <c r="AL407" i="6"/>
  <c r="AN239" i="6"/>
  <c r="AN219" i="6"/>
  <c r="AN203" i="6"/>
  <c r="AN195" i="6"/>
  <c r="AN141" i="6"/>
  <c r="AN56" i="6"/>
  <c r="AL809" i="6"/>
  <c r="AL782" i="6"/>
  <c r="AM768" i="6"/>
  <c r="AL762" i="6"/>
  <c r="AM747" i="6"/>
  <c r="AM740" i="6"/>
  <c r="AN733" i="6"/>
  <c r="AM726" i="6"/>
  <c r="AN699" i="6"/>
  <c r="AN693" i="6"/>
  <c r="AM687" i="6"/>
  <c r="AM653" i="6"/>
  <c r="AL646" i="6"/>
  <c r="AM639" i="6"/>
  <c r="AL633" i="6"/>
  <c r="AN625" i="6"/>
  <c r="AM617" i="6"/>
  <c r="AM594" i="6"/>
  <c r="AM571" i="6"/>
  <c r="AN562" i="6"/>
  <c r="AN518" i="6"/>
  <c r="AN510" i="6"/>
  <c r="AM482" i="6"/>
  <c r="AM351" i="6"/>
  <c r="AL251" i="6"/>
  <c r="AL230" i="6"/>
  <c r="AL171" i="6"/>
  <c r="AL156" i="6"/>
  <c r="AM149" i="6"/>
  <c r="AL143" i="6"/>
  <c r="AL138" i="6"/>
  <c r="AM46" i="6"/>
  <c r="AM40" i="6"/>
  <c r="AL768" i="6"/>
  <c r="AL747" i="6"/>
  <c r="AL740" i="6"/>
  <c r="AL726" i="6"/>
  <c r="AM699" i="6"/>
  <c r="AM693" i="6"/>
  <c r="AL687" i="6"/>
  <c r="AM680" i="6"/>
  <c r="AN667" i="6"/>
  <c r="AL661" i="6"/>
  <c r="AM625" i="6"/>
  <c r="AM586" i="6"/>
  <c r="AM579" i="6"/>
  <c r="AM562" i="6"/>
  <c r="AM518" i="6"/>
  <c r="AN488" i="6"/>
  <c r="AL482" i="6"/>
  <c r="AM438" i="6"/>
  <c r="AN294" i="6"/>
  <c r="AL706" i="6"/>
  <c r="AL680" i="6"/>
  <c r="AL667" i="6"/>
  <c r="AN645" i="6"/>
  <c r="AN638" i="6"/>
  <c r="AL607" i="6"/>
  <c r="AN593" i="6"/>
  <c r="AL586" i="6"/>
  <c r="AL579" i="6"/>
  <c r="AL535" i="6"/>
  <c r="AL393" i="6"/>
  <c r="AM366" i="6"/>
  <c r="AM294" i="6"/>
  <c r="AL270" i="6"/>
  <c r="AL263" i="6"/>
  <c r="AN229" i="6"/>
  <c r="AM200" i="6"/>
  <c r="AM170" i="6"/>
  <c r="AN155" i="6"/>
  <c r="AN148" i="6"/>
  <c r="AM142" i="6"/>
  <c r="AM96" i="6"/>
  <c r="AM39" i="6"/>
  <c r="AN24" i="6"/>
  <c r="AN551" i="6"/>
  <c r="AN437" i="6"/>
  <c r="AN191" i="6"/>
  <c r="AM155" i="6"/>
  <c r="AM148" i="6"/>
  <c r="AN112" i="6"/>
  <c r="AN64" i="6"/>
  <c r="AN51" i="6"/>
  <c r="AN44" i="6"/>
  <c r="AM24" i="6"/>
  <c r="AM551" i="6"/>
  <c r="AM481" i="6"/>
  <c r="AM437" i="6"/>
  <c r="AN427" i="6"/>
  <c r="AM383" i="6"/>
  <c r="AN374" i="6"/>
  <c r="AN365" i="6"/>
  <c r="AN357" i="6"/>
  <c r="AM317" i="6"/>
  <c r="AL309" i="6"/>
  <c r="AM301" i="6"/>
  <c r="AN293" i="6"/>
  <c r="AN277" i="6"/>
  <c r="AN269" i="6"/>
  <c r="AN262" i="6"/>
  <c r="AN255" i="6"/>
  <c r="AN240" i="6"/>
  <c r="AN234" i="6"/>
  <c r="AM191" i="6"/>
  <c r="AL177" i="6"/>
  <c r="AN169" i="6"/>
  <c r="AM112" i="6"/>
  <c r="AM64" i="6"/>
  <c r="AL51" i="6"/>
  <c r="AM31" i="6"/>
  <c r="AM637" i="6"/>
  <c r="AM623" i="6"/>
  <c r="AN614" i="6"/>
  <c r="AM585" i="6"/>
  <c r="AM450" i="6"/>
  <c r="AL427" i="6"/>
  <c r="AM399" i="6"/>
  <c r="AN391" i="6"/>
  <c r="AM374" i="6"/>
  <c r="AM365" i="6"/>
  <c r="AM357" i="6"/>
  <c r="AN349" i="6"/>
  <c r="AN341" i="6"/>
  <c r="AN333" i="6"/>
  <c r="AM326" i="6"/>
  <c r="AM269" i="6"/>
  <c r="AM255" i="6"/>
  <c r="AM234" i="6"/>
  <c r="AM341" i="6"/>
  <c r="AM333" i="6"/>
  <c r="AN176" i="6"/>
  <c r="AN147" i="6"/>
  <c r="AM120" i="6"/>
  <c r="AM30" i="6"/>
  <c r="AL737" i="6"/>
  <c r="AL724" i="6"/>
  <c r="AL696" i="6"/>
  <c r="AM629" i="6"/>
  <c r="AL613" i="6"/>
  <c r="AL597" i="6"/>
  <c r="AM522" i="6"/>
  <c r="AM498" i="6"/>
  <c r="AL478" i="6"/>
  <c r="AM307" i="6"/>
  <c r="AN152" i="6"/>
  <c r="AM146" i="6"/>
  <c r="AN110" i="6"/>
  <c r="AM62" i="6"/>
  <c r="AM676" i="6"/>
  <c r="AM635" i="6"/>
  <c r="AL485" i="6"/>
  <c r="AL354" i="6"/>
  <c r="AM267" i="6"/>
  <c r="AL159" i="6"/>
  <c r="AL76" i="6"/>
  <c r="AM709" i="6"/>
  <c r="AM682" i="6"/>
  <c r="AM675" i="6"/>
  <c r="AN669" i="6"/>
  <c r="AL656" i="6"/>
  <c r="AL647" i="6"/>
  <c r="AM641" i="6"/>
  <c r="AM634" i="6"/>
  <c r="AM602" i="6"/>
  <c r="AM595" i="6"/>
  <c r="AL547" i="6"/>
  <c r="AL513" i="6"/>
  <c r="AN484" i="6"/>
  <c r="AN447" i="6"/>
  <c r="AN439" i="6"/>
  <c r="AN431" i="6"/>
  <c r="AM406" i="6"/>
  <c r="AN379" i="6"/>
  <c r="AM297" i="6"/>
  <c r="AN252" i="6"/>
  <c r="AN231" i="6"/>
  <c r="AN215" i="6"/>
  <c r="AM208" i="6"/>
  <c r="AM182" i="6"/>
  <c r="AL165" i="6"/>
  <c r="AM144" i="6"/>
  <c r="AM108" i="6"/>
  <c r="AM83" i="6"/>
  <c r="AN34" i="6"/>
  <c r="AN797" i="6"/>
  <c r="AN790" i="6"/>
  <c r="AM763" i="6"/>
  <c r="AN755" i="6"/>
  <c r="AM722" i="6"/>
  <c r="AN715" i="6"/>
  <c r="AM700" i="6"/>
  <c r="AN626" i="6"/>
  <c r="AL602" i="6"/>
  <c r="AL595" i="6"/>
  <c r="AN587" i="6"/>
  <c r="AM447" i="6"/>
  <c r="AM439" i="6"/>
  <c r="AN367" i="6"/>
  <c r="AN303" i="6"/>
  <c r="AN237" i="6"/>
  <c r="AM231" i="6"/>
  <c r="AM215" i="6"/>
  <c r="AN194" i="6"/>
  <c r="AN187" i="6"/>
  <c r="AL83" i="6"/>
  <c r="AM54" i="6"/>
  <c r="AN41" i="6"/>
  <c r="AM34" i="6"/>
  <c r="AN27" i="6"/>
  <c r="AN20" i="6"/>
  <c r="AL816" i="6"/>
  <c r="AM803" i="6"/>
  <c r="AM790" i="6"/>
  <c r="AM775" i="6"/>
  <c r="AL769" i="6"/>
  <c r="AM755" i="6"/>
  <c r="AM741" i="6"/>
  <c r="AL722" i="6"/>
  <c r="AL715" i="6"/>
  <c r="AL700" i="6"/>
  <c r="AM694" i="6"/>
  <c r="AN662" i="6"/>
  <c r="AN646" i="6"/>
  <c r="AN633" i="6"/>
  <c r="AM587" i="6"/>
  <c r="AL538" i="6"/>
  <c r="AL519" i="6"/>
  <c r="AN489" i="6"/>
  <c r="AN422" i="6"/>
  <c r="AM367" i="6"/>
  <c r="AN311" i="6"/>
  <c r="AN251" i="6"/>
  <c r="AN243" i="6"/>
  <c r="AM237" i="6"/>
  <c r="AM194" i="6"/>
  <c r="AM187" i="6"/>
  <c r="AN164" i="6"/>
  <c r="AN156" i="6"/>
  <c r="AN143" i="6"/>
  <c r="AN138" i="6"/>
  <c r="AN130" i="6"/>
  <c r="AN107" i="6"/>
  <c r="AN809" i="6"/>
  <c r="AL803" i="6"/>
  <c r="AL796" i="6"/>
  <c r="AN762" i="6"/>
  <c r="AM674" i="6"/>
  <c r="AM662" i="6"/>
  <c r="AN617" i="6"/>
  <c r="AL601" i="6"/>
  <c r="AN594" i="6"/>
  <c r="AN571" i="6"/>
  <c r="AN553" i="6"/>
  <c r="AM545" i="6"/>
  <c r="AM495" i="6"/>
  <c r="AM489" i="6"/>
  <c r="AN454" i="6"/>
  <c r="AL422" i="6"/>
  <c r="AN351" i="6"/>
  <c r="AM311" i="6"/>
  <c r="AN264" i="6"/>
  <c r="AM243" i="6"/>
  <c r="AM230" i="6"/>
  <c r="AM171" i="6"/>
  <c r="AM164" i="6"/>
  <c r="AN149" i="6"/>
  <c r="AM107" i="6"/>
  <c r="AN46" i="6"/>
  <c r="AN40" i="6"/>
  <c r="AM26" i="6"/>
  <c r="AN285" i="6"/>
  <c r="AM285" i="6"/>
  <c r="AM104" i="6"/>
  <c r="AN104" i="6"/>
  <c r="AL800" i="6"/>
  <c r="AN783" i="6"/>
  <c r="AL772" i="6"/>
  <c r="AN743" i="6"/>
  <c r="AN721" i="6"/>
  <c r="AL704" i="6"/>
  <c r="AL686" i="6"/>
  <c r="AM686" i="6"/>
  <c r="AN686" i="6"/>
  <c r="AN674" i="6"/>
  <c r="AL664" i="6"/>
  <c r="AN651" i="6"/>
  <c r="AN619" i="6"/>
  <c r="AN555" i="6"/>
  <c r="AL509" i="6"/>
  <c r="AM509" i="6"/>
  <c r="AN509" i="6"/>
  <c r="AM501" i="6"/>
  <c r="AN501" i="6"/>
  <c r="AM458" i="6"/>
  <c r="AM303" i="6"/>
  <c r="AL297" i="6"/>
  <c r="AM289" i="6"/>
  <c r="AL248" i="6"/>
  <c r="AN248" i="6"/>
  <c r="AM229" i="6"/>
  <c r="AL170" i="6"/>
  <c r="AL29" i="6"/>
  <c r="AN29" i="6"/>
  <c r="AL807" i="6"/>
  <c r="AM807" i="6"/>
  <c r="AN563" i="6"/>
  <c r="AL563" i="6"/>
  <c r="AM783" i="6"/>
  <c r="AM749" i="6"/>
  <c r="AM743" i="6"/>
  <c r="AM721" i="6"/>
  <c r="AN685" i="6"/>
  <c r="AN658" i="6"/>
  <c r="AM570" i="6"/>
  <c r="AN570" i="6"/>
  <c r="AM381" i="6"/>
  <c r="AN381" i="6"/>
  <c r="AL319" i="6"/>
  <c r="AN319" i="6"/>
  <c r="AM254" i="6"/>
  <c r="AL254" i="6"/>
  <c r="AN247" i="6"/>
  <c r="AL35" i="6"/>
  <c r="AM35" i="6"/>
  <c r="AN299" i="6"/>
  <c r="AM299" i="6"/>
  <c r="AN793" i="6"/>
  <c r="AN810" i="6"/>
  <c r="AL799" i="6"/>
  <c r="AM793" i="6"/>
  <c r="AM788" i="6"/>
  <c r="AM776" i="6"/>
  <c r="AM754" i="6"/>
  <c r="AL749" i="6"/>
  <c r="AN730" i="6"/>
  <c r="AN703" i="6"/>
  <c r="AL691" i="6"/>
  <c r="AM691" i="6"/>
  <c r="AL685" i="6"/>
  <c r="AN663" i="6"/>
  <c r="AM658" i="6"/>
  <c r="AM638" i="6"/>
  <c r="AL618" i="6"/>
  <c r="AM583" i="6"/>
  <c r="AL569" i="6"/>
  <c r="AL554" i="6"/>
  <c r="AN457" i="6"/>
  <c r="AN394" i="6"/>
  <c r="AN326" i="6"/>
  <c r="AN310" i="6"/>
  <c r="AM247" i="6"/>
  <c r="AN228" i="6"/>
  <c r="AM176" i="6"/>
  <c r="AL66" i="6"/>
  <c r="AM66" i="6"/>
  <c r="AN66" i="6"/>
  <c r="AN786" i="6"/>
  <c r="AM786" i="6"/>
  <c r="AL503" i="6"/>
  <c r="AM503" i="6"/>
  <c r="AL788" i="6"/>
  <c r="AL776" i="6"/>
  <c r="AL754" i="6"/>
  <c r="AM730" i="6"/>
  <c r="AM708" i="6"/>
  <c r="AM668" i="6"/>
  <c r="AM663" i="6"/>
  <c r="AN561" i="6"/>
  <c r="AN546" i="6"/>
  <c r="AL530" i="6"/>
  <c r="AN530" i="6"/>
  <c r="AL507" i="6"/>
  <c r="AM507" i="6"/>
  <c r="AN507" i="6"/>
  <c r="AM499" i="6"/>
  <c r="AM457" i="6"/>
  <c r="AL441" i="6"/>
  <c r="AM441" i="6"/>
  <c r="AN441" i="6"/>
  <c r="AN434" i="6"/>
  <c r="AL402" i="6"/>
  <c r="AM402" i="6"/>
  <c r="AN402" i="6"/>
  <c r="AM394" i="6"/>
  <c r="AL260" i="6"/>
  <c r="AN260" i="6"/>
  <c r="AN201" i="6"/>
  <c r="AL201" i="6"/>
  <c r="AM201" i="6"/>
  <c r="AL184" i="6"/>
  <c r="AN184" i="6"/>
  <c r="AL453" i="6"/>
  <c r="AM453" i="6"/>
  <c r="AN453" i="6"/>
  <c r="AL145" i="6"/>
  <c r="AM145" i="6"/>
  <c r="AN145" i="6"/>
  <c r="AM681" i="6"/>
  <c r="AN681" i="6"/>
  <c r="AL708" i="6"/>
  <c r="AN702" i="6"/>
  <c r="AL702" i="6"/>
  <c r="AM702" i="6"/>
  <c r="AL610" i="6"/>
  <c r="AM610" i="6"/>
  <c r="AN610" i="6"/>
  <c r="AM561" i="6"/>
  <c r="AM546" i="6"/>
  <c r="AM506" i="6"/>
  <c r="AL499" i="6"/>
  <c r="AM434" i="6"/>
  <c r="AM386" i="6"/>
  <c r="AN246" i="6"/>
  <c r="AM188" i="6"/>
  <c r="AM183" i="6"/>
  <c r="AM116" i="6"/>
  <c r="AN116" i="6"/>
  <c r="AM22" i="6"/>
  <c r="AM655" i="6"/>
  <c r="AN655" i="6"/>
  <c r="AL550" i="6"/>
  <c r="AN550" i="6"/>
  <c r="AL236" i="6"/>
  <c r="AN236" i="6"/>
  <c r="AN744" i="6"/>
  <c r="AL744" i="6"/>
  <c r="AM744" i="6"/>
  <c r="AM765" i="6"/>
  <c r="AL765" i="6"/>
  <c r="AN473" i="6"/>
  <c r="AL473" i="6"/>
  <c r="AM473" i="6"/>
  <c r="AL161" i="6"/>
  <c r="AM161" i="6"/>
  <c r="AN161" i="6"/>
  <c r="AL98" i="6"/>
  <c r="AM98" i="6"/>
  <c r="AN98" i="6"/>
  <c r="AN359" i="6"/>
  <c r="AM359" i="6"/>
  <c r="AM671" i="6"/>
  <c r="AN671" i="6"/>
  <c r="AM459" i="6"/>
  <c r="AN459" i="6"/>
  <c r="AM810" i="6"/>
  <c r="AL574" i="6"/>
  <c r="AN339" i="6"/>
  <c r="AM339" i="6"/>
  <c r="AL265" i="6"/>
  <c r="AN265" i="6"/>
  <c r="AL212" i="6"/>
  <c r="AN212" i="6"/>
  <c r="AL115" i="6"/>
  <c r="AM78" i="6"/>
  <c r="AN78" i="6"/>
  <c r="AN45" i="6"/>
  <c r="AN33" i="6"/>
  <c r="AM27" i="6"/>
  <c r="AM490" i="6"/>
  <c r="AN490" i="6"/>
  <c r="AL178" i="6"/>
  <c r="AM178" i="6"/>
  <c r="AN178" i="6"/>
  <c r="AN774" i="6"/>
  <c r="AL409" i="6"/>
  <c r="AM409" i="6"/>
  <c r="AN409" i="6"/>
  <c r="AN199" i="6"/>
  <c r="AM375" i="6"/>
  <c r="AL375" i="6"/>
  <c r="AN375" i="6"/>
  <c r="AL306" i="6"/>
  <c r="AM306" i="6"/>
  <c r="AN306" i="6"/>
  <c r="AN757" i="6"/>
  <c r="AN471" i="6"/>
  <c r="AM808" i="6"/>
  <c r="AN712" i="6"/>
  <c r="AL712" i="6"/>
  <c r="AM712" i="6"/>
  <c r="AN677" i="6"/>
  <c r="AN573" i="6"/>
  <c r="AN519" i="6"/>
  <c r="AL479" i="6"/>
  <c r="AM479" i="6"/>
  <c r="AN479" i="6"/>
  <c r="AM471" i="6"/>
  <c r="AM278" i="6"/>
  <c r="AL271" i="6"/>
  <c r="AN271" i="6"/>
  <c r="AN217" i="6"/>
  <c r="AM199" i="6"/>
  <c r="AN192" i="6"/>
  <c r="AN166" i="6"/>
  <c r="AN153" i="6"/>
  <c r="AL136" i="6"/>
  <c r="AM136" i="6"/>
  <c r="AN136" i="6"/>
  <c r="AM84" i="6"/>
  <c r="AN84" i="6"/>
  <c r="AN76" i="6"/>
  <c r="AL802" i="6"/>
  <c r="AM802" i="6"/>
  <c r="AL172" i="6"/>
  <c r="AN172" i="6"/>
  <c r="AM734" i="6"/>
  <c r="AN734" i="6"/>
  <c r="AN739" i="6"/>
  <c r="AL739" i="6"/>
  <c r="AM739" i="6"/>
  <c r="AM759" i="6"/>
  <c r="AN759" i="6"/>
  <c r="AL781" i="6"/>
  <c r="AM781" i="6"/>
  <c r="AM707" i="6"/>
  <c r="AN707" i="6"/>
  <c r="AN689" i="6"/>
  <c r="AM774" i="6"/>
  <c r="AM757" i="6"/>
  <c r="AN706" i="6"/>
  <c r="AM689" i="6"/>
  <c r="AM630" i="6"/>
  <c r="AN615" i="6"/>
  <c r="AL808" i="6"/>
  <c r="AN802" i="6"/>
  <c r="AL786" i="6"/>
  <c r="AM769" i="6"/>
  <c r="AN763" i="6"/>
  <c r="AL752" i="6"/>
  <c r="AN746" i="6"/>
  <c r="AL735" i="6"/>
  <c r="AM711" i="6"/>
  <c r="AM677" i="6"/>
  <c r="AL655" i="6"/>
  <c r="AN642" i="6"/>
  <c r="AM642" i="6"/>
  <c r="AL630" i="6"/>
  <c r="AM607" i="6"/>
  <c r="AM573" i="6"/>
  <c r="AL559" i="6"/>
  <c r="AN559" i="6"/>
  <c r="AM535" i="6"/>
  <c r="AM527" i="6"/>
  <c r="AM478" i="6"/>
  <c r="AM446" i="6"/>
  <c r="AN446" i="6"/>
  <c r="AM407" i="6"/>
  <c r="AN345" i="6"/>
  <c r="AL278" i="6"/>
  <c r="AM270" i="6"/>
  <c r="AM223" i="6"/>
  <c r="AM217" i="6"/>
  <c r="AN204" i="6"/>
  <c r="AM192" i="6"/>
  <c r="AM166" i="6"/>
  <c r="AM153" i="6"/>
  <c r="AM91" i="6"/>
  <c r="AM71" i="6"/>
  <c r="AM443" i="6"/>
  <c r="AN425" i="6"/>
  <c r="AN411" i="6"/>
  <c r="AM349" i="6"/>
  <c r="AN329" i="6"/>
  <c r="AN174" i="6"/>
  <c r="AM523" i="6"/>
  <c r="AN492" i="6"/>
  <c r="AM487" i="6"/>
  <c r="AN469" i="6"/>
  <c r="AN461" i="6"/>
  <c r="AL443" i="6"/>
  <c r="AM430" i="6"/>
  <c r="AL425" i="6"/>
  <c r="AM411" i="6"/>
  <c r="AM397" i="6"/>
  <c r="AN377" i="6"/>
  <c r="AM342" i="6"/>
  <c r="AM329" i="6"/>
  <c r="AN315" i="6"/>
  <c r="AM281" i="6"/>
  <c r="AN268" i="6"/>
  <c r="AM262" i="6"/>
  <c r="AN256" i="6"/>
  <c r="AN226" i="6"/>
  <c r="AN220" i="6"/>
  <c r="AN180" i="6"/>
  <c r="AM174" i="6"/>
  <c r="AM169" i="6"/>
  <c r="AN157" i="6"/>
  <c r="AM152" i="6"/>
  <c r="AM147" i="6"/>
  <c r="AL487" i="6"/>
  <c r="AN475" i="6"/>
  <c r="AM469" i="6"/>
  <c r="AM461" i="6"/>
  <c r="AL430" i="6"/>
  <c r="AL377" i="6"/>
  <c r="AL315" i="6"/>
  <c r="AN244" i="6"/>
  <c r="AN232" i="6"/>
  <c r="AM226" i="6"/>
  <c r="AM220" i="6"/>
  <c r="AM180" i="6"/>
  <c r="AM157" i="6"/>
  <c r="AL142" i="6"/>
  <c r="AN106" i="6"/>
  <c r="AN25" i="6"/>
  <c r="AM20" i="6"/>
  <c r="AL472" i="6"/>
  <c r="AM472" i="6"/>
  <c r="AM616" i="6"/>
  <c r="AN616" i="6"/>
  <c r="AL466" i="6"/>
  <c r="AN466" i="6"/>
  <c r="AL412" i="6"/>
  <c r="AM412" i="6"/>
  <c r="AM398" i="6"/>
  <c r="AN398" i="6"/>
  <c r="AL405" i="6"/>
  <c r="AM405" i="6"/>
  <c r="AN405" i="6"/>
  <c r="AM814" i="6"/>
  <c r="AM797" i="6"/>
  <c r="AM784" i="6"/>
  <c r="AL780" i="6"/>
  <c r="AM767" i="6"/>
  <c r="AM750" i="6"/>
  <c r="AM733" i="6"/>
  <c r="AM720" i="6"/>
  <c r="AL716" i="6"/>
  <c r="AM703" i="6"/>
  <c r="AL668" i="6"/>
  <c r="AM645" i="6"/>
  <c r="AM619" i="6"/>
  <c r="AM614" i="6"/>
  <c r="AL609" i="6"/>
  <c r="AN603" i="6"/>
  <c r="AM598" i="6"/>
  <c r="AM593" i="6"/>
  <c r="AN582" i="6"/>
  <c r="AM577" i="6"/>
  <c r="AM555" i="6"/>
  <c r="AM550" i="6"/>
  <c r="AL545" i="6"/>
  <c r="AM534" i="6"/>
  <c r="AN534" i="6"/>
  <c r="AL496" i="6"/>
  <c r="AM496" i="6"/>
  <c r="AN496" i="6"/>
  <c r="AM475" i="6"/>
  <c r="AL458" i="6"/>
  <c r="AM435" i="6"/>
  <c r="AM391" i="6"/>
  <c r="AL352" i="6"/>
  <c r="AM352" i="6"/>
  <c r="AL313" i="6"/>
  <c r="AM313" i="6"/>
  <c r="AN313" i="6"/>
  <c r="AM211" i="6"/>
  <c r="AM179" i="6"/>
  <c r="AL348" i="6"/>
  <c r="AM348" i="6"/>
  <c r="AN348" i="6"/>
  <c r="AM556" i="6"/>
  <c r="AN556" i="6"/>
  <c r="AM588" i="6"/>
  <c r="AN588" i="6"/>
  <c r="AM502" i="6"/>
  <c r="AN502" i="6"/>
  <c r="AN805" i="6"/>
  <c r="AL784" i="6"/>
  <c r="AN775" i="6"/>
  <c r="AN758" i="6"/>
  <c r="AN741" i="6"/>
  <c r="AL720" i="6"/>
  <c r="AN711" i="6"/>
  <c r="AN694" i="6"/>
  <c r="AN654" i="6"/>
  <c r="AM640" i="6"/>
  <c r="AN640" i="6"/>
  <c r="AN634" i="6"/>
  <c r="AN629" i="6"/>
  <c r="AM603" i="6"/>
  <c r="AL598" i="6"/>
  <c r="AM582" i="6"/>
  <c r="AL577" i="6"/>
  <c r="AM566" i="6"/>
  <c r="AN566" i="6"/>
  <c r="AN533" i="6"/>
  <c r="AN517" i="6"/>
  <c r="AN506" i="6"/>
  <c r="AM463" i="6"/>
  <c r="AN463" i="6"/>
  <c r="AL435" i="6"/>
  <c r="AM423" i="6"/>
  <c r="AN423" i="6"/>
  <c r="AL416" i="6"/>
  <c r="AM416" i="6"/>
  <c r="AN416" i="6"/>
  <c r="AM378" i="6"/>
  <c r="AN378" i="6"/>
  <c r="AL378" i="6"/>
  <c r="AL372" i="6"/>
  <c r="AM372" i="6"/>
  <c r="AL332" i="6"/>
  <c r="AM332" i="6"/>
  <c r="AM274" i="6"/>
  <c r="AN274" i="6"/>
  <c r="AM119" i="6"/>
  <c r="AN119" i="6"/>
  <c r="AM387" i="6"/>
  <c r="AN387" i="6"/>
  <c r="AM198" i="6"/>
  <c r="AN198" i="6"/>
  <c r="AL493" i="6"/>
  <c r="AM493" i="6"/>
  <c r="AM418" i="6"/>
  <c r="AN418" i="6"/>
  <c r="AM235" i="6"/>
  <c r="AN235" i="6"/>
  <c r="AM102" i="6"/>
  <c r="AN102" i="6"/>
  <c r="AM114" i="6"/>
  <c r="AN114" i="6"/>
  <c r="AM654" i="6"/>
  <c r="AM624" i="6"/>
  <c r="AN624" i="6"/>
  <c r="AM533" i="6"/>
  <c r="AM528" i="6"/>
  <c r="AN528" i="6"/>
  <c r="AM512" i="6"/>
  <c r="AN512" i="6"/>
  <c r="AL480" i="6"/>
  <c r="AM480" i="6"/>
  <c r="AL452" i="6"/>
  <c r="AM452" i="6"/>
  <c r="AL390" i="6"/>
  <c r="AM390" i="6"/>
  <c r="AN390" i="6"/>
  <c r="AN371" i="6"/>
  <c r="AL312" i="6"/>
  <c r="AM312" i="6"/>
  <c r="AL69" i="6"/>
  <c r="AM69" i="6"/>
  <c r="AL63" i="6"/>
  <c r="AN63" i="6"/>
  <c r="AM536" i="6"/>
  <c r="AN536" i="6"/>
  <c r="AL536" i="6"/>
  <c r="AM600" i="6"/>
  <c r="AN600" i="6"/>
  <c r="AL600" i="6"/>
  <c r="AM796" i="6"/>
  <c r="AL792" i="6"/>
  <c r="AM732" i="6"/>
  <c r="AL728" i="6"/>
  <c r="AL676" i="6"/>
  <c r="AM649" i="6"/>
  <c r="AM644" i="6"/>
  <c r="AN644" i="6"/>
  <c r="AL644" i="6"/>
  <c r="AL639" i="6"/>
  <c r="AN623" i="6"/>
  <c r="AM618" i="6"/>
  <c r="AM608" i="6"/>
  <c r="AN608" i="6"/>
  <c r="AM560" i="6"/>
  <c r="AN560" i="6"/>
  <c r="AM554" i="6"/>
  <c r="AM544" i="6"/>
  <c r="AN544" i="6"/>
  <c r="AN527" i="6"/>
  <c r="AL522" i="6"/>
  <c r="AM451" i="6"/>
  <c r="AN451" i="6"/>
  <c r="AL451" i="6"/>
  <c r="AL440" i="6"/>
  <c r="AM440" i="6"/>
  <c r="AL428" i="6"/>
  <c r="AM428" i="6"/>
  <c r="AN428" i="6"/>
  <c r="AM403" i="6"/>
  <c r="AN403" i="6"/>
  <c r="AM371" i="6"/>
  <c r="AM358" i="6"/>
  <c r="AN358" i="6"/>
  <c r="AM338" i="6"/>
  <c r="AN338" i="6"/>
  <c r="AM273" i="6"/>
  <c r="AN273" i="6"/>
  <c r="AM245" i="6"/>
  <c r="AN245" i="6"/>
  <c r="AN183" i="6"/>
  <c r="AM118" i="6"/>
  <c r="AM584" i="6"/>
  <c r="AN584" i="6"/>
  <c r="AM42" i="6"/>
  <c r="AN42" i="6"/>
  <c r="AM636" i="6"/>
  <c r="AN636" i="6"/>
  <c r="AM508" i="6"/>
  <c r="AN508" i="6"/>
  <c r="AM540" i="6"/>
  <c r="AN540" i="6"/>
  <c r="AL464" i="6"/>
  <c r="AM464" i="6"/>
  <c r="AL113" i="6"/>
  <c r="AM113" i="6"/>
  <c r="AN113" i="6"/>
  <c r="AM592" i="6"/>
  <c r="AN592" i="6"/>
  <c r="AM576" i="6"/>
  <c r="AN576" i="6"/>
  <c r="AM511" i="6"/>
  <c r="AN511" i="6"/>
  <c r="AL318" i="6"/>
  <c r="AM318" i="6"/>
  <c r="AN318" i="6"/>
  <c r="AL210" i="6"/>
  <c r="AM210" i="6"/>
  <c r="AM483" i="6"/>
  <c r="AN483" i="6"/>
  <c r="AL432" i="6"/>
  <c r="AM432" i="6"/>
  <c r="AM552" i="6"/>
  <c r="AN552" i="6"/>
  <c r="AL97" i="6"/>
  <c r="AM97" i="6"/>
  <c r="AM524" i="6"/>
  <c r="AN524" i="6"/>
  <c r="AM442" i="6"/>
  <c r="AN442" i="6"/>
  <c r="AM353" i="6"/>
  <c r="AN353" i="6"/>
  <c r="AL288" i="6"/>
  <c r="AM288" i="6"/>
  <c r="AM572" i="6"/>
  <c r="AN572" i="6"/>
  <c r="AM373" i="6"/>
  <c r="AN373" i="6"/>
  <c r="AM543" i="6"/>
  <c r="AN543" i="6"/>
  <c r="AM500" i="6"/>
  <c r="AN500" i="6"/>
  <c r="AL468" i="6"/>
  <c r="AM468" i="6"/>
  <c r="AL370" i="6"/>
  <c r="AM370" i="6"/>
  <c r="AN370" i="6"/>
  <c r="AL363" i="6"/>
  <c r="AM363" i="6"/>
  <c r="AN363" i="6"/>
  <c r="AM337" i="6"/>
  <c r="AN337" i="6"/>
  <c r="AL325" i="6"/>
  <c r="AM325" i="6"/>
  <c r="AN325" i="6"/>
  <c r="AL272" i="6"/>
  <c r="AM272" i="6"/>
  <c r="AM221" i="6"/>
  <c r="AN221" i="6"/>
  <c r="AL193" i="6"/>
  <c r="AM193" i="6"/>
  <c r="AN193" i="6"/>
  <c r="AL117" i="6"/>
  <c r="AM117" i="6"/>
  <c r="AN117" i="6"/>
  <c r="AL460" i="6"/>
  <c r="AM460" i="6"/>
  <c r="AM525" i="6"/>
  <c r="AN525" i="6"/>
  <c r="AL448" i="6"/>
  <c r="AM448" i="6"/>
  <c r="AM175" i="6"/>
  <c r="AN175" i="6"/>
  <c r="AM589" i="6"/>
  <c r="AN589" i="6"/>
  <c r="AM465" i="6"/>
  <c r="AN465" i="6"/>
  <c r="AM620" i="6"/>
  <c r="AN620" i="6"/>
  <c r="AL436" i="6"/>
  <c r="AM436" i="6"/>
  <c r="AN436" i="6"/>
  <c r="AN795" i="6"/>
  <c r="AN761" i="6"/>
  <c r="AN657" i="6"/>
  <c r="AM648" i="6"/>
  <c r="AN648" i="6"/>
  <c r="AM628" i="6"/>
  <c r="AN628" i="6"/>
  <c r="AN622" i="6"/>
  <c r="AM612" i="6"/>
  <c r="AN612" i="6"/>
  <c r="AL612" i="6"/>
  <c r="AM575" i="6"/>
  <c r="AN575" i="6"/>
  <c r="AN542" i="6"/>
  <c r="AN537" i="6"/>
  <c r="AM532" i="6"/>
  <c r="AN532" i="6"/>
  <c r="AN526" i="6"/>
  <c r="AN515" i="6"/>
  <c r="AN467" i="6"/>
  <c r="AN362" i="6"/>
  <c r="AN225" i="6"/>
  <c r="AL86" i="6"/>
  <c r="AN86" i="6"/>
  <c r="AM652" i="6"/>
  <c r="AN652" i="6"/>
  <c r="AM520" i="6"/>
  <c r="AN520" i="6"/>
  <c r="AL207" i="6"/>
  <c r="AM207" i="6"/>
  <c r="AN207" i="6"/>
  <c r="AL385" i="6"/>
  <c r="AM385" i="6"/>
  <c r="AN385" i="6"/>
  <c r="AN731" i="6"/>
  <c r="AN799" i="6"/>
  <c r="AM795" i="6"/>
  <c r="AN782" i="6"/>
  <c r="AM778" i="6"/>
  <c r="AN765" i="6"/>
  <c r="AM761" i="6"/>
  <c r="AN647" i="6"/>
  <c r="AN574" i="6"/>
  <c r="AN569" i="6"/>
  <c r="AM564" i="6"/>
  <c r="AN564" i="6"/>
  <c r="AN558" i="6"/>
  <c r="AN547" i="6"/>
  <c r="AM542" i="6"/>
  <c r="AM531" i="6"/>
  <c r="AM526" i="6"/>
  <c r="AM515" i="6"/>
  <c r="AM467" i="6"/>
  <c r="AM455" i="6"/>
  <c r="AM433" i="6"/>
  <c r="AN433" i="6"/>
  <c r="AL408" i="6"/>
  <c r="AM408" i="6"/>
  <c r="AN408" i="6"/>
  <c r="AL388" i="6"/>
  <c r="AM388" i="6"/>
  <c r="AM362" i="6"/>
  <c r="AL343" i="6"/>
  <c r="AM343" i="6"/>
  <c r="AN343" i="6"/>
  <c r="AL336" i="6"/>
  <c r="AM336" i="6"/>
  <c r="AM298" i="6"/>
  <c r="AN298" i="6"/>
  <c r="AL292" i="6"/>
  <c r="AM292" i="6"/>
  <c r="AN254" i="6"/>
  <c r="AM225" i="6"/>
  <c r="AL129" i="6"/>
  <c r="AM129" i="6"/>
  <c r="AL85" i="6"/>
  <c r="AM85" i="6"/>
  <c r="AN85" i="6"/>
  <c r="AM79" i="6"/>
  <c r="AN79" i="6"/>
  <c r="AM632" i="6"/>
  <c r="AN632" i="6"/>
  <c r="AL632" i="6"/>
  <c r="AM504" i="6"/>
  <c r="AN504" i="6"/>
  <c r="AL504" i="6"/>
  <c r="AM259" i="6"/>
  <c r="AN259" i="6"/>
  <c r="AM134" i="6"/>
  <c r="AN134" i="6"/>
  <c r="AM568" i="6"/>
  <c r="AN568" i="6"/>
  <c r="AL568" i="6"/>
  <c r="AM197" i="6"/>
  <c r="AN197" i="6"/>
  <c r="AL103" i="6"/>
  <c r="AN103" i="6"/>
  <c r="AM557" i="6"/>
  <c r="AN557" i="6"/>
  <c r="AM282" i="6"/>
  <c r="AN282" i="6"/>
  <c r="AM604" i="6"/>
  <c r="AN604" i="6"/>
  <c r="AN778" i="6"/>
  <c r="AN714" i="6"/>
  <c r="AN697" i="6"/>
  <c r="AM812" i="6"/>
  <c r="AM748" i="6"/>
  <c r="AN735" i="6"/>
  <c r="AM731" i="6"/>
  <c r="AN718" i="6"/>
  <c r="AM714" i="6"/>
  <c r="AN701" i="6"/>
  <c r="AM697" i="6"/>
  <c r="AN679" i="6"/>
  <c r="AN661" i="6"/>
  <c r="AM657" i="6"/>
  <c r="AM627" i="6"/>
  <c r="AM622" i="6"/>
  <c r="AN611" i="6"/>
  <c r="AN606" i="6"/>
  <c r="AN601" i="6"/>
  <c r="AM537" i="6"/>
  <c r="AM816" i="6"/>
  <c r="AL812" i="6"/>
  <c r="AM752" i="6"/>
  <c r="AL748" i="6"/>
  <c r="AM688" i="6"/>
  <c r="AM679" i="6"/>
  <c r="AM670" i="6"/>
  <c r="AL652" i="6"/>
  <c r="AL627" i="6"/>
  <c r="AM596" i="6"/>
  <c r="AN596" i="6"/>
  <c r="AM563" i="6"/>
  <c r="AL531" i="6"/>
  <c r="AL520" i="6"/>
  <c r="AL483" i="6"/>
  <c r="AN472" i="6"/>
  <c r="AL455" i="6"/>
  <c r="AN432" i="6"/>
  <c r="AL420" i="6"/>
  <c r="AM420" i="6"/>
  <c r="AN420" i="6"/>
  <c r="AM401" i="6"/>
  <c r="AN401" i="6"/>
  <c r="AL401" i="6"/>
  <c r="AL387" i="6"/>
  <c r="AL356" i="6"/>
  <c r="AM356" i="6"/>
  <c r="AN356" i="6"/>
  <c r="AL259" i="6"/>
  <c r="AL198" i="6"/>
  <c r="AL135" i="6"/>
  <c r="AN135" i="6"/>
  <c r="AN91" i="6"/>
  <c r="AN421" i="6"/>
  <c r="AL396" i="6"/>
  <c r="AM396" i="6"/>
  <c r="AL376" i="6"/>
  <c r="AM376" i="6"/>
  <c r="AM346" i="6"/>
  <c r="AN346" i="6"/>
  <c r="AN335" i="6"/>
  <c r="AL316" i="6"/>
  <c r="AM316" i="6"/>
  <c r="AN286" i="6"/>
  <c r="AN281" i="6"/>
  <c r="AL101" i="6"/>
  <c r="AM101" i="6"/>
  <c r="AL90" i="6"/>
  <c r="AN90" i="6"/>
  <c r="AM50" i="6"/>
  <c r="AM291" i="6"/>
  <c r="AN291" i="6"/>
  <c r="AL133" i="6"/>
  <c r="AM133" i="6"/>
  <c r="AL89" i="6"/>
  <c r="AM89" i="6"/>
  <c r="AN89" i="6"/>
  <c r="AL73" i="6"/>
  <c r="AM73" i="6"/>
  <c r="AL67" i="6"/>
  <c r="AN67" i="6"/>
  <c r="AL476" i="6"/>
  <c r="AM476" i="6"/>
  <c r="AN295" i="6"/>
  <c r="AN290" i="6"/>
  <c r="AN266" i="6"/>
  <c r="AN242" i="6"/>
  <c r="AM214" i="6"/>
  <c r="AN214" i="6"/>
  <c r="AM195" i="6"/>
  <c r="AN190" i="6"/>
  <c r="AN177" i="6"/>
  <c r="AL163" i="6"/>
  <c r="AM163" i="6"/>
  <c r="AN158" i="6"/>
  <c r="AN154" i="6"/>
  <c r="AN150" i="6"/>
  <c r="AN146" i="6"/>
  <c r="AN127" i="6"/>
  <c r="AL122" i="6"/>
  <c r="AN122" i="6"/>
  <c r="AM111" i="6"/>
  <c r="AN111" i="6"/>
  <c r="AM95" i="6"/>
  <c r="AL400" i="6"/>
  <c r="AM400" i="6"/>
  <c r="AM355" i="6"/>
  <c r="AN355" i="6"/>
  <c r="AL340" i="6"/>
  <c r="AM340" i="6"/>
  <c r="AL320" i="6"/>
  <c r="AM320" i="6"/>
  <c r="AM305" i="6"/>
  <c r="AN305" i="6"/>
  <c r="AL300" i="6"/>
  <c r="AM300" i="6"/>
  <c r="AM295" i="6"/>
  <c r="AM290" i="6"/>
  <c r="AL276" i="6"/>
  <c r="AM276" i="6"/>
  <c r="AM266" i="6"/>
  <c r="AM242" i="6"/>
  <c r="AM218" i="6"/>
  <c r="AN213" i="6"/>
  <c r="AM190" i="6"/>
  <c r="AN162" i="6"/>
  <c r="AM158" i="6"/>
  <c r="AM154" i="6"/>
  <c r="AM150" i="6"/>
  <c r="AL121" i="6"/>
  <c r="AM121" i="6"/>
  <c r="AN121" i="6"/>
  <c r="AL77" i="6"/>
  <c r="AM77" i="6"/>
  <c r="AN77" i="6"/>
  <c r="AM410" i="6"/>
  <c r="AN410" i="6"/>
  <c r="AL380" i="6"/>
  <c r="AM380" i="6"/>
  <c r="AL218" i="6"/>
  <c r="AM181" i="6"/>
  <c r="AM110" i="6"/>
  <c r="AL304" i="6"/>
  <c r="AM304" i="6"/>
  <c r="AL280" i="6"/>
  <c r="AM280" i="6"/>
  <c r="AM227" i="6"/>
  <c r="AN227" i="6"/>
  <c r="AM167" i="6"/>
  <c r="AN167" i="6"/>
  <c r="AL94" i="6"/>
  <c r="AN94" i="6"/>
  <c r="AN82" i="6"/>
  <c r="AM38" i="6"/>
  <c r="AN38" i="6"/>
  <c r="AL364" i="6"/>
  <c r="AM364" i="6"/>
  <c r="AL344" i="6"/>
  <c r="AM344" i="6"/>
  <c r="AM314" i="6"/>
  <c r="AN314" i="6"/>
  <c r="AL126" i="6"/>
  <c r="AN126" i="6"/>
  <c r="AL105" i="6"/>
  <c r="AM105" i="6"/>
  <c r="AL99" i="6"/>
  <c r="AN99" i="6"/>
  <c r="AM82" i="6"/>
  <c r="AM419" i="6"/>
  <c r="AN419" i="6"/>
  <c r="AL404" i="6"/>
  <c r="AM404" i="6"/>
  <c r="AL384" i="6"/>
  <c r="AM384" i="6"/>
  <c r="AM369" i="6"/>
  <c r="AN369" i="6"/>
  <c r="AL324" i="6"/>
  <c r="AM324" i="6"/>
  <c r="AM241" i="6"/>
  <c r="AN241" i="6"/>
  <c r="AL137" i="6"/>
  <c r="AM137" i="6"/>
  <c r="AL131" i="6"/>
  <c r="AN131" i="6"/>
  <c r="AL65" i="6"/>
  <c r="AM65" i="6"/>
  <c r="AM484" i="6"/>
  <c r="AM474" i="6"/>
  <c r="AN474" i="6"/>
  <c r="AL444" i="6"/>
  <c r="AM444" i="6"/>
  <c r="AL109" i="6"/>
  <c r="AM109" i="6"/>
  <c r="AL81" i="6"/>
  <c r="AM81" i="6"/>
  <c r="AN81" i="6"/>
  <c r="AM580" i="6"/>
  <c r="AN580" i="6"/>
  <c r="AM548" i="6"/>
  <c r="AN548" i="6"/>
  <c r="AM516" i="6"/>
  <c r="AN516" i="6"/>
  <c r="AL368" i="6"/>
  <c r="AM368" i="6"/>
  <c r="AM323" i="6"/>
  <c r="AN323" i="6"/>
  <c r="AL308" i="6"/>
  <c r="AM308" i="6"/>
  <c r="AL284" i="6"/>
  <c r="AM284" i="6"/>
  <c r="AM250" i="6"/>
  <c r="AN250" i="6"/>
  <c r="AM70" i="6"/>
  <c r="AN70" i="6"/>
  <c r="AM47" i="6"/>
  <c r="AN47" i="6"/>
  <c r="AN54" i="6"/>
  <c r="AN31" i="6"/>
  <c r="AN58" i="6"/>
  <c r="AN35" i="6"/>
  <c r="AN26" i="6"/>
  <c r="AN71" i="6"/>
  <c r="AN62" i="6"/>
  <c r="AN39" i="6"/>
  <c r="AN30" i="6"/>
  <c r="AL53" i="6"/>
  <c r="AM53" i="6"/>
  <c r="AL57" i="6"/>
  <c r="AM57" i="6"/>
  <c r="AM492" i="6"/>
  <c r="AL456" i="6"/>
  <c r="AM456" i="6"/>
  <c r="AL424" i="6"/>
  <c r="AM424" i="6"/>
  <c r="AL392" i="6"/>
  <c r="AM392" i="6"/>
  <c r="AL360" i="6"/>
  <c r="AM360" i="6"/>
  <c r="AL328" i="6"/>
  <c r="AM328" i="6"/>
  <c r="AL296" i="6"/>
  <c r="AM296" i="6"/>
  <c r="AL125" i="6"/>
  <c r="AM125" i="6"/>
  <c r="AL93" i="6"/>
  <c r="AM93" i="6"/>
  <c r="AL61" i="6"/>
  <c r="AM61" i="6"/>
  <c r="AM49" i="6"/>
  <c r="AM45" i="6"/>
  <c r="AM41" i="6"/>
  <c r="AM37" i="6"/>
  <c r="AM33" i="6"/>
  <c r="AM29" i="6"/>
  <c r="AM25" i="6"/>
  <c r="AM21" i="6"/>
  <c r="AM268" i="6"/>
  <c r="AM264" i="6"/>
  <c r="AM260" i="6"/>
  <c r="AM256" i="6"/>
  <c r="AM252" i="6"/>
  <c r="AM248" i="6"/>
  <c r="AM244" i="6"/>
  <c r="AM240" i="6"/>
  <c r="AM236" i="6"/>
  <c r="AM232" i="6"/>
  <c r="AM228" i="6"/>
  <c r="AM224" i="6"/>
  <c r="AL19" i="6"/>
  <c r="AN821" i="6" l="1"/>
  <c r="AN822" i="6" s="1"/>
  <c r="AN823" i="6" s="1"/>
  <c r="AN824" i="6" s="1"/>
  <c r="AM826" i="6"/>
  <c r="AM827" i="6" s="1"/>
  <c r="AL829" i="6"/>
  <c r="AL830" i="6" s="1"/>
  <c r="AF20" i="6" l="1"/>
  <c r="AG20" i="6" s="1"/>
  <c r="AF21" i="6"/>
  <c r="AG21" i="6" s="1"/>
  <c r="AF22" i="6"/>
  <c r="AG22" i="6" s="1"/>
  <c r="AF23" i="6"/>
  <c r="AG23" i="6" s="1"/>
  <c r="AF24" i="6"/>
  <c r="AG24" i="6" s="1"/>
  <c r="AF25" i="6"/>
  <c r="AG25" i="6" s="1"/>
  <c r="AF26" i="6"/>
  <c r="AG26" i="6" s="1"/>
  <c r="AF27" i="6"/>
  <c r="AG27" i="6" s="1"/>
  <c r="AF28" i="6"/>
  <c r="AH28" i="6" s="1"/>
  <c r="AF29" i="6"/>
  <c r="AG29" i="6" s="1"/>
  <c r="AF30" i="6"/>
  <c r="AG30" i="6" s="1"/>
  <c r="AF31" i="6"/>
  <c r="AH31" i="6" s="1"/>
  <c r="AF32" i="6"/>
  <c r="AH32" i="6" s="1"/>
  <c r="AF33" i="6"/>
  <c r="AG33" i="6" s="1"/>
  <c r="AF34" i="6"/>
  <c r="AG34" i="6" s="1"/>
  <c r="AF35" i="6"/>
  <c r="AH35" i="6" s="1"/>
  <c r="AF36" i="6"/>
  <c r="AG36" i="6" s="1"/>
  <c r="AF37" i="6"/>
  <c r="AG37" i="6" s="1"/>
  <c r="AF38" i="6"/>
  <c r="AG38" i="6" s="1"/>
  <c r="AF39" i="6"/>
  <c r="AG39" i="6" s="1"/>
  <c r="AF40" i="6"/>
  <c r="AG40" i="6" s="1"/>
  <c r="AF41" i="6"/>
  <c r="AG41" i="6" s="1"/>
  <c r="AF42" i="6"/>
  <c r="AG42" i="6" s="1"/>
  <c r="AF43" i="6"/>
  <c r="AG43" i="6" s="1"/>
  <c r="AF44" i="6"/>
  <c r="AG44" i="6" s="1"/>
  <c r="AF45" i="6"/>
  <c r="AG45" i="6" s="1"/>
  <c r="AF46" i="6"/>
  <c r="AG46" i="6" s="1"/>
  <c r="AF47" i="6"/>
  <c r="AH47" i="6" s="1"/>
  <c r="AF48" i="6"/>
  <c r="AG48" i="6" s="1"/>
  <c r="AF49" i="6"/>
  <c r="AG49" i="6" s="1"/>
  <c r="AF50" i="6"/>
  <c r="AG50" i="6" s="1"/>
  <c r="AF51" i="6"/>
  <c r="AG51" i="6" s="1"/>
  <c r="AF52" i="6"/>
  <c r="AG52" i="6" s="1"/>
  <c r="AF53" i="6"/>
  <c r="AG53" i="6" s="1"/>
  <c r="AF54" i="6"/>
  <c r="AG54" i="6" s="1"/>
  <c r="AF55" i="6"/>
  <c r="AF56" i="6"/>
  <c r="AG56" i="6" s="1"/>
  <c r="AF57" i="6"/>
  <c r="AG57" i="6" s="1"/>
  <c r="AF58" i="6"/>
  <c r="AG58" i="6" s="1"/>
  <c r="AF59" i="6"/>
  <c r="AH59" i="6" s="1"/>
  <c r="AF60" i="6"/>
  <c r="AG60" i="6" s="1"/>
  <c r="AF61" i="6"/>
  <c r="AG61" i="6" s="1"/>
  <c r="AF62" i="6"/>
  <c r="AF63" i="6"/>
  <c r="AI63" i="6" s="1"/>
  <c r="AF64" i="6"/>
  <c r="AG64" i="6" s="1"/>
  <c r="AF65" i="6"/>
  <c r="AG65" i="6" s="1"/>
  <c r="AF66" i="6"/>
  <c r="AF67" i="6"/>
  <c r="AI67" i="6" s="1"/>
  <c r="AF68" i="6"/>
  <c r="AG68" i="6" s="1"/>
  <c r="AF69" i="6"/>
  <c r="AG69" i="6" s="1"/>
  <c r="AF70" i="6"/>
  <c r="AF71" i="6"/>
  <c r="AG71" i="6" s="1"/>
  <c r="AF72" i="6"/>
  <c r="AG72" i="6" s="1"/>
  <c r="AF73" i="6"/>
  <c r="AG73" i="6" s="1"/>
  <c r="AF74" i="6"/>
  <c r="AF75" i="6"/>
  <c r="AG75" i="6" s="1"/>
  <c r="AF76" i="6"/>
  <c r="AG76" i="6" s="1"/>
  <c r="AF77" i="6"/>
  <c r="AG77" i="6" s="1"/>
  <c r="AF78" i="6"/>
  <c r="AF79" i="6"/>
  <c r="AF80" i="6"/>
  <c r="AG80" i="6" s="1"/>
  <c r="AF81" i="6"/>
  <c r="AG81" i="6" s="1"/>
  <c r="AF82" i="6"/>
  <c r="AF83" i="6"/>
  <c r="AG83" i="6" s="1"/>
  <c r="AF84" i="6"/>
  <c r="AG84" i="6" s="1"/>
  <c r="AF85" i="6"/>
  <c r="AG85" i="6" s="1"/>
  <c r="AF86" i="6"/>
  <c r="AI86" i="6" s="1"/>
  <c r="AF87" i="6"/>
  <c r="AG87" i="6" s="1"/>
  <c r="AF88" i="6"/>
  <c r="AG88" i="6" s="1"/>
  <c r="AF89" i="6"/>
  <c r="AF90" i="6"/>
  <c r="AI90" i="6" s="1"/>
  <c r="AF91" i="6"/>
  <c r="AG91" i="6" s="1"/>
  <c r="AF92" i="6"/>
  <c r="AG92" i="6" s="1"/>
  <c r="AF93" i="6"/>
  <c r="AF94" i="6"/>
  <c r="AI94" i="6" s="1"/>
  <c r="AF95" i="6"/>
  <c r="AG95" i="6" s="1"/>
  <c r="AF96" i="6"/>
  <c r="AG96" i="6" s="1"/>
  <c r="AF97" i="6"/>
  <c r="AF98" i="6"/>
  <c r="AI98" i="6" s="1"/>
  <c r="AF99" i="6"/>
  <c r="AG99" i="6" s="1"/>
  <c r="AF100" i="6"/>
  <c r="AG100" i="6" s="1"/>
  <c r="AF101" i="6"/>
  <c r="AF102" i="6"/>
  <c r="AI102" i="6" s="1"/>
  <c r="AF103" i="6"/>
  <c r="AH103" i="6" s="1"/>
  <c r="AF104" i="6"/>
  <c r="AG104" i="6" s="1"/>
  <c r="AF105" i="6"/>
  <c r="AF106" i="6"/>
  <c r="AI106" i="6" s="1"/>
  <c r="AF107" i="6"/>
  <c r="AG107" i="6" s="1"/>
  <c r="AF108" i="6"/>
  <c r="AG108" i="6" s="1"/>
  <c r="AF109" i="6"/>
  <c r="AF110" i="6"/>
  <c r="AI110" i="6" s="1"/>
  <c r="AF111" i="6"/>
  <c r="AH111" i="6" s="1"/>
  <c r="AF112" i="6"/>
  <c r="AG112" i="6" s="1"/>
  <c r="AF113" i="6"/>
  <c r="AF114" i="6"/>
  <c r="AI114" i="6" s="1"/>
  <c r="AF115" i="6"/>
  <c r="AI115" i="6" s="1"/>
  <c r="AF116" i="6"/>
  <c r="AG116" i="6" s="1"/>
  <c r="AF117" i="6"/>
  <c r="AF118" i="6"/>
  <c r="AI118" i="6" s="1"/>
  <c r="AF119" i="6"/>
  <c r="AG119" i="6" s="1"/>
  <c r="AF120" i="6"/>
  <c r="AF121" i="6"/>
  <c r="AF122" i="6"/>
  <c r="AF123" i="6"/>
  <c r="AH123" i="6" s="1"/>
  <c r="AF124" i="6"/>
  <c r="AF125" i="6"/>
  <c r="AF126" i="6"/>
  <c r="AI126" i="6" s="1"/>
  <c r="AF127" i="6"/>
  <c r="AG127" i="6" s="1"/>
  <c r="AF128" i="6"/>
  <c r="AF129" i="6"/>
  <c r="AF130" i="6"/>
  <c r="AI130" i="6" s="1"/>
  <c r="AF131" i="6"/>
  <c r="AG131" i="6" s="1"/>
  <c r="AF132" i="6"/>
  <c r="AF133" i="6"/>
  <c r="AF134" i="6"/>
  <c r="AI134" i="6" s="1"/>
  <c r="AF135" i="6"/>
  <c r="AG135" i="6" s="1"/>
  <c r="AF136" i="6"/>
  <c r="AF137" i="6"/>
  <c r="AF138" i="6"/>
  <c r="AI138" i="6" s="1"/>
  <c r="AF139" i="6"/>
  <c r="AG139" i="6" s="1"/>
  <c r="AF140" i="6"/>
  <c r="AF141" i="6"/>
  <c r="AF142" i="6"/>
  <c r="AI142" i="6" s="1"/>
  <c r="AF143" i="6"/>
  <c r="AG143" i="6" s="1"/>
  <c r="AF144" i="6"/>
  <c r="AF145" i="6"/>
  <c r="AF146" i="6"/>
  <c r="AI146" i="6" s="1"/>
  <c r="AF147" i="6"/>
  <c r="AG147" i="6" s="1"/>
  <c r="AF148" i="6"/>
  <c r="AF149" i="6"/>
  <c r="AF150" i="6"/>
  <c r="AI150" i="6" s="1"/>
  <c r="AF151" i="6"/>
  <c r="AI151" i="6" s="1"/>
  <c r="AF152" i="6"/>
  <c r="AF153" i="6"/>
  <c r="AF154" i="6"/>
  <c r="AI154" i="6" s="1"/>
  <c r="AF155" i="6"/>
  <c r="AH155" i="6" s="1"/>
  <c r="AF156" i="6"/>
  <c r="AF157" i="6"/>
  <c r="AF158" i="6"/>
  <c r="AI158" i="6" s="1"/>
  <c r="AF159" i="6"/>
  <c r="AG159" i="6" s="1"/>
  <c r="AF160" i="6"/>
  <c r="AF161" i="6"/>
  <c r="AF162" i="6"/>
  <c r="AI162" i="6" s="1"/>
  <c r="AF163" i="6"/>
  <c r="AG163" i="6" s="1"/>
  <c r="AF164" i="6"/>
  <c r="AF165" i="6"/>
  <c r="AF166" i="6"/>
  <c r="AI166" i="6" s="1"/>
  <c r="AF167" i="6"/>
  <c r="AH167" i="6" s="1"/>
  <c r="AF168" i="6"/>
  <c r="AF169" i="6"/>
  <c r="AF170" i="6"/>
  <c r="AI170" i="6" s="1"/>
  <c r="AF171" i="6"/>
  <c r="AG171" i="6" s="1"/>
  <c r="AF172" i="6"/>
  <c r="AF173" i="6"/>
  <c r="AF174" i="6"/>
  <c r="AI174" i="6" s="1"/>
  <c r="AF175" i="6"/>
  <c r="AI175" i="6" s="1"/>
  <c r="AF176" i="6"/>
  <c r="AF177" i="6"/>
  <c r="AF178" i="6"/>
  <c r="AF179" i="6"/>
  <c r="AG179" i="6" s="1"/>
  <c r="AF180" i="6"/>
  <c r="AF181" i="6"/>
  <c r="AF182" i="6"/>
  <c r="AI182" i="6" s="1"/>
  <c r="AF183" i="6"/>
  <c r="AI183" i="6" s="1"/>
  <c r="AF184" i="6"/>
  <c r="AF185" i="6"/>
  <c r="AF186" i="6"/>
  <c r="AI186" i="6" s="1"/>
  <c r="AF187" i="6"/>
  <c r="AG187" i="6" s="1"/>
  <c r="AF188" i="6"/>
  <c r="AF189" i="6"/>
  <c r="AF190" i="6"/>
  <c r="AI190" i="6" s="1"/>
  <c r="AF191" i="6"/>
  <c r="AG191" i="6" s="1"/>
  <c r="AF192" i="6"/>
  <c r="AF193" i="6"/>
  <c r="AF194" i="6"/>
  <c r="AI194" i="6" s="1"/>
  <c r="AF195" i="6"/>
  <c r="AG195" i="6" s="1"/>
  <c r="AF196" i="6"/>
  <c r="AF197" i="6"/>
  <c r="AF198" i="6"/>
  <c r="AI198" i="6" s="1"/>
  <c r="AF199" i="6"/>
  <c r="AG199" i="6" s="1"/>
  <c r="AF200" i="6"/>
  <c r="AF201" i="6"/>
  <c r="AF202" i="6"/>
  <c r="AI202" i="6" s="1"/>
  <c r="AF203" i="6"/>
  <c r="AH203" i="6" s="1"/>
  <c r="AF204" i="6"/>
  <c r="AF205" i="6"/>
  <c r="AF206" i="6"/>
  <c r="AF207" i="6"/>
  <c r="AG207" i="6" s="1"/>
  <c r="AF208" i="6"/>
  <c r="AF209" i="6"/>
  <c r="AF210" i="6"/>
  <c r="AI210" i="6" s="1"/>
  <c r="AF211" i="6"/>
  <c r="AI211" i="6" s="1"/>
  <c r="AF212" i="6"/>
  <c r="AF213" i="6"/>
  <c r="AF214" i="6"/>
  <c r="AF215" i="6"/>
  <c r="AI215" i="6" s="1"/>
  <c r="AF216" i="6"/>
  <c r="AF217" i="6"/>
  <c r="AF218" i="6"/>
  <c r="AI218" i="6" s="1"/>
  <c r="AF219" i="6"/>
  <c r="AH219" i="6" s="1"/>
  <c r="AF220" i="6"/>
  <c r="AF221" i="6"/>
  <c r="AF222" i="6"/>
  <c r="AF223" i="6"/>
  <c r="AG223" i="6" s="1"/>
  <c r="AF224" i="6"/>
  <c r="AF225" i="6"/>
  <c r="AF226" i="6"/>
  <c r="AI226" i="6" s="1"/>
  <c r="AF227" i="6"/>
  <c r="AG227" i="6" s="1"/>
  <c r="AF228" i="6"/>
  <c r="AF229" i="6"/>
  <c r="AF230" i="6"/>
  <c r="AF231" i="6"/>
  <c r="AG231" i="6" s="1"/>
  <c r="AF232" i="6"/>
  <c r="AF233" i="6"/>
  <c r="AF234" i="6"/>
  <c r="AI234" i="6" s="1"/>
  <c r="AF235" i="6"/>
  <c r="AG235" i="6" s="1"/>
  <c r="AF236" i="6"/>
  <c r="AF237" i="6"/>
  <c r="AF238" i="6"/>
  <c r="AF239" i="6"/>
  <c r="AI239" i="6" s="1"/>
  <c r="AF240" i="6"/>
  <c r="AF241" i="6"/>
  <c r="AF242" i="6"/>
  <c r="AI242" i="6" s="1"/>
  <c r="AF243" i="6"/>
  <c r="AG243" i="6" s="1"/>
  <c r="AF244" i="6"/>
  <c r="AF245" i="6"/>
  <c r="AF246" i="6"/>
  <c r="AF247" i="6"/>
  <c r="AG247" i="6" s="1"/>
  <c r="AF248" i="6"/>
  <c r="AF249" i="6"/>
  <c r="AH249" i="6" s="1"/>
  <c r="AF250" i="6"/>
  <c r="AF251" i="6"/>
  <c r="AG251" i="6" s="1"/>
  <c r="AF252" i="6"/>
  <c r="AF253" i="6"/>
  <c r="AF254" i="6"/>
  <c r="AI254" i="6" s="1"/>
  <c r="AF255" i="6"/>
  <c r="AG255" i="6" s="1"/>
  <c r="AF256" i="6"/>
  <c r="AF257" i="6"/>
  <c r="AF258" i="6"/>
  <c r="AI258" i="6" s="1"/>
  <c r="AF259" i="6"/>
  <c r="AG259" i="6" s="1"/>
  <c r="AF260" i="6"/>
  <c r="AF261" i="6"/>
  <c r="AH261" i="6" s="1"/>
  <c r="AF262" i="6"/>
  <c r="AI262" i="6" s="1"/>
  <c r="AF263" i="6"/>
  <c r="AH263" i="6" s="1"/>
  <c r="AF264" i="6"/>
  <c r="AF265" i="6"/>
  <c r="AH265" i="6" s="1"/>
  <c r="AF266" i="6"/>
  <c r="AG266" i="6" s="1"/>
  <c r="AF267" i="6"/>
  <c r="AI267" i="6" s="1"/>
  <c r="AF268" i="6"/>
  <c r="AF269" i="6"/>
  <c r="AH269" i="6" s="1"/>
  <c r="AF270" i="6"/>
  <c r="AG270" i="6" s="1"/>
  <c r="AF271" i="6"/>
  <c r="AG271" i="6" s="1"/>
  <c r="AF272" i="6"/>
  <c r="AF273" i="6"/>
  <c r="AH273" i="6" s="1"/>
  <c r="AF274" i="6"/>
  <c r="AG274" i="6" s="1"/>
  <c r="AF275" i="6"/>
  <c r="AI275" i="6" s="1"/>
  <c r="AF276" i="6"/>
  <c r="AF277" i="6"/>
  <c r="AH277" i="6" s="1"/>
  <c r="AF278" i="6"/>
  <c r="AI278" i="6" s="1"/>
  <c r="AF279" i="6"/>
  <c r="AG279" i="6" s="1"/>
  <c r="AF280" i="6"/>
  <c r="AF281" i="6"/>
  <c r="AH281" i="6" s="1"/>
  <c r="AF282" i="6"/>
  <c r="AF283" i="6"/>
  <c r="AI283" i="6" s="1"/>
  <c r="AF284" i="6"/>
  <c r="AF285" i="6"/>
  <c r="AH285" i="6" s="1"/>
  <c r="AF286" i="6"/>
  <c r="AI286" i="6" s="1"/>
  <c r="AF287" i="6"/>
  <c r="AG287" i="6" s="1"/>
  <c r="AF288" i="6"/>
  <c r="AF289" i="6"/>
  <c r="AH289" i="6" s="1"/>
  <c r="AF290" i="6"/>
  <c r="AH290" i="6" s="1"/>
  <c r="AF291" i="6"/>
  <c r="AG291" i="6" s="1"/>
  <c r="AF292" i="6"/>
  <c r="AF293" i="6"/>
  <c r="AH293" i="6" s="1"/>
  <c r="AF294" i="6"/>
  <c r="AG294" i="6" s="1"/>
  <c r="AF295" i="6"/>
  <c r="AI295" i="6" s="1"/>
  <c r="AF296" i="6"/>
  <c r="AF297" i="6"/>
  <c r="AH297" i="6" s="1"/>
  <c r="AF298" i="6"/>
  <c r="AI298" i="6" s="1"/>
  <c r="AF299" i="6"/>
  <c r="AF300" i="6"/>
  <c r="AF301" i="6"/>
  <c r="AH301" i="6" s="1"/>
  <c r="AF302" i="6"/>
  <c r="AG302" i="6" s="1"/>
  <c r="AF303" i="6"/>
  <c r="AG303" i="6" s="1"/>
  <c r="AF304" i="6"/>
  <c r="AF305" i="6"/>
  <c r="AF306" i="6"/>
  <c r="AG306" i="6" s="1"/>
  <c r="AF307" i="6"/>
  <c r="AG307" i="6" s="1"/>
  <c r="AF308" i="6"/>
  <c r="AF309" i="6"/>
  <c r="AH309" i="6" s="1"/>
  <c r="AF310" i="6"/>
  <c r="AG310" i="6" s="1"/>
  <c r="AF311" i="6"/>
  <c r="AG311" i="6" s="1"/>
  <c r="AF312" i="6"/>
  <c r="AF313" i="6"/>
  <c r="AH313" i="6" s="1"/>
  <c r="AF314" i="6"/>
  <c r="AG314" i="6" s="1"/>
  <c r="AF315" i="6"/>
  <c r="AG315" i="6" s="1"/>
  <c r="AF316" i="6"/>
  <c r="AF317" i="6"/>
  <c r="AH317" i="6" s="1"/>
  <c r="AF318" i="6"/>
  <c r="AG318" i="6" s="1"/>
  <c r="AF319" i="6"/>
  <c r="AH319" i="6" s="1"/>
  <c r="AF320" i="6"/>
  <c r="AF321" i="6"/>
  <c r="AH321" i="6" s="1"/>
  <c r="AF322" i="6"/>
  <c r="AI322" i="6" s="1"/>
  <c r="AF323" i="6"/>
  <c r="AG323" i="6" s="1"/>
  <c r="AF324" i="6"/>
  <c r="AF325" i="6"/>
  <c r="AF326" i="6"/>
  <c r="AG326" i="6" s="1"/>
  <c r="AF327" i="6"/>
  <c r="AH327" i="6" s="1"/>
  <c r="AF328" i="6"/>
  <c r="AF329" i="6"/>
  <c r="AH329" i="6" s="1"/>
  <c r="AF330" i="6"/>
  <c r="AG330" i="6" s="1"/>
  <c r="AF331" i="6"/>
  <c r="AG331" i="6" s="1"/>
  <c r="AF332" i="6"/>
  <c r="AF333" i="6"/>
  <c r="AF334" i="6"/>
  <c r="AG334" i="6" s="1"/>
  <c r="AF335" i="6"/>
  <c r="AH335" i="6" s="1"/>
  <c r="AF336" i="6"/>
  <c r="AF337" i="6"/>
  <c r="AG337" i="6" s="1"/>
  <c r="AF338" i="6"/>
  <c r="AI338" i="6" s="1"/>
  <c r="AF339" i="6"/>
  <c r="AF340" i="6"/>
  <c r="AF341" i="6"/>
  <c r="AG341" i="6" s="1"/>
  <c r="AF342" i="6"/>
  <c r="AI342" i="6" s="1"/>
  <c r="AF343" i="6"/>
  <c r="AG343" i="6" s="1"/>
  <c r="AF344" i="6"/>
  <c r="AF345" i="6"/>
  <c r="AG345" i="6" s="1"/>
  <c r="AF346" i="6"/>
  <c r="AI346" i="6" s="1"/>
  <c r="AF347" i="6"/>
  <c r="AI347" i="6" s="1"/>
  <c r="AF348" i="6"/>
  <c r="AF349" i="6"/>
  <c r="AI349" i="6" s="1"/>
  <c r="AF350" i="6"/>
  <c r="AG350" i="6" s="1"/>
  <c r="AF351" i="6"/>
  <c r="AH351" i="6" s="1"/>
  <c r="AF352" i="6"/>
  <c r="AF353" i="6"/>
  <c r="AG353" i="6" s="1"/>
  <c r="AF354" i="6"/>
  <c r="AG354" i="6" s="1"/>
  <c r="AF355" i="6"/>
  <c r="AH355" i="6" s="1"/>
  <c r="AF356" i="6"/>
  <c r="AF357" i="6"/>
  <c r="AG357" i="6" s="1"/>
  <c r="AF358" i="6"/>
  <c r="AH358" i="6" s="1"/>
  <c r="AF359" i="6"/>
  <c r="AF360" i="6"/>
  <c r="AF361" i="6"/>
  <c r="AG361" i="6" s="1"/>
  <c r="AF362" i="6"/>
  <c r="AG362" i="6" s="1"/>
  <c r="AF363" i="6"/>
  <c r="AG363" i="6" s="1"/>
  <c r="AF364" i="6"/>
  <c r="AF365" i="6"/>
  <c r="AG365" i="6" s="1"/>
  <c r="AF366" i="6"/>
  <c r="AG366" i="6" s="1"/>
  <c r="AF367" i="6"/>
  <c r="AG367" i="6" s="1"/>
  <c r="AF368" i="6"/>
  <c r="AF369" i="6"/>
  <c r="AG369" i="6" s="1"/>
  <c r="AF370" i="6"/>
  <c r="AG370" i="6" s="1"/>
  <c r="AF371" i="6"/>
  <c r="AG371" i="6" s="1"/>
  <c r="AF372" i="6"/>
  <c r="AF373" i="6"/>
  <c r="AG373" i="6" s="1"/>
  <c r="AF374" i="6"/>
  <c r="AF375" i="6"/>
  <c r="AG375" i="6" s="1"/>
  <c r="AF376" i="6"/>
  <c r="AH376" i="6" s="1"/>
  <c r="AF377" i="6"/>
  <c r="AG377" i="6" s="1"/>
  <c r="AF378" i="6"/>
  <c r="AF379" i="6"/>
  <c r="AG379" i="6" s="1"/>
  <c r="AF380" i="6"/>
  <c r="AH380" i="6" s="1"/>
  <c r="AF381" i="6"/>
  <c r="AI381" i="6" s="1"/>
  <c r="AF382" i="6"/>
  <c r="AF383" i="6"/>
  <c r="AG383" i="6" s="1"/>
  <c r="AF384" i="6"/>
  <c r="AG384" i="6" s="1"/>
  <c r="AF385" i="6"/>
  <c r="AI385" i="6" s="1"/>
  <c r="AF386" i="6"/>
  <c r="AF387" i="6"/>
  <c r="AG387" i="6" s="1"/>
  <c r="AF388" i="6"/>
  <c r="AF389" i="6"/>
  <c r="AG389" i="6" s="1"/>
  <c r="AF390" i="6"/>
  <c r="AF391" i="6"/>
  <c r="AG391" i="6" s="1"/>
  <c r="AF392" i="6"/>
  <c r="AH392" i="6" s="1"/>
  <c r="AF393" i="6"/>
  <c r="AF394" i="6"/>
  <c r="AF395" i="6"/>
  <c r="AH395" i="6" s="1"/>
  <c r="AF396" i="6"/>
  <c r="AG396" i="6" s="1"/>
  <c r="AF397" i="6"/>
  <c r="AG397" i="6" s="1"/>
  <c r="AF398" i="6"/>
  <c r="AF399" i="6"/>
  <c r="AG399" i="6" s="1"/>
  <c r="AF400" i="6"/>
  <c r="AG400" i="6" s="1"/>
  <c r="AF401" i="6"/>
  <c r="AH401" i="6" s="1"/>
  <c r="AF402" i="6"/>
  <c r="AF403" i="6"/>
  <c r="AG403" i="6" s="1"/>
  <c r="AF404" i="6"/>
  <c r="AG404" i="6" s="1"/>
  <c r="AF405" i="6"/>
  <c r="AG405" i="6" s="1"/>
  <c r="AF406" i="6"/>
  <c r="AF407" i="6"/>
  <c r="AH407" i="6" s="1"/>
  <c r="AF408" i="6"/>
  <c r="AF409" i="6"/>
  <c r="AI409" i="6" s="1"/>
  <c r="AF410" i="6"/>
  <c r="AF411" i="6"/>
  <c r="AG411" i="6" s="1"/>
  <c r="AF412" i="6"/>
  <c r="AG412" i="6" s="1"/>
  <c r="AF413" i="6"/>
  <c r="AH413" i="6" s="1"/>
  <c r="AF414" i="6"/>
  <c r="AF415" i="6"/>
  <c r="AG415" i="6" s="1"/>
  <c r="AF416" i="6"/>
  <c r="AG416" i="6" s="1"/>
  <c r="AF417" i="6"/>
  <c r="AI417" i="6" s="1"/>
  <c r="AF418" i="6"/>
  <c r="AF419" i="6"/>
  <c r="AH419" i="6" s="1"/>
  <c r="AF420" i="6"/>
  <c r="AI420" i="6" s="1"/>
  <c r="AF421" i="6"/>
  <c r="AG421" i="6" s="1"/>
  <c r="AF422" i="6"/>
  <c r="AF423" i="6"/>
  <c r="AF424" i="6"/>
  <c r="AI424" i="6" s="1"/>
  <c r="AF425" i="6"/>
  <c r="AG425" i="6" s="1"/>
  <c r="AF426" i="6"/>
  <c r="AF427" i="6"/>
  <c r="AH427" i="6" s="1"/>
  <c r="AF428" i="6"/>
  <c r="AH428" i="6" s="1"/>
  <c r="AF429" i="6"/>
  <c r="AH429" i="6" s="1"/>
  <c r="AF430" i="6"/>
  <c r="AF431" i="6"/>
  <c r="AG431" i="6" s="1"/>
  <c r="AF432" i="6"/>
  <c r="AI432" i="6" s="1"/>
  <c r="AF433" i="6"/>
  <c r="AG433" i="6" s="1"/>
  <c r="AF434" i="6"/>
  <c r="AF435" i="6"/>
  <c r="AG435" i="6" s="1"/>
  <c r="AF436" i="6"/>
  <c r="AI436" i="6" s="1"/>
  <c r="AF437" i="6"/>
  <c r="AG437" i="6" s="1"/>
  <c r="AF438" i="6"/>
  <c r="AF439" i="6"/>
  <c r="AG439" i="6" s="1"/>
  <c r="AF440" i="6"/>
  <c r="AI440" i="6" s="1"/>
  <c r="AF441" i="6"/>
  <c r="AG441" i="6" s="1"/>
  <c r="AF442" i="6"/>
  <c r="AF443" i="6"/>
  <c r="AH443" i="6" s="1"/>
  <c r="AF444" i="6"/>
  <c r="AG444" i="6" s="1"/>
  <c r="AF445" i="6"/>
  <c r="AI445" i="6" s="1"/>
  <c r="AF446" i="6"/>
  <c r="AF447" i="6"/>
  <c r="AI447" i="6" s="1"/>
  <c r="AF448" i="6"/>
  <c r="AG448" i="6" s="1"/>
  <c r="AF449" i="6"/>
  <c r="AG449" i="6" s="1"/>
  <c r="AF450" i="6"/>
  <c r="AF451" i="6"/>
  <c r="AI451" i="6" s="1"/>
  <c r="AF452" i="6"/>
  <c r="AG452" i="6" s="1"/>
  <c r="AF453" i="6"/>
  <c r="AG453" i="6" s="1"/>
  <c r="AF454" i="6"/>
  <c r="AF455" i="6"/>
  <c r="AH455" i="6" s="1"/>
  <c r="AF456" i="6"/>
  <c r="AI456" i="6" s="1"/>
  <c r="AF457" i="6"/>
  <c r="AF458" i="6"/>
  <c r="AF459" i="6"/>
  <c r="AG459" i="6" s="1"/>
  <c r="AF460" i="6"/>
  <c r="AG460" i="6" s="1"/>
  <c r="AF461" i="6"/>
  <c r="AH461" i="6" s="1"/>
  <c r="AF462" i="6"/>
  <c r="AF463" i="6"/>
  <c r="AG463" i="6" s="1"/>
  <c r="AF464" i="6"/>
  <c r="AH464" i="6" s="1"/>
  <c r="AF465" i="6"/>
  <c r="AG465" i="6" s="1"/>
  <c r="AF466" i="6"/>
  <c r="AF467" i="6"/>
  <c r="AG467" i="6" s="1"/>
  <c r="AF468" i="6"/>
  <c r="AH468" i="6" s="1"/>
  <c r="AF469" i="6"/>
  <c r="AG469" i="6" s="1"/>
  <c r="AF470" i="6"/>
  <c r="AF471" i="6"/>
  <c r="AG471" i="6" s="1"/>
  <c r="AF472" i="6"/>
  <c r="AF473" i="6"/>
  <c r="AG473" i="6" s="1"/>
  <c r="AF474" i="6"/>
  <c r="AF475" i="6"/>
  <c r="AH475" i="6" s="1"/>
  <c r="AF476" i="6"/>
  <c r="AG476" i="6" s="1"/>
  <c r="AF477" i="6"/>
  <c r="AH477" i="6" s="1"/>
  <c r="AF478" i="6"/>
  <c r="AF479" i="6"/>
  <c r="AG479" i="6" s="1"/>
  <c r="AF480" i="6"/>
  <c r="AH480" i="6" s="1"/>
  <c r="AF481" i="6"/>
  <c r="AI481" i="6" s="1"/>
  <c r="AF482" i="6"/>
  <c r="AF483" i="6"/>
  <c r="AH483" i="6" s="1"/>
  <c r="AF484" i="6"/>
  <c r="AG484" i="6" s="1"/>
  <c r="AF485" i="6"/>
  <c r="AG485" i="6" s="1"/>
  <c r="AF486" i="6"/>
  <c r="AF487" i="6"/>
  <c r="AF488" i="6"/>
  <c r="AG488" i="6" s="1"/>
  <c r="AF489" i="6"/>
  <c r="AH489" i="6" s="1"/>
  <c r="AF490" i="6"/>
  <c r="AG490" i="6" s="1"/>
  <c r="AF491" i="6"/>
  <c r="AG491" i="6" s="1"/>
  <c r="AF492" i="6"/>
  <c r="AG492" i="6" s="1"/>
  <c r="AF493" i="6"/>
  <c r="AG493" i="6" s="1"/>
  <c r="AF494" i="6"/>
  <c r="AG494" i="6" s="1"/>
  <c r="AF495" i="6"/>
  <c r="AI495" i="6" s="1"/>
  <c r="AF496" i="6"/>
  <c r="AG496" i="6" s="1"/>
  <c r="AF497" i="6"/>
  <c r="AI497" i="6" s="1"/>
  <c r="AF498" i="6"/>
  <c r="AG498" i="6" s="1"/>
  <c r="AF499" i="6"/>
  <c r="AG499" i="6" s="1"/>
  <c r="AF500" i="6"/>
  <c r="AH500" i="6" s="1"/>
  <c r="AF501" i="6"/>
  <c r="AG501" i="6" s="1"/>
  <c r="AF502" i="6"/>
  <c r="AG502" i="6" s="1"/>
  <c r="AF503" i="6"/>
  <c r="AG503" i="6" s="1"/>
  <c r="AF504" i="6"/>
  <c r="AF505" i="6"/>
  <c r="AH505" i="6" s="1"/>
  <c r="AF506" i="6"/>
  <c r="AG506" i="6" s="1"/>
  <c r="AF507" i="6"/>
  <c r="AH507" i="6" s="1"/>
  <c r="AF508" i="6"/>
  <c r="AG508" i="6" s="1"/>
  <c r="AF509" i="6"/>
  <c r="AG509" i="6" s="1"/>
  <c r="AF510" i="6"/>
  <c r="AG510" i="6" s="1"/>
  <c r="AF511" i="6"/>
  <c r="AG511" i="6" s="1"/>
  <c r="AF512" i="6"/>
  <c r="AI512" i="6" s="1"/>
  <c r="AF513" i="6"/>
  <c r="AG513" i="6" s="1"/>
  <c r="AF514" i="6"/>
  <c r="AG514" i="6" s="1"/>
  <c r="AF515" i="6"/>
  <c r="AG515" i="6" s="1"/>
  <c r="AF516" i="6"/>
  <c r="AH516" i="6" s="1"/>
  <c r="AF517" i="6"/>
  <c r="AH517" i="6" s="1"/>
  <c r="AF518" i="6"/>
  <c r="AG518" i="6" s="1"/>
  <c r="AF519" i="6"/>
  <c r="AI519" i="6" s="1"/>
  <c r="AF520" i="6"/>
  <c r="AG520" i="6" s="1"/>
  <c r="AF521" i="6"/>
  <c r="AH521" i="6" s="1"/>
  <c r="AF522" i="6"/>
  <c r="AG522" i="6" s="1"/>
  <c r="AF523" i="6"/>
  <c r="AG523" i="6" s="1"/>
  <c r="AF524" i="6"/>
  <c r="AH524" i="6" s="1"/>
  <c r="AF525" i="6"/>
  <c r="AH525" i="6" s="1"/>
  <c r="AF526" i="6"/>
  <c r="AG526" i="6" s="1"/>
  <c r="AF527" i="6"/>
  <c r="AG527" i="6" s="1"/>
  <c r="AF528" i="6"/>
  <c r="AG528" i="6" s="1"/>
  <c r="AF529" i="6"/>
  <c r="AI529" i="6" s="1"/>
  <c r="AF530" i="6"/>
  <c r="AI530" i="6" s="1"/>
  <c r="AF531" i="6"/>
  <c r="AH531" i="6" s="1"/>
  <c r="AF532" i="6"/>
  <c r="AG532" i="6" s="1"/>
  <c r="AF533" i="6"/>
  <c r="AI533" i="6" s="1"/>
  <c r="AF534" i="6"/>
  <c r="AG534" i="6" s="1"/>
  <c r="AF535" i="6"/>
  <c r="AG535" i="6" s="1"/>
  <c r="AF536" i="6"/>
  <c r="AG536" i="6" s="1"/>
  <c r="AF537" i="6"/>
  <c r="AG537" i="6" s="1"/>
  <c r="AF538" i="6"/>
  <c r="AG538" i="6" s="1"/>
  <c r="AF539" i="6"/>
  <c r="AI539" i="6" s="1"/>
  <c r="AF540" i="6"/>
  <c r="AG540" i="6" s="1"/>
  <c r="AF541" i="6"/>
  <c r="AG541" i="6" s="1"/>
  <c r="AF542" i="6"/>
  <c r="AG542" i="6" s="1"/>
  <c r="AF543" i="6"/>
  <c r="AG543" i="6" s="1"/>
  <c r="AF544" i="6"/>
  <c r="AI544" i="6" s="1"/>
  <c r="AF545" i="6"/>
  <c r="AG545" i="6" s="1"/>
  <c r="AF546" i="6"/>
  <c r="AG546" i="6" s="1"/>
  <c r="AF547" i="6"/>
  <c r="AH547" i="6" s="1"/>
  <c r="AF548" i="6"/>
  <c r="AG548" i="6" s="1"/>
  <c r="AF549" i="6"/>
  <c r="AG549" i="6" s="1"/>
  <c r="AF550" i="6"/>
  <c r="AG550" i="6" s="1"/>
  <c r="AF551" i="6"/>
  <c r="AI551" i="6" s="1"/>
  <c r="AF552" i="6"/>
  <c r="AG552" i="6" s="1"/>
  <c r="AF553" i="6"/>
  <c r="AI553" i="6" s="1"/>
  <c r="AF554" i="6"/>
  <c r="AG554" i="6" s="1"/>
  <c r="AF555" i="6"/>
  <c r="AG555" i="6" s="1"/>
  <c r="AF556" i="6"/>
  <c r="AI556" i="6" s="1"/>
  <c r="AF557" i="6"/>
  <c r="AG557" i="6" s="1"/>
  <c r="AF558" i="6"/>
  <c r="AG558" i="6" s="1"/>
  <c r="AF559" i="6"/>
  <c r="AG559" i="6" s="1"/>
  <c r="AF560" i="6"/>
  <c r="AG560" i="6" s="1"/>
  <c r="AF561" i="6"/>
  <c r="AI561" i="6" s="1"/>
  <c r="AF562" i="6"/>
  <c r="AG562" i="6" s="1"/>
  <c r="AF563" i="6"/>
  <c r="AG563" i="6" s="1"/>
  <c r="AF564" i="6"/>
  <c r="AH564" i="6" s="1"/>
  <c r="AF565" i="6"/>
  <c r="AG565" i="6" s="1"/>
  <c r="AF566" i="6"/>
  <c r="AG566" i="6" s="1"/>
  <c r="AF567" i="6"/>
  <c r="AG567" i="6" s="1"/>
  <c r="AF568" i="6"/>
  <c r="AI568" i="6" s="1"/>
  <c r="AF569" i="6"/>
  <c r="AI569" i="6" s="1"/>
  <c r="AF570" i="6"/>
  <c r="AG570" i="6" s="1"/>
  <c r="AF571" i="6"/>
  <c r="AI571" i="6" s="1"/>
  <c r="AF572" i="6"/>
  <c r="AI572" i="6" s="1"/>
  <c r="AF573" i="6"/>
  <c r="AG573" i="6" s="1"/>
  <c r="AF574" i="6"/>
  <c r="AG574" i="6" s="1"/>
  <c r="AF575" i="6"/>
  <c r="AG575" i="6" s="1"/>
  <c r="AF576" i="6"/>
  <c r="AG576" i="6" s="1"/>
  <c r="AF577" i="6"/>
  <c r="AG577" i="6" s="1"/>
  <c r="AF578" i="6"/>
  <c r="AG578" i="6" s="1"/>
  <c r="AF579" i="6"/>
  <c r="AI579" i="6" s="1"/>
  <c r="AF580" i="6"/>
  <c r="AH580" i="6" s="1"/>
  <c r="AF581" i="6"/>
  <c r="AH581" i="6" s="1"/>
  <c r="AF582" i="6"/>
  <c r="AG582" i="6" s="1"/>
  <c r="AF583" i="6"/>
  <c r="AG583" i="6" s="1"/>
  <c r="AF584" i="6"/>
  <c r="AG584" i="6" s="1"/>
  <c r="AF585" i="6"/>
  <c r="AI585" i="6" s="1"/>
  <c r="AF586" i="6"/>
  <c r="AG586" i="6" s="1"/>
  <c r="AF587" i="6"/>
  <c r="AI587" i="6" s="1"/>
  <c r="AF588" i="6"/>
  <c r="AG588" i="6" s="1"/>
  <c r="AF589" i="6"/>
  <c r="AH589" i="6" s="1"/>
  <c r="AF590" i="6"/>
  <c r="AG590" i="6" s="1"/>
  <c r="AF591" i="6"/>
  <c r="AG591" i="6" s="1"/>
  <c r="AF592" i="6"/>
  <c r="AG592" i="6" s="1"/>
  <c r="AF593" i="6"/>
  <c r="AI593" i="6" s="1"/>
  <c r="AF594" i="6"/>
  <c r="AI594" i="6" s="1"/>
  <c r="AF595" i="6"/>
  <c r="AG595" i="6" s="1"/>
  <c r="AF596" i="6"/>
  <c r="AH596" i="6" s="1"/>
  <c r="AF597" i="6"/>
  <c r="AG597" i="6" s="1"/>
  <c r="AF598" i="6"/>
  <c r="AH598" i="6" s="1"/>
  <c r="AF599" i="6"/>
  <c r="AH599" i="6" s="1"/>
  <c r="AF600" i="6"/>
  <c r="AG600" i="6" s="1"/>
  <c r="AF601" i="6"/>
  <c r="AH601" i="6" s="1"/>
  <c r="AF602" i="6"/>
  <c r="AG602" i="6" s="1"/>
  <c r="AF603" i="6"/>
  <c r="AG603" i="6" s="1"/>
  <c r="AF604" i="6"/>
  <c r="AG604" i="6" s="1"/>
  <c r="AF605" i="6"/>
  <c r="AG605" i="6" s="1"/>
  <c r="AF606" i="6"/>
  <c r="AG606" i="6" s="1"/>
  <c r="AF607" i="6"/>
  <c r="AG607" i="6" s="1"/>
  <c r="AF608" i="6"/>
  <c r="AI608" i="6" s="1"/>
  <c r="AF609" i="6"/>
  <c r="AI609" i="6" s="1"/>
  <c r="AF610" i="6"/>
  <c r="AG610" i="6" s="1"/>
  <c r="AF611" i="6"/>
  <c r="AH611" i="6" s="1"/>
  <c r="AF612" i="6"/>
  <c r="AG612" i="6" s="1"/>
  <c r="AF613" i="6"/>
  <c r="AG613" i="6" s="1"/>
  <c r="AF614" i="6"/>
  <c r="AG614" i="6" s="1"/>
  <c r="AF615" i="6"/>
  <c r="AI615" i="6" s="1"/>
  <c r="AF616" i="6"/>
  <c r="AH616" i="6" s="1"/>
  <c r="AF617" i="6"/>
  <c r="AG617" i="6" s="1"/>
  <c r="AF618" i="6"/>
  <c r="AG618" i="6" s="1"/>
  <c r="AF619" i="6"/>
  <c r="AG619" i="6" s="1"/>
  <c r="AF620" i="6"/>
  <c r="AG620" i="6" s="1"/>
  <c r="AF621" i="6"/>
  <c r="AH621" i="6" s="1"/>
  <c r="AF622" i="6"/>
  <c r="AG622" i="6" s="1"/>
  <c r="AF623" i="6"/>
  <c r="AG623" i="6" s="1"/>
  <c r="AF624" i="6"/>
  <c r="AG624" i="6" s="1"/>
  <c r="AF625" i="6"/>
  <c r="AG625" i="6" s="1"/>
  <c r="AF626" i="6"/>
  <c r="AG626" i="6" s="1"/>
  <c r="AF627" i="6"/>
  <c r="AI627" i="6" s="1"/>
  <c r="AF628" i="6"/>
  <c r="AH628" i="6" s="1"/>
  <c r="AF629" i="6"/>
  <c r="AI629" i="6" s="1"/>
  <c r="AF630" i="6"/>
  <c r="AG630" i="6" s="1"/>
  <c r="AF631" i="6"/>
  <c r="AG631" i="6" s="1"/>
  <c r="AF632" i="6"/>
  <c r="AI632" i="6" s="1"/>
  <c r="AF633" i="6"/>
  <c r="AI633" i="6" s="1"/>
  <c r="AF634" i="6"/>
  <c r="AG634" i="6" s="1"/>
  <c r="AF635" i="6"/>
  <c r="AG635" i="6" s="1"/>
  <c r="AF636" i="6"/>
  <c r="AI636" i="6" s="1"/>
  <c r="AF637" i="6"/>
  <c r="AG637" i="6" s="1"/>
  <c r="AF638" i="6"/>
  <c r="AG638" i="6" s="1"/>
  <c r="AF639" i="6"/>
  <c r="AG639" i="6" s="1"/>
  <c r="AF640" i="6"/>
  <c r="AH640" i="6" s="1"/>
  <c r="AF641" i="6"/>
  <c r="AG641" i="6" s="1"/>
  <c r="AF642" i="6"/>
  <c r="AG642" i="6" s="1"/>
  <c r="AF643" i="6"/>
  <c r="AI643" i="6" s="1"/>
  <c r="AF644" i="6"/>
  <c r="AG644" i="6" s="1"/>
  <c r="AF645" i="6"/>
  <c r="AG645" i="6" s="1"/>
  <c r="AF646" i="6"/>
  <c r="AI646" i="6" s="1"/>
  <c r="AF647" i="6"/>
  <c r="AG647" i="6" s="1"/>
  <c r="AF648" i="6"/>
  <c r="AG648" i="6" s="1"/>
  <c r="AF649" i="6"/>
  <c r="AG649" i="6" s="1"/>
  <c r="AF650" i="6"/>
  <c r="AH650" i="6" s="1"/>
  <c r="AF651" i="6"/>
  <c r="AH651" i="6" s="1"/>
  <c r="AF652" i="6"/>
  <c r="AG652" i="6" s="1"/>
  <c r="AF653" i="6"/>
  <c r="AG653" i="6" s="1"/>
  <c r="AF654" i="6"/>
  <c r="AH654" i="6" s="1"/>
  <c r="AF655" i="6"/>
  <c r="AI655" i="6" s="1"/>
  <c r="AF656" i="6"/>
  <c r="AI656" i="6" s="1"/>
  <c r="AF657" i="6"/>
  <c r="AG657" i="6" s="1"/>
  <c r="AF658" i="6"/>
  <c r="AG658" i="6" s="1"/>
  <c r="AF659" i="6"/>
  <c r="AG659" i="6" s="1"/>
  <c r="AF660" i="6"/>
  <c r="AG660" i="6" s="1"/>
  <c r="AF661" i="6"/>
  <c r="AG661" i="6" s="1"/>
  <c r="AF662" i="6"/>
  <c r="AH662" i="6" s="1"/>
  <c r="AF663" i="6"/>
  <c r="AH663" i="6" s="1"/>
  <c r="AF664" i="6"/>
  <c r="AG664" i="6" s="1"/>
  <c r="AF665" i="6"/>
  <c r="AG665" i="6" s="1"/>
  <c r="AF666" i="6"/>
  <c r="AI666" i="6" s="1"/>
  <c r="AF667" i="6"/>
  <c r="AG667" i="6" s="1"/>
  <c r="AF668" i="6"/>
  <c r="AH668" i="6" s="1"/>
  <c r="AF669" i="6"/>
  <c r="AG669" i="6" s="1"/>
  <c r="AF670" i="6"/>
  <c r="AI670" i="6" s="1"/>
  <c r="AF671" i="6"/>
  <c r="AI671" i="6" s="1"/>
  <c r="AF672" i="6"/>
  <c r="AI672" i="6" s="1"/>
  <c r="AF673" i="6"/>
  <c r="AG673" i="6" s="1"/>
  <c r="AF674" i="6"/>
  <c r="AG674" i="6" s="1"/>
  <c r="AF675" i="6"/>
  <c r="AG675" i="6" s="1"/>
  <c r="AF676" i="6"/>
  <c r="AG676" i="6" s="1"/>
  <c r="AF677" i="6"/>
  <c r="AG677" i="6" s="1"/>
  <c r="AF678" i="6"/>
  <c r="AH678" i="6" s="1"/>
  <c r="AF679" i="6"/>
  <c r="AH679" i="6" s="1"/>
  <c r="AF680" i="6"/>
  <c r="AI680" i="6" s="1"/>
  <c r="AF681" i="6"/>
  <c r="AG681" i="6" s="1"/>
  <c r="AF682" i="6"/>
  <c r="AG682" i="6" s="1"/>
  <c r="AF683" i="6"/>
  <c r="AI683" i="6" s="1"/>
  <c r="AF684" i="6"/>
  <c r="AG684" i="6" s="1"/>
  <c r="AF685" i="6"/>
  <c r="AG685" i="6" s="1"/>
  <c r="AF686" i="6"/>
  <c r="AI686" i="6" s="1"/>
  <c r="AF687" i="6"/>
  <c r="AG687" i="6" s="1"/>
  <c r="AF688" i="6"/>
  <c r="AH688" i="6" s="1"/>
  <c r="AF689" i="6"/>
  <c r="AG689" i="6" s="1"/>
  <c r="AF690" i="6"/>
  <c r="AH690" i="6" s="1"/>
  <c r="AF691" i="6"/>
  <c r="AG691" i="6" s="1"/>
  <c r="AF692" i="6"/>
  <c r="AG692" i="6" s="1"/>
  <c r="AF693" i="6"/>
  <c r="AG693" i="6" s="1"/>
  <c r="AF694" i="6"/>
  <c r="AG694" i="6" s="1"/>
  <c r="AF695" i="6"/>
  <c r="AG695" i="6" s="1"/>
  <c r="AF696" i="6"/>
  <c r="AH696" i="6" s="1"/>
  <c r="AF697" i="6"/>
  <c r="AG697" i="6" s="1"/>
  <c r="AF698" i="6"/>
  <c r="AH698" i="6" s="1"/>
  <c r="AF699" i="6"/>
  <c r="AI699" i="6" s="1"/>
  <c r="AF700" i="6"/>
  <c r="AI700" i="6" s="1"/>
  <c r="AF701" i="6"/>
  <c r="AG701" i="6" s="1"/>
  <c r="AF702" i="6"/>
  <c r="AI702" i="6" s="1"/>
  <c r="AF703" i="6"/>
  <c r="AG703" i="6" s="1"/>
  <c r="AF704" i="6"/>
  <c r="AG704" i="6" s="1"/>
  <c r="AF705" i="6"/>
  <c r="AG705" i="6" s="1"/>
  <c r="AF706" i="6"/>
  <c r="AG706" i="6" s="1"/>
  <c r="AF707" i="6"/>
  <c r="AH707" i="6" s="1"/>
  <c r="AF708" i="6"/>
  <c r="AG708" i="6" s="1"/>
  <c r="AF709" i="6"/>
  <c r="AG709" i="6" s="1"/>
  <c r="AF710" i="6"/>
  <c r="AG710" i="6" s="1"/>
  <c r="AF711" i="6"/>
  <c r="AG711" i="6" s="1"/>
  <c r="AF712" i="6"/>
  <c r="AG712" i="6" s="1"/>
  <c r="AF713" i="6"/>
  <c r="AG713" i="6" s="1"/>
  <c r="AF714" i="6"/>
  <c r="AG714" i="6" s="1"/>
  <c r="AF715" i="6"/>
  <c r="AH715" i="6" s="1"/>
  <c r="AF716" i="6"/>
  <c r="AH716" i="6" s="1"/>
  <c r="AF717" i="6"/>
  <c r="AG717" i="6" s="1"/>
  <c r="AF718" i="6"/>
  <c r="AG718" i="6" s="1"/>
  <c r="AF719" i="6"/>
  <c r="AI719" i="6" s="1"/>
  <c r="AF720" i="6"/>
  <c r="AG720" i="6" s="1"/>
  <c r="AF721" i="6"/>
  <c r="AG721" i="6" s="1"/>
  <c r="AF722" i="6"/>
  <c r="AG722" i="6" s="1"/>
  <c r="AF723" i="6"/>
  <c r="AG723" i="6" s="1"/>
  <c r="AF724" i="6"/>
  <c r="AI724" i="6" s="1"/>
  <c r="AF725" i="6"/>
  <c r="AG725" i="6" s="1"/>
  <c r="AF726" i="6"/>
  <c r="AH726" i="6" s="1"/>
  <c r="AF727" i="6"/>
  <c r="AH727" i="6" s="1"/>
  <c r="AF728" i="6"/>
  <c r="AG728" i="6" s="1"/>
  <c r="AF729" i="6"/>
  <c r="AG729" i="6" s="1"/>
  <c r="AF730" i="6"/>
  <c r="AI730" i="6" s="1"/>
  <c r="AF731" i="6"/>
  <c r="AH731" i="6" s="1"/>
  <c r="AF732" i="6"/>
  <c r="AH732" i="6" s="1"/>
  <c r="AF733" i="6"/>
  <c r="AG733" i="6" s="1"/>
  <c r="AF734" i="6"/>
  <c r="AH734" i="6" s="1"/>
  <c r="AF735" i="6"/>
  <c r="AG735" i="6" s="1"/>
  <c r="AF736" i="6"/>
  <c r="AI736" i="6" s="1"/>
  <c r="AF737" i="6"/>
  <c r="AG737" i="6" s="1"/>
  <c r="AF738" i="6"/>
  <c r="AG738" i="6" s="1"/>
  <c r="AF739" i="6"/>
  <c r="AG739" i="6" s="1"/>
  <c r="AF740" i="6"/>
  <c r="AG740" i="6" s="1"/>
  <c r="AF741" i="6"/>
  <c r="AG741" i="6" s="1"/>
  <c r="AF742" i="6"/>
  <c r="AG742" i="6" s="1"/>
  <c r="AF743" i="6"/>
  <c r="AH743" i="6" s="1"/>
  <c r="AF744" i="6"/>
  <c r="AG744" i="6" s="1"/>
  <c r="AF745" i="6"/>
  <c r="AG745" i="6" s="1"/>
  <c r="AF746" i="6"/>
  <c r="AG746" i="6" s="1"/>
  <c r="AF747" i="6"/>
  <c r="AI747" i="6" s="1"/>
  <c r="AF748" i="6"/>
  <c r="AG748" i="6" s="1"/>
  <c r="AF749" i="6"/>
  <c r="AG749" i="6" s="1"/>
  <c r="AF750" i="6"/>
  <c r="AH750" i="6" s="1"/>
  <c r="AF751" i="6"/>
  <c r="AG751" i="6" s="1"/>
  <c r="AF752" i="6"/>
  <c r="AG752" i="6" s="1"/>
  <c r="AF753" i="6"/>
  <c r="AG753" i="6" s="1"/>
  <c r="AF754" i="6"/>
  <c r="AI754" i="6" s="1"/>
  <c r="AF755" i="6"/>
  <c r="AG755" i="6" s="1"/>
  <c r="AF756" i="6"/>
  <c r="AG756" i="6" s="1"/>
  <c r="AF757" i="6"/>
  <c r="AG757" i="6" s="1"/>
  <c r="AF758" i="6"/>
  <c r="AG758" i="6" s="1"/>
  <c r="AF759" i="6"/>
  <c r="AH759" i="6" s="1"/>
  <c r="AF760" i="6"/>
  <c r="AH760" i="6" s="1"/>
  <c r="AF761" i="6"/>
  <c r="AG761" i="6" s="1"/>
  <c r="AF762" i="6"/>
  <c r="AG762" i="6" s="1"/>
  <c r="AF763" i="6"/>
  <c r="AH763" i="6" s="1"/>
  <c r="AF764" i="6"/>
  <c r="AI764" i="6" s="1"/>
  <c r="AF765" i="6"/>
  <c r="AG765" i="6" s="1"/>
  <c r="AF766" i="6"/>
  <c r="AI766" i="6" s="1"/>
  <c r="AF767" i="6"/>
  <c r="AG767" i="6" s="1"/>
  <c r="AF768" i="6"/>
  <c r="AG768" i="6" s="1"/>
  <c r="AF769" i="6"/>
  <c r="AG769" i="6" s="1"/>
  <c r="AF770" i="6"/>
  <c r="AI770" i="6" s="1"/>
  <c r="AF771" i="6"/>
  <c r="AG771" i="6" s="1"/>
  <c r="AF772" i="6"/>
  <c r="AI772" i="6" s="1"/>
  <c r="AF773" i="6"/>
  <c r="AG773" i="6" s="1"/>
  <c r="AF774" i="6"/>
  <c r="AI774" i="6" s="1"/>
  <c r="AF775" i="6"/>
  <c r="AH775" i="6" s="1"/>
  <c r="AF776" i="6"/>
  <c r="AG776" i="6" s="1"/>
  <c r="AF777" i="6"/>
  <c r="AG777" i="6" s="1"/>
  <c r="AF778" i="6"/>
  <c r="AI778" i="6" s="1"/>
  <c r="AF779" i="6"/>
  <c r="AI779" i="6" s="1"/>
  <c r="AF780" i="6"/>
  <c r="AG780" i="6" s="1"/>
  <c r="AF781" i="6"/>
  <c r="AH781" i="6" s="1"/>
  <c r="AF782" i="6"/>
  <c r="AI782" i="6" s="1"/>
  <c r="AF783" i="6"/>
  <c r="AG783" i="6" s="1"/>
  <c r="AF784" i="6"/>
  <c r="AG784" i="6" s="1"/>
  <c r="AF785" i="6"/>
  <c r="AG785" i="6" s="1"/>
  <c r="AF786" i="6"/>
  <c r="AI786" i="6" s="1"/>
  <c r="AF787" i="6"/>
  <c r="AH787" i="6" s="1"/>
  <c r="AF788" i="6"/>
  <c r="AG788" i="6" s="1"/>
  <c r="AF789" i="6"/>
  <c r="AG789" i="6" s="1"/>
  <c r="AF790" i="6"/>
  <c r="AI790" i="6" s="1"/>
  <c r="AF791" i="6"/>
  <c r="AH791" i="6" s="1"/>
  <c r="AF792" i="6"/>
  <c r="AH792" i="6" s="1"/>
  <c r="AF793" i="6"/>
  <c r="AG793" i="6" s="1"/>
  <c r="AF794" i="6"/>
  <c r="AI794" i="6" s="1"/>
  <c r="AF795" i="6"/>
  <c r="AG795" i="6" s="1"/>
  <c r="AF796" i="6"/>
  <c r="AI796" i="6" s="1"/>
  <c r="AF797" i="6"/>
  <c r="AG797" i="6" s="1"/>
  <c r="AF798" i="6"/>
  <c r="AG798" i="6" s="1"/>
  <c r="AF799" i="6"/>
  <c r="AG799" i="6" s="1"/>
  <c r="AF800" i="6"/>
  <c r="AI800" i="6" s="1"/>
  <c r="AF801" i="6"/>
  <c r="AH801" i="6" s="1"/>
  <c r="AF802" i="6"/>
  <c r="AG802" i="6" s="1"/>
  <c r="AF803" i="6"/>
  <c r="AH803" i="6" s="1"/>
  <c r="AF804" i="6"/>
  <c r="AG804" i="6" s="1"/>
  <c r="AF805" i="6"/>
  <c r="AH805" i="6" s="1"/>
  <c r="AF806" i="6"/>
  <c r="AG806" i="6" s="1"/>
  <c r="AF807" i="6"/>
  <c r="AG807" i="6" s="1"/>
  <c r="AF808" i="6"/>
  <c r="AG808" i="6" s="1"/>
  <c r="AF809" i="6"/>
  <c r="AG809" i="6" s="1"/>
  <c r="AF810" i="6"/>
  <c r="AG810" i="6" s="1"/>
  <c r="AF811" i="6"/>
  <c r="AI811" i="6" s="1"/>
  <c r="AF812" i="6"/>
  <c r="AH812" i="6" s="1"/>
  <c r="AF813" i="6"/>
  <c r="AH813" i="6" s="1"/>
  <c r="AF814" i="6"/>
  <c r="AG814" i="6" s="1"/>
  <c r="AF815" i="6"/>
  <c r="AG815" i="6" s="1"/>
  <c r="AF816" i="6"/>
  <c r="AH816" i="6" s="1"/>
  <c r="AF817" i="6"/>
  <c r="AG817" i="6" s="1"/>
  <c r="AF818" i="6"/>
  <c r="AG818" i="6" s="1"/>
  <c r="AF19" i="6"/>
  <c r="AI19" i="6" s="1"/>
  <c r="V818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9" i="6"/>
  <c r="AA20" i="6"/>
  <c r="AA21" i="6"/>
  <c r="AA22" i="6"/>
  <c r="AA23" i="6"/>
  <c r="AA24" i="6"/>
  <c r="AA25" i="6"/>
  <c r="AA26" i="6"/>
  <c r="AA27" i="6"/>
  <c r="AA28" i="6"/>
  <c r="AD28" i="6" s="1"/>
  <c r="AA29" i="6"/>
  <c r="AD29" i="6" s="1"/>
  <c r="AA30" i="6"/>
  <c r="AA31" i="6"/>
  <c r="AA32" i="6"/>
  <c r="AA33" i="6"/>
  <c r="AD33" i="6" s="1"/>
  <c r="AA34" i="6"/>
  <c r="AC34" i="6" s="1"/>
  <c r="AA35" i="6"/>
  <c r="AA36" i="6"/>
  <c r="AA37" i="6"/>
  <c r="AB37" i="6" s="1"/>
  <c r="AA38" i="6"/>
  <c r="AB38" i="6" s="1"/>
  <c r="AA39" i="6"/>
  <c r="AA40" i="6"/>
  <c r="AA41" i="6"/>
  <c r="AA42" i="6"/>
  <c r="AA43" i="6"/>
  <c r="AA44" i="6"/>
  <c r="AB44" i="6" s="1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B60" i="6" s="1"/>
  <c r="AA61" i="6"/>
  <c r="AA62" i="6"/>
  <c r="AA63" i="6"/>
  <c r="AA64" i="6"/>
  <c r="AA65" i="6"/>
  <c r="AB65" i="6" s="1"/>
  <c r="AA66" i="6"/>
  <c r="AA67" i="6"/>
  <c r="AA68" i="6"/>
  <c r="AA69" i="6"/>
  <c r="AA70" i="6"/>
  <c r="AA71" i="6"/>
  <c r="AA72" i="6"/>
  <c r="AA73" i="6"/>
  <c r="AC73" i="6" s="1"/>
  <c r="AA74" i="6"/>
  <c r="AC74" i="6" s="1"/>
  <c r="AA75" i="6"/>
  <c r="AC75" i="6" s="1"/>
  <c r="AA76" i="6"/>
  <c r="AC76" i="6" s="1"/>
  <c r="AA77" i="6"/>
  <c r="AA78" i="6"/>
  <c r="AA79" i="6"/>
  <c r="AA80" i="6"/>
  <c r="AA81" i="6"/>
  <c r="AB81" i="6" s="1"/>
  <c r="AA82" i="6"/>
  <c r="AB82" i="6" s="1"/>
  <c r="AA83" i="6"/>
  <c r="AB83" i="6" s="1"/>
  <c r="AA84" i="6"/>
  <c r="AB84" i="6" s="1"/>
  <c r="AA85" i="6"/>
  <c r="AB85" i="6" s="1"/>
  <c r="AA86" i="6"/>
  <c r="AB86" i="6" s="1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D109" i="6" s="1"/>
  <c r="AA110" i="6"/>
  <c r="AD110" i="6" s="1"/>
  <c r="AA111" i="6"/>
  <c r="AA112" i="6"/>
  <c r="AA113" i="6"/>
  <c r="AA114" i="6"/>
  <c r="AC114" i="6" s="1"/>
  <c r="AA115" i="6"/>
  <c r="AA116" i="6"/>
  <c r="AA117" i="6"/>
  <c r="AA118" i="6"/>
  <c r="AA119" i="6"/>
  <c r="AA120" i="6"/>
  <c r="AA121" i="6"/>
  <c r="AA122" i="6"/>
  <c r="AA123" i="6"/>
  <c r="AA124" i="6"/>
  <c r="AA125" i="6"/>
  <c r="AB125" i="6" s="1"/>
  <c r="AA126" i="6"/>
  <c r="AB126" i="6" s="1"/>
  <c r="AA127" i="6"/>
  <c r="AB127" i="6" s="1"/>
  <c r="AA128" i="6"/>
  <c r="AB128" i="6" s="1"/>
  <c r="AA129" i="6"/>
  <c r="AC129" i="6" s="1"/>
  <c r="AA130" i="6"/>
  <c r="AC130" i="6" s="1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B145" i="6" s="1"/>
  <c r="AA146" i="6"/>
  <c r="AB146" i="6" s="1"/>
  <c r="AA147" i="6"/>
  <c r="AD147" i="6" s="1"/>
  <c r="AA148" i="6"/>
  <c r="AB148" i="6" s="1"/>
  <c r="AA149" i="6"/>
  <c r="AA150" i="6"/>
  <c r="AA151" i="6"/>
  <c r="AA152" i="6"/>
  <c r="AA153" i="6"/>
  <c r="AC153" i="6" s="1"/>
  <c r="AA154" i="6"/>
  <c r="AC154" i="6" s="1"/>
  <c r="AA155" i="6"/>
  <c r="AC155" i="6" s="1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B169" i="6" s="1"/>
  <c r="AA170" i="6"/>
  <c r="AA171" i="6"/>
  <c r="AA172" i="6"/>
  <c r="AB172" i="6" s="1"/>
  <c r="AA173" i="6"/>
  <c r="AD173" i="6" s="1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B185" i="6" s="1"/>
  <c r="AA186" i="6"/>
  <c r="AA187" i="6"/>
  <c r="AA188" i="6"/>
  <c r="AD188" i="6" s="1"/>
  <c r="AA189" i="6"/>
  <c r="AD189" i="6" s="1"/>
  <c r="AA190" i="6"/>
  <c r="AD190" i="6" s="1"/>
  <c r="AA191" i="6"/>
  <c r="AD191" i="6" s="1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B205" i="6" s="1"/>
  <c r="AA206" i="6"/>
  <c r="AB206" i="6" s="1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D224" i="6" s="1"/>
  <c r="AA225" i="6"/>
  <c r="AD225" i="6" s="1"/>
  <c r="AA226" i="6"/>
  <c r="AD226" i="6" s="1"/>
  <c r="AA227" i="6"/>
  <c r="AD227" i="6" s="1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B249" i="6" s="1"/>
  <c r="AA250" i="6"/>
  <c r="AA251" i="6"/>
  <c r="AA252" i="6"/>
  <c r="AC252" i="6" s="1"/>
  <c r="AA253" i="6"/>
  <c r="AC253" i="6" s="1"/>
  <c r="AA254" i="6"/>
  <c r="AA255" i="6"/>
  <c r="AA256" i="6"/>
  <c r="AA257" i="6"/>
  <c r="AA258" i="6"/>
  <c r="AA259" i="6"/>
  <c r="AA260" i="6"/>
  <c r="AA261" i="6"/>
  <c r="AA262" i="6"/>
  <c r="AA263" i="6"/>
  <c r="AD263" i="6" s="1"/>
  <c r="AA264" i="6"/>
  <c r="AD264" i="6" s="1"/>
  <c r="AA265" i="6"/>
  <c r="AD265" i="6" s="1"/>
  <c r="AA266" i="6"/>
  <c r="AD266" i="6" s="1"/>
  <c r="AA267" i="6"/>
  <c r="AB267" i="6" s="1"/>
  <c r="AA268" i="6"/>
  <c r="AA269" i="6"/>
  <c r="AA270" i="6"/>
  <c r="AA271" i="6"/>
  <c r="AA272" i="6"/>
  <c r="AA273" i="6"/>
  <c r="AA274" i="6"/>
  <c r="AD274" i="6" s="1"/>
  <c r="AA275" i="6"/>
  <c r="AA276" i="6"/>
  <c r="AA277" i="6"/>
  <c r="AA278" i="6"/>
  <c r="AA279" i="6"/>
  <c r="AA280" i="6"/>
  <c r="AA281" i="6"/>
  <c r="AB281" i="6" s="1"/>
  <c r="AA282" i="6"/>
  <c r="AB282" i="6" s="1"/>
  <c r="AA283" i="6"/>
  <c r="AB283" i="6" s="1"/>
  <c r="AA284" i="6"/>
  <c r="AA285" i="6"/>
  <c r="AA286" i="6"/>
  <c r="AC286" i="6" s="1"/>
  <c r="AA287" i="6"/>
  <c r="AC287" i="6" s="1"/>
  <c r="AA288" i="6"/>
  <c r="AA289" i="6"/>
  <c r="AA290" i="6"/>
  <c r="AA291" i="6"/>
  <c r="AA292" i="6"/>
  <c r="AA293" i="6"/>
  <c r="AA294" i="6"/>
  <c r="AA295" i="6"/>
  <c r="AA296" i="6"/>
  <c r="AA297" i="6"/>
  <c r="AB297" i="6" s="1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B313" i="6" s="1"/>
  <c r="AA314" i="6"/>
  <c r="AB314" i="6" s="1"/>
  <c r="AA315" i="6"/>
  <c r="AB315" i="6" s="1"/>
  <c r="AA316" i="6"/>
  <c r="AA317" i="6"/>
  <c r="AD317" i="6" s="1"/>
  <c r="AA318" i="6"/>
  <c r="AB318" i="6" s="1"/>
  <c r="AA319" i="6"/>
  <c r="AA320" i="6"/>
  <c r="AA321" i="6"/>
  <c r="AC321" i="6" s="1"/>
  <c r="AA322" i="6"/>
  <c r="AC322" i="6" s="1"/>
  <c r="AA323" i="6"/>
  <c r="AA324" i="6"/>
  <c r="AA325" i="6"/>
  <c r="AA326" i="6"/>
  <c r="AA327" i="6"/>
  <c r="AD327" i="6" s="1"/>
  <c r="AA328" i="6"/>
  <c r="AA329" i="6"/>
  <c r="AB329" i="6" s="1"/>
  <c r="AA330" i="6"/>
  <c r="AB330" i="6" s="1"/>
  <c r="AA331" i="6"/>
  <c r="AB331" i="6" s="1"/>
  <c r="AA332" i="6"/>
  <c r="AA333" i="6"/>
  <c r="AA334" i="6"/>
  <c r="AA335" i="6"/>
  <c r="AA336" i="6"/>
  <c r="AA337" i="6"/>
  <c r="AA338" i="6"/>
  <c r="AA339" i="6"/>
  <c r="AA340" i="6"/>
  <c r="AA341" i="6"/>
  <c r="AA342" i="6"/>
  <c r="AB342" i="6" s="1"/>
  <c r="AA343" i="6"/>
  <c r="AB343" i="6" s="1"/>
  <c r="AA344" i="6"/>
  <c r="AA345" i="6"/>
  <c r="AD345" i="6" s="1"/>
  <c r="AA346" i="6"/>
  <c r="AD346" i="6" s="1"/>
  <c r="AA347" i="6"/>
  <c r="AD347" i="6" s="1"/>
  <c r="AA348" i="6"/>
  <c r="AC348" i="6" s="1"/>
  <c r="AA349" i="6"/>
  <c r="AC349" i="6" s="1"/>
  <c r="AA350" i="6"/>
  <c r="AC350" i="6" s="1"/>
  <c r="AA351" i="6"/>
  <c r="AA352" i="6"/>
  <c r="AA353" i="6"/>
  <c r="AA354" i="6"/>
  <c r="AA355" i="6"/>
  <c r="AA356" i="6"/>
  <c r="AA357" i="6"/>
  <c r="AA358" i="6"/>
  <c r="AA359" i="6"/>
  <c r="AA360" i="6"/>
  <c r="AA361" i="6"/>
  <c r="AB361" i="6" s="1"/>
  <c r="AA362" i="6"/>
  <c r="AB362" i="6" s="1"/>
  <c r="AA363" i="6"/>
  <c r="AB363" i="6" s="1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B377" i="6" s="1"/>
  <c r="AA378" i="6"/>
  <c r="AD378" i="6" s="1"/>
  <c r="AA379" i="6"/>
  <c r="AD379" i="6" s="1"/>
  <c r="AA380" i="6"/>
  <c r="AC380" i="6" s="1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B393" i="6" s="1"/>
  <c r="AA394" i="6"/>
  <c r="AB394" i="6" s="1"/>
  <c r="AA395" i="6"/>
  <c r="AB395" i="6" s="1"/>
  <c r="AA396" i="6"/>
  <c r="AA397" i="6"/>
  <c r="AA398" i="6"/>
  <c r="AC398" i="6" s="1"/>
  <c r="AA399" i="6"/>
  <c r="AC399" i="6" s="1"/>
  <c r="AA400" i="6"/>
  <c r="AC400" i="6" s="1"/>
  <c r="AA401" i="6"/>
  <c r="AC401" i="6" s="1"/>
  <c r="AA402" i="6"/>
  <c r="AC402" i="6" s="1"/>
  <c r="AA403" i="6"/>
  <c r="AC403" i="6" s="1"/>
  <c r="AA404" i="6"/>
  <c r="AA405" i="6"/>
  <c r="AA406" i="6"/>
  <c r="AA407" i="6"/>
  <c r="AA408" i="6"/>
  <c r="AA409" i="6"/>
  <c r="AB409" i="6" s="1"/>
  <c r="AA410" i="6"/>
  <c r="AB410" i="6" s="1"/>
  <c r="AA411" i="6"/>
  <c r="AB411" i="6" s="1"/>
  <c r="AA412" i="6"/>
  <c r="AA413" i="6"/>
  <c r="AA414" i="6"/>
  <c r="AA415" i="6"/>
  <c r="AA416" i="6"/>
  <c r="AA417" i="6"/>
  <c r="AA418" i="6"/>
  <c r="AA419" i="6"/>
  <c r="AD419" i="6" s="1"/>
  <c r="AA420" i="6"/>
  <c r="AA421" i="6"/>
  <c r="AA422" i="6"/>
  <c r="AA423" i="6"/>
  <c r="AA424" i="6"/>
  <c r="AD424" i="6" s="1"/>
  <c r="AA425" i="6"/>
  <c r="AD425" i="6" s="1"/>
  <c r="AA426" i="6"/>
  <c r="AD426" i="6" s="1"/>
  <c r="AA427" i="6"/>
  <c r="AD427" i="6" s="1"/>
  <c r="AA428" i="6"/>
  <c r="AA429" i="6"/>
  <c r="AB429" i="6" s="1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B441" i="6" s="1"/>
  <c r="AA442" i="6"/>
  <c r="AB442" i="6" s="1"/>
  <c r="AA443" i="6"/>
  <c r="AB443" i="6" s="1"/>
  <c r="AA444" i="6"/>
  <c r="AA445" i="6"/>
  <c r="AA446" i="6"/>
  <c r="AA447" i="6"/>
  <c r="AA448" i="6"/>
  <c r="AA449" i="6"/>
  <c r="AA450" i="6"/>
  <c r="AA451" i="6"/>
  <c r="AD451" i="6" s="1"/>
  <c r="AA452" i="6"/>
  <c r="AA453" i="6"/>
  <c r="AD453" i="6" s="1"/>
  <c r="AA454" i="6"/>
  <c r="AD454" i="6" s="1"/>
  <c r="AA455" i="6"/>
  <c r="AD455" i="6" s="1"/>
  <c r="AA456" i="6"/>
  <c r="AA457" i="6"/>
  <c r="AB457" i="6" s="1"/>
  <c r="AA458" i="6"/>
  <c r="AB458" i="6" s="1"/>
  <c r="AA459" i="6"/>
  <c r="AB459" i="6" s="1"/>
  <c r="AA460" i="6"/>
  <c r="AA461" i="6"/>
  <c r="AD461" i="6" s="1"/>
  <c r="AA462" i="6"/>
  <c r="AA463" i="6"/>
  <c r="AA464" i="6"/>
  <c r="AA465" i="6"/>
  <c r="AA466" i="6"/>
  <c r="AA467" i="6"/>
  <c r="AA468" i="6"/>
  <c r="AA469" i="6"/>
  <c r="AA470" i="6"/>
  <c r="AA471" i="6"/>
  <c r="AD471" i="6" s="1"/>
  <c r="AA472" i="6"/>
  <c r="AD472" i="6" s="1"/>
  <c r="AA473" i="6"/>
  <c r="AD473" i="6" s="1"/>
  <c r="AA474" i="6"/>
  <c r="AD474" i="6" s="1"/>
  <c r="AA475" i="6"/>
  <c r="AD475" i="6" s="1"/>
  <c r="AA476" i="6"/>
  <c r="AC476" i="6" s="1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B489" i="6" s="1"/>
  <c r="AA490" i="6"/>
  <c r="AB490" i="6" s="1"/>
  <c r="AA491" i="6"/>
  <c r="AB491" i="6" s="1"/>
  <c r="AA492" i="6"/>
  <c r="AC492" i="6" s="1"/>
  <c r="AA493" i="6"/>
  <c r="AC493" i="6" s="1"/>
  <c r="AA494" i="6"/>
  <c r="AA495" i="6"/>
  <c r="AA496" i="6"/>
  <c r="AA497" i="6"/>
  <c r="AC497" i="6" s="1"/>
  <c r="AA498" i="6"/>
  <c r="AA499" i="6"/>
  <c r="AA500" i="6"/>
  <c r="AA501" i="6"/>
  <c r="AA502" i="6"/>
  <c r="AA503" i="6"/>
  <c r="AA504" i="6"/>
  <c r="AA505" i="6"/>
  <c r="AB505" i="6" s="1"/>
  <c r="AA506" i="6"/>
  <c r="AB506" i="6" s="1"/>
  <c r="AA507" i="6"/>
  <c r="AB507" i="6" s="1"/>
  <c r="AA508" i="6"/>
  <c r="AA509" i="6"/>
  <c r="AA510" i="6"/>
  <c r="AA511" i="6"/>
  <c r="AA512" i="6"/>
  <c r="AA513" i="6"/>
  <c r="AA514" i="6"/>
  <c r="AC514" i="6" s="1"/>
  <c r="AA515" i="6"/>
  <c r="AA516" i="6"/>
  <c r="AA517" i="6"/>
  <c r="AA518" i="6"/>
  <c r="AA519" i="6"/>
  <c r="AA520" i="6"/>
  <c r="AA521" i="6"/>
  <c r="AD521" i="6" s="1"/>
  <c r="AA522" i="6"/>
  <c r="AD522" i="6" s="1"/>
  <c r="AA523" i="6"/>
  <c r="AD523" i="6" s="1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B537" i="6" s="1"/>
  <c r="AA538" i="6"/>
  <c r="AB538" i="6" s="1"/>
  <c r="AA539" i="6"/>
  <c r="AD539" i="6" s="1"/>
  <c r="AA540" i="6"/>
  <c r="AC540" i="6" s="1"/>
  <c r="AA541" i="6"/>
  <c r="AC541" i="6" s="1"/>
  <c r="AA542" i="6"/>
  <c r="AC542" i="6" s="1"/>
  <c r="AA543" i="6"/>
  <c r="AC543" i="6" s="1"/>
  <c r="AA544" i="6"/>
  <c r="AC544" i="6" s="1"/>
  <c r="AA545" i="6"/>
  <c r="AA546" i="6"/>
  <c r="AA547" i="6"/>
  <c r="AA548" i="6"/>
  <c r="AA549" i="6"/>
  <c r="AA550" i="6"/>
  <c r="AA551" i="6"/>
  <c r="AA552" i="6"/>
  <c r="AA553" i="6"/>
  <c r="AB553" i="6" s="1"/>
  <c r="AA554" i="6"/>
  <c r="AB554" i="6" s="1"/>
  <c r="AA555" i="6"/>
  <c r="AB555" i="6" s="1"/>
  <c r="AA556" i="6"/>
  <c r="AA557" i="6"/>
  <c r="AA558" i="6"/>
  <c r="AA559" i="6"/>
  <c r="AA560" i="6"/>
  <c r="AA561" i="6"/>
  <c r="AA562" i="6"/>
  <c r="AC562" i="6" s="1"/>
  <c r="AA563" i="6"/>
  <c r="AA564" i="6"/>
  <c r="AA565" i="6"/>
  <c r="AD565" i="6" s="1"/>
  <c r="AA566" i="6"/>
  <c r="AD566" i="6" s="1"/>
  <c r="AA567" i="6"/>
  <c r="AA568" i="6"/>
  <c r="AA569" i="6"/>
  <c r="AB569" i="6" s="1"/>
  <c r="AA570" i="6"/>
  <c r="AB570" i="6" s="1"/>
  <c r="AA571" i="6"/>
  <c r="AB571" i="6" s="1"/>
  <c r="AA572" i="6"/>
  <c r="AA573" i="6"/>
  <c r="AA574" i="6"/>
  <c r="AA575" i="6"/>
  <c r="AA576" i="6"/>
  <c r="AA577" i="6"/>
  <c r="AA578" i="6"/>
  <c r="AA579" i="6"/>
  <c r="AA580" i="6"/>
  <c r="AA581" i="6"/>
  <c r="AD581" i="6" s="1"/>
  <c r="AA582" i="6"/>
  <c r="AD582" i="6" s="1"/>
  <c r="AA583" i="6"/>
  <c r="AD583" i="6" s="1"/>
  <c r="AA584" i="6"/>
  <c r="AA585" i="6"/>
  <c r="AB585" i="6" s="1"/>
  <c r="AA586" i="6"/>
  <c r="AA587" i="6"/>
  <c r="AA588" i="6"/>
  <c r="AC588" i="6" s="1"/>
  <c r="AA589" i="6"/>
  <c r="AC589" i="6" s="1"/>
  <c r="AA590" i="6"/>
  <c r="AC590" i="6" s="1"/>
  <c r="AA591" i="6"/>
  <c r="AA592" i="6"/>
  <c r="AA593" i="6"/>
  <c r="AA594" i="6"/>
  <c r="AA595" i="6"/>
  <c r="AA596" i="6"/>
  <c r="AA597" i="6"/>
  <c r="AA598" i="6"/>
  <c r="AA599" i="6"/>
  <c r="AA600" i="6"/>
  <c r="AA601" i="6"/>
  <c r="AB601" i="6" s="1"/>
  <c r="AA602" i="6"/>
  <c r="AB602" i="6" s="1"/>
  <c r="AA603" i="6"/>
  <c r="AB603" i="6" s="1"/>
  <c r="AA604" i="6"/>
  <c r="AA605" i="6"/>
  <c r="AB605" i="6" s="1"/>
  <c r="AA606" i="6"/>
  <c r="AB606" i="6" s="1"/>
  <c r="AA607" i="6"/>
  <c r="AB607" i="6" s="1"/>
  <c r="AA608" i="6"/>
  <c r="AB608" i="6" s="1"/>
  <c r="AA609" i="6"/>
  <c r="AA610" i="6"/>
  <c r="AD610" i="6" s="1"/>
  <c r="AA611" i="6"/>
  <c r="AB611" i="6" s="1"/>
  <c r="AA612" i="6"/>
  <c r="AB612" i="6" s="1"/>
  <c r="AA613" i="6"/>
  <c r="AB613" i="6" s="1"/>
  <c r="AA614" i="6"/>
  <c r="AA615" i="6"/>
  <c r="AA616" i="6"/>
  <c r="AA617" i="6"/>
  <c r="AB617" i="6" s="1"/>
  <c r="AA618" i="6"/>
  <c r="AB618" i="6" s="1"/>
  <c r="AA619" i="6"/>
  <c r="AB619" i="6" s="1"/>
  <c r="AA620" i="6"/>
  <c r="AA621" i="6"/>
  <c r="AA622" i="6"/>
  <c r="AA623" i="6"/>
  <c r="AA624" i="6"/>
  <c r="AA625" i="6"/>
  <c r="AA626" i="6"/>
  <c r="AD626" i="6" s="1"/>
  <c r="AA627" i="6"/>
  <c r="AD627" i="6" s="1"/>
  <c r="AA628" i="6"/>
  <c r="AD628" i="6" s="1"/>
  <c r="AA629" i="6"/>
  <c r="AD629" i="6" s="1"/>
  <c r="AA630" i="6"/>
  <c r="AD630" i="6" s="1"/>
  <c r="AA631" i="6"/>
  <c r="AA632" i="6"/>
  <c r="AA633" i="6"/>
  <c r="AB633" i="6" s="1"/>
  <c r="AA634" i="6"/>
  <c r="AB634" i="6" s="1"/>
  <c r="AA635" i="6"/>
  <c r="AB635" i="6" s="1"/>
  <c r="AA636" i="6"/>
  <c r="AA637" i="6"/>
  <c r="AA638" i="6"/>
  <c r="AA639" i="6"/>
  <c r="AA640" i="6"/>
  <c r="AA641" i="6"/>
  <c r="AA642" i="6"/>
  <c r="AA643" i="6"/>
  <c r="AA644" i="6"/>
  <c r="AA645" i="6"/>
  <c r="AD645" i="6" s="1"/>
  <c r="AA646" i="6"/>
  <c r="AD646" i="6" s="1"/>
  <c r="AA647" i="6"/>
  <c r="AD647" i="6" s="1"/>
  <c r="AA648" i="6"/>
  <c r="AA649" i="6"/>
  <c r="AB649" i="6" s="1"/>
  <c r="AA650" i="6"/>
  <c r="AB650" i="6" s="1"/>
  <c r="AA651" i="6"/>
  <c r="AB651" i="6" s="1"/>
  <c r="AA652" i="6"/>
  <c r="AC652" i="6" s="1"/>
  <c r="AA653" i="6"/>
  <c r="AC653" i="6" s="1"/>
  <c r="AA654" i="6"/>
  <c r="AC654" i="6" s="1"/>
  <c r="AA655" i="6"/>
  <c r="AA656" i="6"/>
  <c r="AA657" i="6"/>
  <c r="AA658" i="6"/>
  <c r="AB658" i="6" s="1"/>
  <c r="AA659" i="6"/>
  <c r="AB659" i="6" s="1"/>
  <c r="AA660" i="6"/>
  <c r="AB660" i="6" s="1"/>
  <c r="AA661" i="6"/>
  <c r="AB661" i="6" s="1"/>
  <c r="AA662" i="6"/>
  <c r="AB662" i="6" s="1"/>
  <c r="AA663" i="6"/>
  <c r="AB663" i="6" s="1"/>
  <c r="AA664" i="6"/>
  <c r="AA665" i="6"/>
  <c r="AB665" i="6" s="1"/>
  <c r="AA666" i="6"/>
  <c r="AB666" i="6" s="1"/>
  <c r="AA667" i="6"/>
  <c r="AB667" i="6" s="1"/>
  <c r="AA668" i="6"/>
  <c r="AA669" i="6"/>
  <c r="AC669" i="6" s="1"/>
  <c r="AA670" i="6"/>
  <c r="AC670" i="6" s="1"/>
  <c r="AA671" i="6"/>
  <c r="AA672" i="6"/>
  <c r="AA673" i="6"/>
  <c r="AA674" i="6"/>
  <c r="AD674" i="6" s="1"/>
  <c r="AA675" i="6"/>
  <c r="AA676" i="6"/>
  <c r="AA677" i="6"/>
  <c r="AA678" i="6"/>
  <c r="AA679" i="6"/>
  <c r="AA680" i="6"/>
  <c r="AA681" i="6"/>
  <c r="AB681" i="6" s="1"/>
  <c r="AA682" i="6"/>
  <c r="AB682" i="6" s="1"/>
  <c r="AA683" i="6"/>
  <c r="AB683" i="6" s="1"/>
  <c r="AA684" i="6"/>
  <c r="AA685" i="6"/>
  <c r="AA686" i="6"/>
  <c r="AA687" i="6"/>
  <c r="AA688" i="6"/>
  <c r="AD688" i="6" s="1"/>
  <c r="AA689" i="6"/>
  <c r="AB689" i="6" s="1"/>
  <c r="AA690" i="6"/>
  <c r="AD690" i="6" s="1"/>
  <c r="AA691" i="6"/>
  <c r="AD691" i="6" s="1"/>
  <c r="AA692" i="6"/>
  <c r="AD692" i="6" s="1"/>
  <c r="AA693" i="6"/>
  <c r="AD693" i="6" s="1"/>
  <c r="AA694" i="6"/>
  <c r="AD694" i="6" s="1"/>
  <c r="AA695" i="6"/>
  <c r="AA696" i="6"/>
  <c r="AA697" i="6"/>
  <c r="AB697" i="6" s="1"/>
  <c r="AA698" i="6"/>
  <c r="AB698" i="6" s="1"/>
  <c r="AA699" i="6"/>
  <c r="AB699" i="6" s="1"/>
  <c r="AA700" i="6"/>
  <c r="AA701" i="6"/>
  <c r="AA702" i="6"/>
  <c r="AA703" i="6"/>
  <c r="AA704" i="6"/>
  <c r="AA705" i="6"/>
  <c r="AA706" i="6"/>
  <c r="AA707" i="6"/>
  <c r="AA708" i="6"/>
  <c r="AA709" i="6"/>
  <c r="AD709" i="6" s="1"/>
  <c r="AA710" i="6"/>
  <c r="AD710" i="6" s="1"/>
  <c r="AA711" i="6"/>
  <c r="AD711" i="6" s="1"/>
  <c r="AA712" i="6"/>
  <c r="AA713" i="6"/>
  <c r="AB713" i="6" s="1"/>
  <c r="AA714" i="6"/>
  <c r="AC714" i="6" s="1"/>
  <c r="AA715" i="6"/>
  <c r="AC715" i="6" s="1"/>
  <c r="AA716" i="6"/>
  <c r="AB716" i="6" s="1"/>
  <c r="AA717" i="6"/>
  <c r="AB717" i="6" s="1"/>
  <c r="AA718" i="6"/>
  <c r="AC718" i="6" s="1"/>
  <c r="AA719" i="6"/>
  <c r="AA720" i="6"/>
  <c r="AA721" i="6"/>
  <c r="AA722" i="6"/>
  <c r="AA723" i="6"/>
  <c r="AA724" i="6"/>
  <c r="AA725" i="6"/>
  <c r="AA726" i="6"/>
  <c r="AA727" i="6"/>
  <c r="AA728" i="6"/>
  <c r="AA729" i="6"/>
  <c r="AB729" i="6" s="1"/>
  <c r="AA730" i="6"/>
  <c r="AB730" i="6" s="1"/>
  <c r="AA731" i="6"/>
  <c r="AB731" i="6" s="1"/>
  <c r="AA732" i="6"/>
  <c r="AA733" i="6"/>
  <c r="AA734" i="6"/>
  <c r="AA735" i="6"/>
  <c r="AA736" i="6"/>
  <c r="AA737" i="6"/>
  <c r="AC737" i="6" s="1"/>
  <c r="AA738" i="6"/>
  <c r="AD738" i="6" s="1"/>
  <c r="AA739" i="6"/>
  <c r="AB739" i="6" s="1"/>
  <c r="AA740" i="6"/>
  <c r="AB740" i="6" s="1"/>
  <c r="AA741" i="6"/>
  <c r="AB741" i="6" s="1"/>
  <c r="AA742" i="6"/>
  <c r="AA743" i="6"/>
  <c r="AA744" i="6"/>
  <c r="AA745" i="6"/>
  <c r="AB745" i="6" s="1"/>
  <c r="AA746" i="6"/>
  <c r="AB746" i="6" s="1"/>
  <c r="AA747" i="6"/>
  <c r="AB747" i="6" s="1"/>
  <c r="AA748" i="6"/>
  <c r="AA749" i="6"/>
  <c r="AA750" i="6"/>
  <c r="AA751" i="6"/>
  <c r="AA752" i="6"/>
  <c r="AA753" i="6"/>
  <c r="AA754" i="6"/>
  <c r="AD754" i="6" s="1"/>
  <c r="AA755" i="6"/>
  <c r="AD755" i="6" s="1"/>
  <c r="AA756" i="6"/>
  <c r="AD756" i="6" s="1"/>
  <c r="AA757" i="6"/>
  <c r="AD757" i="6" s="1"/>
  <c r="AA758" i="6"/>
  <c r="AD758" i="6" s="1"/>
  <c r="AA759" i="6"/>
  <c r="AA760" i="6"/>
  <c r="AA761" i="6"/>
  <c r="AB761" i="6" s="1"/>
  <c r="AA762" i="6"/>
  <c r="AB762" i="6" s="1"/>
  <c r="AA763" i="6"/>
  <c r="AA764" i="6"/>
  <c r="AA765" i="6"/>
  <c r="AA766" i="6"/>
  <c r="AA767" i="6"/>
  <c r="AA768" i="6"/>
  <c r="AA769" i="6"/>
  <c r="AA770" i="6"/>
  <c r="AB770" i="6" s="1"/>
  <c r="AA771" i="6"/>
  <c r="AA772" i="6"/>
  <c r="AA773" i="6"/>
  <c r="AD773" i="6" s="1"/>
  <c r="AA774" i="6"/>
  <c r="AD774" i="6" s="1"/>
  <c r="AA775" i="6"/>
  <c r="AD775" i="6" s="1"/>
  <c r="AA776" i="6"/>
  <c r="AA777" i="6"/>
  <c r="AC777" i="6" s="1"/>
  <c r="AA778" i="6"/>
  <c r="AC778" i="6" s="1"/>
  <c r="AA779" i="6"/>
  <c r="AB779" i="6" s="1"/>
  <c r="AA780" i="6"/>
  <c r="AC780" i="6" s="1"/>
  <c r="AA781" i="6"/>
  <c r="AA782" i="6"/>
  <c r="AD782" i="6" s="1"/>
  <c r="AA783" i="6"/>
  <c r="AA784" i="6"/>
  <c r="AB784" i="6" s="1"/>
  <c r="AA785" i="6"/>
  <c r="AA786" i="6"/>
  <c r="AB786" i="6" s="1"/>
  <c r="AA787" i="6"/>
  <c r="AA788" i="6"/>
  <c r="AA789" i="6"/>
  <c r="AA790" i="6"/>
  <c r="AA791" i="6"/>
  <c r="AC791" i="6" s="1"/>
  <c r="AA792" i="6"/>
  <c r="AA793" i="6"/>
  <c r="AC793" i="6" s="1"/>
  <c r="AA794" i="6"/>
  <c r="AC794" i="6" s="1"/>
  <c r="AA795" i="6"/>
  <c r="AC795" i="6" s="1"/>
  <c r="AA796" i="6"/>
  <c r="AA797" i="6"/>
  <c r="AA798" i="6"/>
  <c r="AD798" i="6" s="1"/>
  <c r="AA799" i="6"/>
  <c r="AD799" i="6" s="1"/>
  <c r="AA800" i="6"/>
  <c r="AD800" i="6" s="1"/>
  <c r="AA801" i="6"/>
  <c r="AC801" i="6" s="1"/>
  <c r="AA802" i="6"/>
  <c r="AD802" i="6" s="1"/>
  <c r="AA803" i="6"/>
  <c r="AB803" i="6" s="1"/>
  <c r="AA804" i="6"/>
  <c r="AB804" i="6" s="1"/>
  <c r="AA805" i="6"/>
  <c r="AB805" i="6" s="1"/>
  <c r="AA806" i="6"/>
  <c r="AA807" i="6"/>
  <c r="AA808" i="6"/>
  <c r="AA809" i="6"/>
  <c r="AB809" i="6" s="1"/>
  <c r="AA810" i="6"/>
  <c r="AB810" i="6" s="1"/>
  <c r="AA811" i="6"/>
  <c r="AB811" i="6" s="1"/>
  <c r="AA812" i="6"/>
  <c r="AA813" i="6"/>
  <c r="AA814" i="6"/>
  <c r="AB814" i="6" s="1"/>
  <c r="AA815" i="6"/>
  <c r="AB815" i="6" s="1"/>
  <c r="AA816" i="6"/>
  <c r="AB816" i="6" s="1"/>
  <c r="AA817" i="6"/>
  <c r="AC817" i="6" s="1"/>
  <c r="AA818" i="6"/>
  <c r="AB818" i="6" s="1"/>
  <c r="AA19" i="6"/>
  <c r="AD19" i="6" s="1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43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V19" i="6"/>
  <c r="X19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Y504" i="6" s="1"/>
  <c r="V505" i="6"/>
  <c r="Y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Y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Y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Y527" i="6" s="1"/>
  <c r="V528" i="6"/>
  <c r="W528" i="6" s="1"/>
  <c r="V529" i="6"/>
  <c r="W529" i="6" s="1"/>
  <c r="V530" i="6"/>
  <c r="W530" i="6" s="1"/>
  <c r="V531" i="6"/>
  <c r="Y531" i="6" s="1"/>
  <c r="V532" i="6"/>
  <c r="W532" i="6" s="1"/>
  <c r="V533" i="6"/>
  <c r="W533" i="6" s="1"/>
  <c r="V534" i="6"/>
  <c r="Y534" i="6" s="1"/>
  <c r="V535" i="6"/>
  <c r="W535" i="6" s="1"/>
  <c r="V536" i="6"/>
  <c r="W536" i="6" s="1"/>
  <c r="V537" i="6"/>
  <c r="Y537" i="6" s="1"/>
  <c r="V538" i="6"/>
  <c r="W538" i="6" s="1"/>
  <c r="V539" i="6"/>
  <c r="W539" i="6" s="1"/>
  <c r="V540" i="6"/>
  <c r="W540" i="6" s="1"/>
  <c r="V541" i="6"/>
  <c r="W541" i="6" s="1"/>
  <c r="V542" i="6"/>
  <c r="Y542" i="6" s="1"/>
  <c r="V543" i="6"/>
  <c r="Y543" i="6" s="1"/>
  <c r="V544" i="6"/>
  <c r="W544" i="6" s="1"/>
  <c r="V545" i="6"/>
  <c r="W545" i="6" s="1"/>
  <c r="V546" i="6"/>
  <c r="W546" i="6" s="1"/>
  <c r="V547" i="6"/>
  <c r="W547" i="6" s="1"/>
  <c r="V548" i="6"/>
  <c r="W548" i="6" s="1"/>
  <c r="V549" i="6"/>
  <c r="X549" i="6" s="1"/>
  <c r="V550" i="6"/>
  <c r="W550" i="6" s="1"/>
  <c r="V551" i="6"/>
  <c r="W551" i="6" s="1"/>
  <c r="V552" i="6"/>
  <c r="W552" i="6" s="1"/>
  <c r="V553" i="6"/>
  <c r="Y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Y559" i="6" s="1"/>
  <c r="V560" i="6"/>
  <c r="W560" i="6" s="1"/>
  <c r="V561" i="6"/>
  <c r="W561" i="6" s="1"/>
  <c r="V562" i="6"/>
  <c r="W562" i="6" s="1"/>
  <c r="V563" i="6"/>
  <c r="W563" i="6" s="1"/>
  <c r="V564" i="6"/>
  <c r="W564" i="6" s="1"/>
  <c r="V565" i="6"/>
  <c r="X565" i="6" s="1"/>
  <c r="V566" i="6"/>
  <c r="W566" i="6" s="1"/>
  <c r="V567" i="6"/>
  <c r="Y567" i="6" s="1"/>
  <c r="V568" i="6"/>
  <c r="W568" i="6" s="1"/>
  <c r="V569" i="6"/>
  <c r="Y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X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X583" i="6" s="1"/>
  <c r="V584" i="6"/>
  <c r="Y584" i="6" s="1"/>
  <c r="V585" i="6"/>
  <c r="Y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Y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Y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Y615" i="6" s="1"/>
  <c r="V616" i="6"/>
  <c r="W616" i="6" s="1"/>
  <c r="V617" i="6"/>
  <c r="Y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Y631" i="6" s="1"/>
  <c r="V632" i="6"/>
  <c r="Y632" i="6" s="1"/>
  <c r="V633" i="6"/>
  <c r="Y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Y649" i="6" s="1"/>
  <c r="V650" i="6"/>
  <c r="W650" i="6" s="1"/>
  <c r="V651" i="6"/>
  <c r="W651" i="6" s="1"/>
  <c r="V652" i="6"/>
  <c r="W652" i="6" s="1"/>
  <c r="V653" i="6"/>
  <c r="W653" i="6" s="1"/>
  <c r="V654" i="6"/>
  <c r="Y654" i="6" s="1"/>
  <c r="V655" i="6"/>
  <c r="Y655" i="6" s="1"/>
  <c r="V656" i="6"/>
  <c r="W656" i="6" s="1"/>
  <c r="V657" i="6"/>
  <c r="W657" i="6" s="1"/>
  <c r="V658" i="6"/>
  <c r="W658" i="6" s="1"/>
  <c r="V659" i="6"/>
  <c r="Y659" i="6" s="1"/>
  <c r="V660" i="6"/>
  <c r="W660" i="6" s="1"/>
  <c r="V661" i="6"/>
  <c r="W661" i="6" s="1"/>
  <c r="V662" i="6"/>
  <c r="X662" i="6" s="1"/>
  <c r="V663" i="6"/>
  <c r="W663" i="6" s="1"/>
  <c r="V664" i="6"/>
  <c r="X664" i="6" s="1"/>
  <c r="V665" i="6"/>
  <c r="Y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Y671" i="6" s="1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Y680" i="6" s="1"/>
  <c r="V681" i="6"/>
  <c r="Y681" i="6" s="1"/>
  <c r="V682" i="6"/>
  <c r="W682" i="6" s="1"/>
  <c r="V683" i="6"/>
  <c r="W683" i="6" s="1"/>
  <c r="V684" i="6"/>
  <c r="W684" i="6" s="1"/>
  <c r="V685" i="6"/>
  <c r="Y685" i="6" s="1"/>
  <c r="V686" i="6"/>
  <c r="W686" i="6" s="1"/>
  <c r="V687" i="6"/>
  <c r="Y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Y696" i="6" s="1"/>
  <c r="V697" i="6"/>
  <c r="Y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Y710" i="6" s="1"/>
  <c r="V711" i="6"/>
  <c r="W711" i="6" s="1"/>
  <c r="V712" i="6"/>
  <c r="W712" i="6" s="1"/>
  <c r="V713" i="6"/>
  <c r="Y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Y729" i="6" s="1"/>
  <c r="V730" i="6"/>
  <c r="W730" i="6" s="1"/>
  <c r="V731" i="6"/>
  <c r="W731" i="6" s="1"/>
  <c r="V732" i="6"/>
  <c r="W732" i="6" s="1"/>
  <c r="V733" i="6"/>
  <c r="Y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Y742" i="6" s="1"/>
  <c r="V743" i="6"/>
  <c r="W743" i="6" s="1"/>
  <c r="V744" i="6"/>
  <c r="W744" i="6" s="1"/>
  <c r="V745" i="6"/>
  <c r="Y745" i="6" s="1"/>
  <c r="V746" i="6"/>
  <c r="W746" i="6" s="1"/>
  <c r="V747" i="6"/>
  <c r="W747" i="6" s="1"/>
  <c r="V748" i="6"/>
  <c r="W748" i="6" s="1"/>
  <c r="V749" i="6"/>
  <c r="W749" i="6" s="1"/>
  <c r="V750" i="6"/>
  <c r="Y750" i="6" s="1"/>
  <c r="V751" i="6"/>
  <c r="W751" i="6" s="1"/>
  <c r="V752" i="6"/>
  <c r="W752" i="6" s="1"/>
  <c r="V753" i="6"/>
  <c r="W753" i="6" s="1"/>
  <c r="V754" i="6"/>
  <c r="W754" i="6" s="1"/>
  <c r="V755" i="6"/>
  <c r="Y755" i="6" s="1"/>
  <c r="V756" i="6"/>
  <c r="W756" i="6" s="1"/>
  <c r="V757" i="6"/>
  <c r="W757" i="6" s="1"/>
  <c r="V758" i="6"/>
  <c r="W758" i="6" s="1"/>
  <c r="V759" i="6"/>
  <c r="W759" i="6" s="1"/>
  <c r="V760" i="6"/>
  <c r="W760" i="6" s="1"/>
  <c r="V761" i="6"/>
  <c r="Y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Y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Y776" i="6" s="1"/>
  <c r="V777" i="6"/>
  <c r="Y777" i="6" s="1"/>
  <c r="V778" i="6"/>
  <c r="W778" i="6" s="1"/>
  <c r="V779" i="6"/>
  <c r="W779" i="6" s="1"/>
  <c r="V780" i="6"/>
  <c r="W780" i="6" s="1"/>
  <c r="V781" i="6"/>
  <c r="W781" i="6" s="1"/>
  <c r="V782" i="6"/>
  <c r="W782" i="6" s="1"/>
  <c r="V783" i="6"/>
  <c r="Y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Y793" i="6" s="1"/>
  <c r="V794" i="6"/>
  <c r="W794" i="6" s="1"/>
  <c r="V795" i="6"/>
  <c r="W795" i="6" s="1"/>
  <c r="V796" i="6"/>
  <c r="W796" i="6" s="1"/>
  <c r="V797" i="6"/>
  <c r="Y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Y803" i="6" s="1"/>
  <c r="V804" i="6"/>
  <c r="W804" i="6" s="1"/>
  <c r="V805" i="6"/>
  <c r="W805" i="6" s="1"/>
  <c r="V806" i="6"/>
  <c r="Y806" i="6" s="1"/>
  <c r="V807" i="6"/>
  <c r="W807" i="6" s="1"/>
  <c r="V808" i="6"/>
  <c r="Y808" i="6" s="1"/>
  <c r="V809" i="6"/>
  <c r="Y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Y815" i="6" s="1"/>
  <c r="V816" i="6"/>
  <c r="W816" i="6" s="1"/>
  <c r="V817" i="6"/>
  <c r="W817" i="6" s="1"/>
  <c r="W818" i="6"/>
  <c r="Y818" i="6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P200" i="5"/>
  <c r="AH200" i="5" s="1"/>
  <c r="P201" i="5"/>
  <c r="AH201" i="5" s="1"/>
  <c r="P202" i="5"/>
  <c r="P203" i="5"/>
  <c r="P204" i="5"/>
  <c r="P205" i="5"/>
  <c r="AH205" i="5" s="1"/>
  <c r="P206" i="5"/>
  <c r="P207" i="5"/>
  <c r="P208" i="5"/>
  <c r="P209" i="5"/>
  <c r="P210" i="5"/>
  <c r="P211" i="5"/>
  <c r="P212" i="5"/>
  <c r="P213" i="5"/>
  <c r="P214" i="5"/>
  <c r="P215" i="5"/>
  <c r="AH215" i="5" s="1"/>
  <c r="P216" i="5"/>
  <c r="AH216" i="5" s="1"/>
  <c r="P217" i="5"/>
  <c r="P218" i="5"/>
  <c r="P219" i="5"/>
  <c r="P220" i="5"/>
  <c r="P221" i="5"/>
  <c r="AH221" i="5" s="1"/>
  <c r="P222" i="5"/>
  <c r="P223" i="5"/>
  <c r="P224" i="5"/>
  <c r="P225" i="5"/>
  <c r="P226" i="5"/>
  <c r="P227" i="5"/>
  <c r="P228" i="5"/>
  <c r="P229" i="5"/>
  <c r="P230" i="5"/>
  <c r="P231" i="5"/>
  <c r="AH231" i="5" s="1"/>
  <c r="P232" i="5"/>
  <c r="AH232" i="5" s="1"/>
  <c r="P233" i="5"/>
  <c r="P234" i="5"/>
  <c r="P235" i="5"/>
  <c r="P236" i="5"/>
  <c r="P237" i="5"/>
  <c r="P238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P144" i="5"/>
  <c r="P145" i="5"/>
  <c r="P146" i="5"/>
  <c r="AH146" i="5" s="1"/>
  <c r="P147" i="5"/>
  <c r="P148" i="5"/>
  <c r="P149" i="5"/>
  <c r="P150" i="5"/>
  <c r="P151" i="5"/>
  <c r="P152" i="5"/>
  <c r="P153" i="5"/>
  <c r="P154" i="5"/>
  <c r="P155" i="5"/>
  <c r="P156" i="5"/>
  <c r="P157" i="5"/>
  <c r="P158" i="5"/>
  <c r="AG158" i="5" s="1"/>
  <c r="P159" i="5"/>
  <c r="AH159" i="5" s="1"/>
  <c r="P160" i="5"/>
  <c r="P161" i="5"/>
  <c r="P162" i="5"/>
  <c r="AG162" i="5" s="1"/>
  <c r="P163" i="5"/>
  <c r="P164" i="5"/>
  <c r="P165" i="5"/>
  <c r="P166" i="5"/>
  <c r="P167" i="5"/>
  <c r="P168" i="5"/>
  <c r="P169" i="5"/>
  <c r="P170" i="5"/>
  <c r="P171" i="5"/>
  <c r="P172" i="5"/>
  <c r="P173" i="5"/>
  <c r="P174" i="5"/>
  <c r="AG174" i="5" s="1"/>
  <c r="P175" i="5"/>
  <c r="AH175" i="5" s="1"/>
  <c r="P176" i="5"/>
  <c r="P177" i="5"/>
  <c r="P178" i="5"/>
  <c r="AH178" i="5" s="1"/>
  <c r="P179" i="5"/>
  <c r="P180" i="5"/>
  <c r="P181" i="5"/>
  <c r="P182" i="5"/>
  <c r="P183" i="5"/>
  <c r="P184" i="5"/>
  <c r="P185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P91" i="5"/>
  <c r="P92" i="5"/>
  <c r="P93" i="5"/>
  <c r="AH93" i="5" s="1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AG109" i="5" s="1"/>
  <c r="P110" i="5"/>
  <c r="P111" i="5"/>
  <c r="P112" i="5"/>
  <c r="P113" i="5"/>
  <c r="P114" i="5"/>
  <c r="P115" i="5"/>
  <c r="AG115" i="5" s="1"/>
  <c r="P116" i="5"/>
  <c r="P117" i="5"/>
  <c r="AG117" i="5" s="1"/>
  <c r="P118" i="5"/>
  <c r="P119" i="5"/>
  <c r="P120" i="5"/>
  <c r="P121" i="5"/>
  <c r="P122" i="5"/>
  <c r="AG122" i="5" s="1"/>
  <c r="P123" i="5"/>
  <c r="P124" i="5"/>
  <c r="P125" i="5"/>
  <c r="AH125" i="5" s="1"/>
  <c r="P126" i="5"/>
  <c r="P127" i="5"/>
  <c r="P128" i="5"/>
  <c r="P129" i="5"/>
  <c r="P130" i="5"/>
  <c r="P131" i="5"/>
  <c r="AG131" i="5" s="1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P34" i="5"/>
  <c r="AG34" i="5" s="1"/>
  <c r="P35" i="5"/>
  <c r="P36" i="5"/>
  <c r="P37" i="5"/>
  <c r="P38" i="5"/>
  <c r="P39" i="5"/>
  <c r="P40" i="5"/>
  <c r="P41" i="5"/>
  <c r="P42" i="5"/>
  <c r="P43" i="5"/>
  <c r="P44" i="5"/>
  <c r="P45" i="5"/>
  <c r="AG45" i="5" s="1"/>
  <c r="P46" i="5"/>
  <c r="P47" i="5"/>
  <c r="P48" i="5"/>
  <c r="P49" i="5"/>
  <c r="P50" i="5"/>
  <c r="AG50" i="5" s="1"/>
  <c r="P51" i="5"/>
  <c r="P52" i="5"/>
  <c r="P53" i="5"/>
  <c r="P54" i="5"/>
  <c r="P55" i="5"/>
  <c r="P56" i="5"/>
  <c r="P57" i="5"/>
  <c r="P58" i="5"/>
  <c r="P59" i="5"/>
  <c r="P60" i="5"/>
  <c r="AH60" i="5" s="1"/>
  <c r="P61" i="5"/>
  <c r="P62" i="5"/>
  <c r="P63" i="5"/>
  <c r="P64" i="5"/>
  <c r="P65" i="5"/>
  <c r="AG65" i="5" s="1"/>
  <c r="P66" i="5"/>
  <c r="AG66" i="5" s="1"/>
  <c r="P67" i="5"/>
  <c r="P68" i="5"/>
  <c r="P69" i="5"/>
  <c r="P70" i="5"/>
  <c r="P71" i="5"/>
  <c r="P72" i="5"/>
  <c r="P73" i="5"/>
  <c r="P74" i="5"/>
  <c r="P75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27" i="5"/>
  <c r="AI31" i="6" l="1"/>
  <c r="AH49" i="5"/>
  <c r="AH44" i="5"/>
  <c r="AH99" i="5"/>
  <c r="AG57" i="5"/>
  <c r="AG172" i="5"/>
  <c r="AH229" i="5"/>
  <c r="AG213" i="5"/>
  <c r="AH170" i="5"/>
  <c r="AH154" i="5"/>
  <c r="AG127" i="5"/>
  <c r="AH111" i="5"/>
  <c r="AH95" i="5"/>
  <c r="AH227" i="5"/>
  <c r="AH211" i="5"/>
  <c r="AG36" i="5"/>
  <c r="AH124" i="5"/>
  <c r="AH234" i="5"/>
  <c r="AH218" i="5"/>
  <c r="AH128" i="5"/>
  <c r="AH112" i="5"/>
  <c r="AG96" i="5"/>
  <c r="AG164" i="5"/>
  <c r="AH148" i="5"/>
  <c r="AH226" i="5"/>
  <c r="AH210" i="5"/>
  <c r="AG177" i="5"/>
  <c r="AH161" i="5"/>
  <c r="AH145" i="5"/>
  <c r="AH118" i="5"/>
  <c r="AG102" i="5"/>
  <c r="AH74" i="5"/>
  <c r="AG58" i="5"/>
  <c r="AG173" i="5"/>
  <c r="AH157" i="5"/>
  <c r="AH236" i="5"/>
  <c r="AH220" i="5"/>
  <c r="AH204" i="5"/>
  <c r="AG233" i="5"/>
  <c r="AG130" i="5"/>
  <c r="AG114" i="5"/>
  <c r="AH98" i="5"/>
  <c r="AH230" i="5"/>
  <c r="AG214" i="5"/>
  <c r="AG107" i="5"/>
  <c r="AG120" i="5"/>
  <c r="AH104" i="5"/>
  <c r="AG121" i="5"/>
  <c r="AH223" i="5"/>
  <c r="AH207" i="5"/>
  <c r="AH202" i="5"/>
  <c r="AH233" i="5"/>
  <c r="AH217" i="5"/>
  <c r="AH52" i="5"/>
  <c r="AG51" i="5"/>
  <c r="AG35" i="5"/>
  <c r="AG183" i="5"/>
  <c r="AH167" i="5"/>
  <c r="AG151" i="5"/>
  <c r="AG171" i="5"/>
  <c r="AG108" i="5"/>
  <c r="AG123" i="5"/>
  <c r="AG106" i="5"/>
  <c r="AG101" i="5"/>
  <c r="AG204" i="5"/>
  <c r="AG111" i="5"/>
  <c r="AG155" i="5"/>
  <c r="AG230" i="5"/>
  <c r="AG215" i="5"/>
  <c r="AG64" i="5"/>
  <c r="AG48" i="5"/>
  <c r="AH106" i="5"/>
  <c r="AG170" i="5"/>
  <c r="AG154" i="5"/>
  <c r="AG229" i="5"/>
  <c r="AG201" i="5"/>
  <c r="AH63" i="5"/>
  <c r="AG47" i="5"/>
  <c r="AH121" i="5"/>
  <c r="AG105" i="5"/>
  <c r="AG124" i="5"/>
  <c r="AG93" i="5"/>
  <c r="AG180" i="5"/>
  <c r="AG228" i="5"/>
  <c r="AG200" i="5"/>
  <c r="AG92" i="5"/>
  <c r="AG227" i="5"/>
  <c r="AG167" i="5"/>
  <c r="AG211" i="5"/>
  <c r="AG62" i="5"/>
  <c r="AG104" i="5"/>
  <c r="AG148" i="5"/>
  <c r="AG223" i="5"/>
  <c r="AG119" i="5"/>
  <c r="AH103" i="5"/>
  <c r="AG178" i="5"/>
  <c r="AG236" i="5"/>
  <c r="AG60" i="5"/>
  <c r="AG207" i="5"/>
  <c r="AG161" i="5"/>
  <c r="AG145" i="5"/>
  <c r="AG220" i="5"/>
  <c r="AG175" i="5"/>
  <c r="AG129" i="5"/>
  <c r="AG159" i="5"/>
  <c r="AG98" i="5"/>
  <c r="AG128" i="5"/>
  <c r="AG157" i="5"/>
  <c r="AG232" i="5"/>
  <c r="AG217" i="5"/>
  <c r="AG156" i="5"/>
  <c r="AG231" i="5"/>
  <c r="AG216" i="5"/>
  <c r="AH123" i="5"/>
  <c r="AH114" i="5"/>
  <c r="AH105" i="5"/>
  <c r="AG95" i="5"/>
  <c r="AH162" i="5"/>
  <c r="AH68" i="5"/>
  <c r="AG72" i="5"/>
  <c r="AG182" i="5"/>
  <c r="AG168" i="5"/>
  <c r="AG221" i="5"/>
  <c r="AH212" i="5"/>
  <c r="AG206" i="5"/>
  <c r="AH214" i="5"/>
  <c r="AG67" i="5"/>
  <c r="AG44" i="5"/>
  <c r="AH180" i="5"/>
  <c r="AG42" i="5"/>
  <c r="AH172" i="5"/>
  <c r="AG205" i="5"/>
  <c r="AH120" i="5"/>
  <c r="AH109" i="5"/>
  <c r="AH174" i="5"/>
  <c r="AG153" i="5"/>
  <c r="AG225" i="5"/>
  <c r="AG38" i="5"/>
  <c r="AH92" i="5"/>
  <c r="AH171" i="5"/>
  <c r="AG166" i="5"/>
  <c r="AG91" i="5"/>
  <c r="AH127" i="5"/>
  <c r="AG185" i="5"/>
  <c r="AG152" i="5"/>
  <c r="AG63" i="5"/>
  <c r="AH108" i="5"/>
  <c r="AG99" i="5"/>
  <c r="AH164" i="5"/>
  <c r="AH151" i="5"/>
  <c r="AH213" i="5"/>
  <c r="AG209" i="5"/>
  <c r="AH119" i="5"/>
  <c r="AG184" i="5"/>
  <c r="AH156" i="5"/>
  <c r="AG125" i="5"/>
  <c r="AG118" i="5"/>
  <c r="AH183" i="5"/>
  <c r="AH177" i="5"/>
  <c r="AH173" i="5"/>
  <c r="AG238" i="5"/>
  <c r="AG55" i="5"/>
  <c r="AG61" i="5"/>
  <c r="AH158" i="5"/>
  <c r="AG237" i="5"/>
  <c r="AH228" i="5"/>
  <c r="AG222" i="5"/>
  <c r="AG212" i="5"/>
  <c r="AG74" i="5"/>
  <c r="AG169" i="5"/>
  <c r="AH155" i="5"/>
  <c r="AG150" i="5"/>
  <c r="AI755" i="6"/>
  <c r="AH456" i="6"/>
  <c r="AH724" i="6"/>
  <c r="AG419" i="6"/>
  <c r="AG816" i="6"/>
  <c r="AG295" i="6"/>
  <c r="AH40" i="6"/>
  <c r="AI39" i="6"/>
  <c r="AH666" i="6"/>
  <c r="AH572" i="6"/>
  <c r="AI509" i="6"/>
  <c r="AG680" i="6"/>
  <c r="AH509" i="6"/>
  <c r="AH585" i="6"/>
  <c r="AI550" i="6"/>
  <c r="AG716" i="6"/>
  <c r="AH550" i="6"/>
  <c r="AI522" i="6"/>
  <c r="AI247" i="6"/>
  <c r="AG59" i="6"/>
  <c r="AG31" i="6"/>
  <c r="AI789" i="6"/>
  <c r="AG759" i="6"/>
  <c r="AH183" i="6"/>
  <c r="AG699" i="6"/>
  <c r="AI323" i="6"/>
  <c r="AG183" i="6"/>
  <c r="AG800" i="6"/>
  <c r="AI335" i="6"/>
  <c r="AH67" i="6"/>
  <c r="AH723" i="6"/>
  <c r="AI570" i="6"/>
  <c r="AH498" i="6"/>
  <c r="AH420" i="6"/>
  <c r="AI763" i="6"/>
  <c r="AG690" i="6"/>
  <c r="AH539" i="6"/>
  <c r="AI525" i="6"/>
  <c r="AI343" i="6"/>
  <c r="AG551" i="6"/>
  <c r="AG539" i="6"/>
  <c r="AI419" i="6"/>
  <c r="AI706" i="6"/>
  <c r="AH665" i="6"/>
  <c r="AI576" i="6"/>
  <c r="AI449" i="6"/>
  <c r="AI690" i="6"/>
  <c r="AH618" i="6"/>
  <c r="AH561" i="6"/>
  <c r="AH432" i="6"/>
  <c r="AH298" i="6"/>
  <c r="AI40" i="6"/>
  <c r="AI159" i="6"/>
  <c r="AI759" i="6"/>
  <c r="AG646" i="6"/>
  <c r="AH520" i="6"/>
  <c r="AH159" i="6"/>
  <c r="AH99" i="6"/>
  <c r="AI599" i="6"/>
  <c r="AI111" i="6"/>
  <c r="AH786" i="6"/>
  <c r="AH687" i="6"/>
  <c r="AG599" i="6"/>
  <c r="AH557" i="6"/>
  <c r="AG111" i="6"/>
  <c r="AI642" i="6"/>
  <c r="AI139" i="6"/>
  <c r="AH796" i="6"/>
  <c r="AG724" i="6"/>
  <c r="AG335" i="6"/>
  <c r="AI259" i="6"/>
  <c r="AG774" i="6"/>
  <c r="AG698" i="6"/>
  <c r="AH588" i="6"/>
  <c r="AI392" i="6"/>
  <c r="AI363" i="6"/>
  <c r="AI171" i="6"/>
  <c r="AH772" i="6"/>
  <c r="AH361" i="6"/>
  <c r="AH171" i="6"/>
  <c r="AH706" i="6"/>
  <c r="AG627" i="6"/>
  <c r="AG572" i="6"/>
  <c r="AI536" i="6"/>
  <c r="AG456" i="6"/>
  <c r="AG443" i="6"/>
  <c r="AH259" i="6"/>
  <c r="AG67" i="6"/>
  <c r="AI744" i="6"/>
  <c r="AI559" i="6"/>
  <c r="AH343" i="6"/>
  <c r="AH51" i="6"/>
  <c r="AH570" i="6"/>
  <c r="AI520" i="6"/>
  <c r="AI494" i="6"/>
  <c r="AG464" i="6"/>
  <c r="AH453" i="6"/>
  <c r="AI413" i="6"/>
  <c r="AI805" i="6"/>
  <c r="AG766" i="6"/>
  <c r="AG727" i="6"/>
  <c r="AH384" i="6"/>
  <c r="AG778" i="6"/>
  <c r="AH754" i="6"/>
  <c r="AH741" i="6"/>
  <c r="AI663" i="6"/>
  <c r="AH648" i="6"/>
  <c r="AG579" i="6"/>
  <c r="AH569" i="6"/>
  <c r="AG531" i="6"/>
  <c r="AG477" i="6"/>
  <c r="AI463" i="6"/>
  <c r="AH396" i="6"/>
  <c r="AI326" i="6"/>
  <c r="AG283" i="6"/>
  <c r="AI75" i="6"/>
  <c r="AG754" i="6"/>
  <c r="AH700" i="6"/>
  <c r="AH635" i="6"/>
  <c r="AH463" i="6"/>
  <c r="AI311" i="6"/>
  <c r="AG803" i="6"/>
  <c r="AG688" i="6"/>
  <c r="AI647" i="6"/>
  <c r="AH518" i="6"/>
  <c r="AH175" i="6"/>
  <c r="AG103" i="6"/>
  <c r="AH800" i="6"/>
  <c r="AI746" i="6"/>
  <c r="AH712" i="6"/>
  <c r="AH701" i="6"/>
  <c r="AH680" i="6"/>
  <c r="AG670" i="6"/>
  <c r="AI659" i="6"/>
  <c r="AG640" i="6"/>
  <c r="AG616" i="6"/>
  <c r="AH603" i="6"/>
  <c r="AG533" i="6"/>
  <c r="AI514" i="6"/>
  <c r="AH479" i="6"/>
  <c r="AH448" i="6"/>
  <c r="AH365" i="6"/>
  <c r="AG732" i="6"/>
  <c r="AI591" i="6"/>
  <c r="AH522" i="6"/>
  <c r="AG489" i="6"/>
  <c r="AH436" i="6"/>
  <c r="AI387" i="6"/>
  <c r="AI375" i="6"/>
  <c r="AG298" i="6"/>
  <c r="AI274" i="6"/>
  <c r="AI657" i="6"/>
  <c r="AI601" i="6"/>
  <c r="AH591" i="6"/>
  <c r="AG571" i="6"/>
  <c r="AG561" i="6"/>
  <c r="AI499" i="6"/>
  <c r="AI455" i="6"/>
  <c r="AH375" i="6"/>
  <c r="AI235" i="6"/>
  <c r="AI787" i="6"/>
  <c r="AI765" i="6"/>
  <c r="AG731" i="6"/>
  <c r="AI721" i="6"/>
  <c r="AH699" i="6"/>
  <c r="AI689" i="6"/>
  <c r="AH657" i="6"/>
  <c r="AH626" i="6"/>
  <c r="AG601" i="6"/>
  <c r="AG580" i="6"/>
  <c r="AH499" i="6"/>
  <c r="AI488" i="6"/>
  <c r="AG455" i="6"/>
  <c r="AI421" i="6"/>
  <c r="AH235" i="6"/>
  <c r="AH131" i="6"/>
  <c r="AI91" i="6"/>
  <c r="AG805" i="6"/>
  <c r="AI795" i="6"/>
  <c r="AH785" i="6"/>
  <c r="AH773" i="6"/>
  <c r="AH753" i="6"/>
  <c r="AI728" i="6"/>
  <c r="AH609" i="6"/>
  <c r="AG497" i="6"/>
  <c r="AI473" i="6"/>
  <c r="AG155" i="6"/>
  <c r="AI47" i="6"/>
  <c r="AI25" i="6"/>
  <c r="AH673" i="6"/>
  <c r="AI653" i="6"/>
  <c r="AH633" i="6"/>
  <c r="AI577" i="6"/>
  <c r="AI557" i="6"/>
  <c r="AH548" i="6"/>
  <c r="AH526" i="6"/>
  <c r="AI518" i="6"/>
  <c r="AI441" i="6"/>
  <c r="AG47" i="6"/>
  <c r="AH36" i="6"/>
  <c r="AH451" i="6"/>
  <c r="AH441" i="6"/>
  <c r="AI803" i="6"/>
  <c r="AI793" i="6"/>
  <c r="AG772" i="6"/>
  <c r="AI695" i="6"/>
  <c r="AG672" i="6"/>
  <c r="AG663" i="6"/>
  <c r="AI652" i="6"/>
  <c r="AH642" i="6"/>
  <c r="AI586" i="6"/>
  <c r="AG451" i="6"/>
  <c r="AH404" i="6"/>
  <c r="AG392" i="6"/>
  <c r="AH381" i="6"/>
  <c r="AH318" i="6"/>
  <c r="AH267" i="6"/>
  <c r="AG175" i="6"/>
  <c r="AI163" i="6"/>
  <c r="AH139" i="6"/>
  <c r="AI631" i="6"/>
  <c r="AH556" i="6"/>
  <c r="AI517" i="6"/>
  <c r="AG505" i="6"/>
  <c r="AH291" i="6"/>
  <c r="AI199" i="6"/>
  <c r="AH163" i="6"/>
  <c r="AI34" i="6"/>
  <c r="AI714" i="6"/>
  <c r="AG702" i="6"/>
  <c r="AH671" i="6"/>
  <c r="AH631" i="6"/>
  <c r="AH534" i="6"/>
  <c r="AG480" i="6"/>
  <c r="AI469" i="6"/>
  <c r="AG440" i="6"/>
  <c r="AH391" i="6"/>
  <c r="AG342" i="6"/>
  <c r="AI266" i="6"/>
  <c r="AH227" i="6"/>
  <c r="AH151" i="6"/>
  <c r="AI123" i="6"/>
  <c r="AI83" i="6"/>
  <c r="AI44" i="6"/>
  <c r="AG813" i="6"/>
  <c r="AH780" i="6"/>
  <c r="AG671" i="6"/>
  <c r="AG650" i="6"/>
  <c r="AI640" i="6"/>
  <c r="AG585" i="6"/>
  <c r="AI555" i="6"/>
  <c r="AG544" i="6"/>
  <c r="AI523" i="6"/>
  <c r="AH469" i="6"/>
  <c r="AI290" i="6"/>
  <c r="AH266" i="6"/>
  <c r="AG239" i="6"/>
  <c r="AH211" i="6"/>
  <c r="AG123" i="6"/>
  <c r="AH790" i="6"/>
  <c r="AG734" i="6"/>
  <c r="AI701" i="6"/>
  <c r="AI603" i="6"/>
  <c r="AG593" i="6"/>
  <c r="AH563" i="6"/>
  <c r="AH533" i="6"/>
  <c r="AH523" i="6"/>
  <c r="AI479" i="6"/>
  <c r="AI425" i="6"/>
  <c r="AG401" i="6"/>
  <c r="AG327" i="6"/>
  <c r="AG211" i="6"/>
  <c r="AI95" i="6"/>
  <c r="AI812" i="6"/>
  <c r="AI804" i="6"/>
  <c r="AG796" i="6"/>
  <c r="AG787" i="6"/>
  <c r="AH779" i="6"/>
  <c r="AH764" i="6"/>
  <c r="AH746" i="6"/>
  <c r="AI738" i="6"/>
  <c r="AH714" i="6"/>
  <c r="AH705" i="6"/>
  <c r="AI664" i="6"/>
  <c r="AH656" i="6"/>
  <c r="AG633" i="6"/>
  <c r="AI625" i="6"/>
  <c r="AH593" i="6"/>
  <c r="AG517" i="6"/>
  <c r="AG432" i="6"/>
  <c r="AG413" i="6"/>
  <c r="AH363" i="6"/>
  <c r="AI353" i="6"/>
  <c r="AH311" i="6"/>
  <c r="AG290" i="6"/>
  <c r="AG219" i="6"/>
  <c r="AH91" i="6"/>
  <c r="AI43" i="6"/>
  <c r="AG812" i="6"/>
  <c r="AG779" i="6"/>
  <c r="AH738" i="6"/>
  <c r="AH730" i="6"/>
  <c r="AH697" i="6"/>
  <c r="AH576" i="6"/>
  <c r="AI310" i="6"/>
  <c r="AI32" i="6"/>
  <c r="AH811" i="6"/>
  <c r="AH778" i="6"/>
  <c r="AG763" i="6"/>
  <c r="AI737" i="6"/>
  <c r="AH721" i="6"/>
  <c r="AI712" i="6"/>
  <c r="AI687" i="6"/>
  <c r="AH646" i="6"/>
  <c r="AI592" i="6"/>
  <c r="AH497" i="6"/>
  <c r="AI448" i="6"/>
  <c r="AI391" i="6"/>
  <c r="AI361" i="6"/>
  <c r="AI341" i="6"/>
  <c r="AI318" i="6"/>
  <c r="AH310" i="6"/>
  <c r="AI255" i="6"/>
  <c r="AI99" i="6"/>
  <c r="AG32" i="6"/>
  <c r="AI22" i="6"/>
  <c r="AI817" i="6"/>
  <c r="AH770" i="6"/>
  <c r="AH744" i="6"/>
  <c r="AH695" i="6"/>
  <c r="AG678" i="6"/>
  <c r="AH653" i="6"/>
  <c r="AG621" i="6"/>
  <c r="AG609" i="6"/>
  <c r="AH409" i="6"/>
  <c r="AH215" i="6"/>
  <c r="AI809" i="6"/>
  <c r="AG770" i="6"/>
  <c r="AI735" i="6"/>
  <c r="AI727" i="6"/>
  <c r="AI669" i="6"/>
  <c r="AI637" i="6"/>
  <c r="AI582" i="6"/>
  <c r="AI528" i="6"/>
  <c r="AH513" i="6"/>
  <c r="AI496" i="6"/>
  <c r="AI484" i="6"/>
  <c r="AG427" i="6"/>
  <c r="AG409" i="6"/>
  <c r="AH397" i="6"/>
  <c r="AI327" i="6"/>
  <c r="AG263" i="6"/>
  <c r="AH239" i="6"/>
  <c r="AI227" i="6"/>
  <c r="AG215" i="6"/>
  <c r="AG203" i="6"/>
  <c r="AI191" i="6"/>
  <c r="AI20" i="6"/>
  <c r="AH809" i="6"/>
  <c r="AI783" i="6"/>
  <c r="AI776" i="6"/>
  <c r="AI751" i="6"/>
  <c r="AH735" i="6"/>
  <c r="AH686" i="6"/>
  <c r="AI644" i="6"/>
  <c r="AH637" i="6"/>
  <c r="AH629" i="6"/>
  <c r="AH608" i="6"/>
  <c r="AH528" i="6"/>
  <c r="AI377" i="6"/>
  <c r="AH347" i="6"/>
  <c r="AH338" i="6"/>
  <c r="AI179" i="6"/>
  <c r="AI71" i="6"/>
  <c r="AG791" i="6"/>
  <c r="AH783" i="6"/>
  <c r="AH776" i="6"/>
  <c r="AH751" i="6"/>
  <c r="AG743" i="6"/>
  <c r="AH717" i="6"/>
  <c r="AG686" i="6"/>
  <c r="AG668" i="6"/>
  <c r="AH644" i="6"/>
  <c r="AG629" i="6"/>
  <c r="AG608" i="6"/>
  <c r="AI563" i="6"/>
  <c r="AI453" i="6"/>
  <c r="AH445" i="6"/>
  <c r="AG417" i="6"/>
  <c r="AI396" i="6"/>
  <c r="AH377" i="6"/>
  <c r="AG347" i="6"/>
  <c r="AG338" i="6"/>
  <c r="AH306" i="6"/>
  <c r="AH283" i="6"/>
  <c r="AI251" i="6"/>
  <c r="AH179" i="6"/>
  <c r="AI131" i="6"/>
  <c r="AH71" i="6"/>
  <c r="AI59" i="6"/>
  <c r="AD818" i="6"/>
  <c r="AI815" i="6"/>
  <c r="AI545" i="6"/>
  <c r="AI511" i="6"/>
  <c r="AI501" i="6"/>
  <c r="AI357" i="6"/>
  <c r="AI314" i="6"/>
  <c r="AI119" i="6"/>
  <c r="AH815" i="6"/>
  <c r="AH782" i="6"/>
  <c r="AI716" i="6"/>
  <c r="AI708" i="6"/>
  <c r="AH685" i="6"/>
  <c r="AH667" i="6"/>
  <c r="AH659" i="6"/>
  <c r="AI650" i="6"/>
  <c r="AH643" i="6"/>
  <c r="AH555" i="6"/>
  <c r="AH545" i="6"/>
  <c r="AH511" i="6"/>
  <c r="AH501" i="6"/>
  <c r="AG481" i="6"/>
  <c r="AI461" i="6"/>
  <c r="AI444" i="6"/>
  <c r="AG436" i="6"/>
  <c r="AH425" i="6"/>
  <c r="AI416" i="6"/>
  <c r="AG376" i="6"/>
  <c r="AH357" i="6"/>
  <c r="AH314" i="6"/>
  <c r="AH271" i="6"/>
  <c r="AG167" i="6"/>
  <c r="AH119" i="6"/>
  <c r="AH95" i="6"/>
  <c r="AG782" i="6"/>
  <c r="AH774" i="6"/>
  <c r="AH766" i="6"/>
  <c r="AH749" i="6"/>
  <c r="AI741" i="6"/>
  <c r="AI733" i="6"/>
  <c r="AI673" i="6"/>
  <c r="AI635" i="6"/>
  <c r="AH627" i="6"/>
  <c r="AI588" i="6"/>
  <c r="AH579" i="6"/>
  <c r="AH571" i="6"/>
  <c r="AI526" i="6"/>
  <c r="AG461" i="6"/>
  <c r="AH444" i="6"/>
  <c r="AH416" i="6"/>
  <c r="AI405" i="6"/>
  <c r="AI365" i="6"/>
  <c r="AI46" i="6"/>
  <c r="AI36" i="6"/>
  <c r="AG28" i="6"/>
  <c r="AH808" i="6"/>
  <c r="AG801" i="6"/>
  <c r="AH795" i="6"/>
  <c r="AH789" i="6"/>
  <c r="AH765" i="6"/>
  <c r="AH737" i="6"/>
  <c r="AG707" i="6"/>
  <c r="AG666" i="6"/>
  <c r="AG651" i="6"/>
  <c r="AH638" i="6"/>
  <c r="AH615" i="6"/>
  <c r="AG556" i="6"/>
  <c r="AI549" i="6"/>
  <c r="AI540" i="6"/>
  <c r="AG525" i="6"/>
  <c r="AH447" i="6"/>
  <c r="AI433" i="6"/>
  <c r="AI399" i="6"/>
  <c r="AI383" i="6"/>
  <c r="AI23" i="6"/>
  <c r="AI757" i="6"/>
  <c r="AG750" i="6"/>
  <c r="AG679" i="6"/>
  <c r="AI622" i="6"/>
  <c r="AG615" i="6"/>
  <c r="AH584" i="6"/>
  <c r="AH562" i="6"/>
  <c r="AG447" i="6"/>
  <c r="AH433" i="6"/>
  <c r="AG407" i="6"/>
  <c r="AH399" i="6"/>
  <c r="AH383" i="6"/>
  <c r="AH342" i="6"/>
  <c r="AI306" i="6"/>
  <c r="AH295" i="6"/>
  <c r="AG267" i="6"/>
  <c r="AH23" i="6"/>
  <c r="AH191" i="6"/>
  <c r="AI439" i="6"/>
  <c r="AI294" i="6"/>
  <c r="AI87" i="6"/>
  <c r="AH793" i="6"/>
  <c r="AG781" i="6"/>
  <c r="AG775" i="6"/>
  <c r="AI769" i="6"/>
  <c r="AH755" i="6"/>
  <c r="AI748" i="6"/>
  <c r="AI705" i="6"/>
  <c r="AI677" i="6"/>
  <c r="AH670" i="6"/>
  <c r="AG656" i="6"/>
  <c r="AG643" i="6"/>
  <c r="AI620" i="6"/>
  <c r="AI612" i="6"/>
  <c r="AH604" i="6"/>
  <c r="AG589" i="6"/>
  <c r="AH582" i="6"/>
  <c r="AI554" i="6"/>
  <c r="AG516" i="6"/>
  <c r="AG500" i="6"/>
  <c r="AI493" i="6"/>
  <c r="AH484" i="6"/>
  <c r="AI476" i="6"/>
  <c r="AI460" i="6"/>
  <c r="AG445" i="6"/>
  <c r="AH439" i="6"/>
  <c r="AH421" i="6"/>
  <c r="AH405" i="6"/>
  <c r="AG381" i="6"/>
  <c r="AH346" i="6"/>
  <c r="AH341" i="6"/>
  <c r="AH294" i="6"/>
  <c r="AH274" i="6"/>
  <c r="AG151" i="6"/>
  <c r="AI127" i="6"/>
  <c r="AH87" i="6"/>
  <c r="AH75" i="6"/>
  <c r="AH52" i="6"/>
  <c r="AH44" i="6"/>
  <c r="AI28" i="6"/>
  <c r="AH769" i="6"/>
  <c r="AH748" i="6"/>
  <c r="AH719" i="6"/>
  <c r="AI684" i="6"/>
  <c r="AH620" i="6"/>
  <c r="AH612" i="6"/>
  <c r="AI574" i="6"/>
  <c r="AH560" i="6"/>
  <c r="AH493" i="6"/>
  <c r="AH476" i="6"/>
  <c r="AI468" i="6"/>
  <c r="AG346" i="6"/>
  <c r="AH127" i="6"/>
  <c r="AG35" i="6"/>
  <c r="AG792" i="6"/>
  <c r="AI780" i="6"/>
  <c r="AG719" i="6"/>
  <c r="AH684" i="6"/>
  <c r="AH655" i="6"/>
  <c r="AI648" i="6"/>
  <c r="AH574" i="6"/>
  <c r="AI567" i="6"/>
  <c r="AH553" i="6"/>
  <c r="AG483" i="6"/>
  <c r="AG468" i="6"/>
  <c r="AG380" i="6"/>
  <c r="AG355" i="6"/>
  <c r="AI331" i="6"/>
  <c r="AI797" i="6"/>
  <c r="AI371" i="6"/>
  <c r="AI345" i="6"/>
  <c r="AH20" i="6"/>
  <c r="AH817" i="6"/>
  <c r="AG811" i="6"/>
  <c r="AH804" i="6"/>
  <c r="AH797" i="6"/>
  <c r="AI791" i="6"/>
  <c r="AG786" i="6"/>
  <c r="AH768" i="6"/>
  <c r="AG747" i="6"/>
  <c r="AH733" i="6"/>
  <c r="AI725" i="6"/>
  <c r="AH689" i="6"/>
  <c r="AH683" i="6"/>
  <c r="AI674" i="6"/>
  <c r="AH669" i="6"/>
  <c r="AG654" i="6"/>
  <c r="AI610" i="6"/>
  <c r="AI566" i="6"/>
  <c r="AH536" i="6"/>
  <c r="AH514" i="6"/>
  <c r="AI506" i="6"/>
  <c r="AI475" i="6"/>
  <c r="AI428" i="6"/>
  <c r="AG420" i="6"/>
  <c r="AH387" i="6"/>
  <c r="AI379" i="6"/>
  <c r="AH371" i="6"/>
  <c r="AH345" i="6"/>
  <c r="AI263" i="6"/>
  <c r="AH255" i="6"/>
  <c r="AI219" i="6"/>
  <c r="AI167" i="6"/>
  <c r="AH115" i="6"/>
  <c r="AI103" i="6"/>
  <c r="AI50" i="6"/>
  <c r="AI27" i="6"/>
  <c r="AI773" i="6"/>
  <c r="AG760" i="6"/>
  <c r="AI753" i="6"/>
  <c r="AI717" i="6"/>
  <c r="AI711" i="6"/>
  <c r="AH702" i="6"/>
  <c r="AG696" i="6"/>
  <c r="AH674" i="6"/>
  <c r="AI626" i="6"/>
  <c r="AI618" i="6"/>
  <c r="AH610" i="6"/>
  <c r="AI558" i="6"/>
  <c r="AH551" i="6"/>
  <c r="AH544" i="6"/>
  <c r="AI527" i="6"/>
  <c r="AH506" i="6"/>
  <c r="AI498" i="6"/>
  <c r="AH481" i="6"/>
  <c r="AG475" i="6"/>
  <c r="AG395" i="6"/>
  <c r="AI271" i="6"/>
  <c r="AI147" i="6"/>
  <c r="AG115" i="6"/>
  <c r="AH41" i="6"/>
  <c r="AH33" i="6"/>
  <c r="AH27" i="6"/>
  <c r="AG19" i="6"/>
  <c r="AI799" i="6"/>
  <c r="AI777" i="6"/>
  <c r="AI752" i="6"/>
  <c r="AI742" i="6"/>
  <c r="AI720" i="6"/>
  <c r="AI710" i="6"/>
  <c r="AH652" i="6"/>
  <c r="AI641" i="6"/>
  <c r="AI619" i="6"/>
  <c r="AI602" i="6"/>
  <c r="AI597" i="6"/>
  <c r="AH592" i="6"/>
  <c r="AH587" i="6"/>
  <c r="AI581" i="6"/>
  <c r="AI564" i="6"/>
  <c r="AH559" i="6"/>
  <c r="AI532" i="6"/>
  <c r="AH527" i="6"/>
  <c r="AI503" i="6"/>
  <c r="AI492" i="6"/>
  <c r="AI485" i="6"/>
  <c r="AI480" i="6"/>
  <c r="AH449" i="6"/>
  <c r="AH424" i="6"/>
  <c r="AI411" i="6"/>
  <c r="AH379" i="6"/>
  <c r="AI358" i="6"/>
  <c r="AH326" i="6"/>
  <c r="AH19" i="6"/>
  <c r="AI813" i="6"/>
  <c r="AH799" i="6"/>
  <c r="AH794" i="6"/>
  <c r="AG790" i="6"/>
  <c r="AI781" i="6"/>
  <c r="AH777" i="6"/>
  <c r="AG764" i="6"/>
  <c r="AI758" i="6"/>
  <c r="AH752" i="6"/>
  <c r="AH742" i="6"/>
  <c r="AH736" i="6"/>
  <c r="AI731" i="6"/>
  <c r="AG726" i="6"/>
  <c r="AH720" i="6"/>
  <c r="AH710" i="6"/>
  <c r="AG700" i="6"/>
  <c r="AI688" i="6"/>
  <c r="AI678" i="6"/>
  <c r="AH641" i="6"/>
  <c r="AH636" i="6"/>
  <c r="AI630" i="6"/>
  <c r="AH619" i="6"/>
  <c r="AI613" i="6"/>
  <c r="AH602" i="6"/>
  <c r="AH597" i="6"/>
  <c r="AG587" i="6"/>
  <c r="AG581" i="6"/>
  <c r="AI575" i="6"/>
  <c r="AG564" i="6"/>
  <c r="AH554" i="6"/>
  <c r="AI543" i="6"/>
  <c r="AI537" i="6"/>
  <c r="AH532" i="6"/>
  <c r="AI516" i="6"/>
  <c r="AH503" i="6"/>
  <c r="AH492" i="6"/>
  <c r="AH485" i="6"/>
  <c r="AI443" i="6"/>
  <c r="AI431" i="6"/>
  <c r="AG424" i="6"/>
  <c r="AH411" i="6"/>
  <c r="AI404" i="6"/>
  <c r="AI397" i="6"/>
  <c r="AI384" i="6"/>
  <c r="AG358" i="6"/>
  <c r="AI351" i="6"/>
  <c r="AI303" i="6"/>
  <c r="AH247" i="6"/>
  <c r="AI207" i="6"/>
  <c r="AH199" i="6"/>
  <c r="AI155" i="6"/>
  <c r="AH147" i="6"/>
  <c r="AH63" i="6"/>
  <c r="AI51" i="6"/>
  <c r="AH45" i="6"/>
  <c r="AI38" i="6"/>
  <c r="AI21" i="6"/>
  <c r="AI808" i="6"/>
  <c r="AG794" i="6"/>
  <c r="AI785" i="6"/>
  <c r="AI768" i="6"/>
  <c r="AH747" i="6"/>
  <c r="AG736" i="6"/>
  <c r="AG715" i="6"/>
  <c r="AI704" i="6"/>
  <c r="AI694" i="6"/>
  <c r="AH672" i="6"/>
  <c r="AI667" i="6"/>
  <c r="AG662" i="6"/>
  <c r="AG636" i="6"/>
  <c r="AH630" i="6"/>
  <c r="AI624" i="6"/>
  <c r="AH613" i="6"/>
  <c r="AH575" i="6"/>
  <c r="AI548" i="6"/>
  <c r="AH543" i="6"/>
  <c r="AH537" i="6"/>
  <c r="AH278" i="6"/>
  <c r="AH207" i="6"/>
  <c r="AH704" i="6"/>
  <c r="AI350" i="6"/>
  <c r="AH331" i="6"/>
  <c r="AI302" i="6"/>
  <c r="AH286" i="6"/>
  <c r="AG278" i="6"/>
  <c r="AH83" i="6"/>
  <c r="AH37" i="6"/>
  <c r="AI26" i="6"/>
  <c r="AI693" i="6"/>
  <c r="AG683" i="6"/>
  <c r="AI661" i="6"/>
  <c r="AG596" i="6"/>
  <c r="AH586" i="6"/>
  <c r="AH558" i="6"/>
  <c r="AG553" i="6"/>
  <c r="AH542" i="6"/>
  <c r="AH350" i="6"/>
  <c r="AH302" i="6"/>
  <c r="AG286" i="6"/>
  <c r="AI807" i="6"/>
  <c r="AI784" i="6"/>
  <c r="AI767" i="6"/>
  <c r="AG730" i="6"/>
  <c r="AH708" i="6"/>
  <c r="AI703" i="6"/>
  <c r="AI682" i="6"/>
  <c r="AH677" i="6"/>
  <c r="AI660" i="6"/>
  <c r="AG655" i="6"/>
  <c r="AH622" i="6"/>
  <c r="AI606" i="6"/>
  <c r="AI595" i="6"/>
  <c r="AG569" i="6"/>
  <c r="AI552" i="6"/>
  <c r="AI541" i="6"/>
  <c r="AH496" i="6"/>
  <c r="AH490" i="6"/>
  <c r="AH473" i="6"/>
  <c r="AI465" i="6"/>
  <c r="AI459" i="6"/>
  <c r="AI435" i="6"/>
  <c r="AG428" i="6"/>
  <c r="AI389" i="6"/>
  <c r="AH349" i="6"/>
  <c r="AI330" i="6"/>
  <c r="AH323" i="6"/>
  <c r="AI315" i="6"/>
  <c r="AI243" i="6"/>
  <c r="AI223" i="6"/>
  <c r="AI187" i="6"/>
  <c r="AI135" i="6"/>
  <c r="AH49" i="6"/>
  <c r="AH807" i="6"/>
  <c r="AI788" i="6"/>
  <c r="AH784" i="6"/>
  <c r="AI771" i="6"/>
  <c r="AH767" i="6"/>
  <c r="AI740" i="6"/>
  <c r="AI718" i="6"/>
  <c r="AH703" i="6"/>
  <c r="AI691" i="6"/>
  <c r="AH682" i="6"/>
  <c r="AH660" i="6"/>
  <c r="AI639" i="6"/>
  <c r="AI628" i="6"/>
  <c r="AI617" i="6"/>
  <c r="AI600" i="6"/>
  <c r="AH595" i="6"/>
  <c r="AI590" i="6"/>
  <c r="AI573" i="6"/>
  <c r="AH552" i="6"/>
  <c r="AI546" i="6"/>
  <c r="AH541" i="6"/>
  <c r="AH459" i="6"/>
  <c r="AH435" i="6"/>
  <c r="AH389" i="6"/>
  <c r="AI370" i="6"/>
  <c r="AI337" i="6"/>
  <c r="AH330" i="6"/>
  <c r="AH315" i="6"/>
  <c r="AH243" i="6"/>
  <c r="AH223" i="6"/>
  <c r="AI195" i="6"/>
  <c r="AH187" i="6"/>
  <c r="AI143" i="6"/>
  <c r="AH135" i="6"/>
  <c r="AI107" i="6"/>
  <c r="AI24" i="6"/>
  <c r="AI816" i="6"/>
  <c r="AI801" i="6"/>
  <c r="AI792" i="6"/>
  <c r="AH788" i="6"/>
  <c r="AI775" i="6"/>
  <c r="AH771" i="6"/>
  <c r="AI761" i="6"/>
  <c r="AI750" i="6"/>
  <c r="AH740" i="6"/>
  <c r="AI734" i="6"/>
  <c r="AI729" i="6"/>
  <c r="AH718" i="6"/>
  <c r="AH713" i="6"/>
  <c r="AI707" i="6"/>
  <c r="AH691" i="6"/>
  <c r="AI676" i="6"/>
  <c r="AI654" i="6"/>
  <c r="AH639" i="6"/>
  <c r="AG628" i="6"/>
  <c r="AI621" i="6"/>
  <c r="AH617" i="6"/>
  <c r="AI611" i="6"/>
  <c r="AH600" i="6"/>
  <c r="AH590" i="6"/>
  <c r="AH573" i="6"/>
  <c r="AH568" i="6"/>
  <c r="AH546" i="6"/>
  <c r="AI535" i="6"/>
  <c r="AH529" i="6"/>
  <c r="AH519" i="6"/>
  <c r="AG507" i="6"/>
  <c r="AG495" i="6"/>
  <c r="AI489" i="6"/>
  <c r="AI483" i="6"/>
  <c r="AI464" i="6"/>
  <c r="AI427" i="6"/>
  <c r="AI415" i="6"/>
  <c r="AI407" i="6"/>
  <c r="AI401" i="6"/>
  <c r="AI376" i="6"/>
  <c r="AH370" i="6"/>
  <c r="AI355" i="6"/>
  <c r="AH337" i="6"/>
  <c r="AG322" i="6"/>
  <c r="AH275" i="6"/>
  <c r="AI203" i="6"/>
  <c r="AH195" i="6"/>
  <c r="AH143" i="6"/>
  <c r="AH107" i="6"/>
  <c r="AI48" i="6"/>
  <c r="AI42" i="6"/>
  <c r="AI35" i="6"/>
  <c r="AI30" i="6"/>
  <c r="AH24" i="6"/>
  <c r="AH761" i="6"/>
  <c r="AH729" i="6"/>
  <c r="AI723" i="6"/>
  <c r="AI697" i="6"/>
  <c r="AH676" i="6"/>
  <c r="AI665" i="6"/>
  <c r="AH649" i="6"/>
  <c r="AG611" i="6"/>
  <c r="AI604" i="6"/>
  <c r="AI584" i="6"/>
  <c r="AH578" i="6"/>
  <c r="AG568" i="6"/>
  <c r="AH535" i="6"/>
  <c r="AG529" i="6"/>
  <c r="AG524" i="6"/>
  <c r="AG519" i="6"/>
  <c r="AI513" i="6"/>
  <c r="AI500" i="6"/>
  <c r="AI477" i="6"/>
  <c r="AI471" i="6"/>
  <c r="AH440" i="6"/>
  <c r="AH415" i="6"/>
  <c r="AI395" i="6"/>
  <c r="AH48" i="6"/>
  <c r="AC266" i="6"/>
  <c r="AG474" i="6"/>
  <c r="AH474" i="6"/>
  <c r="AI474" i="6"/>
  <c r="AG423" i="6"/>
  <c r="AH423" i="6"/>
  <c r="AI423" i="6"/>
  <c r="AH388" i="6"/>
  <c r="AI388" i="6"/>
  <c r="AG325" i="6"/>
  <c r="AI325" i="6"/>
  <c r="AH325" i="6"/>
  <c r="AG272" i="6"/>
  <c r="AH272" i="6"/>
  <c r="AI272" i="6"/>
  <c r="AG248" i="6"/>
  <c r="AH248" i="6"/>
  <c r="AI248" i="6"/>
  <c r="AG222" i="6"/>
  <c r="AH222" i="6"/>
  <c r="AI222" i="6"/>
  <c r="AG178" i="6"/>
  <c r="AH178" i="6"/>
  <c r="AG169" i="6"/>
  <c r="AH169" i="6"/>
  <c r="AI169" i="6"/>
  <c r="AG160" i="6"/>
  <c r="AH160" i="6"/>
  <c r="AI160" i="6"/>
  <c r="AG422" i="6"/>
  <c r="AH422" i="6"/>
  <c r="AI422" i="6"/>
  <c r="AG393" i="6"/>
  <c r="AH393" i="6"/>
  <c r="AI393" i="6"/>
  <c r="AG344" i="6"/>
  <c r="AH344" i="6"/>
  <c r="AI344" i="6"/>
  <c r="AG324" i="6"/>
  <c r="AH324" i="6"/>
  <c r="AI324" i="6"/>
  <c r="AG257" i="6"/>
  <c r="AI257" i="6"/>
  <c r="AH257" i="6"/>
  <c r="AG230" i="6"/>
  <c r="AH230" i="6"/>
  <c r="AI230" i="6"/>
  <c r="AG221" i="6"/>
  <c r="AH221" i="6"/>
  <c r="AI221" i="6"/>
  <c r="AG504" i="6"/>
  <c r="AH504" i="6"/>
  <c r="AI504" i="6"/>
  <c r="AG434" i="6"/>
  <c r="AH434" i="6"/>
  <c r="AI434" i="6"/>
  <c r="AH279" i="6"/>
  <c r="AI279" i="6"/>
  <c r="AG256" i="6"/>
  <c r="AH256" i="6"/>
  <c r="AI256" i="6"/>
  <c r="AG229" i="6"/>
  <c r="AH229" i="6"/>
  <c r="AI229" i="6"/>
  <c r="AG79" i="6"/>
  <c r="AH79" i="6"/>
  <c r="AI79" i="6"/>
  <c r="AH725" i="6"/>
  <c r="AH661" i="6"/>
  <c r="AH577" i="6"/>
  <c r="AH494" i="6"/>
  <c r="AG450" i="6"/>
  <c r="AH450" i="6"/>
  <c r="AI450" i="6"/>
  <c r="AG356" i="6"/>
  <c r="AH356" i="6"/>
  <c r="AI356" i="6"/>
  <c r="AG349" i="6"/>
  <c r="AG238" i="6"/>
  <c r="AH238" i="6"/>
  <c r="AI238" i="6"/>
  <c r="AG478" i="6"/>
  <c r="AH478" i="6"/>
  <c r="AI478" i="6"/>
  <c r="AH467" i="6"/>
  <c r="AI467" i="6"/>
  <c r="AG237" i="6"/>
  <c r="AH237" i="6"/>
  <c r="AI237" i="6"/>
  <c r="AG472" i="6"/>
  <c r="AH472" i="6"/>
  <c r="AI472" i="6"/>
  <c r="AG466" i="6"/>
  <c r="AH466" i="6"/>
  <c r="AI466" i="6"/>
  <c r="AG410" i="6"/>
  <c r="AH410" i="6"/>
  <c r="AI410" i="6"/>
  <c r="AG386" i="6"/>
  <c r="AH386" i="6"/>
  <c r="AI386" i="6"/>
  <c r="AH362" i="6"/>
  <c r="AI362" i="6"/>
  <c r="AG348" i="6"/>
  <c r="AH348" i="6"/>
  <c r="AI348" i="6"/>
  <c r="AG246" i="6"/>
  <c r="AH246" i="6"/>
  <c r="AI246" i="6"/>
  <c r="AG55" i="6"/>
  <c r="AH55" i="6"/>
  <c r="AI55" i="6"/>
  <c r="AH508" i="6"/>
  <c r="AI508" i="6"/>
  <c r="AH270" i="6"/>
  <c r="AI270" i="6"/>
  <c r="AI762" i="6"/>
  <c r="AH758" i="6"/>
  <c r="AI745" i="6"/>
  <c r="AI732" i="6"/>
  <c r="AH728" i="6"/>
  <c r="AI715" i="6"/>
  <c r="AH711" i="6"/>
  <c r="AI698" i="6"/>
  <c r="AH694" i="6"/>
  <c r="AI681" i="6"/>
  <c r="AI668" i="6"/>
  <c r="AH664" i="6"/>
  <c r="AI651" i="6"/>
  <c r="AH647" i="6"/>
  <c r="AI634" i="6"/>
  <c r="AH625" i="6"/>
  <c r="AI616" i="6"/>
  <c r="AI607" i="6"/>
  <c r="AG594" i="6"/>
  <c r="AH594" i="6"/>
  <c r="AI589" i="6"/>
  <c r="AI580" i="6"/>
  <c r="AH567" i="6"/>
  <c r="AH549" i="6"/>
  <c r="AH540" i="6"/>
  <c r="AI531" i="6"/>
  <c r="AH512" i="6"/>
  <c r="AI507" i="6"/>
  <c r="AI502" i="6"/>
  <c r="AH488" i="6"/>
  <c r="AH471" i="6"/>
  <c r="AH465" i="6"/>
  <c r="AH460" i="6"/>
  <c r="AG385" i="6"/>
  <c r="AH385" i="6"/>
  <c r="AH367" i="6"/>
  <c r="AI367" i="6"/>
  <c r="AG299" i="6"/>
  <c r="AH299" i="6"/>
  <c r="AI299" i="6"/>
  <c r="AG293" i="6"/>
  <c r="AI293" i="6"/>
  <c r="AG113" i="6"/>
  <c r="AH113" i="6"/>
  <c r="AI113" i="6"/>
  <c r="AI818" i="6"/>
  <c r="AI814" i="6"/>
  <c r="AI810" i="6"/>
  <c r="AI806" i="6"/>
  <c r="AI802" i="6"/>
  <c r="AI798" i="6"/>
  <c r="AH762" i="6"/>
  <c r="AI749" i="6"/>
  <c r="AH745" i="6"/>
  <c r="AI685" i="6"/>
  <c r="AH681" i="6"/>
  <c r="AI638" i="6"/>
  <c r="AH634" i="6"/>
  <c r="AH607" i="6"/>
  <c r="AI562" i="6"/>
  <c r="AG512" i="6"/>
  <c r="AH502" i="6"/>
  <c r="AG454" i="6"/>
  <c r="AH454" i="6"/>
  <c r="AI454" i="6"/>
  <c r="AG426" i="6"/>
  <c r="AH426" i="6"/>
  <c r="AI426" i="6"/>
  <c r="AH403" i="6"/>
  <c r="AI403" i="6"/>
  <c r="AI366" i="6"/>
  <c r="AG292" i="6"/>
  <c r="AH292" i="6"/>
  <c r="AI292" i="6"/>
  <c r="AG285" i="6"/>
  <c r="AI285" i="6"/>
  <c r="AG122" i="6"/>
  <c r="AH122" i="6"/>
  <c r="AI122" i="6"/>
  <c r="AH818" i="6"/>
  <c r="AH814" i="6"/>
  <c r="AH810" i="6"/>
  <c r="AH806" i="6"/>
  <c r="AH802" i="6"/>
  <c r="AH798" i="6"/>
  <c r="AG598" i="6"/>
  <c r="AI598" i="6"/>
  <c r="AH437" i="6"/>
  <c r="AI437" i="6"/>
  <c r="AG414" i="6"/>
  <c r="AH414" i="6"/>
  <c r="AI414" i="6"/>
  <c r="AG408" i="6"/>
  <c r="AH408" i="6"/>
  <c r="AI408" i="6"/>
  <c r="AG402" i="6"/>
  <c r="AH402" i="6"/>
  <c r="AI402" i="6"/>
  <c r="AH373" i="6"/>
  <c r="AI373" i="6"/>
  <c r="AH366" i="6"/>
  <c r="AH354" i="6"/>
  <c r="AI354" i="6"/>
  <c r="AI291" i="6"/>
  <c r="AG121" i="6"/>
  <c r="AH121" i="6"/>
  <c r="AI121" i="6"/>
  <c r="AG521" i="6"/>
  <c r="AI521" i="6"/>
  <c r="AG487" i="6"/>
  <c r="AH487" i="6"/>
  <c r="AI487" i="6"/>
  <c r="AG470" i="6"/>
  <c r="AH470" i="6"/>
  <c r="AI470" i="6"/>
  <c r="AG442" i="6"/>
  <c r="AH442" i="6"/>
  <c r="AI442" i="6"/>
  <c r="AH431" i="6"/>
  <c r="AG378" i="6"/>
  <c r="AH378" i="6"/>
  <c r="AI378" i="6"/>
  <c r="AG372" i="6"/>
  <c r="AH372" i="6"/>
  <c r="AI372" i="6"/>
  <c r="AH307" i="6"/>
  <c r="AI307" i="6"/>
  <c r="AG130" i="6"/>
  <c r="AH130" i="6"/>
  <c r="AG120" i="6"/>
  <c r="AH120" i="6"/>
  <c r="AI120" i="6"/>
  <c r="AH757" i="6"/>
  <c r="AH693" i="6"/>
  <c r="AH624" i="6"/>
  <c r="AH606" i="6"/>
  <c r="AH566" i="6"/>
  <c r="AG486" i="6"/>
  <c r="AH486" i="6"/>
  <c r="AI486" i="6"/>
  <c r="AG359" i="6"/>
  <c r="AH359" i="6"/>
  <c r="AI359" i="6"/>
  <c r="AG319" i="6"/>
  <c r="AI319" i="6"/>
  <c r="AG206" i="6"/>
  <c r="AH206" i="6"/>
  <c r="AI206" i="6"/>
  <c r="AG138" i="6"/>
  <c r="AH138" i="6"/>
  <c r="AG129" i="6"/>
  <c r="AH129" i="6"/>
  <c r="AI129" i="6"/>
  <c r="AG530" i="6"/>
  <c r="AH530" i="6"/>
  <c r="AG313" i="6"/>
  <c r="AI313" i="6"/>
  <c r="AG232" i="6"/>
  <c r="AH232" i="6"/>
  <c r="AI232" i="6"/>
  <c r="AG146" i="6"/>
  <c r="AH146" i="6"/>
  <c r="AG137" i="6"/>
  <c r="AH137" i="6"/>
  <c r="AI137" i="6"/>
  <c r="AG128" i="6"/>
  <c r="AH128" i="6"/>
  <c r="AI128" i="6"/>
  <c r="AI756" i="6"/>
  <c r="AI739" i="6"/>
  <c r="AI722" i="6"/>
  <c r="AI692" i="6"/>
  <c r="AI675" i="6"/>
  <c r="AI658" i="6"/>
  <c r="AI623" i="6"/>
  <c r="AI605" i="6"/>
  <c r="AI583" i="6"/>
  <c r="AI565" i="6"/>
  <c r="AI515" i="6"/>
  <c r="AG430" i="6"/>
  <c r="AH430" i="6"/>
  <c r="AI430" i="6"/>
  <c r="AI412" i="6"/>
  <c r="AG333" i="6"/>
  <c r="AI333" i="6"/>
  <c r="AH333" i="6"/>
  <c r="AG312" i="6"/>
  <c r="AH312" i="6"/>
  <c r="AI312" i="6"/>
  <c r="AG297" i="6"/>
  <c r="AI297" i="6"/>
  <c r="AG241" i="6"/>
  <c r="AH241" i="6"/>
  <c r="AI241" i="6"/>
  <c r="AI231" i="6"/>
  <c r="AG214" i="6"/>
  <c r="AH214" i="6"/>
  <c r="AI214" i="6"/>
  <c r="AG154" i="6"/>
  <c r="AH154" i="6"/>
  <c r="AG145" i="6"/>
  <c r="AH145" i="6"/>
  <c r="AI145" i="6"/>
  <c r="AG136" i="6"/>
  <c r="AH136" i="6"/>
  <c r="AI136" i="6"/>
  <c r="AI760" i="6"/>
  <c r="AH756" i="6"/>
  <c r="AI743" i="6"/>
  <c r="AH739" i="6"/>
  <c r="AI726" i="6"/>
  <c r="AH722" i="6"/>
  <c r="AI709" i="6"/>
  <c r="AI696" i="6"/>
  <c r="AH692" i="6"/>
  <c r="AI679" i="6"/>
  <c r="AH675" i="6"/>
  <c r="AI662" i="6"/>
  <c r="AH658" i="6"/>
  <c r="AI645" i="6"/>
  <c r="AH632" i="6"/>
  <c r="AH623" i="6"/>
  <c r="AI614" i="6"/>
  <c r="AH605" i="6"/>
  <c r="AI596" i="6"/>
  <c r="AH583" i="6"/>
  <c r="AH565" i="6"/>
  <c r="AI547" i="6"/>
  <c r="AI538" i="6"/>
  <c r="AI524" i="6"/>
  <c r="AH515" i="6"/>
  <c r="AI510" i="6"/>
  <c r="AI505" i="6"/>
  <c r="AH491" i="6"/>
  <c r="AI491" i="6"/>
  <c r="AG458" i="6"/>
  <c r="AH458" i="6"/>
  <c r="AI458" i="6"/>
  <c r="AH452" i="6"/>
  <c r="AI452" i="6"/>
  <c r="AG446" i="6"/>
  <c r="AH446" i="6"/>
  <c r="AI446" i="6"/>
  <c r="AI429" i="6"/>
  <c r="AH412" i="6"/>
  <c r="AG406" i="6"/>
  <c r="AH406" i="6"/>
  <c r="AI406" i="6"/>
  <c r="AI400" i="6"/>
  <c r="AG332" i="6"/>
  <c r="AH332" i="6"/>
  <c r="AI332" i="6"/>
  <c r="AG305" i="6"/>
  <c r="AI305" i="6"/>
  <c r="AH305" i="6"/>
  <c r="AG240" i="6"/>
  <c r="AH240" i="6"/>
  <c r="AI240" i="6"/>
  <c r="AH231" i="6"/>
  <c r="AG162" i="6"/>
  <c r="AH162" i="6"/>
  <c r="AG153" i="6"/>
  <c r="AH153" i="6"/>
  <c r="AI153" i="6"/>
  <c r="AG144" i="6"/>
  <c r="AH144" i="6"/>
  <c r="AI144" i="6"/>
  <c r="AI713" i="6"/>
  <c r="AH709" i="6"/>
  <c r="AI649" i="6"/>
  <c r="AH645" i="6"/>
  <c r="AG632" i="6"/>
  <c r="AH614" i="6"/>
  <c r="AI578" i="6"/>
  <c r="AI560" i="6"/>
  <c r="AG547" i="6"/>
  <c r="AI542" i="6"/>
  <c r="AH538" i="6"/>
  <c r="AH510" i="6"/>
  <c r="AH495" i="6"/>
  <c r="AI490" i="6"/>
  <c r="AG457" i="6"/>
  <c r="AH457" i="6"/>
  <c r="AI457" i="6"/>
  <c r="AG429" i="6"/>
  <c r="AH417" i="6"/>
  <c r="AH400" i="6"/>
  <c r="AG388" i="6"/>
  <c r="AG382" i="6"/>
  <c r="AH382" i="6"/>
  <c r="AI382" i="6"/>
  <c r="AH339" i="6"/>
  <c r="AI339" i="6"/>
  <c r="AG339" i="6"/>
  <c r="AG304" i="6"/>
  <c r="AH304" i="6"/>
  <c r="AI304" i="6"/>
  <c r="AG249" i="6"/>
  <c r="AI249" i="6"/>
  <c r="AI178" i="6"/>
  <c r="AG170" i="6"/>
  <c r="AH170" i="6"/>
  <c r="AG161" i="6"/>
  <c r="AH161" i="6"/>
  <c r="AI161" i="6"/>
  <c r="AG152" i="6"/>
  <c r="AH152" i="6"/>
  <c r="AI152" i="6"/>
  <c r="AI380" i="6"/>
  <c r="AH353" i="6"/>
  <c r="AG336" i="6"/>
  <c r="AH336" i="6"/>
  <c r="AI336" i="6"/>
  <c r="AG316" i="6"/>
  <c r="AH316" i="6"/>
  <c r="AI316" i="6"/>
  <c r="AH303" i="6"/>
  <c r="AG296" i="6"/>
  <c r="AH296" i="6"/>
  <c r="AI296" i="6"/>
  <c r="AG245" i="6"/>
  <c r="AH245" i="6"/>
  <c r="AI245" i="6"/>
  <c r="AG186" i="6"/>
  <c r="AH186" i="6"/>
  <c r="AG177" i="6"/>
  <c r="AH177" i="6"/>
  <c r="AI177" i="6"/>
  <c r="AG168" i="6"/>
  <c r="AH168" i="6"/>
  <c r="AI168" i="6"/>
  <c r="AG390" i="6"/>
  <c r="AH390" i="6"/>
  <c r="AI390" i="6"/>
  <c r="AH322" i="6"/>
  <c r="AG275" i="6"/>
  <c r="AG269" i="6"/>
  <c r="AI269" i="6"/>
  <c r="AG194" i="6"/>
  <c r="AH194" i="6"/>
  <c r="AG185" i="6"/>
  <c r="AH185" i="6"/>
  <c r="AI185" i="6"/>
  <c r="AG176" i="6"/>
  <c r="AH176" i="6"/>
  <c r="AI176" i="6"/>
  <c r="AG282" i="6"/>
  <c r="AH282" i="6"/>
  <c r="AI282" i="6"/>
  <c r="AG268" i="6"/>
  <c r="AH268" i="6"/>
  <c r="AI268" i="6"/>
  <c r="AG262" i="6"/>
  <c r="AH262" i="6"/>
  <c r="AG254" i="6"/>
  <c r="AH254" i="6"/>
  <c r="AG202" i="6"/>
  <c r="AH202" i="6"/>
  <c r="AG193" i="6"/>
  <c r="AH193" i="6"/>
  <c r="AI193" i="6"/>
  <c r="AG184" i="6"/>
  <c r="AH184" i="6"/>
  <c r="AI184" i="6"/>
  <c r="AG82" i="6"/>
  <c r="AH82" i="6"/>
  <c r="AI82" i="6"/>
  <c r="AG63" i="6"/>
  <c r="AG352" i="6"/>
  <c r="AH352" i="6"/>
  <c r="AI352" i="6"/>
  <c r="AG253" i="6"/>
  <c r="AI253" i="6"/>
  <c r="AH253" i="6"/>
  <c r="AG210" i="6"/>
  <c r="AH210" i="6"/>
  <c r="AG201" i="6"/>
  <c r="AH201" i="6"/>
  <c r="AI201" i="6"/>
  <c r="AG192" i="6"/>
  <c r="AH192" i="6"/>
  <c r="AI192" i="6"/>
  <c r="AG394" i="6"/>
  <c r="AH394" i="6"/>
  <c r="AI394" i="6"/>
  <c r="AH369" i="6"/>
  <c r="AI369" i="6"/>
  <c r="AG281" i="6"/>
  <c r="AI281" i="6"/>
  <c r="AG261" i="6"/>
  <c r="AI261" i="6"/>
  <c r="AG252" i="6"/>
  <c r="AH252" i="6"/>
  <c r="AI252" i="6"/>
  <c r="AG218" i="6"/>
  <c r="AH218" i="6"/>
  <c r="AG209" i="6"/>
  <c r="AH209" i="6"/>
  <c r="AI209" i="6"/>
  <c r="AG200" i="6"/>
  <c r="AH200" i="6"/>
  <c r="AI200" i="6"/>
  <c r="AG90" i="6"/>
  <c r="AH90" i="6"/>
  <c r="AG62" i="6"/>
  <c r="AH62" i="6"/>
  <c r="AI62" i="6"/>
  <c r="AI534" i="6"/>
  <c r="AG438" i="6"/>
  <c r="AH438" i="6"/>
  <c r="AI438" i="6"/>
  <c r="AG374" i="6"/>
  <c r="AH374" i="6"/>
  <c r="AI374" i="6"/>
  <c r="AG368" i="6"/>
  <c r="AH368" i="6"/>
  <c r="AI368" i="6"/>
  <c r="AG351" i="6"/>
  <c r="AG321" i="6"/>
  <c r="AI321" i="6"/>
  <c r="AG309" i="6"/>
  <c r="AI309" i="6"/>
  <c r="AG280" i="6"/>
  <c r="AH280" i="6"/>
  <c r="AI280" i="6"/>
  <c r="AG226" i="6"/>
  <c r="AH226" i="6"/>
  <c r="AG217" i="6"/>
  <c r="AH217" i="6"/>
  <c r="AI217" i="6"/>
  <c r="AG208" i="6"/>
  <c r="AH208" i="6"/>
  <c r="AI208" i="6"/>
  <c r="AG98" i="6"/>
  <c r="AH98" i="6"/>
  <c r="AG89" i="6"/>
  <c r="AH89" i="6"/>
  <c r="AI89" i="6"/>
  <c r="AG482" i="6"/>
  <c r="AH482" i="6"/>
  <c r="AI482" i="6"/>
  <c r="AG418" i="6"/>
  <c r="AH418" i="6"/>
  <c r="AI418" i="6"/>
  <c r="AH334" i="6"/>
  <c r="AI334" i="6"/>
  <c r="AG320" i="6"/>
  <c r="AH320" i="6"/>
  <c r="AI320" i="6"/>
  <c r="AG308" i="6"/>
  <c r="AH308" i="6"/>
  <c r="AI308" i="6"/>
  <c r="AH287" i="6"/>
  <c r="AI287" i="6"/>
  <c r="AG234" i="6"/>
  <c r="AH234" i="6"/>
  <c r="AG225" i="6"/>
  <c r="AH225" i="6"/>
  <c r="AI225" i="6"/>
  <c r="AG216" i="6"/>
  <c r="AH216" i="6"/>
  <c r="AI216" i="6"/>
  <c r="AG106" i="6"/>
  <c r="AH106" i="6"/>
  <c r="AG97" i="6"/>
  <c r="AH97" i="6"/>
  <c r="AI97" i="6"/>
  <c r="AG462" i="6"/>
  <c r="AH462" i="6"/>
  <c r="AI462" i="6"/>
  <c r="AG398" i="6"/>
  <c r="AH398" i="6"/>
  <c r="AI398" i="6"/>
  <c r="AG301" i="6"/>
  <c r="AI301" i="6"/>
  <c r="AG250" i="6"/>
  <c r="AH250" i="6"/>
  <c r="AI250" i="6"/>
  <c r="AG242" i="6"/>
  <c r="AH242" i="6"/>
  <c r="AG233" i="6"/>
  <c r="AH233" i="6"/>
  <c r="AI233" i="6"/>
  <c r="AG224" i="6"/>
  <c r="AH224" i="6"/>
  <c r="AI224" i="6"/>
  <c r="AG114" i="6"/>
  <c r="AH114" i="6"/>
  <c r="AG105" i="6"/>
  <c r="AH105" i="6"/>
  <c r="AI105" i="6"/>
  <c r="AG70" i="6"/>
  <c r="AH70" i="6"/>
  <c r="AI70" i="6"/>
  <c r="AG78" i="6"/>
  <c r="AH78" i="6"/>
  <c r="AI78" i="6"/>
  <c r="AH39" i="6"/>
  <c r="AG284" i="6"/>
  <c r="AH284" i="6"/>
  <c r="AI284" i="6"/>
  <c r="AG273" i="6"/>
  <c r="AI273" i="6"/>
  <c r="AG260" i="6"/>
  <c r="AH260" i="6"/>
  <c r="AI260" i="6"/>
  <c r="AG198" i="6"/>
  <c r="AH198" i="6"/>
  <c r="AG190" i="6"/>
  <c r="AH190" i="6"/>
  <c r="AG182" i="6"/>
  <c r="AH182" i="6"/>
  <c r="AG174" i="6"/>
  <c r="AH174" i="6"/>
  <c r="AG166" i="6"/>
  <c r="AH166" i="6"/>
  <c r="AG158" i="6"/>
  <c r="AH158" i="6"/>
  <c r="AG150" i="6"/>
  <c r="AH150" i="6"/>
  <c r="AG142" i="6"/>
  <c r="AH142" i="6"/>
  <c r="AG134" i="6"/>
  <c r="AH134" i="6"/>
  <c r="AG126" i="6"/>
  <c r="AH126" i="6"/>
  <c r="AG118" i="6"/>
  <c r="AH118" i="6"/>
  <c r="AG110" i="6"/>
  <c r="AH110" i="6"/>
  <c r="AG102" i="6"/>
  <c r="AH102" i="6"/>
  <c r="AG94" i="6"/>
  <c r="AH94" i="6"/>
  <c r="AG86" i="6"/>
  <c r="AH86" i="6"/>
  <c r="AG213" i="6"/>
  <c r="AH213" i="6"/>
  <c r="AI213" i="6"/>
  <c r="AG205" i="6"/>
  <c r="AH205" i="6"/>
  <c r="AI205" i="6"/>
  <c r="AG197" i="6"/>
  <c r="AH197" i="6"/>
  <c r="AI197" i="6"/>
  <c r="AG189" i="6"/>
  <c r="AH189" i="6"/>
  <c r="AI189" i="6"/>
  <c r="AG181" i="6"/>
  <c r="AH181" i="6"/>
  <c r="AI181" i="6"/>
  <c r="AG173" i="6"/>
  <c r="AH173" i="6"/>
  <c r="AI173" i="6"/>
  <c r="AG165" i="6"/>
  <c r="AH165" i="6"/>
  <c r="AI165" i="6"/>
  <c r="AG157" i="6"/>
  <c r="AH157" i="6"/>
  <c r="AI157" i="6"/>
  <c r="AG149" i="6"/>
  <c r="AH149" i="6"/>
  <c r="AI149" i="6"/>
  <c r="AG141" i="6"/>
  <c r="AH141" i="6"/>
  <c r="AI141" i="6"/>
  <c r="AG133" i="6"/>
  <c r="AH133" i="6"/>
  <c r="AI133" i="6"/>
  <c r="AG125" i="6"/>
  <c r="AH125" i="6"/>
  <c r="AI125" i="6"/>
  <c r="AG117" i="6"/>
  <c r="AH117" i="6"/>
  <c r="AI117" i="6"/>
  <c r="AG109" i="6"/>
  <c r="AH109" i="6"/>
  <c r="AI109" i="6"/>
  <c r="AG101" i="6"/>
  <c r="AH101" i="6"/>
  <c r="AI101" i="6"/>
  <c r="AG93" i="6"/>
  <c r="AH93" i="6"/>
  <c r="AI93" i="6"/>
  <c r="AG244" i="6"/>
  <c r="AH244" i="6"/>
  <c r="AI244" i="6"/>
  <c r="AG236" i="6"/>
  <c r="AH236" i="6"/>
  <c r="AI236" i="6"/>
  <c r="AG228" i="6"/>
  <c r="AH228" i="6"/>
  <c r="AI228" i="6"/>
  <c r="AG220" i="6"/>
  <c r="AH220" i="6"/>
  <c r="AI220" i="6"/>
  <c r="AG212" i="6"/>
  <c r="AH212" i="6"/>
  <c r="AI212" i="6"/>
  <c r="AG204" i="6"/>
  <c r="AH204" i="6"/>
  <c r="AI204" i="6"/>
  <c r="AG196" i="6"/>
  <c r="AH196" i="6"/>
  <c r="AI196" i="6"/>
  <c r="AG188" i="6"/>
  <c r="AH188" i="6"/>
  <c r="AI188" i="6"/>
  <c r="AG180" i="6"/>
  <c r="AH180" i="6"/>
  <c r="AI180" i="6"/>
  <c r="AG172" i="6"/>
  <c r="AH172" i="6"/>
  <c r="AI172" i="6"/>
  <c r="AG164" i="6"/>
  <c r="AH164" i="6"/>
  <c r="AI164" i="6"/>
  <c r="AG156" i="6"/>
  <c r="AH156" i="6"/>
  <c r="AI156" i="6"/>
  <c r="AG148" i="6"/>
  <c r="AH148" i="6"/>
  <c r="AI148" i="6"/>
  <c r="AG140" i="6"/>
  <c r="AH140" i="6"/>
  <c r="AI140" i="6"/>
  <c r="AG132" i="6"/>
  <c r="AH132" i="6"/>
  <c r="AI132" i="6"/>
  <c r="AG124" i="6"/>
  <c r="AH124" i="6"/>
  <c r="AI124" i="6"/>
  <c r="AG360" i="6"/>
  <c r="AH360" i="6"/>
  <c r="AI360" i="6"/>
  <c r="AG300" i="6"/>
  <c r="AH300" i="6"/>
  <c r="AI300" i="6"/>
  <c r="AG289" i="6"/>
  <c r="AI289" i="6"/>
  <c r="AH251" i="6"/>
  <c r="AG66" i="6"/>
  <c r="AH66" i="6"/>
  <c r="AI66" i="6"/>
  <c r="AH43" i="6"/>
  <c r="AG340" i="6"/>
  <c r="AH340" i="6"/>
  <c r="AI340" i="6"/>
  <c r="AG288" i="6"/>
  <c r="AH288" i="6"/>
  <c r="AI288" i="6"/>
  <c r="AG277" i="6"/>
  <c r="AI277" i="6"/>
  <c r="AG329" i="6"/>
  <c r="AI329" i="6"/>
  <c r="AG276" i="6"/>
  <c r="AH276" i="6"/>
  <c r="AI276" i="6"/>
  <c r="AG265" i="6"/>
  <c r="AI265" i="6"/>
  <c r="AG258" i="6"/>
  <c r="AH258" i="6"/>
  <c r="AG74" i="6"/>
  <c r="AH74" i="6"/>
  <c r="AI74" i="6"/>
  <c r="AG364" i="6"/>
  <c r="AH364" i="6"/>
  <c r="AI364" i="6"/>
  <c r="AG328" i="6"/>
  <c r="AH328" i="6"/>
  <c r="AI328" i="6"/>
  <c r="AG317" i="6"/>
  <c r="AI317" i="6"/>
  <c r="AG264" i="6"/>
  <c r="AH264" i="6"/>
  <c r="AI264" i="6"/>
  <c r="AI58" i="6"/>
  <c r="AI54" i="6"/>
  <c r="AH58" i="6"/>
  <c r="AH54" i="6"/>
  <c r="AH50" i="6"/>
  <c r="AH46" i="6"/>
  <c r="AH42" i="6"/>
  <c r="AH38" i="6"/>
  <c r="AH34" i="6"/>
  <c r="AH30" i="6"/>
  <c r="AH26" i="6"/>
  <c r="AH22" i="6"/>
  <c r="AI85" i="6"/>
  <c r="AI81" i="6"/>
  <c r="AI77" i="6"/>
  <c r="AI73" i="6"/>
  <c r="AI69" i="6"/>
  <c r="AI65" i="6"/>
  <c r="AI61" i="6"/>
  <c r="AI57" i="6"/>
  <c r="AI53" i="6"/>
  <c r="AI49" i="6"/>
  <c r="AI45" i="6"/>
  <c r="AI41" i="6"/>
  <c r="AI37" i="6"/>
  <c r="AI33" i="6"/>
  <c r="AI29" i="6"/>
  <c r="AH85" i="6"/>
  <c r="AH81" i="6"/>
  <c r="AH77" i="6"/>
  <c r="AH73" i="6"/>
  <c r="AH69" i="6"/>
  <c r="AH65" i="6"/>
  <c r="AH61" i="6"/>
  <c r="AH57" i="6"/>
  <c r="AH53" i="6"/>
  <c r="AH29" i="6"/>
  <c r="AH25" i="6"/>
  <c r="AH21" i="6"/>
  <c r="AI116" i="6"/>
  <c r="AI112" i="6"/>
  <c r="AI108" i="6"/>
  <c r="AI104" i="6"/>
  <c r="AI100" i="6"/>
  <c r="AI96" i="6"/>
  <c r="AI92" i="6"/>
  <c r="AI88" i="6"/>
  <c r="AI84" i="6"/>
  <c r="AI80" i="6"/>
  <c r="AI76" i="6"/>
  <c r="AI72" i="6"/>
  <c r="AI68" i="6"/>
  <c r="AI64" i="6"/>
  <c r="AI60" i="6"/>
  <c r="AI56" i="6"/>
  <c r="AI52" i="6"/>
  <c r="AH116" i="6"/>
  <c r="AH112" i="6"/>
  <c r="AH108" i="6"/>
  <c r="AH104" i="6"/>
  <c r="AH100" i="6"/>
  <c r="AH96" i="6"/>
  <c r="AH92" i="6"/>
  <c r="AH88" i="6"/>
  <c r="AH84" i="6"/>
  <c r="AH80" i="6"/>
  <c r="AH76" i="6"/>
  <c r="AH72" i="6"/>
  <c r="AH68" i="6"/>
  <c r="AH64" i="6"/>
  <c r="AH60" i="6"/>
  <c r="AH56" i="6"/>
  <c r="AC539" i="6"/>
  <c r="AC523" i="6"/>
  <c r="AC345" i="6"/>
  <c r="AB522" i="6"/>
  <c r="AB521" i="6"/>
  <c r="AC265" i="6"/>
  <c r="AB265" i="6"/>
  <c r="AB191" i="6"/>
  <c r="AC522" i="6"/>
  <c r="W631" i="6"/>
  <c r="AB190" i="6"/>
  <c r="W567" i="6"/>
  <c r="AB379" i="6"/>
  <c r="AB129" i="6"/>
  <c r="Y613" i="6"/>
  <c r="AB378" i="6"/>
  <c r="AC475" i="6"/>
  <c r="AC474" i="6"/>
  <c r="AC473" i="6"/>
  <c r="AD778" i="6"/>
  <c r="AD777" i="6"/>
  <c r="X541" i="6"/>
  <c r="AC347" i="6"/>
  <c r="AD429" i="6"/>
  <c r="AB777" i="6"/>
  <c r="AB523" i="6"/>
  <c r="AC346" i="6"/>
  <c r="AD318" i="6"/>
  <c r="Y522" i="6"/>
  <c r="Y519" i="6"/>
  <c r="Y639" i="6"/>
  <c r="W649" i="6"/>
  <c r="Y575" i="6"/>
  <c r="X748" i="6"/>
  <c r="X588" i="6"/>
  <c r="Y662" i="6"/>
  <c r="Y648" i="6"/>
  <c r="Y634" i="6"/>
  <c r="X542" i="6"/>
  <c r="AC608" i="6"/>
  <c r="AB802" i="6"/>
  <c r="AB738" i="6"/>
  <c r="AC607" i="6"/>
  <c r="AB800" i="6"/>
  <c r="AB189" i="6"/>
  <c r="AC606" i="6"/>
  <c r="AC33" i="6"/>
  <c r="AB799" i="6"/>
  <c r="AB188" i="6"/>
  <c r="AC605" i="6"/>
  <c r="AB798" i="6"/>
  <c r="AB795" i="6"/>
  <c r="AC427" i="6"/>
  <c r="AD717" i="6"/>
  <c r="AB691" i="6"/>
  <c r="AC426" i="6"/>
  <c r="AD716" i="6"/>
  <c r="AB690" i="6"/>
  <c r="AB610" i="6"/>
  <c r="AB147" i="6"/>
  <c r="AC425" i="6"/>
  <c r="AC191" i="6"/>
  <c r="AD715" i="6"/>
  <c r="AB782" i="6"/>
  <c r="AC190" i="6"/>
  <c r="AD714" i="6"/>
  <c r="AB425" i="6"/>
  <c r="AC717" i="6"/>
  <c r="AC189" i="6"/>
  <c r="AD689" i="6"/>
  <c r="AB778" i="6"/>
  <c r="AB130" i="6"/>
  <c r="AC716" i="6"/>
  <c r="AC188" i="6"/>
  <c r="AC808" i="6"/>
  <c r="AD808" i="6"/>
  <c r="AC776" i="6"/>
  <c r="AD776" i="6"/>
  <c r="AC744" i="6"/>
  <c r="AD744" i="6"/>
  <c r="AD712" i="6"/>
  <c r="AC712" i="6"/>
  <c r="AD680" i="6"/>
  <c r="AC680" i="6"/>
  <c r="AD648" i="6"/>
  <c r="AC648" i="6"/>
  <c r="AD616" i="6"/>
  <c r="AC616" i="6"/>
  <c r="AD584" i="6"/>
  <c r="AC584" i="6"/>
  <c r="AD552" i="6"/>
  <c r="AC552" i="6"/>
  <c r="AD520" i="6"/>
  <c r="AC520" i="6"/>
  <c r="AD488" i="6"/>
  <c r="AC488" i="6"/>
  <c r="AD456" i="6"/>
  <c r="AC456" i="6"/>
  <c r="AD392" i="6"/>
  <c r="AC392" i="6"/>
  <c r="AD360" i="6"/>
  <c r="AC360" i="6"/>
  <c r="AD328" i="6"/>
  <c r="AC328" i="6"/>
  <c r="AD296" i="6"/>
  <c r="AC296" i="6"/>
  <c r="AD216" i="6"/>
  <c r="AC216" i="6"/>
  <c r="AB216" i="6"/>
  <c r="AD184" i="6"/>
  <c r="AB184" i="6"/>
  <c r="AC184" i="6"/>
  <c r="AD152" i="6"/>
  <c r="AB152" i="6"/>
  <c r="AD120" i="6"/>
  <c r="AB120" i="6"/>
  <c r="AC120" i="6"/>
  <c r="AD88" i="6"/>
  <c r="AB88" i="6"/>
  <c r="AC88" i="6"/>
  <c r="AD56" i="6"/>
  <c r="AB56" i="6"/>
  <c r="AC56" i="6"/>
  <c r="AD24" i="6"/>
  <c r="AB24" i="6"/>
  <c r="AC24" i="6"/>
  <c r="W664" i="6"/>
  <c r="Y651" i="6"/>
  <c r="Y549" i="6"/>
  <c r="AD807" i="6"/>
  <c r="AC807" i="6"/>
  <c r="AC759" i="6"/>
  <c r="AD759" i="6"/>
  <c r="AD743" i="6"/>
  <c r="AC743" i="6"/>
  <c r="AD727" i="6"/>
  <c r="AC727" i="6"/>
  <c r="AD695" i="6"/>
  <c r="AC695" i="6"/>
  <c r="AD679" i="6"/>
  <c r="AC679" i="6"/>
  <c r="AD663" i="6"/>
  <c r="AC663" i="6"/>
  <c r="AD631" i="6"/>
  <c r="AC631" i="6"/>
  <c r="AD615" i="6"/>
  <c r="AC615" i="6"/>
  <c r="AD599" i="6"/>
  <c r="AC599" i="6"/>
  <c r="AD567" i="6"/>
  <c r="AC567" i="6"/>
  <c r="AD551" i="6"/>
  <c r="AC551" i="6"/>
  <c r="AD535" i="6"/>
  <c r="AC535" i="6"/>
  <c r="AD519" i="6"/>
  <c r="AC519" i="6"/>
  <c r="AD503" i="6"/>
  <c r="AC503" i="6"/>
  <c r="AD487" i="6"/>
  <c r="AC487" i="6"/>
  <c r="AD439" i="6"/>
  <c r="AC439" i="6"/>
  <c r="AD423" i="6"/>
  <c r="AC423" i="6"/>
  <c r="AD407" i="6"/>
  <c r="AC407" i="6"/>
  <c r="AD391" i="6"/>
  <c r="AC391" i="6"/>
  <c r="AD375" i="6"/>
  <c r="AC375" i="6"/>
  <c r="AD359" i="6"/>
  <c r="AC359" i="6"/>
  <c r="AD343" i="6"/>
  <c r="AC343" i="6"/>
  <c r="AD311" i="6"/>
  <c r="AC311" i="6"/>
  <c r="AD295" i="6"/>
  <c r="AC295" i="6"/>
  <c r="AD279" i="6"/>
  <c r="AC279" i="6"/>
  <c r="AD247" i="6"/>
  <c r="AC247" i="6"/>
  <c r="AD231" i="6"/>
  <c r="AB231" i="6"/>
  <c r="AD215" i="6"/>
  <c r="AB215" i="6"/>
  <c r="AC215" i="6"/>
  <c r="AD199" i="6"/>
  <c r="AC199" i="6"/>
  <c r="AB199" i="6"/>
  <c r="AD183" i="6"/>
  <c r="AC183" i="6"/>
  <c r="AD167" i="6"/>
  <c r="AC167" i="6"/>
  <c r="AD151" i="6"/>
  <c r="AB151" i="6"/>
  <c r="AD135" i="6"/>
  <c r="AB135" i="6"/>
  <c r="AC135" i="6"/>
  <c r="AD119" i="6"/>
  <c r="AC119" i="6"/>
  <c r="AB119" i="6"/>
  <c r="AD103" i="6"/>
  <c r="AC103" i="6"/>
  <c r="AD87" i="6"/>
  <c r="AC87" i="6"/>
  <c r="AB87" i="6"/>
  <c r="AD71" i="6"/>
  <c r="AB71" i="6"/>
  <c r="AD55" i="6"/>
  <c r="AC55" i="6"/>
  <c r="AB55" i="6"/>
  <c r="AD39" i="6"/>
  <c r="AC39" i="6"/>
  <c r="AD23" i="6"/>
  <c r="AC23" i="6"/>
  <c r="AB23" i="6"/>
  <c r="AB712" i="6"/>
  <c r="AB584" i="6"/>
  <c r="AB424" i="6"/>
  <c r="AB296" i="6"/>
  <c r="AB247" i="6"/>
  <c r="AC775" i="6"/>
  <c r="AC792" i="6"/>
  <c r="AD792" i="6"/>
  <c r="AD760" i="6"/>
  <c r="AC760" i="6"/>
  <c r="AC728" i="6"/>
  <c r="AD728" i="6"/>
  <c r="AD696" i="6"/>
  <c r="AC696" i="6"/>
  <c r="AD664" i="6"/>
  <c r="AC664" i="6"/>
  <c r="AD632" i="6"/>
  <c r="AC632" i="6"/>
  <c r="AD600" i="6"/>
  <c r="AC600" i="6"/>
  <c r="AD568" i="6"/>
  <c r="AC568" i="6"/>
  <c r="AD536" i="6"/>
  <c r="AC536" i="6"/>
  <c r="AD504" i="6"/>
  <c r="AC504" i="6"/>
  <c r="AD440" i="6"/>
  <c r="AC440" i="6"/>
  <c r="AD408" i="6"/>
  <c r="AC408" i="6"/>
  <c r="AD376" i="6"/>
  <c r="AC376" i="6"/>
  <c r="AD344" i="6"/>
  <c r="AC344" i="6"/>
  <c r="AD312" i="6"/>
  <c r="AC312" i="6"/>
  <c r="AD280" i="6"/>
  <c r="AC280" i="6"/>
  <c r="AD248" i="6"/>
  <c r="AB248" i="6"/>
  <c r="AC248" i="6"/>
  <c r="AD232" i="6"/>
  <c r="AB232" i="6"/>
  <c r="AD200" i="6"/>
  <c r="AB200" i="6"/>
  <c r="AC200" i="6"/>
  <c r="AD168" i="6"/>
  <c r="AB168" i="6"/>
  <c r="AC168" i="6"/>
  <c r="AD136" i="6"/>
  <c r="AB136" i="6"/>
  <c r="AC136" i="6"/>
  <c r="AD104" i="6"/>
  <c r="AB104" i="6"/>
  <c r="AC104" i="6"/>
  <c r="AD72" i="6"/>
  <c r="AB72" i="6"/>
  <c r="AD40" i="6"/>
  <c r="AB40" i="6"/>
  <c r="AC40" i="6"/>
  <c r="AD806" i="6"/>
  <c r="AC806" i="6"/>
  <c r="AD790" i="6"/>
  <c r="AC790" i="6"/>
  <c r="AD742" i="6"/>
  <c r="AC742" i="6"/>
  <c r="AD726" i="6"/>
  <c r="AC726" i="6"/>
  <c r="AD678" i="6"/>
  <c r="AC678" i="6"/>
  <c r="AD662" i="6"/>
  <c r="AC662" i="6"/>
  <c r="AD614" i="6"/>
  <c r="AC614" i="6"/>
  <c r="AD598" i="6"/>
  <c r="AC598" i="6"/>
  <c r="AD550" i="6"/>
  <c r="AC550" i="6"/>
  <c r="AD534" i="6"/>
  <c r="AC534" i="6"/>
  <c r="AD518" i="6"/>
  <c r="AC518" i="6"/>
  <c r="AD502" i="6"/>
  <c r="AC502" i="6"/>
  <c r="AD486" i="6"/>
  <c r="AC486" i="6"/>
  <c r="AD470" i="6"/>
  <c r="AC470" i="6"/>
  <c r="AD438" i="6"/>
  <c r="AC438" i="6"/>
  <c r="AD422" i="6"/>
  <c r="AC422" i="6"/>
  <c r="AD406" i="6"/>
  <c r="AC406" i="6"/>
  <c r="AD390" i="6"/>
  <c r="AC390" i="6"/>
  <c r="AD374" i="6"/>
  <c r="AC374" i="6"/>
  <c r="AD358" i="6"/>
  <c r="AC358" i="6"/>
  <c r="AD342" i="6"/>
  <c r="AC342" i="6"/>
  <c r="AD326" i="6"/>
  <c r="AC326" i="6"/>
  <c r="AD310" i="6"/>
  <c r="AC310" i="6"/>
  <c r="AD294" i="6"/>
  <c r="AC294" i="6"/>
  <c r="AD278" i="6"/>
  <c r="AC278" i="6"/>
  <c r="AD262" i="6"/>
  <c r="AC262" i="6"/>
  <c r="AD246" i="6"/>
  <c r="AC246" i="6"/>
  <c r="AD230" i="6"/>
  <c r="AC230" i="6"/>
  <c r="AB230" i="6"/>
  <c r="AD214" i="6"/>
  <c r="AC214" i="6"/>
  <c r="AB214" i="6"/>
  <c r="AD198" i="6"/>
  <c r="AC198" i="6"/>
  <c r="AB198" i="6"/>
  <c r="AD182" i="6"/>
  <c r="AC182" i="6"/>
  <c r="AB182" i="6"/>
  <c r="AD166" i="6"/>
  <c r="AC166" i="6"/>
  <c r="AD150" i="6"/>
  <c r="AC150" i="6"/>
  <c r="AD134" i="6"/>
  <c r="AC134" i="6"/>
  <c r="AB134" i="6"/>
  <c r="AD118" i="6"/>
  <c r="AC118" i="6"/>
  <c r="AB118" i="6"/>
  <c r="AD102" i="6"/>
  <c r="AC102" i="6"/>
  <c r="AD86" i="6"/>
  <c r="AC86" i="6"/>
  <c r="AD70" i="6"/>
  <c r="AC70" i="6"/>
  <c r="AB70" i="6"/>
  <c r="AD54" i="6"/>
  <c r="AC54" i="6"/>
  <c r="AB54" i="6"/>
  <c r="AD38" i="6"/>
  <c r="AC38" i="6"/>
  <c r="AD22" i="6"/>
  <c r="AC22" i="6"/>
  <c r="AB760" i="6"/>
  <c r="AB711" i="6"/>
  <c r="AB583" i="6"/>
  <c r="AB423" i="6"/>
  <c r="AB295" i="6"/>
  <c r="AB246" i="6"/>
  <c r="AB22" i="6"/>
  <c r="AC774" i="6"/>
  <c r="AD805" i="6"/>
  <c r="AC805" i="6"/>
  <c r="AD789" i="6"/>
  <c r="AC789" i="6"/>
  <c r="AD741" i="6"/>
  <c r="AC741" i="6"/>
  <c r="AD725" i="6"/>
  <c r="AC725" i="6"/>
  <c r="AD677" i="6"/>
  <c r="AC677" i="6"/>
  <c r="AD661" i="6"/>
  <c r="AC661" i="6"/>
  <c r="AD613" i="6"/>
  <c r="AC613" i="6"/>
  <c r="AD597" i="6"/>
  <c r="AC597" i="6"/>
  <c r="AD549" i="6"/>
  <c r="AC549" i="6"/>
  <c r="AD533" i="6"/>
  <c r="AC533" i="6"/>
  <c r="AD517" i="6"/>
  <c r="AC517" i="6"/>
  <c r="AD501" i="6"/>
  <c r="AC501" i="6"/>
  <c r="AD485" i="6"/>
  <c r="AC485" i="6"/>
  <c r="AD469" i="6"/>
  <c r="AC469" i="6"/>
  <c r="AD437" i="6"/>
  <c r="AC437" i="6"/>
  <c r="AB437" i="6"/>
  <c r="AD421" i="6"/>
  <c r="AC421" i="6"/>
  <c r="AB421" i="6"/>
  <c r="AD405" i="6"/>
  <c r="AC405" i="6"/>
  <c r="AB405" i="6"/>
  <c r="AD389" i="6"/>
  <c r="AC389" i="6"/>
  <c r="AB389" i="6"/>
  <c r="AD373" i="6"/>
  <c r="AC373" i="6"/>
  <c r="AB373" i="6"/>
  <c r="AD357" i="6"/>
  <c r="AC357" i="6"/>
  <c r="AB357" i="6"/>
  <c r="AD341" i="6"/>
  <c r="AC341" i="6"/>
  <c r="AB341" i="6"/>
  <c r="AD325" i="6"/>
  <c r="AC325" i="6"/>
  <c r="AB325" i="6"/>
  <c r="AD309" i="6"/>
  <c r="AC309" i="6"/>
  <c r="AB309" i="6"/>
  <c r="AD293" i="6"/>
  <c r="AC293" i="6"/>
  <c r="AB293" i="6"/>
  <c r="AD277" i="6"/>
  <c r="AC277" i="6"/>
  <c r="AB277" i="6"/>
  <c r="AD261" i="6"/>
  <c r="AC261" i="6"/>
  <c r="AB261" i="6"/>
  <c r="AD245" i="6"/>
  <c r="AC245" i="6"/>
  <c r="AD229" i="6"/>
  <c r="AC229" i="6"/>
  <c r="AD213" i="6"/>
  <c r="AC213" i="6"/>
  <c r="AB213" i="6"/>
  <c r="AD197" i="6"/>
  <c r="AC197" i="6"/>
  <c r="AB197" i="6"/>
  <c r="AD181" i="6"/>
  <c r="AC181" i="6"/>
  <c r="AB181" i="6"/>
  <c r="AD165" i="6"/>
  <c r="AC165" i="6"/>
  <c r="AD149" i="6"/>
  <c r="AC149" i="6"/>
  <c r="AD133" i="6"/>
  <c r="AC133" i="6"/>
  <c r="AB133" i="6"/>
  <c r="AD117" i="6"/>
  <c r="AC117" i="6"/>
  <c r="AB117" i="6"/>
  <c r="AD101" i="6"/>
  <c r="AC101" i="6"/>
  <c r="AD85" i="6"/>
  <c r="AC85" i="6"/>
  <c r="AD69" i="6"/>
  <c r="AC69" i="6"/>
  <c r="AB69" i="6"/>
  <c r="AD53" i="6"/>
  <c r="AC53" i="6"/>
  <c r="AB53" i="6"/>
  <c r="AD37" i="6"/>
  <c r="AC37" i="6"/>
  <c r="AD21" i="6"/>
  <c r="AC21" i="6"/>
  <c r="AB759" i="6"/>
  <c r="AB710" i="6"/>
  <c r="AB632" i="6"/>
  <c r="AB582" i="6"/>
  <c r="AB552" i="6"/>
  <c r="AB520" i="6"/>
  <c r="AB488" i="6"/>
  <c r="AB456" i="6"/>
  <c r="AB422" i="6"/>
  <c r="AB376" i="6"/>
  <c r="AB294" i="6"/>
  <c r="AB245" i="6"/>
  <c r="AB21" i="6"/>
  <c r="AC773" i="6"/>
  <c r="AC711" i="6"/>
  <c r="AC424" i="6"/>
  <c r="AD804" i="6"/>
  <c r="AC804" i="6"/>
  <c r="AD788" i="6"/>
  <c r="AC788" i="6"/>
  <c r="AD772" i="6"/>
  <c r="AC772" i="6"/>
  <c r="AD740" i="6"/>
  <c r="AC740" i="6"/>
  <c r="AD724" i="6"/>
  <c r="AC724" i="6"/>
  <c r="AD708" i="6"/>
  <c r="AC708" i="6"/>
  <c r="AD676" i="6"/>
  <c r="AC676" i="6"/>
  <c r="AD660" i="6"/>
  <c r="AC660" i="6"/>
  <c r="AD644" i="6"/>
  <c r="AC644" i="6"/>
  <c r="AD612" i="6"/>
  <c r="AC612" i="6"/>
  <c r="AD596" i="6"/>
  <c r="AC596" i="6"/>
  <c r="AD580" i="6"/>
  <c r="AC580" i="6"/>
  <c r="AD564" i="6"/>
  <c r="AC564" i="6"/>
  <c r="AD548" i="6"/>
  <c r="AC548" i="6"/>
  <c r="AD532" i="6"/>
  <c r="AC532" i="6"/>
  <c r="AD516" i="6"/>
  <c r="AC516" i="6"/>
  <c r="AD500" i="6"/>
  <c r="AC500" i="6"/>
  <c r="AD484" i="6"/>
  <c r="AC484" i="6"/>
  <c r="AD468" i="6"/>
  <c r="AC468" i="6"/>
  <c r="AD452" i="6"/>
  <c r="AC452" i="6"/>
  <c r="AD436" i="6"/>
  <c r="AC436" i="6"/>
  <c r="AB436" i="6"/>
  <c r="AD420" i="6"/>
  <c r="AC420" i="6"/>
  <c r="AB420" i="6"/>
  <c r="AD404" i="6"/>
  <c r="AC404" i="6"/>
  <c r="AB404" i="6"/>
  <c r="AD388" i="6"/>
  <c r="AC388" i="6"/>
  <c r="AB388" i="6"/>
  <c r="AD372" i="6"/>
  <c r="AC372" i="6"/>
  <c r="AB372" i="6"/>
  <c r="AD356" i="6"/>
  <c r="AC356" i="6"/>
  <c r="AB356" i="6"/>
  <c r="AD340" i="6"/>
  <c r="AC340" i="6"/>
  <c r="AB340" i="6"/>
  <c r="AD324" i="6"/>
  <c r="AC324" i="6"/>
  <c r="AB324" i="6"/>
  <c r="AD308" i="6"/>
  <c r="AC308" i="6"/>
  <c r="AB308" i="6"/>
  <c r="AD292" i="6"/>
  <c r="AC292" i="6"/>
  <c r="AB292" i="6"/>
  <c r="AD276" i="6"/>
  <c r="AC276" i="6"/>
  <c r="AB276" i="6"/>
  <c r="AD260" i="6"/>
  <c r="AC260" i="6"/>
  <c r="AB260" i="6"/>
  <c r="AD244" i="6"/>
  <c r="AC244" i="6"/>
  <c r="AD228" i="6"/>
  <c r="AC228" i="6"/>
  <c r="AD212" i="6"/>
  <c r="AC212" i="6"/>
  <c r="AB212" i="6"/>
  <c r="AD196" i="6"/>
  <c r="AC196" i="6"/>
  <c r="AB196" i="6"/>
  <c r="AD180" i="6"/>
  <c r="AC180" i="6"/>
  <c r="AB180" i="6"/>
  <c r="AD164" i="6"/>
  <c r="AC164" i="6"/>
  <c r="AD148" i="6"/>
  <c r="AC148" i="6"/>
  <c r="AD132" i="6"/>
  <c r="AC132" i="6"/>
  <c r="AB132" i="6"/>
  <c r="AD116" i="6"/>
  <c r="AC116" i="6"/>
  <c r="AB116" i="6"/>
  <c r="AD100" i="6"/>
  <c r="AC100" i="6"/>
  <c r="AB100" i="6"/>
  <c r="AD84" i="6"/>
  <c r="AC84" i="6"/>
  <c r="AD68" i="6"/>
  <c r="AC68" i="6"/>
  <c r="AB68" i="6"/>
  <c r="AD52" i="6"/>
  <c r="AC52" i="6"/>
  <c r="AB52" i="6"/>
  <c r="AD36" i="6"/>
  <c r="AC36" i="6"/>
  <c r="AB36" i="6"/>
  <c r="AD20" i="6"/>
  <c r="AC20" i="6"/>
  <c r="AB758" i="6"/>
  <c r="AB709" i="6"/>
  <c r="AB631" i="6"/>
  <c r="AB581" i="6"/>
  <c r="AB551" i="6"/>
  <c r="AB519" i="6"/>
  <c r="AB487" i="6"/>
  <c r="AB455" i="6"/>
  <c r="AB375" i="6"/>
  <c r="AB244" i="6"/>
  <c r="AB20" i="6"/>
  <c r="AC758" i="6"/>
  <c r="AC710" i="6"/>
  <c r="AC264" i="6"/>
  <c r="AC72" i="6"/>
  <c r="AD803" i="6"/>
  <c r="AC803" i="6"/>
  <c r="AD787" i="6"/>
  <c r="AC787" i="6"/>
  <c r="AD771" i="6"/>
  <c r="AC771" i="6"/>
  <c r="AD739" i="6"/>
  <c r="AC739" i="6"/>
  <c r="AD723" i="6"/>
  <c r="AC723" i="6"/>
  <c r="AD707" i="6"/>
  <c r="AC707" i="6"/>
  <c r="AD675" i="6"/>
  <c r="AC675" i="6"/>
  <c r="AC659" i="6"/>
  <c r="AD659" i="6"/>
  <c r="AD643" i="6"/>
  <c r="AC643" i="6"/>
  <c r="AD611" i="6"/>
  <c r="AC611" i="6"/>
  <c r="AD595" i="6"/>
  <c r="AC595" i="6"/>
  <c r="AD579" i="6"/>
  <c r="AC579" i="6"/>
  <c r="AB563" i="6"/>
  <c r="AD563" i="6"/>
  <c r="AD547" i="6"/>
  <c r="AC547" i="6"/>
  <c r="AB547" i="6"/>
  <c r="AD531" i="6"/>
  <c r="AC531" i="6"/>
  <c r="AB531" i="6"/>
  <c r="AD515" i="6"/>
  <c r="AB515" i="6"/>
  <c r="AC499" i="6"/>
  <c r="AD499" i="6"/>
  <c r="AB499" i="6"/>
  <c r="AC483" i="6"/>
  <c r="AD483" i="6"/>
  <c r="AB483" i="6"/>
  <c r="AC467" i="6"/>
  <c r="AD467" i="6"/>
  <c r="AB467" i="6"/>
  <c r="AC451" i="6"/>
  <c r="AB451" i="6"/>
  <c r="AD435" i="6"/>
  <c r="AC435" i="6"/>
  <c r="AB435" i="6"/>
  <c r="AB419" i="6"/>
  <c r="AC419" i="6"/>
  <c r="AD403" i="6"/>
  <c r="AB403" i="6"/>
  <c r="AD387" i="6"/>
  <c r="AC387" i="6"/>
  <c r="AB387" i="6"/>
  <c r="AC371" i="6"/>
  <c r="AD371" i="6"/>
  <c r="AB371" i="6"/>
  <c r="AD355" i="6"/>
  <c r="AC355" i="6"/>
  <c r="AB355" i="6"/>
  <c r="AD339" i="6"/>
  <c r="AC339" i="6"/>
  <c r="AB339" i="6"/>
  <c r="AD323" i="6"/>
  <c r="AB323" i="6"/>
  <c r="AC307" i="6"/>
  <c r="AB307" i="6"/>
  <c r="AD291" i="6"/>
  <c r="AB291" i="6"/>
  <c r="AC275" i="6"/>
  <c r="AB275" i="6"/>
  <c r="AC259" i="6"/>
  <c r="AD259" i="6"/>
  <c r="AB259" i="6"/>
  <c r="AD243" i="6"/>
  <c r="AC243" i="6"/>
  <c r="AD211" i="6"/>
  <c r="AB211" i="6"/>
  <c r="AC211" i="6"/>
  <c r="AC195" i="6"/>
  <c r="AD195" i="6"/>
  <c r="AB195" i="6"/>
  <c r="AC179" i="6"/>
  <c r="AD179" i="6"/>
  <c r="AB179" i="6"/>
  <c r="AC163" i="6"/>
  <c r="AB163" i="6"/>
  <c r="AD131" i="6"/>
  <c r="AB131" i="6"/>
  <c r="AC131" i="6"/>
  <c r="AC115" i="6"/>
  <c r="AD115" i="6"/>
  <c r="AB115" i="6"/>
  <c r="AD99" i="6"/>
  <c r="AC99" i="6"/>
  <c r="AB99" i="6"/>
  <c r="AC83" i="6"/>
  <c r="AD83" i="6"/>
  <c r="AD67" i="6"/>
  <c r="AB67" i="6"/>
  <c r="AC67" i="6"/>
  <c r="AD51" i="6"/>
  <c r="AC51" i="6"/>
  <c r="AB51" i="6"/>
  <c r="AD35" i="6"/>
  <c r="AB35" i="6"/>
  <c r="AB19" i="6"/>
  <c r="AB757" i="6"/>
  <c r="AB708" i="6"/>
  <c r="AB680" i="6"/>
  <c r="AB630" i="6"/>
  <c r="AB580" i="6"/>
  <c r="AB550" i="6"/>
  <c r="AB518" i="6"/>
  <c r="AB486" i="6"/>
  <c r="AB454" i="6"/>
  <c r="AB374" i="6"/>
  <c r="AB328" i="6"/>
  <c r="AB243" i="6"/>
  <c r="AC19" i="6"/>
  <c r="AC757" i="6"/>
  <c r="AC709" i="6"/>
  <c r="AC647" i="6"/>
  <c r="AC263" i="6"/>
  <c r="AC71" i="6"/>
  <c r="AD786" i="6"/>
  <c r="AC786" i="6"/>
  <c r="AD706" i="6"/>
  <c r="AC706" i="6"/>
  <c r="AD498" i="6"/>
  <c r="AC498" i="6"/>
  <c r="AB498" i="6"/>
  <c r="AD402" i="6"/>
  <c r="AB402" i="6"/>
  <c r="AC306" i="6"/>
  <c r="AB306" i="6"/>
  <c r="AD210" i="6"/>
  <c r="AC210" i="6"/>
  <c r="AD50" i="6"/>
  <c r="AC50" i="6"/>
  <c r="AB50" i="6"/>
  <c r="AD785" i="6"/>
  <c r="AC785" i="6"/>
  <c r="AB785" i="6"/>
  <c r="AD657" i="6"/>
  <c r="AC657" i="6"/>
  <c r="AB657" i="6"/>
  <c r="AD545" i="6"/>
  <c r="AC545" i="6"/>
  <c r="AB545" i="6"/>
  <c r="AC449" i="6"/>
  <c r="AD449" i="6"/>
  <c r="AB449" i="6"/>
  <c r="AD353" i="6"/>
  <c r="AC353" i="6"/>
  <c r="AB353" i="6"/>
  <c r="AC241" i="6"/>
  <c r="AD241" i="6"/>
  <c r="AB241" i="6"/>
  <c r="AC177" i="6"/>
  <c r="AD177" i="6"/>
  <c r="AB177" i="6"/>
  <c r="AD97" i="6"/>
  <c r="AC97" i="6"/>
  <c r="AB97" i="6"/>
  <c r="AB706" i="6"/>
  <c r="AB628" i="6"/>
  <c r="AB516" i="6"/>
  <c r="AB183" i="6"/>
  <c r="AC755" i="6"/>
  <c r="AC645" i="6"/>
  <c r="AC583" i="6"/>
  <c r="AD306" i="6"/>
  <c r="X747" i="6"/>
  <c r="AD816" i="6"/>
  <c r="AC816" i="6"/>
  <c r="AD784" i="6"/>
  <c r="AC784" i="6"/>
  <c r="AD768" i="6"/>
  <c r="AC768" i="6"/>
  <c r="AD752" i="6"/>
  <c r="AC752" i="6"/>
  <c r="AD736" i="6"/>
  <c r="AB736" i="6"/>
  <c r="AD720" i="6"/>
  <c r="AC720" i="6"/>
  <c r="AB720" i="6"/>
  <c r="AD704" i="6"/>
  <c r="AB704" i="6"/>
  <c r="AC704" i="6"/>
  <c r="AB688" i="6"/>
  <c r="AC688" i="6"/>
  <c r="AD672" i="6"/>
  <c r="AB672" i="6"/>
  <c r="AD656" i="6"/>
  <c r="AC656" i="6"/>
  <c r="AB656" i="6"/>
  <c r="AD640" i="6"/>
  <c r="AB640" i="6"/>
  <c r="AC640" i="6"/>
  <c r="AD624" i="6"/>
  <c r="AB624" i="6"/>
  <c r="AC624" i="6"/>
  <c r="AD592" i="6"/>
  <c r="AC592" i="6"/>
  <c r="AB592" i="6"/>
  <c r="AD576" i="6"/>
  <c r="AB576" i="6"/>
  <c r="AC576" i="6"/>
  <c r="AD560" i="6"/>
  <c r="AB560" i="6"/>
  <c r="AD544" i="6"/>
  <c r="AB544" i="6"/>
  <c r="AD528" i="6"/>
  <c r="AC528" i="6"/>
  <c r="AB528" i="6"/>
  <c r="AD512" i="6"/>
  <c r="AB512" i="6"/>
  <c r="AC512" i="6"/>
  <c r="AD496" i="6"/>
  <c r="AB496" i="6"/>
  <c r="AD480" i="6"/>
  <c r="AC480" i="6"/>
  <c r="AB480" i="6"/>
  <c r="AD464" i="6"/>
  <c r="AB464" i="6"/>
  <c r="AC464" i="6"/>
  <c r="AC448" i="6"/>
  <c r="AD448" i="6"/>
  <c r="AB448" i="6"/>
  <c r="AC432" i="6"/>
  <c r="AD432" i="6"/>
  <c r="AB432" i="6"/>
  <c r="AD416" i="6"/>
  <c r="AB416" i="6"/>
  <c r="AC416" i="6"/>
  <c r="AD400" i="6"/>
  <c r="AB400" i="6"/>
  <c r="AC384" i="6"/>
  <c r="AB384" i="6"/>
  <c r="AD384" i="6"/>
  <c r="AD368" i="6"/>
  <c r="AB368" i="6"/>
  <c r="AC352" i="6"/>
  <c r="AD352" i="6"/>
  <c r="AB352" i="6"/>
  <c r="AC336" i="6"/>
  <c r="AD336" i="6"/>
  <c r="AB336" i="6"/>
  <c r="AD320" i="6"/>
  <c r="AB320" i="6"/>
  <c r="AD304" i="6"/>
  <c r="AC304" i="6"/>
  <c r="AB304" i="6"/>
  <c r="AD288" i="6"/>
  <c r="AB288" i="6"/>
  <c r="AB272" i="6"/>
  <c r="AC272" i="6"/>
  <c r="AD272" i="6"/>
  <c r="AC256" i="6"/>
  <c r="AD256" i="6"/>
  <c r="AB256" i="6"/>
  <c r="AC240" i="6"/>
  <c r="AD240" i="6"/>
  <c r="AB240" i="6"/>
  <c r="AD208" i="6"/>
  <c r="AC208" i="6"/>
  <c r="AD192" i="6"/>
  <c r="AB192" i="6"/>
  <c r="AC176" i="6"/>
  <c r="AD176" i="6"/>
  <c r="AB176" i="6"/>
  <c r="AC160" i="6"/>
  <c r="AD160" i="6"/>
  <c r="AB160" i="6"/>
  <c r="AD144" i="6"/>
  <c r="AC144" i="6"/>
  <c r="AB144" i="6"/>
  <c r="AC128" i="6"/>
  <c r="AD128" i="6"/>
  <c r="AD112" i="6"/>
  <c r="AB112" i="6"/>
  <c r="AC96" i="6"/>
  <c r="AB96" i="6"/>
  <c r="AD96" i="6"/>
  <c r="AC80" i="6"/>
  <c r="AD80" i="6"/>
  <c r="AB80" i="6"/>
  <c r="AD64" i="6"/>
  <c r="AC64" i="6"/>
  <c r="AD48" i="6"/>
  <c r="AC48" i="6"/>
  <c r="AB48" i="6"/>
  <c r="AD32" i="6"/>
  <c r="AB32" i="6"/>
  <c r="AB794" i="6"/>
  <c r="AB774" i="6"/>
  <c r="AB754" i="6"/>
  <c r="AB727" i="6"/>
  <c r="AB677" i="6"/>
  <c r="AB627" i="6"/>
  <c r="AB599" i="6"/>
  <c r="AB539" i="6"/>
  <c r="AB475" i="6"/>
  <c r="AB407" i="6"/>
  <c r="AB279" i="6"/>
  <c r="AB227" i="6"/>
  <c r="AB64" i="6"/>
  <c r="AC802" i="6"/>
  <c r="AC754" i="6"/>
  <c r="AC692" i="6"/>
  <c r="AC630" i="6"/>
  <c r="AC582" i="6"/>
  <c r="AC521" i="6"/>
  <c r="AC455" i="6"/>
  <c r="AC232" i="6"/>
  <c r="AC151" i="6"/>
  <c r="AD608" i="6"/>
  <c r="AD275" i="6"/>
  <c r="AD530" i="6"/>
  <c r="AC530" i="6"/>
  <c r="AB530" i="6"/>
  <c r="AD753" i="6"/>
  <c r="AB753" i="6"/>
  <c r="AD577" i="6"/>
  <c r="AB577" i="6"/>
  <c r="AC577" i="6"/>
  <c r="AD337" i="6"/>
  <c r="AC337" i="6"/>
  <c r="AB337" i="6"/>
  <c r="W542" i="6"/>
  <c r="X744" i="6"/>
  <c r="AD815" i="6"/>
  <c r="AC815" i="6"/>
  <c r="AD783" i="6"/>
  <c r="AC783" i="6"/>
  <c r="AB783" i="6"/>
  <c r="AD767" i="6"/>
  <c r="AB767" i="6"/>
  <c r="AC767" i="6"/>
  <c r="AD751" i="6"/>
  <c r="AB751" i="6"/>
  <c r="AC751" i="6"/>
  <c r="AD735" i="6"/>
  <c r="AB735" i="6"/>
  <c r="AD719" i="6"/>
  <c r="AC719" i="6"/>
  <c r="AB719" i="6"/>
  <c r="AD703" i="6"/>
  <c r="AB703" i="6"/>
  <c r="AC703" i="6"/>
  <c r="AB687" i="6"/>
  <c r="AC687" i="6"/>
  <c r="AD687" i="6"/>
  <c r="AD671" i="6"/>
  <c r="AB671" i="6"/>
  <c r="AD655" i="6"/>
  <c r="AC655" i="6"/>
  <c r="AB655" i="6"/>
  <c r="AD639" i="6"/>
  <c r="AB639" i="6"/>
  <c r="AC639" i="6"/>
  <c r="AD623" i="6"/>
  <c r="AB623" i="6"/>
  <c r="AC623" i="6"/>
  <c r="AD591" i="6"/>
  <c r="AC591" i="6"/>
  <c r="AB591" i="6"/>
  <c r="AD575" i="6"/>
  <c r="AB575" i="6"/>
  <c r="AC575" i="6"/>
  <c r="AD559" i="6"/>
  <c r="AB559" i="6"/>
  <c r="AC559" i="6"/>
  <c r="AD543" i="6"/>
  <c r="AB543" i="6"/>
  <c r="AD527" i="6"/>
  <c r="AC527" i="6"/>
  <c r="AB527" i="6"/>
  <c r="AD511" i="6"/>
  <c r="AB511" i="6"/>
  <c r="AC511" i="6"/>
  <c r="AD495" i="6"/>
  <c r="AB495" i="6"/>
  <c r="AD479" i="6"/>
  <c r="AC479" i="6"/>
  <c r="AB479" i="6"/>
  <c r="AB463" i="6"/>
  <c r="AC463" i="6"/>
  <c r="AD447" i="6"/>
  <c r="AB447" i="6"/>
  <c r="AC431" i="6"/>
  <c r="AD431" i="6"/>
  <c r="AB431" i="6"/>
  <c r="AC415" i="6"/>
  <c r="AD415" i="6"/>
  <c r="AB415" i="6"/>
  <c r="AD399" i="6"/>
  <c r="AB399" i="6"/>
  <c r="AC383" i="6"/>
  <c r="AB383" i="6"/>
  <c r="AD383" i="6"/>
  <c r="AD367" i="6"/>
  <c r="AB367" i="6"/>
  <c r="AC367" i="6"/>
  <c r="AC351" i="6"/>
  <c r="AD351" i="6"/>
  <c r="AB351" i="6"/>
  <c r="AC335" i="6"/>
  <c r="AD335" i="6"/>
  <c r="AB335" i="6"/>
  <c r="AD319" i="6"/>
  <c r="AC319" i="6"/>
  <c r="AB319" i="6"/>
  <c r="AD303" i="6"/>
  <c r="AC303" i="6"/>
  <c r="AB303" i="6"/>
  <c r="AD287" i="6"/>
  <c r="AB287" i="6"/>
  <c r="AD271" i="6"/>
  <c r="AB271" i="6"/>
  <c r="AC271" i="6"/>
  <c r="AC255" i="6"/>
  <c r="AD255" i="6"/>
  <c r="AB255" i="6"/>
  <c r="AC239" i="6"/>
  <c r="AD239" i="6"/>
  <c r="AB239" i="6"/>
  <c r="AD223" i="6"/>
  <c r="AC223" i="6"/>
  <c r="AB223" i="6"/>
  <c r="AC207" i="6"/>
  <c r="AD207" i="6"/>
  <c r="AC175" i="6"/>
  <c r="AD175" i="6"/>
  <c r="AB175" i="6"/>
  <c r="AC159" i="6"/>
  <c r="AD159" i="6"/>
  <c r="AB159" i="6"/>
  <c r="AD143" i="6"/>
  <c r="AC143" i="6"/>
  <c r="AB143" i="6"/>
  <c r="AC127" i="6"/>
  <c r="AD127" i="6"/>
  <c r="AD111" i="6"/>
  <c r="AB111" i="6"/>
  <c r="AB95" i="6"/>
  <c r="AD95" i="6"/>
  <c r="AC95" i="6"/>
  <c r="AC79" i="6"/>
  <c r="AD79" i="6"/>
  <c r="AB79" i="6"/>
  <c r="AD63" i="6"/>
  <c r="AC63" i="6"/>
  <c r="AD47" i="6"/>
  <c r="AC47" i="6"/>
  <c r="AB47" i="6"/>
  <c r="AD31" i="6"/>
  <c r="AB31" i="6"/>
  <c r="AB793" i="6"/>
  <c r="AB773" i="6"/>
  <c r="AB752" i="6"/>
  <c r="AB726" i="6"/>
  <c r="AB676" i="6"/>
  <c r="AB648" i="6"/>
  <c r="AB626" i="6"/>
  <c r="AB598" i="6"/>
  <c r="AB474" i="6"/>
  <c r="AB406" i="6"/>
  <c r="AB360" i="6"/>
  <c r="AB278" i="6"/>
  <c r="AB226" i="6"/>
  <c r="AB63" i="6"/>
  <c r="AC753" i="6"/>
  <c r="AC691" i="6"/>
  <c r="AC629" i="6"/>
  <c r="AC581" i="6"/>
  <c r="AC515" i="6"/>
  <c r="AC454" i="6"/>
  <c r="AC231" i="6"/>
  <c r="AC147" i="6"/>
  <c r="AC32" i="6"/>
  <c r="AD607" i="6"/>
  <c r="AD594" i="6"/>
  <c r="AC594" i="6"/>
  <c r="AC482" i="6"/>
  <c r="AD482" i="6"/>
  <c r="AB482" i="6"/>
  <c r="AC386" i="6"/>
  <c r="AB386" i="6"/>
  <c r="AD386" i="6"/>
  <c r="AD290" i="6"/>
  <c r="AB290" i="6"/>
  <c r="AC178" i="6"/>
  <c r="AD178" i="6"/>
  <c r="AB178" i="6"/>
  <c r="AD34" i="6"/>
  <c r="AB34" i="6"/>
  <c r="AC35" i="6"/>
  <c r="AD801" i="6"/>
  <c r="AB801" i="6"/>
  <c r="AD673" i="6"/>
  <c r="AB673" i="6"/>
  <c r="AD561" i="6"/>
  <c r="AB561" i="6"/>
  <c r="AC465" i="6"/>
  <c r="AD465" i="6"/>
  <c r="AB465" i="6"/>
  <c r="AD369" i="6"/>
  <c r="AB369" i="6"/>
  <c r="AC257" i="6"/>
  <c r="AD257" i="6"/>
  <c r="AB257" i="6"/>
  <c r="AD193" i="6"/>
  <c r="AB193" i="6"/>
  <c r="AD113" i="6"/>
  <c r="AB113" i="6"/>
  <c r="AB600" i="6"/>
  <c r="AB484" i="6"/>
  <c r="AB326" i="6"/>
  <c r="AC693" i="6"/>
  <c r="X703" i="6"/>
  <c r="AD814" i="6"/>
  <c r="AC814" i="6"/>
  <c r="AD766" i="6"/>
  <c r="AC766" i="6"/>
  <c r="AD750" i="6"/>
  <c r="AB750" i="6"/>
  <c r="AC750" i="6"/>
  <c r="AD734" i="6"/>
  <c r="AB734" i="6"/>
  <c r="AD718" i="6"/>
  <c r="AB718" i="6"/>
  <c r="AD702" i="6"/>
  <c r="AB702" i="6"/>
  <c r="AC702" i="6"/>
  <c r="AB686" i="6"/>
  <c r="AC686" i="6"/>
  <c r="AD686" i="6"/>
  <c r="AD670" i="6"/>
  <c r="AB670" i="6"/>
  <c r="AD654" i="6"/>
  <c r="AB654" i="6"/>
  <c r="AD638" i="6"/>
  <c r="AB638" i="6"/>
  <c r="AC638" i="6"/>
  <c r="AD622" i="6"/>
  <c r="AB622" i="6"/>
  <c r="AC622" i="6"/>
  <c r="AD590" i="6"/>
  <c r="AB590" i="6"/>
  <c r="AB574" i="6"/>
  <c r="AC574" i="6"/>
  <c r="AD558" i="6"/>
  <c r="AB558" i="6"/>
  <c r="AC558" i="6"/>
  <c r="AD542" i="6"/>
  <c r="AB542" i="6"/>
  <c r="AD526" i="6"/>
  <c r="AC526" i="6"/>
  <c r="AB526" i="6"/>
  <c r="AD510" i="6"/>
  <c r="AB510" i="6"/>
  <c r="AC510" i="6"/>
  <c r="AD494" i="6"/>
  <c r="AB494" i="6"/>
  <c r="AD478" i="6"/>
  <c r="AC478" i="6"/>
  <c r="AB478" i="6"/>
  <c r="AB462" i="6"/>
  <c r="AC462" i="6"/>
  <c r="AD446" i="6"/>
  <c r="AB446" i="6"/>
  <c r="AD430" i="6"/>
  <c r="AC430" i="6"/>
  <c r="AB430" i="6"/>
  <c r="AC414" i="6"/>
  <c r="AD414" i="6"/>
  <c r="AB414" i="6"/>
  <c r="AD398" i="6"/>
  <c r="AB398" i="6"/>
  <c r="AD382" i="6"/>
  <c r="AC382" i="6"/>
  <c r="AB382" i="6"/>
  <c r="AD366" i="6"/>
  <c r="AB366" i="6"/>
  <c r="AC366" i="6"/>
  <c r="AD350" i="6"/>
  <c r="AB350" i="6"/>
  <c r="AC334" i="6"/>
  <c r="AD334" i="6"/>
  <c r="AB334" i="6"/>
  <c r="AD302" i="6"/>
  <c r="AC302" i="6"/>
  <c r="AB302" i="6"/>
  <c r="AD286" i="6"/>
  <c r="AB286" i="6"/>
  <c r="AD270" i="6"/>
  <c r="AB270" i="6"/>
  <c r="AC270" i="6"/>
  <c r="AC254" i="6"/>
  <c r="AD254" i="6"/>
  <c r="AB254" i="6"/>
  <c r="AC238" i="6"/>
  <c r="AD238" i="6"/>
  <c r="AB238" i="6"/>
  <c r="AD222" i="6"/>
  <c r="AC222" i="6"/>
  <c r="AB222" i="6"/>
  <c r="AC206" i="6"/>
  <c r="AD206" i="6"/>
  <c r="AD174" i="6"/>
  <c r="AB174" i="6"/>
  <c r="AC174" i="6"/>
  <c r="AC158" i="6"/>
  <c r="AD158" i="6"/>
  <c r="AB158" i="6"/>
  <c r="AD142" i="6"/>
  <c r="AC142" i="6"/>
  <c r="AB142" i="6"/>
  <c r="AD126" i="6"/>
  <c r="AC126" i="6"/>
  <c r="AB94" i="6"/>
  <c r="AD94" i="6"/>
  <c r="AC94" i="6"/>
  <c r="AC78" i="6"/>
  <c r="AD78" i="6"/>
  <c r="AB78" i="6"/>
  <c r="AC62" i="6"/>
  <c r="AD62" i="6"/>
  <c r="AC46" i="6"/>
  <c r="AD46" i="6"/>
  <c r="AD30" i="6"/>
  <c r="AB30" i="6"/>
  <c r="AB792" i="6"/>
  <c r="AB772" i="6"/>
  <c r="AB725" i="6"/>
  <c r="AB675" i="6"/>
  <c r="AB647" i="6"/>
  <c r="AB597" i="6"/>
  <c r="AB473" i="6"/>
  <c r="AB359" i="6"/>
  <c r="AB225" i="6"/>
  <c r="AB167" i="6"/>
  <c r="AB110" i="6"/>
  <c r="AB62" i="6"/>
  <c r="AC800" i="6"/>
  <c r="AC738" i="6"/>
  <c r="AC690" i="6"/>
  <c r="AC628" i="6"/>
  <c r="AC566" i="6"/>
  <c r="AC453" i="6"/>
  <c r="AC320" i="6"/>
  <c r="AC227" i="6"/>
  <c r="AC31" i="6"/>
  <c r="AD606" i="6"/>
  <c r="AC658" i="6"/>
  <c r="AD658" i="6"/>
  <c r="AD578" i="6"/>
  <c r="AC578" i="6"/>
  <c r="AC466" i="6"/>
  <c r="AD466" i="6"/>
  <c r="AB466" i="6"/>
  <c r="AD370" i="6"/>
  <c r="AB370" i="6"/>
  <c r="AC274" i="6"/>
  <c r="AB274" i="6"/>
  <c r="AC194" i="6"/>
  <c r="AD194" i="6"/>
  <c r="AB194" i="6"/>
  <c r="AD66" i="6"/>
  <c r="AC66" i="6"/>
  <c r="AB756" i="6"/>
  <c r="AB707" i="6"/>
  <c r="AB549" i="6"/>
  <c r="AB485" i="6"/>
  <c r="AB327" i="6"/>
  <c r="AB66" i="6"/>
  <c r="AC756" i="6"/>
  <c r="AC646" i="6"/>
  <c r="AD721" i="6"/>
  <c r="AC721" i="6"/>
  <c r="AB721" i="6"/>
  <c r="AD625" i="6"/>
  <c r="AB625" i="6"/>
  <c r="AD513" i="6"/>
  <c r="AB513" i="6"/>
  <c r="AB417" i="6"/>
  <c r="AC417" i="6"/>
  <c r="AD417" i="6"/>
  <c r="AD305" i="6"/>
  <c r="AC305" i="6"/>
  <c r="AB305" i="6"/>
  <c r="AD209" i="6"/>
  <c r="AC209" i="6"/>
  <c r="AD65" i="6"/>
  <c r="AC65" i="6"/>
  <c r="AB728" i="6"/>
  <c r="AB408" i="6"/>
  <c r="AC152" i="6"/>
  <c r="Y765" i="6"/>
  <c r="X702" i="6"/>
  <c r="AB813" i="6"/>
  <c r="AD813" i="6"/>
  <c r="AC813" i="6"/>
  <c r="AD797" i="6"/>
  <c r="AB797" i="6"/>
  <c r="AD781" i="6"/>
  <c r="AB781" i="6"/>
  <c r="AD765" i="6"/>
  <c r="AB765" i="6"/>
  <c r="AC765" i="6"/>
  <c r="AD749" i="6"/>
  <c r="AB749" i="6"/>
  <c r="AC749" i="6"/>
  <c r="AD733" i="6"/>
  <c r="AB733" i="6"/>
  <c r="AD701" i="6"/>
  <c r="AB701" i="6"/>
  <c r="AC701" i="6"/>
  <c r="AD685" i="6"/>
  <c r="AB685" i="6"/>
  <c r="AC685" i="6"/>
  <c r="AD669" i="6"/>
  <c r="AB669" i="6"/>
  <c r="AD653" i="6"/>
  <c r="AB653" i="6"/>
  <c r="AD637" i="6"/>
  <c r="AB637" i="6"/>
  <c r="AC637" i="6"/>
  <c r="AD621" i="6"/>
  <c r="AB621" i="6"/>
  <c r="AC621" i="6"/>
  <c r="AD589" i="6"/>
  <c r="AB589" i="6"/>
  <c r="AB573" i="6"/>
  <c r="AC573" i="6"/>
  <c r="AD557" i="6"/>
  <c r="AB557" i="6"/>
  <c r="AC557" i="6"/>
  <c r="AD541" i="6"/>
  <c r="AB541" i="6"/>
  <c r="AD525" i="6"/>
  <c r="AC525" i="6"/>
  <c r="AB525" i="6"/>
  <c r="AD509" i="6"/>
  <c r="AB509" i="6"/>
  <c r="AC509" i="6"/>
  <c r="AD493" i="6"/>
  <c r="AB493" i="6"/>
  <c r="AD477" i="6"/>
  <c r="AC477" i="6"/>
  <c r="AB477" i="6"/>
  <c r="AB461" i="6"/>
  <c r="AC461" i="6"/>
  <c r="AD445" i="6"/>
  <c r="AB445" i="6"/>
  <c r="AC413" i="6"/>
  <c r="AD413" i="6"/>
  <c r="AB413" i="6"/>
  <c r="AD397" i="6"/>
  <c r="AB397" i="6"/>
  <c r="AC397" i="6"/>
  <c r="AD381" i="6"/>
  <c r="AC381" i="6"/>
  <c r="AB381" i="6"/>
  <c r="AD365" i="6"/>
  <c r="AB365" i="6"/>
  <c r="AC365" i="6"/>
  <c r="AD349" i="6"/>
  <c r="AB349" i="6"/>
  <c r="AC333" i="6"/>
  <c r="AD333" i="6"/>
  <c r="AB333" i="6"/>
  <c r="AC317" i="6"/>
  <c r="AB317" i="6"/>
  <c r="AD301" i="6"/>
  <c r="AC301" i="6"/>
  <c r="AB301" i="6"/>
  <c r="AD285" i="6"/>
  <c r="AB285" i="6"/>
  <c r="AC285" i="6"/>
  <c r="AD269" i="6"/>
  <c r="AB269" i="6"/>
  <c r="AC269" i="6"/>
  <c r="AD253" i="6"/>
  <c r="AB253" i="6"/>
  <c r="AC237" i="6"/>
  <c r="AD237" i="6"/>
  <c r="AB237" i="6"/>
  <c r="AD221" i="6"/>
  <c r="AC221" i="6"/>
  <c r="AB221" i="6"/>
  <c r="AC205" i="6"/>
  <c r="AD205" i="6"/>
  <c r="AB173" i="6"/>
  <c r="AC173" i="6"/>
  <c r="AC157" i="6"/>
  <c r="AD157" i="6"/>
  <c r="AB157" i="6"/>
  <c r="AD141" i="6"/>
  <c r="AC141" i="6"/>
  <c r="AB141" i="6"/>
  <c r="AC125" i="6"/>
  <c r="AD125" i="6"/>
  <c r="AB93" i="6"/>
  <c r="AD93" i="6"/>
  <c r="AC93" i="6"/>
  <c r="AC77" i="6"/>
  <c r="AD77" i="6"/>
  <c r="AB77" i="6"/>
  <c r="AC61" i="6"/>
  <c r="AD61" i="6"/>
  <c r="AC45" i="6"/>
  <c r="AD45" i="6"/>
  <c r="AB791" i="6"/>
  <c r="AB771" i="6"/>
  <c r="AB724" i="6"/>
  <c r="AB696" i="6"/>
  <c r="AB674" i="6"/>
  <c r="AB646" i="6"/>
  <c r="AB596" i="6"/>
  <c r="AB568" i="6"/>
  <c r="AB536" i="6"/>
  <c r="AB504" i="6"/>
  <c r="AB472" i="6"/>
  <c r="AB440" i="6"/>
  <c r="AB358" i="6"/>
  <c r="AB312" i="6"/>
  <c r="AB266" i="6"/>
  <c r="AB224" i="6"/>
  <c r="AB166" i="6"/>
  <c r="AB109" i="6"/>
  <c r="AB61" i="6"/>
  <c r="AC799" i="6"/>
  <c r="AC689" i="6"/>
  <c r="AC627" i="6"/>
  <c r="AC565" i="6"/>
  <c r="AC513" i="6"/>
  <c r="AC447" i="6"/>
  <c r="AC379" i="6"/>
  <c r="AC318" i="6"/>
  <c r="AC226" i="6"/>
  <c r="AC113" i="6"/>
  <c r="AC30" i="6"/>
  <c r="AD605" i="6"/>
  <c r="AD163" i="6"/>
  <c r="AD642" i="6"/>
  <c r="AC642" i="6"/>
  <c r="AD546" i="6"/>
  <c r="AC546" i="6"/>
  <c r="AB546" i="6"/>
  <c r="AC434" i="6"/>
  <c r="AD434" i="6"/>
  <c r="AB434" i="6"/>
  <c r="AD338" i="6"/>
  <c r="AC338" i="6"/>
  <c r="AB338" i="6"/>
  <c r="AC258" i="6"/>
  <c r="AD258" i="6"/>
  <c r="AB258" i="6"/>
  <c r="AC162" i="6"/>
  <c r="AB162" i="6"/>
  <c r="AD146" i="6"/>
  <c r="AC146" i="6"/>
  <c r="AC82" i="6"/>
  <c r="AD82" i="6"/>
  <c r="AB776" i="6"/>
  <c r="AB679" i="6"/>
  <c r="AB629" i="6"/>
  <c r="AB579" i="6"/>
  <c r="AB517" i="6"/>
  <c r="AB453" i="6"/>
  <c r="AB229" i="6"/>
  <c r="AC818" i="6"/>
  <c r="AC694" i="6"/>
  <c r="AD307" i="6"/>
  <c r="AD737" i="6"/>
  <c r="AB737" i="6"/>
  <c r="AD641" i="6"/>
  <c r="AB641" i="6"/>
  <c r="AC641" i="6"/>
  <c r="AD529" i="6"/>
  <c r="AC529" i="6"/>
  <c r="AB529" i="6"/>
  <c r="AC433" i="6"/>
  <c r="AD433" i="6"/>
  <c r="AB433" i="6"/>
  <c r="AD321" i="6"/>
  <c r="AB321" i="6"/>
  <c r="AB678" i="6"/>
  <c r="AB452" i="6"/>
  <c r="W583" i="6"/>
  <c r="X592" i="6"/>
  <c r="AB812" i="6"/>
  <c r="AD812" i="6"/>
  <c r="AC812" i="6"/>
  <c r="AD796" i="6"/>
  <c r="AB796" i="6"/>
  <c r="AC796" i="6"/>
  <c r="AD780" i="6"/>
  <c r="AB780" i="6"/>
  <c r="AD764" i="6"/>
  <c r="AB764" i="6"/>
  <c r="AC764" i="6"/>
  <c r="AD748" i="6"/>
  <c r="AB748" i="6"/>
  <c r="AC748" i="6"/>
  <c r="AD732" i="6"/>
  <c r="AB732" i="6"/>
  <c r="AC732" i="6"/>
  <c r="AD700" i="6"/>
  <c r="AB700" i="6"/>
  <c r="AC700" i="6"/>
  <c r="AD684" i="6"/>
  <c r="AB684" i="6"/>
  <c r="AC684" i="6"/>
  <c r="AD668" i="6"/>
  <c r="AB668" i="6"/>
  <c r="AC668" i="6"/>
  <c r="AD652" i="6"/>
  <c r="AB652" i="6"/>
  <c r="AD636" i="6"/>
  <c r="AB636" i="6"/>
  <c r="AC636" i="6"/>
  <c r="AD620" i="6"/>
  <c r="AB620" i="6"/>
  <c r="AC620" i="6"/>
  <c r="AD604" i="6"/>
  <c r="AB604" i="6"/>
  <c r="AC604" i="6"/>
  <c r="AD588" i="6"/>
  <c r="AB588" i="6"/>
  <c r="AD572" i="6"/>
  <c r="AB572" i="6"/>
  <c r="AC572" i="6"/>
  <c r="AD556" i="6"/>
  <c r="AB556" i="6"/>
  <c r="AC556" i="6"/>
  <c r="AD540" i="6"/>
  <c r="AB540" i="6"/>
  <c r="AD524" i="6"/>
  <c r="AC524" i="6"/>
  <c r="AB524" i="6"/>
  <c r="AD508" i="6"/>
  <c r="AB508" i="6"/>
  <c r="AC508" i="6"/>
  <c r="AD492" i="6"/>
  <c r="AB492" i="6"/>
  <c r="AD476" i="6"/>
  <c r="AB476" i="6"/>
  <c r="AD460" i="6"/>
  <c r="AB460" i="6"/>
  <c r="AC460" i="6"/>
  <c r="AD444" i="6"/>
  <c r="AB444" i="6"/>
  <c r="AC444" i="6"/>
  <c r="AD428" i="6"/>
  <c r="AB428" i="6"/>
  <c r="AD412" i="6"/>
  <c r="AC412" i="6"/>
  <c r="AB412" i="6"/>
  <c r="AD396" i="6"/>
  <c r="AC396" i="6"/>
  <c r="AB396" i="6"/>
  <c r="AD380" i="6"/>
  <c r="AB380" i="6"/>
  <c r="AD364" i="6"/>
  <c r="AB364" i="6"/>
  <c r="AC364" i="6"/>
  <c r="AD348" i="6"/>
  <c r="AB348" i="6"/>
  <c r="AD332" i="6"/>
  <c r="AB332" i="6"/>
  <c r="AC332" i="6"/>
  <c r="AD316" i="6"/>
  <c r="AC316" i="6"/>
  <c r="AB316" i="6"/>
  <c r="AD300" i="6"/>
  <c r="AC300" i="6"/>
  <c r="AB300" i="6"/>
  <c r="AD284" i="6"/>
  <c r="AB284" i="6"/>
  <c r="AC284" i="6"/>
  <c r="AD268" i="6"/>
  <c r="AB268" i="6"/>
  <c r="AC268" i="6"/>
  <c r="AD252" i="6"/>
  <c r="AB252" i="6"/>
  <c r="AD236" i="6"/>
  <c r="AC236" i="6"/>
  <c r="AB236" i="6"/>
  <c r="AD220" i="6"/>
  <c r="AC220" i="6"/>
  <c r="AB220" i="6"/>
  <c r="AD204" i="6"/>
  <c r="AC204" i="6"/>
  <c r="AB204" i="6"/>
  <c r="AD172" i="6"/>
  <c r="AC172" i="6"/>
  <c r="AD156" i="6"/>
  <c r="AC156" i="6"/>
  <c r="AB156" i="6"/>
  <c r="AD140" i="6"/>
  <c r="AC140" i="6"/>
  <c r="AB140" i="6"/>
  <c r="AD124" i="6"/>
  <c r="AC124" i="6"/>
  <c r="AB124" i="6"/>
  <c r="AD108" i="6"/>
  <c r="AC108" i="6"/>
  <c r="AD92" i="6"/>
  <c r="AB92" i="6"/>
  <c r="AC92" i="6"/>
  <c r="AD76" i="6"/>
  <c r="AB76" i="6"/>
  <c r="AB790" i="6"/>
  <c r="AB723" i="6"/>
  <c r="AB695" i="6"/>
  <c r="AB645" i="6"/>
  <c r="AB595" i="6"/>
  <c r="AB567" i="6"/>
  <c r="AB535" i="6"/>
  <c r="AB503" i="6"/>
  <c r="AB471" i="6"/>
  <c r="AB439" i="6"/>
  <c r="AB347" i="6"/>
  <c r="AB311" i="6"/>
  <c r="AB210" i="6"/>
  <c r="AB165" i="6"/>
  <c r="AB108" i="6"/>
  <c r="AB46" i="6"/>
  <c r="AC798" i="6"/>
  <c r="AC736" i="6"/>
  <c r="AC674" i="6"/>
  <c r="AC626" i="6"/>
  <c r="AC563" i="6"/>
  <c r="AC446" i="6"/>
  <c r="AC378" i="6"/>
  <c r="AC291" i="6"/>
  <c r="AC225" i="6"/>
  <c r="AC112" i="6"/>
  <c r="AD795" i="6"/>
  <c r="AD574" i="6"/>
  <c r="AD162" i="6"/>
  <c r="AD722" i="6"/>
  <c r="AC722" i="6"/>
  <c r="AD514" i="6"/>
  <c r="AB514" i="6"/>
  <c r="AB418" i="6"/>
  <c r="AC418" i="6"/>
  <c r="AD418" i="6"/>
  <c r="AD322" i="6"/>
  <c r="AB322" i="6"/>
  <c r="AD242" i="6"/>
  <c r="AC242" i="6"/>
  <c r="AB242" i="6"/>
  <c r="AD114" i="6"/>
  <c r="AB114" i="6"/>
  <c r="AD593" i="6"/>
  <c r="AC593" i="6"/>
  <c r="AB593" i="6"/>
  <c r="AD481" i="6"/>
  <c r="AC481" i="6"/>
  <c r="AB481" i="6"/>
  <c r="AC385" i="6"/>
  <c r="AB385" i="6"/>
  <c r="AD385" i="6"/>
  <c r="AC273" i="6"/>
  <c r="AB273" i="6"/>
  <c r="AD273" i="6"/>
  <c r="AC161" i="6"/>
  <c r="AB161" i="6"/>
  <c r="AD49" i="6"/>
  <c r="AC49" i="6"/>
  <c r="AB49" i="6"/>
  <c r="AB755" i="6"/>
  <c r="AB548" i="6"/>
  <c r="AB228" i="6"/>
  <c r="AC323" i="6"/>
  <c r="W654" i="6"/>
  <c r="X591" i="6"/>
  <c r="AC811" i="6"/>
  <c r="AD811" i="6"/>
  <c r="AD779" i="6"/>
  <c r="AC779" i="6"/>
  <c r="AD763" i="6"/>
  <c r="AC763" i="6"/>
  <c r="AC747" i="6"/>
  <c r="AD747" i="6"/>
  <c r="AC731" i="6"/>
  <c r="AD731" i="6"/>
  <c r="AD699" i="6"/>
  <c r="AC699" i="6"/>
  <c r="AC683" i="6"/>
  <c r="AD683" i="6"/>
  <c r="AC667" i="6"/>
  <c r="AD667" i="6"/>
  <c r="AC651" i="6"/>
  <c r="AD651" i="6"/>
  <c r="AC635" i="6"/>
  <c r="AD635" i="6"/>
  <c r="AD619" i="6"/>
  <c r="AC619" i="6"/>
  <c r="AD603" i="6"/>
  <c r="AC603" i="6"/>
  <c r="AD587" i="6"/>
  <c r="AC587" i="6"/>
  <c r="AD571" i="6"/>
  <c r="AC571" i="6"/>
  <c r="AD555" i="6"/>
  <c r="AC555" i="6"/>
  <c r="AD507" i="6"/>
  <c r="AC507" i="6"/>
  <c r="AD491" i="6"/>
  <c r="AC491" i="6"/>
  <c r="AD459" i="6"/>
  <c r="AC459" i="6"/>
  <c r="AD443" i="6"/>
  <c r="AC443" i="6"/>
  <c r="AD411" i="6"/>
  <c r="AC411" i="6"/>
  <c r="AD395" i="6"/>
  <c r="AC395" i="6"/>
  <c r="AD363" i="6"/>
  <c r="AC363" i="6"/>
  <c r="AD331" i="6"/>
  <c r="AC331" i="6"/>
  <c r="AD315" i="6"/>
  <c r="AC315" i="6"/>
  <c r="AD299" i="6"/>
  <c r="AC299" i="6"/>
  <c r="AD283" i="6"/>
  <c r="AC283" i="6"/>
  <c r="AD267" i="6"/>
  <c r="AC267" i="6"/>
  <c r="AD251" i="6"/>
  <c r="AB251" i="6"/>
  <c r="AC251" i="6"/>
  <c r="AD235" i="6"/>
  <c r="AC235" i="6"/>
  <c r="AB235" i="6"/>
  <c r="AD219" i="6"/>
  <c r="AC219" i="6"/>
  <c r="AB219" i="6"/>
  <c r="AD203" i="6"/>
  <c r="AB203" i="6"/>
  <c r="AC203" i="6"/>
  <c r="AD187" i="6"/>
  <c r="AB187" i="6"/>
  <c r="AC187" i="6"/>
  <c r="AD171" i="6"/>
  <c r="AB171" i="6"/>
  <c r="AC171" i="6"/>
  <c r="AD155" i="6"/>
  <c r="AB155" i="6"/>
  <c r="AD139" i="6"/>
  <c r="AC139" i="6"/>
  <c r="AB139" i="6"/>
  <c r="AD123" i="6"/>
  <c r="AB123" i="6"/>
  <c r="AC123" i="6"/>
  <c r="AD107" i="6"/>
  <c r="AB107" i="6"/>
  <c r="AC107" i="6"/>
  <c r="AD91" i="6"/>
  <c r="AB91" i="6"/>
  <c r="AC91" i="6"/>
  <c r="AD75" i="6"/>
  <c r="AB75" i="6"/>
  <c r="AD59" i="6"/>
  <c r="AC59" i="6"/>
  <c r="AB59" i="6"/>
  <c r="AD43" i="6"/>
  <c r="AB43" i="6"/>
  <c r="AC43" i="6"/>
  <c r="AD27" i="6"/>
  <c r="AB27" i="6"/>
  <c r="AC27" i="6"/>
  <c r="AB808" i="6"/>
  <c r="AB789" i="6"/>
  <c r="AB768" i="6"/>
  <c r="AB744" i="6"/>
  <c r="AB722" i="6"/>
  <c r="AB694" i="6"/>
  <c r="AB644" i="6"/>
  <c r="AB616" i="6"/>
  <c r="AB594" i="6"/>
  <c r="AB566" i="6"/>
  <c r="AB534" i="6"/>
  <c r="AB502" i="6"/>
  <c r="AB470" i="6"/>
  <c r="AB438" i="6"/>
  <c r="AB392" i="6"/>
  <c r="AB346" i="6"/>
  <c r="AB310" i="6"/>
  <c r="AB264" i="6"/>
  <c r="AB209" i="6"/>
  <c r="AB164" i="6"/>
  <c r="AB103" i="6"/>
  <c r="AB45" i="6"/>
  <c r="AC797" i="6"/>
  <c r="AC735" i="6"/>
  <c r="AC673" i="6"/>
  <c r="AC625" i="6"/>
  <c r="AC496" i="6"/>
  <c r="AC445" i="6"/>
  <c r="AC370" i="6"/>
  <c r="AC290" i="6"/>
  <c r="AC224" i="6"/>
  <c r="AC111" i="6"/>
  <c r="AD794" i="6"/>
  <c r="AD573" i="6"/>
  <c r="AD161" i="6"/>
  <c r="AD770" i="6"/>
  <c r="AC770" i="6"/>
  <c r="AB562" i="6"/>
  <c r="AD562" i="6"/>
  <c r="AC450" i="6"/>
  <c r="AD450" i="6"/>
  <c r="AB450" i="6"/>
  <c r="AD354" i="6"/>
  <c r="AC354" i="6"/>
  <c r="AB354" i="6"/>
  <c r="AD98" i="6"/>
  <c r="AC98" i="6"/>
  <c r="AB98" i="6"/>
  <c r="AC327" i="6"/>
  <c r="AD817" i="6"/>
  <c r="AB817" i="6"/>
  <c r="AD705" i="6"/>
  <c r="AB705" i="6"/>
  <c r="AC705" i="6"/>
  <c r="AD609" i="6"/>
  <c r="AB609" i="6"/>
  <c r="AD497" i="6"/>
  <c r="AB497" i="6"/>
  <c r="AD401" i="6"/>
  <c r="AB401" i="6"/>
  <c r="AD289" i="6"/>
  <c r="AB289" i="6"/>
  <c r="AD145" i="6"/>
  <c r="AC145" i="6"/>
  <c r="AC81" i="6"/>
  <c r="AD81" i="6"/>
  <c r="AB775" i="6"/>
  <c r="AB578" i="6"/>
  <c r="AB280" i="6"/>
  <c r="X590" i="6"/>
  <c r="AC810" i="6"/>
  <c r="AD810" i="6"/>
  <c r="AD762" i="6"/>
  <c r="AC762" i="6"/>
  <c r="AC746" i="6"/>
  <c r="AD746" i="6"/>
  <c r="AC730" i="6"/>
  <c r="AD730" i="6"/>
  <c r="AD698" i="6"/>
  <c r="AC698" i="6"/>
  <c r="AC682" i="6"/>
  <c r="AD682" i="6"/>
  <c r="AC666" i="6"/>
  <c r="AD666" i="6"/>
  <c r="AC650" i="6"/>
  <c r="AD650" i="6"/>
  <c r="AC634" i="6"/>
  <c r="AD634" i="6"/>
  <c r="AD618" i="6"/>
  <c r="AC618" i="6"/>
  <c r="AD602" i="6"/>
  <c r="AC602" i="6"/>
  <c r="AD586" i="6"/>
  <c r="AC586" i="6"/>
  <c r="AD570" i="6"/>
  <c r="AC570" i="6"/>
  <c r="AD554" i="6"/>
  <c r="AC554" i="6"/>
  <c r="AD538" i="6"/>
  <c r="AC538" i="6"/>
  <c r="AD506" i="6"/>
  <c r="AC506" i="6"/>
  <c r="AD490" i="6"/>
  <c r="AC490" i="6"/>
  <c r="AD458" i="6"/>
  <c r="AC458" i="6"/>
  <c r="AD442" i="6"/>
  <c r="AC442" i="6"/>
  <c r="AD410" i="6"/>
  <c r="AC410" i="6"/>
  <c r="AD394" i="6"/>
  <c r="AC394" i="6"/>
  <c r="AD362" i="6"/>
  <c r="AC362" i="6"/>
  <c r="AD330" i="6"/>
  <c r="AC330" i="6"/>
  <c r="AD314" i="6"/>
  <c r="AC314" i="6"/>
  <c r="AD298" i="6"/>
  <c r="AC298" i="6"/>
  <c r="AD282" i="6"/>
  <c r="AC282" i="6"/>
  <c r="AD250" i="6"/>
  <c r="AB250" i="6"/>
  <c r="AC250" i="6"/>
  <c r="AD234" i="6"/>
  <c r="AB234" i="6"/>
  <c r="AC234" i="6"/>
  <c r="AD218" i="6"/>
  <c r="AC218" i="6"/>
  <c r="AB218" i="6"/>
  <c r="AD202" i="6"/>
  <c r="AB202" i="6"/>
  <c r="AC202" i="6"/>
  <c r="AD186" i="6"/>
  <c r="AB186" i="6"/>
  <c r="AC186" i="6"/>
  <c r="AD170" i="6"/>
  <c r="AB170" i="6"/>
  <c r="AC170" i="6"/>
  <c r="AD154" i="6"/>
  <c r="AB154" i="6"/>
  <c r="AD138" i="6"/>
  <c r="AC138" i="6"/>
  <c r="AB138" i="6"/>
  <c r="AD122" i="6"/>
  <c r="AB122" i="6"/>
  <c r="AC122" i="6"/>
  <c r="AD106" i="6"/>
  <c r="AB106" i="6"/>
  <c r="AC106" i="6"/>
  <c r="AD90" i="6"/>
  <c r="AB90" i="6"/>
  <c r="AC90" i="6"/>
  <c r="AD74" i="6"/>
  <c r="AB74" i="6"/>
  <c r="AD58" i="6"/>
  <c r="AC58" i="6"/>
  <c r="AB58" i="6"/>
  <c r="AD42" i="6"/>
  <c r="AB42" i="6"/>
  <c r="AC42" i="6"/>
  <c r="AD26" i="6"/>
  <c r="AB26" i="6"/>
  <c r="AC26" i="6"/>
  <c r="AB807" i="6"/>
  <c r="AB788" i="6"/>
  <c r="AB766" i="6"/>
  <c r="AB743" i="6"/>
  <c r="AB715" i="6"/>
  <c r="AB693" i="6"/>
  <c r="AB643" i="6"/>
  <c r="AB615" i="6"/>
  <c r="AB587" i="6"/>
  <c r="AB565" i="6"/>
  <c r="AB533" i="6"/>
  <c r="AB501" i="6"/>
  <c r="AB469" i="6"/>
  <c r="AB427" i="6"/>
  <c r="AB391" i="6"/>
  <c r="AB345" i="6"/>
  <c r="AB299" i="6"/>
  <c r="AB263" i="6"/>
  <c r="AB208" i="6"/>
  <c r="AB150" i="6"/>
  <c r="AB102" i="6"/>
  <c r="AC782" i="6"/>
  <c r="AC734" i="6"/>
  <c r="AC672" i="6"/>
  <c r="AC610" i="6"/>
  <c r="AC561" i="6"/>
  <c r="AC495" i="6"/>
  <c r="AC429" i="6"/>
  <c r="AC369" i="6"/>
  <c r="AC289" i="6"/>
  <c r="AC193" i="6"/>
  <c r="AC110" i="6"/>
  <c r="AD793" i="6"/>
  <c r="AD463" i="6"/>
  <c r="AD130" i="6"/>
  <c r="AC472" i="6"/>
  <c r="AD769" i="6"/>
  <c r="AB769" i="6"/>
  <c r="AC769" i="6"/>
  <c r="AC471" i="6"/>
  <c r="X589" i="6"/>
  <c r="AC809" i="6"/>
  <c r="AD809" i="6"/>
  <c r="AD761" i="6"/>
  <c r="AC761" i="6"/>
  <c r="AC745" i="6"/>
  <c r="AD745" i="6"/>
  <c r="AC729" i="6"/>
  <c r="AD729" i="6"/>
  <c r="AD713" i="6"/>
  <c r="AC713" i="6"/>
  <c r="AD697" i="6"/>
  <c r="AC697" i="6"/>
  <c r="AD681" i="6"/>
  <c r="AC681" i="6"/>
  <c r="AD665" i="6"/>
  <c r="AC665" i="6"/>
  <c r="AD649" i="6"/>
  <c r="AC649" i="6"/>
  <c r="AD633" i="6"/>
  <c r="AC633" i="6"/>
  <c r="AD617" i="6"/>
  <c r="AC617" i="6"/>
  <c r="AD601" i="6"/>
  <c r="AC601" i="6"/>
  <c r="AD585" i="6"/>
  <c r="AC585" i="6"/>
  <c r="AD569" i="6"/>
  <c r="AC569" i="6"/>
  <c r="AD553" i="6"/>
  <c r="AC553" i="6"/>
  <c r="AD537" i="6"/>
  <c r="AC537" i="6"/>
  <c r="AD505" i="6"/>
  <c r="AC505" i="6"/>
  <c r="AD489" i="6"/>
  <c r="AC489" i="6"/>
  <c r="AD457" i="6"/>
  <c r="AC457" i="6"/>
  <c r="AD441" i="6"/>
  <c r="AC441" i="6"/>
  <c r="AD409" i="6"/>
  <c r="AC409" i="6"/>
  <c r="AD393" i="6"/>
  <c r="AC393" i="6"/>
  <c r="AD377" i="6"/>
  <c r="AC377" i="6"/>
  <c r="AD361" i="6"/>
  <c r="AC361" i="6"/>
  <c r="AD329" i="6"/>
  <c r="AC329" i="6"/>
  <c r="AD313" i="6"/>
  <c r="AC313" i="6"/>
  <c r="AD297" i="6"/>
  <c r="AC297" i="6"/>
  <c r="AD281" i="6"/>
  <c r="AC281" i="6"/>
  <c r="AD249" i="6"/>
  <c r="AC249" i="6"/>
  <c r="AD233" i="6"/>
  <c r="AC233" i="6"/>
  <c r="AB233" i="6"/>
  <c r="AD217" i="6"/>
  <c r="AC217" i="6"/>
  <c r="AB217" i="6"/>
  <c r="AD201" i="6"/>
  <c r="AC201" i="6"/>
  <c r="AB201" i="6"/>
  <c r="AD185" i="6"/>
  <c r="AC185" i="6"/>
  <c r="AD169" i="6"/>
  <c r="AC169" i="6"/>
  <c r="AD153" i="6"/>
  <c r="AB153" i="6"/>
  <c r="AD137" i="6"/>
  <c r="AC137" i="6"/>
  <c r="AB137" i="6"/>
  <c r="AD121" i="6"/>
  <c r="AB121" i="6"/>
  <c r="AC121" i="6"/>
  <c r="AD105" i="6"/>
  <c r="AB105" i="6"/>
  <c r="AC105" i="6"/>
  <c r="AD89" i="6"/>
  <c r="AB89" i="6"/>
  <c r="AC89" i="6"/>
  <c r="AD73" i="6"/>
  <c r="AB73" i="6"/>
  <c r="AD57" i="6"/>
  <c r="AB57" i="6"/>
  <c r="AC57" i="6"/>
  <c r="AD41" i="6"/>
  <c r="AB41" i="6"/>
  <c r="AC41" i="6"/>
  <c r="AD25" i="6"/>
  <c r="AB25" i="6"/>
  <c r="AC25" i="6"/>
  <c r="AB806" i="6"/>
  <c r="AB787" i="6"/>
  <c r="AB763" i="6"/>
  <c r="AB742" i="6"/>
  <c r="AB714" i="6"/>
  <c r="AB692" i="6"/>
  <c r="AB664" i="6"/>
  <c r="AB642" i="6"/>
  <c r="AB614" i="6"/>
  <c r="AB586" i="6"/>
  <c r="AB564" i="6"/>
  <c r="AB532" i="6"/>
  <c r="AB500" i="6"/>
  <c r="AB468" i="6"/>
  <c r="AB426" i="6"/>
  <c r="AB390" i="6"/>
  <c r="AB344" i="6"/>
  <c r="AB298" i="6"/>
  <c r="AB262" i="6"/>
  <c r="AB207" i="6"/>
  <c r="AB149" i="6"/>
  <c r="AB101" i="6"/>
  <c r="AB39" i="6"/>
  <c r="AC781" i="6"/>
  <c r="AC733" i="6"/>
  <c r="AC671" i="6"/>
  <c r="AC609" i="6"/>
  <c r="AC560" i="6"/>
  <c r="AC494" i="6"/>
  <c r="AC428" i="6"/>
  <c r="AC368" i="6"/>
  <c r="AC288" i="6"/>
  <c r="AC192" i="6"/>
  <c r="AC109" i="6"/>
  <c r="AD791" i="6"/>
  <c r="AD462" i="6"/>
  <c r="AD129" i="6"/>
  <c r="AC29" i="6"/>
  <c r="AC28" i="6"/>
  <c r="AB33" i="6"/>
  <c r="AB29" i="6"/>
  <c r="AB28" i="6"/>
  <c r="AD60" i="6"/>
  <c r="AC60" i="6"/>
  <c r="AD44" i="6"/>
  <c r="AC44" i="6"/>
  <c r="W549" i="6"/>
  <c r="X685" i="6"/>
  <c r="X684" i="6"/>
  <c r="Y747" i="6"/>
  <c r="Y717" i="6"/>
  <c r="W659" i="6"/>
  <c r="W575" i="6"/>
  <c r="X683" i="6"/>
  <c r="X540" i="6"/>
  <c r="W776" i="6"/>
  <c r="Y701" i="6"/>
  <c r="Y503" i="6"/>
  <c r="X672" i="6"/>
  <c r="X539" i="6"/>
  <c r="W806" i="6"/>
  <c r="Y517" i="6"/>
  <c r="X639" i="6"/>
  <c r="X636" i="6"/>
  <c r="Y667" i="6"/>
  <c r="X635" i="6"/>
  <c r="X624" i="6"/>
  <c r="X816" i="6"/>
  <c r="X623" i="6"/>
  <c r="Y725" i="6"/>
  <c r="Y597" i="6"/>
  <c r="X815" i="6"/>
  <c r="X622" i="6"/>
  <c r="Y664" i="6"/>
  <c r="W553" i="6"/>
  <c r="X800" i="6"/>
  <c r="X601" i="6"/>
  <c r="X543" i="6"/>
  <c r="Y749" i="6"/>
  <c r="X736" i="6"/>
  <c r="X735" i="6"/>
  <c r="X734" i="6"/>
  <c r="X528" i="6"/>
  <c r="Y703" i="6"/>
  <c r="X768" i="6"/>
  <c r="X733" i="6"/>
  <c r="X671" i="6"/>
  <c r="X621" i="6"/>
  <c r="X587" i="6"/>
  <c r="X527" i="6"/>
  <c r="Y731" i="6"/>
  <c r="X767" i="6"/>
  <c r="X732" i="6"/>
  <c r="X670" i="6"/>
  <c r="X620" i="6"/>
  <c r="X586" i="6"/>
  <c r="X526" i="6"/>
  <c r="X765" i="6"/>
  <c r="X731" i="6"/>
  <c r="X669" i="6"/>
  <c r="X619" i="6"/>
  <c r="X576" i="6"/>
  <c r="X525" i="6"/>
  <c r="Y757" i="6"/>
  <c r="X764" i="6"/>
  <c r="X730" i="6"/>
  <c r="X668" i="6"/>
  <c r="X615" i="6"/>
  <c r="X524" i="6"/>
  <c r="W685" i="6"/>
  <c r="X763" i="6"/>
  <c r="X720" i="6"/>
  <c r="X667" i="6"/>
  <c r="X608" i="6"/>
  <c r="X574" i="6"/>
  <c r="X523" i="6"/>
  <c r="X757" i="6"/>
  <c r="X719" i="6"/>
  <c r="X607" i="6"/>
  <c r="X559" i="6"/>
  <c r="X512" i="6"/>
  <c r="W755" i="6"/>
  <c r="W632" i="6"/>
  <c r="W504" i="6"/>
  <c r="X752" i="6"/>
  <c r="X718" i="6"/>
  <c r="X656" i="6"/>
  <c r="X606" i="6"/>
  <c r="X556" i="6"/>
  <c r="X511" i="6"/>
  <c r="W559" i="6"/>
  <c r="X751" i="6"/>
  <c r="X717" i="6"/>
  <c r="X655" i="6"/>
  <c r="X605" i="6"/>
  <c r="X555" i="6"/>
  <c r="X510" i="6"/>
  <c r="X750" i="6"/>
  <c r="X716" i="6"/>
  <c r="X654" i="6"/>
  <c r="X604" i="6"/>
  <c r="X749" i="6"/>
  <c r="X704" i="6"/>
  <c r="X653" i="6"/>
  <c r="X603" i="6"/>
  <c r="X544" i="6"/>
  <c r="W797" i="6"/>
  <c r="W767" i="6"/>
  <c r="Y686" i="6"/>
  <c r="W662" i="6"/>
  <c r="Y583" i="6"/>
  <c r="Y546" i="6"/>
  <c r="W534" i="6"/>
  <c r="X814" i="6"/>
  <c r="X798" i="6"/>
  <c r="X782" i="6"/>
  <c r="X766" i="6"/>
  <c r="X686" i="6"/>
  <c r="X638" i="6"/>
  <c r="X558" i="6"/>
  <c r="Y712" i="6"/>
  <c r="W671" i="6"/>
  <c r="X813" i="6"/>
  <c r="X797" i="6"/>
  <c r="X781" i="6"/>
  <c r="X701" i="6"/>
  <c r="X637" i="6"/>
  <c r="X573" i="6"/>
  <c r="X557" i="6"/>
  <c r="X509" i="6"/>
  <c r="X812" i="6"/>
  <c r="X796" i="6"/>
  <c r="X780" i="6"/>
  <c r="X700" i="6"/>
  <c r="X652" i="6"/>
  <c r="X572" i="6"/>
  <c r="X508" i="6"/>
  <c r="X795" i="6"/>
  <c r="X699" i="6"/>
  <c r="X571" i="6"/>
  <c r="X507" i="6"/>
  <c r="W696" i="6"/>
  <c r="X810" i="6"/>
  <c r="X794" i="6"/>
  <c r="X778" i="6"/>
  <c r="X762" i="6"/>
  <c r="X746" i="6"/>
  <c r="X714" i="6"/>
  <c r="X698" i="6"/>
  <c r="X682" i="6"/>
  <c r="X666" i="6"/>
  <c r="X650" i="6"/>
  <c r="X634" i="6"/>
  <c r="X618" i="6"/>
  <c r="X602" i="6"/>
  <c r="X570" i="6"/>
  <c r="X554" i="6"/>
  <c r="X538" i="6"/>
  <c r="X522" i="6"/>
  <c r="X506" i="6"/>
  <c r="X811" i="6"/>
  <c r="X779" i="6"/>
  <c r="X715" i="6"/>
  <c r="X651" i="6"/>
  <c r="X809" i="6"/>
  <c r="X793" i="6"/>
  <c r="X777" i="6"/>
  <c r="X761" i="6"/>
  <c r="X745" i="6"/>
  <c r="X729" i="6"/>
  <c r="X713" i="6"/>
  <c r="X697" i="6"/>
  <c r="X681" i="6"/>
  <c r="X665" i="6"/>
  <c r="X649" i="6"/>
  <c r="X633" i="6"/>
  <c r="X617" i="6"/>
  <c r="X585" i="6"/>
  <c r="X569" i="6"/>
  <c r="X553" i="6"/>
  <c r="X537" i="6"/>
  <c r="X521" i="6"/>
  <c r="X505" i="6"/>
  <c r="X808" i="6"/>
  <c r="X792" i="6"/>
  <c r="X776" i="6"/>
  <c r="X760" i="6"/>
  <c r="X728" i="6"/>
  <c r="X712" i="6"/>
  <c r="X696" i="6"/>
  <c r="X680" i="6"/>
  <c r="X648" i="6"/>
  <c r="X632" i="6"/>
  <c r="X616" i="6"/>
  <c r="X600" i="6"/>
  <c r="X584" i="6"/>
  <c r="X568" i="6"/>
  <c r="X552" i="6"/>
  <c r="X536" i="6"/>
  <c r="X520" i="6"/>
  <c r="X504" i="6"/>
  <c r="Y734" i="6"/>
  <c r="Y694" i="6"/>
  <c r="W633" i="6"/>
  <c r="Y565" i="6"/>
  <c r="X807" i="6"/>
  <c r="X791" i="6"/>
  <c r="X775" i="6"/>
  <c r="X759" i="6"/>
  <c r="X743" i="6"/>
  <c r="X727" i="6"/>
  <c r="X711" i="6"/>
  <c r="X695" i="6"/>
  <c r="X679" i="6"/>
  <c r="X663" i="6"/>
  <c r="X647" i="6"/>
  <c r="X631" i="6"/>
  <c r="X599" i="6"/>
  <c r="X567" i="6"/>
  <c r="X551" i="6"/>
  <c r="X535" i="6"/>
  <c r="X519" i="6"/>
  <c r="X503" i="6"/>
  <c r="X799" i="6"/>
  <c r="Y666" i="6"/>
  <c r="Y645" i="6"/>
  <c r="Y605" i="6"/>
  <c r="W565" i="6"/>
  <c r="W527" i="6"/>
  <c r="Y501" i="6"/>
  <c r="X806" i="6"/>
  <c r="X790" i="6"/>
  <c r="X774" i="6"/>
  <c r="X758" i="6"/>
  <c r="X742" i="6"/>
  <c r="X726" i="6"/>
  <c r="X710" i="6"/>
  <c r="X694" i="6"/>
  <c r="X678" i="6"/>
  <c r="X646" i="6"/>
  <c r="X630" i="6"/>
  <c r="X614" i="6"/>
  <c r="X598" i="6"/>
  <c r="X582" i="6"/>
  <c r="X566" i="6"/>
  <c r="X550" i="6"/>
  <c r="X534" i="6"/>
  <c r="X518" i="6"/>
  <c r="X502" i="6"/>
  <c r="X687" i="6"/>
  <c r="X495" i="6"/>
  <c r="X805" i="6"/>
  <c r="X789" i="6"/>
  <c r="X773" i="6"/>
  <c r="X741" i="6"/>
  <c r="X725" i="6"/>
  <c r="X709" i="6"/>
  <c r="X693" i="6"/>
  <c r="X677" i="6"/>
  <c r="X661" i="6"/>
  <c r="X645" i="6"/>
  <c r="X629" i="6"/>
  <c r="X613" i="6"/>
  <c r="X597" i="6"/>
  <c r="X581" i="6"/>
  <c r="X533" i="6"/>
  <c r="X517" i="6"/>
  <c r="X501" i="6"/>
  <c r="X783" i="6"/>
  <c r="X804" i="6"/>
  <c r="X788" i="6"/>
  <c r="X772" i="6"/>
  <c r="X756" i="6"/>
  <c r="X740" i="6"/>
  <c r="X724" i="6"/>
  <c r="X708" i="6"/>
  <c r="X692" i="6"/>
  <c r="X676" i="6"/>
  <c r="X660" i="6"/>
  <c r="X644" i="6"/>
  <c r="X628" i="6"/>
  <c r="X612" i="6"/>
  <c r="X596" i="6"/>
  <c r="X580" i="6"/>
  <c r="X564" i="6"/>
  <c r="X548" i="6"/>
  <c r="X532" i="6"/>
  <c r="X516" i="6"/>
  <c r="X500" i="6"/>
  <c r="X803" i="6"/>
  <c r="X787" i="6"/>
  <c r="X771" i="6"/>
  <c r="X755" i="6"/>
  <c r="X739" i="6"/>
  <c r="X723" i="6"/>
  <c r="X707" i="6"/>
  <c r="X691" i="6"/>
  <c r="X675" i="6"/>
  <c r="X659" i="6"/>
  <c r="X643" i="6"/>
  <c r="X627" i="6"/>
  <c r="X611" i="6"/>
  <c r="X595" i="6"/>
  <c r="X579" i="6"/>
  <c r="X563" i="6"/>
  <c r="X547" i="6"/>
  <c r="X531" i="6"/>
  <c r="X515" i="6"/>
  <c r="X499" i="6"/>
  <c r="Y536" i="6"/>
  <c r="X818" i="6"/>
  <c r="X802" i="6"/>
  <c r="X786" i="6"/>
  <c r="X770" i="6"/>
  <c r="X754" i="6"/>
  <c r="X738" i="6"/>
  <c r="X722" i="6"/>
  <c r="X706" i="6"/>
  <c r="X690" i="6"/>
  <c r="X674" i="6"/>
  <c r="X658" i="6"/>
  <c r="X642" i="6"/>
  <c r="X626" i="6"/>
  <c r="X610" i="6"/>
  <c r="X594" i="6"/>
  <c r="X578" i="6"/>
  <c r="X562" i="6"/>
  <c r="X546" i="6"/>
  <c r="X530" i="6"/>
  <c r="X514" i="6"/>
  <c r="X498" i="6"/>
  <c r="X784" i="6"/>
  <c r="X688" i="6"/>
  <c r="X640" i="6"/>
  <c r="X560" i="6"/>
  <c r="X496" i="6"/>
  <c r="Y630" i="6"/>
  <c r="X817" i="6"/>
  <c r="X801" i="6"/>
  <c r="X785" i="6"/>
  <c r="X769" i="6"/>
  <c r="X753" i="6"/>
  <c r="X737" i="6"/>
  <c r="X721" i="6"/>
  <c r="X705" i="6"/>
  <c r="X689" i="6"/>
  <c r="X673" i="6"/>
  <c r="X657" i="6"/>
  <c r="X641" i="6"/>
  <c r="X625" i="6"/>
  <c r="X609" i="6"/>
  <c r="X593" i="6"/>
  <c r="X577" i="6"/>
  <c r="X561" i="6"/>
  <c r="X545" i="6"/>
  <c r="X529" i="6"/>
  <c r="X513" i="6"/>
  <c r="X497" i="6"/>
  <c r="Y805" i="6"/>
  <c r="Y670" i="6"/>
  <c r="Y629" i="6"/>
  <c r="Y602" i="6"/>
  <c r="Y555" i="6"/>
  <c r="Y669" i="6"/>
  <c r="Y586" i="6"/>
  <c r="Y554" i="6"/>
  <c r="Y814" i="6"/>
  <c r="W803" i="6"/>
  <c r="Y751" i="6"/>
  <c r="Y702" i="6"/>
  <c r="Y739" i="6"/>
  <c r="W584" i="6"/>
  <c r="Y574" i="6"/>
  <c r="Y787" i="6"/>
  <c r="W761" i="6"/>
  <c r="W750" i="6"/>
  <c r="Y690" i="6"/>
  <c r="Y562" i="6"/>
  <c r="Y539" i="6"/>
  <c r="Y622" i="6"/>
  <c r="Y810" i="6"/>
  <c r="W710" i="6"/>
  <c r="Y526" i="6"/>
  <c r="Y514" i="6"/>
  <c r="Y502" i="6"/>
  <c r="W733" i="6"/>
  <c r="Y568" i="6"/>
  <c r="Y795" i="6"/>
  <c r="Y579" i="6"/>
  <c r="Y511" i="6"/>
  <c r="Y719" i="6"/>
  <c r="Y709" i="6"/>
  <c r="Y813" i="6"/>
  <c r="W742" i="6"/>
  <c r="Y699" i="6"/>
  <c r="Y637" i="6"/>
  <c r="Y541" i="6"/>
  <c r="W531" i="6"/>
  <c r="W521" i="6"/>
  <c r="Y614" i="6"/>
  <c r="W591" i="6"/>
  <c r="W569" i="6"/>
  <c r="Y551" i="6"/>
  <c r="Y774" i="6"/>
  <c r="Y762" i="6"/>
  <c r="W687" i="6"/>
  <c r="Y675" i="6"/>
  <c r="W655" i="6"/>
  <c r="Y646" i="6"/>
  <c r="Y530" i="6"/>
  <c r="Y520" i="6"/>
  <c r="Y726" i="6"/>
  <c r="Y600" i="6"/>
  <c r="Y558" i="6"/>
  <c r="W783" i="6"/>
  <c r="Y760" i="6"/>
  <c r="W537" i="6"/>
  <c r="Y693" i="6"/>
  <c r="Y682" i="6"/>
  <c r="Y594" i="6"/>
  <c r="W543" i="6"/>
  <c r="Y535" i="6"/>
  <c r="Y792" i="6"/>
  <c r="Y773" i="6"/>
  <c r="Y707" i="6"/>
  <c r="Y782" i="6"/>
  <c r="Y754" i="6"/>
  <c r="Y746" i="6"/>
  <c r="W680" i="6"/>
  <c r="Y619" i="6"/>
  <c r="Y611" i="6"/>
  <c r="Y714" i="6"/>
  <c r="W697" i="6"/>
  <c r="Y618" i="6"/>
  <c r="Y610" i="6"/>
  <c r="Y507" i="6"/>
  <c r="Y799" i="6"/>
  <c r="Y790" i="6"/>
  <c r="Y744" i="6"/>
  <c r="Y678" i="6"/>
  <c r="Y627" i="6"/>
  <c r="Y590" i="6"/>
  <c r="Y582" i="6"/>
  <c r="Y557" i="6"/>
  <c r="Y533" i="6"/>
  <c r="Y525" i="6"/>
  <c r="W808" i="6"/>
  <c r="Y770" i="6"/>
  <c r="W617" i="6"/>
  <c r="Y506" i="6"/>
  <c r="W777" i="6"/>
  <c r="Y677" i="6"/>
  <c r="Y642" i="6"/>
  <c r="Y626" i="6"/>
  <c r="Y607" i="6"/>
  <c r="Y598" i="6"/>
  <c r="Y589" i="6"/>
  <c r="Y571" i="6"/>
  <c r="Y563" i="6"/>
  <c r="Y556" i="6"/>
  <c r="Y547" i="6"/>
  <c r="W515" i="6"/>
  <c r="W815" i="6"/>
  <c r="W615" i="6"/>
  <c r="Y798" i="6"/>
  <c r="Y723" i="6"/>
  <c r="Y499" i="6"/>
  <c r="W745" i="6"/>
  <c r="Y738" i="6"/>
  <c r="Y730" i="6"/>
  <c r="Y715" i="6"/>
  <c r="Y603" i="6"/>
  <c r="Y540" i="6"/>
  <c r="W505" i="6"/>
  <c r="W729" i="6"/>
  <c r="Y722" i="6"/>
  <c r="Y789" i="6"/>
  <c r="Y766" i="6"/>
  <c r="Y691" i="6"/>
  <c r="Y661" i="6"/>
  <c r="Y638" i="6"/>
  <c r="Y623" i="6"/>
  <c r="Y616" i="6"/>
  <c r="Y595" i="6"/>
  <c r="Y581" i="6"/>
  <c r="Y552" i="6"/>
  <c r="Y518" i="6"/>
  <c r="Y811" i="6"/>
  <c r="Y781" i="6"/>
  <c r="Y758" i="6"/>
  <c r="Y735" i="6"/>
  <c r="Y728" i="6"/>
  <c r="W713" i="6"/>
  <c r="Y706" i="6"/>
  <c r="Y698" i="6"/>
  <c r="Y683" i="6"/>
  <c r="Y653" i="6"/>
  <c r="W601" i="6"/>
  <c r="Y587" i="6"/>
  <c r="Y573" i="6"/>
  <c r="Y566" i="6"/>
  <c r="Y538" i="6"/>
  <c r="Y510" i="6"/>
  <c r="Y524" i="6"/>
  <c r="Y495" i="6"/>
  <c r="Y523" i="6"/>
  <c r="Y509" i="6"/>
  <c r="W809" i="6"/>
  <c r="Y802" i="6"/>
  <c r="Y794" i="6"/>
  <c r="Y779" i="6"/>
  <c r="W681" i="6"/>
  <c r="Y674" i="6"/>
  <c r="W585" i="6"/>
  <c r="Y771" i="6"/>
  <c r="Y741" i="6"/>
  <c r="Y718" i="6"/>
  <c r="Y643" i="6"/>
  <c r="Y621" i="6"/>
  <c r="Y606" i="6"/>
  <c r="Y599" i="6"/>
  <c r="Y550" i="6"/>
  <c r="W793" i="6"/>
  <c r="Y786" i="6"/>
  <c r="Y778" i="6"/>
  <c r="Y763" i="6"/>
  <c r="W665" i="6"/>
  <c r="Y658" i="6"/>
  <c r="Y650" i="6"/>
  <c r="Y635" i="6"/>
  <c r="Y578" i="6"/>
  <c r="Y570" i="6"/>
  <c r="Y508" i="6"/>
  <c r="Y498" i="6"/>
  <c r="Y807" i="6"/>
  <c r="Y791" i="6"/>
  <c r="Y775" i="6"/>
  <c r="Y759" i="6"/>
  <c r="Y743" i="6"/>
  <c r="Y727" i="6"/>
  <c r="Y711" i="6"/>
  <c r="Y695" i="6"/>
  <c r="Y679" i="6"/>
  <c r="Y663" i="6"/>
  <c r="Y647" i="6"/>
  <c r="Y812" i="6"/>
  <c r="Y796" i="6"/>
  <c r="Y780" i="6"/>
  <c r="Y764" i="6"/>
  <c r="Y748" i="6"/>
  <c r="Y732" i="6"/>
  <c r="Y716" i="6"/>
  <c r="Y700" i="6"/>
  <c r="Y684" i="6"/>
  <c r="Y668" i="6"/>
  <c r="Y652" i="6"/>
  <c r="Y636" i="6"/>
  <c r="Y620" i="6"/>
  <c r="Y604" i="6"/>
  <c r="Y588" i="6"/>
  <c r="Y572" i="6"/>
  <c r="Y817" i="6"/>
  <c r="Y801" i="6"/>
  <c r="Y785" i="6"/>
  <c r="Y769" i="6"/>
  <c r="Y753" i="6"/>
  <c r="Y737" i="6"/>
  <c r="Y721" i="6"/>
  <c r="Y705" i="6"/>
  <c r="Y689" i="6"/>
  <c r="Y673" i="6"/>
  <c r="Y657" i="6"/>
  <c r="Y641" i="6"/>
  <c r="Y625" i="6"/>
  <c r="Y609" i="6"/>
  <c r="Y593" i="6"/>
  <c r="Y577" i="6"/>
  <c r="Y561" i="6"/>
  <c r="Y545" i="6"/>
  <c r="Y529" i="6"/>
  <c r="Y513" i="6"/>
  <c r="Y497" i="6"/>
  <c r="Y816" i="6"/>
  <c r="Y800" i="6"/>
  <c r="Y784" i="6"/>
  <c r="Y768" i="6"/>
  <c r="Y752" i="6"/>
  <c r="Y736" i="6"/>
  <c r="Y720" i="6"/>
  <c r="Y704" i="6"/>
  <c r="Y688" i="6"/>
  <c r="Y672" i="6"/>
  <c r="Y656" i="6"/>
  <c r="Y640" i="6"/>
  <c r="Y624" i="6"/>
  <c r="Y608" i="6"/>
  <c r="Y592" i="6"/>
  <c r="Y576" i="6"/>
  <c r="Y560" i="6"/>
  <c r="Y544" i="6"/>
  <c r="Y528" i="6"/>
  <c r="Y512" i="6"/>
  <c r="Y496" i="6"/>
  <c r="Y804" i="6"/>
  <c r="Y788" i="6"/>
  <c r="Y772" i="6"/>
  <c r="Y756" i="6"/>
  <c r="Y740" i="6"/>
  <c r="Y724" i="6"/>
  <c r="Y708" i="6"/>
  <c r="Y692" i="6"/>
  <c r="Y676" i="6"/>
  <c r="Y660" i="6"/>
  <c r="Y644" i="6"/>
  <c r="Y628" i="6"/>
  <c r="Y612" i="6"/>
  <c r="Y596" i="6"/>
  <c r="Y580" i="6"/>
  <c r="Y564" i="6"/>
  <c r="Y548" i="6"/>
  <c r="Y532" i="6"/>
  <c r="Y516" i="6"/>
  <c r="Y500" i="6"/>
  <c r="AH237" i="5"/>
  <c r="AG234" i="5"/>
  <c r="AG218" i="5"/>
  <c r="AG202" i="5"/>
  <c r="AH224" i="5"/>
  <c r="AH208" i="5"/>
  <c r="AG224" i="5"/>
  <c r="AG208" i="5"/>
  <c r="AG226" i="5"/>
  <c r="AG210" i="5"/>
  <c r="AH235" i="5"/>
  <c r="AH219" i="5"/>
  <c r="AH203" i="5"/>
  <c r="AH238" i="5"/>
  <c r="AG235" i="5"/>
  <c r="AH222" i="5"/>
  <c r="AG219" i="5"/>
  <c r="AH206" i="5"/>
  <c r="AG203" i="5"/>
  <c r="AH225" i="5"/>
  <c r="AH209" i="5"/>
  <c r="AH181" i="5"/>
  <c r="AH165" i="5"/>
  <c r="AH149" i="5"/>
  <c r="AG146" i="5"/>
  <c r="AH184" i="5"/>
  <c r="AG181" i="5"/>
  <c r="AH168" i="5"/>
  <c r="AG165" i="5"/>
  <c r="AH152" i="5"/>
  <c r="AG149" i="5"/>
  <c r="AH176" i="5"/>
  <c r="AH160" i="5"/>
  <c r="AH144" i="5"/>
  <c r="AH179" i="5"/>
  <c r="AG176" i="5"/>
  <c r="AH163" i="5"/>
  <c r="AG160" i="5"/>
  <c r="AH147" i="5"/>
  <c r="AG144" i="5"/>
  <c r="AH182" i="5"/>
  <c r="AG179" i="5"/>
  <c r="AH166" i="5"/>
  <c r="AG163" i="5"/>
  <c r="AH150" i="5"/>
  <c r="AG147" i="5"/>
  <c r="AH185" i="5"/>
  <c r="AH169" i="5"/>
  <c r="AH153" i="5"/>
  <c r="AH102" i="5"/>
  <c r="AG52" i="5"/>
  <c r="AG113" i="5"/>
  <c r="AG59" i="5"/>
  <c r="AG112" i="5"/>
  <c r="AH101" i="5"/>
  <c r="AH66" i="5"/>
  <c r="AH58" i="5"/>
  <c r="AH47" i="5"/>
  <c r="AG97" i="5"/>
  <c r="AH130" i="5"/>
  <c r="AG116" i="5"/>
  <c r="AH96" i="5"/>
  <c r="AG73" i="5"/>
  <c r="AG41" i="5"/>
  <c r="AH122" i="5"/>
  <c r="AH115" i="5"/>
  <c r="AH64" i="5"/>
  <c r="AH57" i="5"/>
  <c r="AH46" i="5"/>
  <c r="AH107" i="5"/>
  <c r="AH91" i="5"/>
  <c r="AH117" i="5"/>
  <c r="AG49" i="5"/>
  <c r="AH131" i="5"/>
  <c r="AG68" i="5"/>
  <c r="AH48" i="5"/>
  <c r="AH61" i="5"/>
  <c r="AH67" i="5"/>
  <c r="AG71" i="5"/>
  <c r="AG39" i="5"/>
  <c r="AG75" i="5"/>
  <c r="AH45" i="5"/>
  <c r="AG103" i="5"/>
  <c r="AG100" i="5"/>
  <c r="AG70" i="5"/>
  <c r="AG54" i="5"/>
  <c r="AH38" i="5"/>
  <c r="AH126" i="5"/>
  <c r="AH110" i="5"/>
  <c r="AH94" i="5"/>
  <c r="AH129" i="5"/>
  <c r="AG126" i="5"/>
  <c r="AH113" i="5"/>
  <c r="AG110" i="5"/>
  <c r="AH97" i="5"/>
  <c r="AG94" i="5"/>
  <c r="AH116" i="5"/>
  <c r="AH100" i="5"/>
  <c r="AH71" i="5"/>
  <c r="AH41" i="5"/>
  <c r="AH36" i="5"/>
  <c r="AH51" i="5"/>
  <c r="AH70" i="5"/>
  <c r="AG56" i="5"/>
  <c r="AH55" i="5"/>
  <c r="AH35" i="5"/>
  <c r="AH50" i="5"/>
  <c r="AG40" i="5"/>
  <c r="AH73" i="5"/>
  <c r="AH39" i="5"/>
  <c r="AH65" i="5"/>
  <c r="AH54" i="5"/>
  <c r="AH34" i="5"/>
  <c r="AH62" i="5"/>
  <c r="AG46" i="5"/>
  <c r="AG43" i="5"/>
  <c r="AH42" i="5"/>
  <c r="AH69" i="5"/>
  <c r="AH53" i="5"/>
  <c r="AH37" i="5"/>
  <c r="AH72" i="5"/>
  <c r="AG69" i="5"/>
  <c r="AH56" i="5"/>
  <c r="AG53" i="5"/>
  <c r="AH40" i="5"/>
  <c r="AG37" i="5"/>
  <c r="AH75" i="5"/>
  <c r="AH59" i="5"/>
  <c r="AH43" i="5"/>
  <c r="AG829" i="6" l="1"/>
  <c r="AG830" i="6" s="1"/>
  <c r="AI821" i="6"/>
  <c r="AI822" i="6" s="1"/>
  <c r="AI823" i="6" s="1"/>
  <c r="AI824" i="6" s="1"/>
  <c r="AH826" i="6"/>
  <c r="AH827" i="6" s="1"/>
  <c r="AC826" i="6"/>
  <c r="AC827" i="6" s="1"/>
  <c r="AD821" i="6"/>
  <c r="AD822" i="6" s="1"/>
  <c r="AD823" i="6" s="1"/>
  <c r="AD824" i="6" s="1"/>
  <c r="AB829" i="6"/>
  <c r="AB830" i="6" s="1"/>
  <c r="AD199" i="5" l="1"/>
  <c r="W199" i="5"/>
  <c r="P199" i="5"/>
  <c r="AH199" i="5" s="1"/>
  <c r="M199" i="5"/>
  <c r="L199" i="5"/>
  <c r="K199" i="5"/>
  <c r="J199" i="5"/>
  <c r="AD198" i="5"/>
  <c r="W198" i="5"/>
  <c r="P198" i="5"/>
  <c r="AH198" i="5" s="1"/>
  <c r="M198" i="5"/>
  <c r="L198" i="5"/>
  <c r="K198" i="5"/>
  <c r="J198" i="5"/>
  <c r="AD197" i="5"/>
  <c r="W197" i="5"/>
  <c r="P197" i="5"/>
  <c r="M197" i="5"/>
  <c r="L197" i="5"/>
  <c r="K197" i="5"/>
  <c r="J197" i="5"/>
  <c r="AD196" i="5"/>
  <c r="W196" i="5"/>
  <c r="P196" i="5"/>
  <c r="AH196" i="5" s="1"/>
  <c r="M196" i="5"/>
  <c r="L196" i="5"/>
  <c r="K196" i="5"/>
  <c r="J196" i="5"/>
  <c r="AD195" i="5"/>
  <c r="W195" i="5"/>
  <c r="P195" i="5"/>
  <c r="M195" i="5"/>
  <c r="L195" i="5"/>
  <c r="K195" i="5"/>
  <c r="J195" i="5"/>
  <c r="AD194" i="5"/>
  <c r="W194" i="5"/>
  <c r="P194" i="5"/>
  <c r="AH194" i="5" s="1"/>
  <c r="M194" i="5"/>
  <c r="L194" i="5"/>
  <c r="K194" i="5"/>
  <c r="J194" i="5"/>
  <c r="AD193" i="5"/>
  <c r="M193" i="5"/>
  <c r="L193" i="5"/>
  <c r="K193" i="5"/>
  <c r="J193" i="5"/>
  <c r="AD192" i="5"/>
  <c r="AD191" i="5"/>
  <c r="AD190" i="5"/>
  <c r="J189" i="5"/>
  <c r="AD143" i="5"/>
  <c r="W143" i="5"/>
  <c r="P143" i="5"/>
  <c r="M143" i="5"/>
  <c r="L143" i="5"/>
  <c r="K143" i="5"/>
  <c r="J143" i="5"/>
  <c r="AD142" i="5"/>
  <c r="W142" i="5"/>
  <c r="P142" i="5"/>
  <c r="M142" i="5"/>
  <c r="L142" i="5"/>
  <c r="K142" i="5"/>
  <c r="J142" i="5"/>
  <c r="AD141" i="5"/>
  <c r="W141" i="5"/>
  <c r="P141" i="5"/>
  <c r="M141" i="5"/>
  <c r="L141" i="5"/>
  <c r="K141" i="5"/>
  <c r="J141" i="5"/>
  <c r="AD140" i="5"/>
  <c r="W140" i="5"/>
  <c r="P140" i="5"/>
  <c r="M140" i="5"/>
  <c r="L140" i="5"/>
  <c r="K140" i="5"/>
  <c r="J140" i="5"/>
  <c r="AD139" i="5"/>
  <c r="W139" i="5"/>
  <c r="P139" i="5"/>
  <c r="M139" i="5"/>
  <c r="L139" i="5"/>
  <c r="K139" i="5"/>
  <c r="J139" i="5"/>
  <c r="A139" i="5"/>
  <c r="AD138" i="5"/>
  <c r="M138" i="5"/>
  <c r="L138" i="5"/>
  <c r="K138" i="5"/>
  <c r="J138" i="5"/>
  <c r="AD137" i="5"/>
  <c r="AD136" i="5"/>
  <c r="AD135" i="5"/>
  <c r="J134" i="5"/>
  <c r="AD90" i="5"/>
  <c r="W90" i="5"/>
  <c r="P90" i="5"/>
  <c r="M90" i="5"/>
  <c r="L90" i="5"/>
  <c r="K90" i="5"/>
  <c r="J90" i="5"/>
  <c r="AD89" i="5"/>
  <c r="W89" i="5"/>
  <c r="P89" i="5"/>
  <c r="M89" i="5"/>
  <c r="L89" i="5"/>
  <c r="K89" i="5"/>
  <c r="J89" i="5"/>
  <c r="AD88" i="5"/>
  <c r="W88" i="5"/>
  <c r="P88" i="5"/>
  <c r="M88" i="5"/>
  <c r="L88" i="5"/>
  <c r="K88" i="5"/>
  <c r="J88" i="5"/>
  <c r="AD87" i="5"/>
  <c r="W87" i="5"/>
  <c r="P87" i="5"/>
  <c r="AH87" i="5" s="1"/>
  <c r="M87" i="5"/>
  <c r="L87" i="5"/>
  <c r="K87" i="5"/>
  <c r="J87" i="5"/>
  <c r="AD86" i="5"/>
  <c r="W86" i="5"/>
  <c r="P86" i="5"/>
  <c r="M86" i="5"/>
  <c r="L86" i="5"/>
  <c r="K86" i="5"/>
  <c r="J86" i="5"/>
  <c r="AD85" i="5"/>
  <c r="W85" i="5"/>
  <c r="P85" i="5"/>
  <c r="M85" i="5"/>
  <c r="L85" i="5"/>
  <c r="K85" i="5"/>
  <c r="J85" i="5"/>
  <c r="AD84" i="5"/>
  <c r="W84" i="5"/>
  <c r="P84" i="5"/>
  <c r="M84" i="5"/>
  <c r="L84" i="5"/>
  <c r="K84" i="5"/>
  <c r="J84" i="5"/>
  <c r="A84" i="5"/>
  <c r="AD83" i="5"/>
  <c r="M83" i="5"/>
  <c r="L83" i="5"/>
  <c r="K83" i="5"/>
  <c r="J83" i="5"/>
  <c r="AD82" i="5"/>
  <c r="AD81" i="5"/>
  <c r="AD80" i="5"/>
  <c r="J79" i="5"/>
  <c r="AD33" i="5"/>
  <c r="W33" i="5"/>
  <c r="P33" i="5"/>
  <c r="M33" i="5"/>
  <c r="L33" i="5"/>
  <c r="K33" i="5"/>
  <c r="J33" i="5"/>
  <c r="AD32" i="5"/>
  <c r="W32" i="5"/>
  <c r="P32" i="5"/>
  <c r="M32" i="5"/>
  <c r="L32" i="5"/>
  <c r="K32" i="5"/>
  <c r="J32" i="5"/>
  <c r="AD31" i="5"/>
  <c r="W31" i="5"/>
  <c r="P31" i="5"/>
  <c r="M31" i="5"/>
  <c r="L31" i="5"/>
  <c r="K31" i="5"/>
  <c r="J31" i="5"/>
  <c r="AD30" i="5"/>
  <c r="W30" i="5"/>
  <c r="P30" i="5"/>
  <c r="M30" i="5"/>
  <c r="L30" i="5"/>
  <c r="K30" i="5"/>
  <c r="J30" i="5"/>
  <c r="AD29" i="5"/>
  <c r="W29" i="5"/>
  <c r="P29" i="5"/>
  <c r="M29" i="5"/>
  <c r="L29" i="5"/>
  <c r="K29" i="5"/>
  <c r="J29" i="5"/>
  <c r="AD28" i="5"/>
  <c r="W28" i="5"/>
  <c r="P28" i="5"/>
  <c r="M28" i="5"/>
  <c r="L28" i="5"/>
  <c r="K28" i="5"/>
  <c r="J28" i="5"/>
  <c r="A28" i="5"/>
  <c r="AD27" i="5"/>
  <c r="M27" i="5"/>
  <c r="L27" i="5"/>
  <c r="K27" i="5"/>
  <c r="AD26" i="5"/>
  <c r="AD25" i="5"/>
  <c r="AD24" i="5"/>
  <c r="J23" i="5"/>
  <c r="K23" i="5" s="1"/>
  <c r="L23" i="5" s="1"/>
  <c r="I15" i="5"/>
  <c r="B15" i="5"/>
  <c r="I12" i="5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Y156" i="6" s="1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W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P194" i="4"/>
  <c r="P195" i="4"/>
  <c r="P196" i="4"/>
  <c r="P197" i="4"/>
  <c r="P198" i="4"/>
  <c r="P199" i="4"/>
  <c r="AH199" i="4" s="1"/>
  <c r="P200" i="4"/>
  <c r="P201" i="4"/>
  <c r="P202" i="4"/>
  <c r="AH202" i="4" s="1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AG215" i="4" s="1"/>
  <c r="P216" i="4"/>
  <c r="P217" i="4"/>
  <c r="AG217" i="4" s="1"/>
  <c r="P218" i="4"/>
  <c r="AH218" i="4" s="1"/>
  <c r="P219" i="4"/>
  <c r="P220" i="4"/>
  <c r="P221" i="4"/>
  <c r="P222" i="4"/>
  <c r="P223" i="4"/>
  <c r="P224" i="4"/>
  <c r="AH224" i="4" s="1"/>
  <c r="P225" i="4"/>
  <c r="P226" i="4"/>
  <c r="P227" i="4"/>
  <c r="P228" i="4"/>
  <c r="P229" i="4"/>
  <c r="P230" i="4"/>
  <c r="P231" i="4"/>
  <c r="AH231" i="4" s="1"/>
  <c r="P232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P141" i="4"/>
  <c r="P142" i="4"/>
  <c r="P143" i="4"/>
  <c r="P144" i="4"/>
  <c r="P145" i="4"/>
  <c r="P146" i="4"/>
  <c r="AH146" i="4" s="1"/>
  <c r="P147" i="4"/>
  <c r="P148" i="4"/>
  <c r="P149" i="4"/>
  <c r="P150" i="4"/>
  <c r="P151" i="4"/>
  <c r="P152" i="4"/>
  <c r="P153" i="4"/>
  <c r="P154" i="4"/>
  <c r="AH154" i="4" s="1"/>
  <c r="P155" i="4"/>
  <c r="P156" i="4"/>
  <c r="AG156" i="4" s="1"/>
  <c r="P157" i="4"/>
  <c r="P158" i="4"/>
  <c r="P159" i="4"/>
  <c r="AH159" i="4" s="1"/>
  <c r="P160" i="4"/>
  <c r="P161" i="4"/>
  <c r="P162" i="4"/>
  <c r="AH162" i="4" s="1"/>
  <c r="P163" i="4"/>
  <c r="P164" i="4"/>
  <c r="P165" i="4"/>
  <c r="P166" i="4"/>
  <c r="P167" i="4"/>
  <c r="P168" i="4"/>
  <c r="P169" i="4"/>
  <c r="P170" i="4"/>
  <c r="P171" i="4"/>
  <c r="P172" i="4"/>
  <c r="AH172" i="4" s="1"/>
  <c r="P173" i="4"/>
  <c r="P174" i="4"/>
  <c r="P175" i="4"/>
  <c r="P176" i="4"/>
  <c r="P177" i="4"/>
  <c r="P178" i="4"/>
  <c r="AH178" i="4" s="1"/>
  <c r="P179" i="4"/>
  <c r="P180" i="4"/>
  <c r="P181" i="4"/>
  <c r="AG181" i="4" s="1"/>
  <c r="P182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P90" i="4"/>
  <c r="P91" i="4"/>
  <c r="P92" i="4"/>
  <c r="AH92" i="4" s="1"/>
  <c r="P93" i="4"/>
  <c r="P94" i="4"/>
  <c r="AH94" i="4" s="1"/>
  <c r="P95" i="4"/>
  <c r="P96" i="4"/>
  <c r="P97" i="4"/>
  <c r="P98" i="4"/>
  <c r="AG98" i="4" s="1"/>
  <c r="P99" i="4"/>
  <c r="P100" i="4"/>
  <c r="AG100" i="4" s="1"/>
  <c r="P101" i="4"/>
  <c r="AG101" i="4" s="1"/>
  <c r="P102" i="4"/>
  <c r="P103" i="4"/>
  <c r="P104" i="4"/>
  <c r="AG104" i="4" s="1"/>
  <c r="P105" i="4"/>
  <c r="AG105" i="4" s="1"/>
  <c r="P106" i="4"/>
  <c r="AH106" i="4" s="1"/>
  <c r="P107" i="4"/>
  <c r="P108" i="4"/>
  <c r="AH108" i="4" s="1"/>
  <c r="P109" i="4"/>
  <c r="P110" i="4"/>
  <c r="AG110" i="4" s="1"/>
  <c r="P111" i="4"/>
  <c r="P112" i="4"/>
  <c r="P113" i="4"/>
  <c r="AG113" i="4" s="1"/>
  <c r="P114" i="4"/>
  <c r="P115" i="4"/>
  <c r="P116" i="4"/>
  <c r="P117" i="4"/>
  <c r="P118" i="4"/>
  <c r="P119" i="4"/>
  <c r="P120" i="4"/>
  <c r="P121" i="4"/>
  <c r="AH121" i="4" s="1"/>
  <c r="P122" i="4"/>
  <c r="P123" i="4"/>
  <c r="AG123" i="4" s="1"/>
  <c r="P124" i="4"/>
  <c r="AG124" i="4" s="1"/>
  <c r="P125" i="4"/>
  <c r="P126" i="4"/>
  <c r="AH126" i="4" s="1"/>
  <c r="P127" i="4"/>
  <c r="AH127" i="4" s="1"/>
  <c r="P128" i="4"/>
  <c r="P129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AH65" i="4" s="1"/>
  <c r="P66" i="4"/>
  <c r="P67" i="4"/>
  <c r="P68" i="4"/>
  <c r="P69" i="4"/>
  <c r="P70" i="4"/>
  <c r="P71" i="4"/>
  <c r="P72" i="4"/>
  <c r="P73" i="4"/>
  <c r="AG73" i="4" s="1"/>
  <c r="P74" i="4"/>
  <c r="P75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P193" i="3"/>
  <c r="AH193" i="3" s="1"/>
  <c r="P194" i="3"/>
  <c r="P195" i="3"/>
  <c r="AH195" i="3" s="1"/>
  <c r="P196" i="3"/>
  <c r="P197" i="3"/>
  <c r="P198" i="3"/>
  <c r="P199" i="3"/>
  <c r="P200" i="3"/>
  <c r="P201" i="3"/>
  <c r="P202" i="3"/>
  <c r="P203" i="3"/>
  <c r="AH203" i="3" s="1"/>
  <c r="P204" i="3"/>
  <c r="AH204" i="3" s="1"/>
  <c r="P205" i="3"/>
  <c r="AG205" i="3" s="1"/>
  <c r="P206" i="3"/>
  <c r="P207" i="3"/>
  <c r="P208" i="3"/>
  <c r="P209" i="3"/>
  <c r="AH209" i="3" s="1"/>
  <c r="P210" i="3"/>
  <c r="AH210" i="3" s="1"/>
  <c r="P211" i="3"/>
  <c r="AH211" i="3" s="1"/>
  <c r="P212" i="3"/>
  <c r="P213" i="3"/>
  <c r="P214" i="3"/>
  <c r="P215" i="3"/>
  <c r="P216" i="3"/>
  <c r="P217" i="3"/>
  <c r="P218" i="3"/>
  <c r="P219" i="3"/>
  <c r="P220" i="3"/>
  <c r="AH220" i="3" s="1"/>
  <c r="P221" i="3"/>
  <c r="P222" i="3"/>
  <c r="P223" i="3"/>
  <c r="P224" i="3"/>
  <c r="P225" i="3"/>
  <c r="AH225" i="3" s="1"/>
  <c r="P226" i="3"/>
  <c r="AH226" i="3" s="1"/>
  <c r="P227" i="3"/>
  <c r="AG227" i="3" s="1"/>
  <c r="P228" i="3"/>
  <c r="P229" i="3"/>
  <c r="P23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P141" i="3"/>
  <c r="AH141" i="3" s="1"/>
  <c r="P142" i="3"/>
  <c r="AH142" i="3" s="1"/>
  <c r="P143" i="3"/>
  <c r="P144" i="3"/>
  <c r="P145" i="3"/>
  <c r="P146" i="3"/>
  <c r="P147" i="3"/>
  <c r="P148" i="3"/>
  <c r="AH148" i="3" s="1"/>
  <c r="P149" i="3"/>
  <c r="AH149" i="3" s="1"/>
  <c r="P150" i="3"/>
  <c r="P151" i="3"/>
  <c r="P152" i="3"/>
  <c r="P153" i="3"/>
  <c r="P154" i="3"/>
  <c r="P155" i="3"/>
  <c r="P156" i="3"/>
  <c r="AH156" i="3" s="1"/>
  <c r="P157" i="3"/>
  <c r="AH157" i="3" s="1"/>
  <c r="P158" i="3"/>
  <c r="P159" i="3"/>
  <c r="AH159" i="3" s="1"/>
  <c r="P160" i="3"/>
  <c r="P161" i="3"/>
  <c r="P162" i="3"/>
  <c r="AH162" i="3" s="1"/>
  <c r="P163" i="3"/>
  <c r="P164" i="3"/>
  <c r="P165" i="3"/>
  <c r="AH165" i="3" s="1"/>
  <c r="P166" i="3"/>
  <c r="P167" i="3"/>
  <c r="P168" i="3"/>
  <c r="P169" i="3"/>
  <c r="AG169" i="3" s="1"/>
  <c r="P170" i="3"/>
  <c r="P171" i="3"/>
  <c r="P172" i="3"/>
  <c r="P173" i="3"/>
  <c r="P174" i="3"/>
  <c r="AH174" i="3" s="1"/>
  <c r="P175" i="3"/>
  <c r="AH175" i="3" s="1"/>
  <c r="P176" i="3"/>
  <c r="P177" i="3"/>
  <c r="P178" i="3"/>
  <c r="P179" i="3"/>
  <c r="P180" i="3"/>
  <c r="AH180" i="3" s="1"/>
  <c r="P181" i="3"/>
  <c r="AH181" i="3" s="1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P90" i="3"/>
  <c r="AH90" i="3" s="1"/>
  <c r="P91" i="3"/>
  <c r="AH91" i="3" s="1"/>
  <c r="P92" i="3"/>
  <c r="P93" i="3"/>
  <c r="P94" i="3"/>
  <c r="P95" i="3"/>
  <c r="AH95" i="3" s="1"/>
  <c r="P96" i="3"/>
  <c r="P97" i="3"/>
  <c r="AG97" i="3" s="1"/>
  <c r="P98" i="3"/>
  <c r="AH98" i="3" s="1"/>
  <c r="P99" i="3"/>
  <c r="P100" i="3"/>
  <c r="P101" i="3"/>
  <c r="P102" i="3"/>
  <c r="P103" i="3"/>
  <c r="AH103" i="3" s="1"/>
  <c r="P104" i="3"/>
  <c r="AG104" i="3" s="1"/>
  <c r="P105" i="3"/>
  <c r="AH105" i="3" s="1"/>
  <c r="P106" i="3"/>
  <c r="AH106" i="3" s="1"/>
  <c r="P107" i="3"/>
  <c r="P108" i="3"/>
  <c r="P109" i="3"/>
  <c r="P110" i="3"/>
  <c r="AH110" i="3" s="1"/>
  <c r="P111" i="3"/>
  <c r="AG111" i="3" s="1"/>
  <c r="P112" i="3"/>
  <c r="P113" i="3"/>
  <c r="P114" i="3"/>
  <c r="AG114" i="3" s="1"/>
  <c r="P115" i="3"/>
  <c r="P116" i="3"/>
  <c r="AG116" i="3" s="1"/>
  <c r="P117" i="3"/>
  <c r="P118" i="3"/>
  <c r="P119" i="3"/>
  <c r="AH119" i="3" s="1"/>
  <c r="P120" i="3"/>
  <c r="P121" i="3"/>
  <c r="P122" i="3"/>
  <c r="AH122" i="3" s="1"/>
  <c r="P123" i="3"/>
  <c r="P124" i="3"/>
  <c r="AH124" i="3" s="1"/>
  <c r="P125" i="3"/>
  <c r="P126" i="3"/>
  <c r="AG126" i="3" s="1"/>
  <c r="P127" i="3"/>
  <c r="AG127" i="3" s="1"/>
  <c r="P128" i="3"/>
  <c r="P12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P34" i="3"/>
  <c r="AG34" i="3" s="1"/>
  <c r="P35" i="3"/>
  <c r="AH35" i="3" s="1"/>
  <c r="P36" i="3"/>
  <c r="P37" i="3"/>
  <c r="P38" i="3"/>
  <c r="P39" i="3"/>
  <c r="P40" i="3"/>
  <c r="P41" i="3"/>
  <c r="P42" i="3"/>
  <c r="P43" i="3"/>
  <c r="P44" i="3"/>
  <c r="AG44" i="3" s="1"/>
  <c r="P45" i="3"/>
  <c r="AG45" i="3" s="1"/>
  <c r="P46" i="3"/>
  <c r="P47" i="3"/>
  <c r="P48" i="3"/>
  <c r="P49" i="3"/>
  <c r="AG49" i="3" s="1"/>
  <c r="P50" i="3"/>
  <c r="AG50" i="3" s="1"/>
  <c r="P51" i="3"/>
  <c r="AH51" i="3" s="1"/>
  <c r="P52" i="3"/>
  <c r="P53" i="3"/>
  <c r="P54" i="3"/>
  <c r="P55" i="3"/>
  <c r="P56" i="3"/>
  <c r="P57" i="3"/>
  <c r="P58" i="3"/>
  <c r="AG58" i="3" s="1"/>
  <c r="P59" i="3"/>
  <c r="P60" i="3"/>
  <c r="AH60" i="3" s="1"/>
  <c r="P61" i="3"/>
  <c r="AH61" i="3" s="1"/>
  <c r="P62" i="3"/>
  <c r="P63" i="3"/>
  <c r="P64" i="3"/>
  <c r="AH64" i="3" s="1"/>
  <c r="P65" i="3"/>
  <c r="P66" i="3"/>
  <c r="AH66" i="3" s="1"/>
  <c r="P67" i="3"/>
  <c r="P68" i="3"/>
  <c r="P69" i="3"/>
  <c r="P70" i="3"/>
  <c r="P71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23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P191" i="2"/>
  <c r="AH191" i="2" s="1"/>
  <c r="P192" i="2"/>
  <c r="P193" i="2"/>
  <c r="P194" i="2"/>
  <c r="P195" i="2"/>
  <c r="AH195" i="2" s="1"/>
  <c r="P196" i="2"/>
  <c r="AH196" i="2" s="1"/>
  <c r="P197" i="2"/>
  <c r="P198" i="2"/>
  <c r="AH198" i="2" s="1"/>
  <c r="P199" i="2"/>
  <c r="AH199" i="2" s="1"/>
  <c r="P200" i="2"/>
  <c r="P201" i="2"/>
  <c r="P202" i="2"/>
  <c r="AH202" i="2" s="1"/>
  <c r="P203" i="2"/>
  <c r="P204" i="2"/>
  <c r="AH204" i="2" s="1"/>
  <c r="P205" i="2"/>
  <c r="AH205" i="2" s="1"/>
  <c r="P206" i="2"/>
  <c r="AH206" i="2" s="1"/>
  <c r="P207" i="2"/>
  <c r="P208" i="2"/>
  <c r="P209" i="2"/>
  <c r="AG209" i="2" s="1"/>
  <c r="P210" i="2"/>
  <c r="P211" i="2"/>
  <c r="AH211" i="2" s="1"/>
  <c r="P212" i="2"/>
  <c r="AG212" i="2" s="1"/>
  <c r="P213" i="2"/>
  <c r="P214" i="2"/>
  <c r="AG214" i="2" s="1"/>
  <c r="P215" i="2"/>
  <c r="AH215" i="2" s="1"/>
  <c r="P216" i="2"/>
  <c r="P217" i="2"/>
  <c r="AG217" i="2" s="1"/>
  <c r="P218" i="2"/>
  <c r="P219" i="2"/>
  <c r="P220" i="2"/>
  <c r="AH220" i="2" s="1"/>
  <c r="P221" i="2"/>
  <c r="AH221" i="2" s="1"/>
  <c r="P222" i="2"/>
  <c r="AG222" i="2" s="1"/>
  <c r="P223" i="2"/>
  <c r="AG223" i="2" s="1"/>
  <c r="P224" i="2"/>
  <c r="P225" i="2"/>
  <c r="P226" i="2"/>
  <c r="P227" i="2"/>
  <c r="AH227" i="2" s="1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P140" i="2"/>
  <c r="AH140" i="2" s="1"/>
  <c r="P141" i="2"/>
  <c r="P142" i="2"/>
  <c r="P143" i="2"/>
  <c r="P144" i="2"/>
  <c r="P145" i="2"/>
  <c r="P146" i="2"/>
  <c r="P147" i="2"/>
  <c r="P148" i="2"/>
  <c r="P149" i="2"/>
  <c r="P150" i="2"/>
  <c r="AG150" i="2" s="1"/>
  <c r="P151" i="2"/>
  <c r="AG151" i="2" s="1"/>
  <c r="P152" i="2"/>
  <c r="P153" i="2"/>
  <c r="AH153" i="2" s="1"/>
  <c r="P154" i="2"/>
  <c r="P155" i="2"/>
  <c r="AG155" i="2" s="1"/>
  <c r="P156" i="2"/>
  <c r="AH156" i="2" s="1"/>
  <c r="P157" i="2"/>
  <c r="P158" i="2"/>
  <c r="P159" i="2"/>
  <c r="P160" i="2"/>
  <c r="AH160" i="2" s="1"/>
  <c r="P161" i="2"/>
  <c r="P162" i="2"/>
  <c r="P163" i="2"/>
  <c r="P164" i="2"/>
  <c r="P165" i="2"/>
  <c r="P166" i="2"/>
  <c r="AH166" i="2" s="1"/>
  <c r="P167" i="2"/>
  <c r="AH167" i="2" s="1"/>
  <c r="P168" i="2"/>
  <c r="P169" i="2"/>
  <c r="AG169" i="2" s="1"/>
  <c r="P170" i="2"/>
  <c r="P171" i="2"/>
  <c r="AH171" i="2" s="1"/>
  <c r="P172" i="2"/>
  <c r="P173" i="2"/>
  <c r="P174" i="2"/>
  <c r="AH174" i="2" s="1"/>
  <c r="P175" i="2"/>
  <c r="P176" i="2"/>
  <c r="AG176" i="2" s="1"/>
  <c r="P177" i="2"/>
  <c r="P178" i="2"/>
  <c r="P17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P90" i="2"/>
  <c r="AH90" i="2" s="1"/>
  <c r="P91" i="2"/>
  <c r="AH91" i="2" s="1"/>
  <c r="P92" i="2"/>
  <c r="P93" i="2"/>
  <c r="P94" i="2"/>
  <c r="P95" i="2"/>
  <c r="AH95" i="2" s="1"/>
  <c r="P96" i="2"/>
  <c r="P97" i="2"/>
  <c r="P98" i="2"/>
  <c r="AH98" i="2" s="1"/>
  <c r="P99" i="2"/>
  <c r="P100" i="2"/>
  <c r="AH100" i="2" s="1"/>
  <c r="P101" i="2"/>
  <c r="P102" i="2"/>
  <c r="P103" i="2"/>
  <c r="AH103" i="2" s="1"/>
  <c r="P104" i="2"/>
  <c r="P105" i="2"/>
  <c r="P106" i="2"/>
  <c r="AH106" i="2" s="1"/>
  <c r="P107" i="2"/>
  <c r="AG107" i="2" s="1"/>
  <c r="P108" i="2"/>
  <c r="AH108" i="2" s="1"/>
  <c r="P109" i="2"/>
  <c r="P110" i="2"/>
  <c r="AG110" i="2" s="1"/>
  <c r="P111" i="2"/>
  <c r="P112" i="2"/>
  <c r="P113" i="2"/>
  <c r="AH113" i="2" s="1"/>
  <c r="P114" i="2"/>
  <c r="AH114" i="2" s="1"/>
  <c r="P115" i="2"/>
  <c r="P116" i="2"/>
  <c r="AH116" i="2" s="1"/>
  <c r="P117" i="2"/>
  <c r="P118" i="2"/>
  <c r="P119" i="2"/>
  <c r="AH119" i="2" s="1"/>
  <c r="P120" i="2"/>
  <c r="P121" i="2"/>
  <c r="AH121" i="2" s="1"/>
  <c r="P122" i="2"/>
  <c r="AG122" i="2" s="1"/>
  <c r="P123" i="2"/>
  <c r="P124" i="2"/>
  <c r="AG124" i="2" s="1"/>
  <c r="P125" i="2"/>
  <c r="P126" i="2"/>
  <c r="AH126" i="2" s="1"/>
  <c r="P127" i="2"/>
  <c r="P128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8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J70" i="2"/>
  <c r="K70" i="2"/>
  <c r="L70" i="2"/>
  <c r="M70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M27" i="2"/>
  <c r="L27" i="2"/>
  <c r="K27" i="2"/>
  <c r="J27" i="2"/>
  <c r="K23" i="2" s="1"/>
  <c r="L23" i="2" s="1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P34" i="2"/>
  <c r="AH34" i="2" s="1"/>
  <c r="P35" i="2"/>
  <c r="AG35" i="2" s="1"/>
  <c r="P36" i="2"/>
  <c r="AG36" i="2" s="1"/>
  <c r="P37" i="2"/>
  <c r="P38" i="2"/>
  <c r="P39" i="2"/>
  <c r="AG39" i="2" s="1"/>
  <c r="P40" i="2"/>
  <c r="P41" i="2"/>
  <c r="AG41" i="2" s="1"/>
  <c r="P42" i="2"/>
  <c r="AH42" i="2" s="1"/>
  <c r="P43" i="2"/>
  <c r="P44" i="2"/>
  <c r="AH44" i="2" s="1"/>
  <c r="P45" i="2"/>
  <c r="AH45" i="2" s="1"/>
  <c r="P46" i="2"/>
  <c r="P47" i="2"/>
  <c r="AG47" i="2" s="1"/>
  <c r="P48" i="2"/>
  <c r="AG48" i="2" s="1"/>
  <c r="P49" i="2"/>
  <c r="AH49" i="2" s="1"/>
  <c r="P50" i="2"/>
  <c r="AG50" i="2" s="1"/>
  <c r="P51" i="2"/>
  <c r="AG51" i="2" s="1"/>
  <c r="P52" i="2"/>
  <c r="AH52" i="2" s="1"/>
  <c r="P53" i="2"/>
  <c r="P54" i="2"/>
  <c r="P55" i="2"/>
  <c r="AG55" i="2" s="1"/>
  <c r="P56" i="2"/>
  <c r="P57" i="2"/>
  <c r="AH57" i="2" s="1"/>
  <c r="P58" i="2"/>
  <c r="AH58" i="2" s="1"/>
  <c r="P59" i="2"/>
  <c r="P60" i="2"/>
  <c r="AH60" i="2" s="1"/>
  <c r="P61" i="2"/>
  <c r="AH61" i="2" s="1"/>
  <c r="P62" i="2"/>
  <c r="P63" i="2"/>
  <c r="AG63" i="2" s="1"/>
  <c r="P64" i="2"/>
  <c r="P65" i="2"/>
  <c r="AH65" i="2" s="1"/>
  <c r="P66" i="2"/>
  <c r="AH66" i="2" s="1"/>
  <c r="P67" i="2"/>
  <c r="AH67" i="2" s="1"/>
  <c r="P68" i="2"/>
  <c r="AG68" i="2" s="1"/>
  <c r="P69" i="2"/>
  <c r="P70" i="2"/>
  <c r="P29" i="2"/>
  <c r="P30" i="2"/>
  <c r="P31" i="2"/>
  <c r="P32" i="2"/>
  <c r="P33" i="2"/>
  <c r="P28" i="2"/>
  <c r="AD193" i="4"/>
  <c r="W193" i="4"/>
  <c r="P193" i="4"/>
  <c r="M193" i="4"/>
  <c r="L193" i="4"/>
  <c r="K193" i="4"/>
  <c r="J193" i="4"/>
  <c r="AD192" i="4"/>
  <c r="W192" i="4"/>
  <c r="P192" i="4"/>
  <c r="M192" i="4"/>
  <c r="L192" i="4"/>
  <c r="K192" i="4"/>
  <c r="J192" i="4"/>
  <c r="AD191" i="4"/>
  <c r="W191" i="4"/>
  <c r="P191" i="4"/>
  <c r="M191" i="4"/>
  <c r="L191" i="4"/>
  <c r="K191" i="4"/>
  <c r="J191" i="4"/>
  <c r="AD190" i="4"/>
  <c r="W190" i="4"/>
  <c r="P190" i="4"/>
  <c r="M190" i="4"/>
  <c r="L190" i="4"/>
  <c r="K190" i="4"/>
  <c r="J190" i="4"/>
  <c r="AD189" i="4"/>
  <c r="M189" i="4"/>
  <c r="L189" i="4"/>
  <c r="K189" i="4"/>
  <c r="J189" i="4"/>
  <c r="AD188" i="4"/>
  <c r="AD187" i="4"/>
  <c r="AD186" i="4"/>
  <c r="J185" i="4"/>
  <c r="K185" i="4" s="1"/>
  <c r="L185" i="4" s="1"/>
  <c r="AD140" i="4"/>
  <c r="W140" i="4"/>
  <c r="P140" i="4"/>
  <c r="M140" i="4"/>
  <c r="L140" i="4"/>
  <c r="K140" i="4"/>
  <c r="J140" i="4"/>
  <c r="AD139" i="4"/>
  <c r="W139" i="4"/>
  <c r="P139" i="4"/>
  <c r="M139" i="4"/>
  <c r="L139" i="4"/>
  <c r="K139" i="4"/>
  <c r="J139" i="4"/>
  <c r="AD138" i="4"/>
  <c r="W138" i="4"/>
  <c r="P138" i="4"/>
  <c r="M138" i="4"/>
  <c r="L138" i="4"/>
  <c r="K138" i="4"/>
  <c r="J138" i="4"/>
  <c r="AD137" i="4"/>
  <c r="W137" i="4"/>
  <c r="P137" i="4"/>
  <c r="M137" i="4"/>
  <c r="L137" i="4"/>
  <c r="K137" i="4"/>
  <c r="J137" i="4"/>
  <c r="A137" i="4"/>
  <c r="AD136" i="4"/>
  <c r="M136" i="4"/>
  <c r="L136" i="4"/>
  <c r="K136" i="4"/>
  <c r="J136" i="4"/>
  <c r="AD135" i="4"/>
  <c r="AD134" i="4"/>
  <c r="AD133" i="4"/>
  <c r="J132" i="4"/>
  <c r="AD89" i="4"/>
  <c r="W89" i="4"/>
  <c r="P89" i="4"/>
  <c r="M89" i="4"/>
  <c r="L89" i="4"/>
  <c r="K89" i="4"/>
  <c r="J89" i="4"/>
  <c r="AD88" i="4"/>
  <c r="W88" i="4"/>
  <c r="P88" i="4"/>
  <c r="M88" i="4"/>
  <c r="L88" i="4"/>
  <c r="K88" i="4"/>
  <c r="J88" i="4"/>
  <c r="AD87" i="4"/>
  <c r="W87" i="4"/>
  <c r="P87" i="4"/>
  <c r="M87" i="4"/>
  <c r="L87" i="4"/>
  <c r="K87" i="4"/>
  <c r="J87" i="4"/>
  <c r="AD86" i="4"/>
  <c r="W86" i="4"/>
  <c r="P86" i="4"/>
  <c r="M86" i="4"/>
  <c r="L86" i="4"/>
  <c r="K86" i="4"/>
  <c r="J86" i="4"/>
  <c r="AD85" i="4"/>
  <c r="W85" i="4"/>
  <c r="P85" i="4"/>
  <c r="M85" i="4"/>
  <c r="L85" i="4"/>
  <c r="K85" i="4"/>
  <c r="J85" i="4"/>
  <c r="AD84" i="4"/>
  <c r="W84" i="4"/>
  <c r="P84" i="4"/>
  <c r="M84" i="4"/>
  <c r="L84" i="4"/>
  <c r="K84" i="4"/>
  <c r="J84" i="4"/>
  <c r="A84" i="4"/>
  <c r="AD83" i="4"/>
  <c r="M83" i="4"/>
  <c r="L83" i="4"/>
  <c r="K83" i="4"/>
  <c r="J83" i="4"/>
  <c r="AD82" i="4"/>
  <c r="AD81" i="4"/>
  <c r="AD80" i="4"/>
  <c r="J79" i="4"/>
  <c r="AD33" i="4"/>
  <c r="W33" i="4"/>
  <c r="P33" i="4"/>
  <c r="M33" i="4"/>
  <c r="L33" i="4"/>
  <c r="K33" i="4"/>
  <c r="J33" i="4"/>
  <c r="AD32" i="4"/>
  <c r="W32" i="4"/>
  <c r="P32" i="4"/>
  <c r="M32" i="4"/>
  <c r="L32" i="4"/>
  <c r="K32" i="4"/>
  <c r="J32" i="4"/>
  <c r="AD31" i="4"/>
  <c r="W31" i="4"/>
  <c r="P31" i="4"/>
  <c r="M31" i="4"/>
  <c r="L31" i="4"/>
  <c r="K31" i="4"/>
  <c r="J31" i="4"/>
  <c r="AD30" i="4"/>
  <c r="W30" i="4"/>
  <c r="P30" i="4"/>
  <c r="M30" i="4"/>
  <c r="L30" i="4"/>
  <c r="K30" i="4"/>
  <c r="J30" i="4"/>
  <c r="AD29" i="4"/>
  <c r="W29" i="4"/>
  <c r="P29" i="4"/>
  <c r="M29" i="4"/>
  <c r="L29" i="4"/>
  <c r="K29" i="4"/>
  <c r="J29" i="4"/>
  <c r="AD28" i="4"/>
  <c r="W28" i="4"/>
  <c r="P28" i="4"/>
  <c r="M28" i="4"/>
  <c r="L28" i="4"/>
  <c r="K28" i="4"/>
  <c r="J28" i="4"/>
  <c r="A28" i="4"/>
  <c r="AD27" i="4"/>
  <c r="M27" i="4"/>
  <c r="L27" i="4"/>
  <c r="K27" i="4"/>
  <c r="J27" i="4"/>
  <c r="AD26" i="4"/>
  <c r="AD25" i="4"/>
  <c r="AD24" i="4"/>
  <c r="J23" i="4"/>
  <c r="I15" i="4"/>
  <c r="B15" i="4"/>
  <c r="I12" i="4"/>
  <c r="AD192" i="3"/>
  <c r="W192" i="3"/>
  <c r="P192" i="3"/>
  <c r="M192" i="3"/>
  <c r="L192" i="3"/>
  <c r="K192" i="3"/>
  <c r="J192" i="3"/>
  <c r="AD191" i="3"/>
  <c r="W191" i="3"/>
  <c r="P191" i="3"/>
  <c r="M191" i="3"/>
  <c r="L191" i="3"/>
  <c r="K191" i="3"/>
  <c r="J191" i="3"/>
  <c r="AD190" i="3"/>
  <c r="W190" i="3"/>
  <c r="P190" i="3"/>
  <c r="M190" i="3"/>
  <c r="L190" i="3"/>
  <c r="K190" i="3"/>
  <c r="J190" i="3"/>
  <c r="AD189" i="3"/>
  <c r="W189" i="3"/>
  <c r="P189" i="3"/>
  <c r="M189" i="3"/>
  <c r="L189" i="3"/>
  <c r="K189" i="3"/>
  <c r="J189" i="3"/>
  <c r="AD188" i="3"/>
  <c r="M188" i="3"/>
  <c r="L188" i="3"/>
  <c r="K188" i="3"/>
  <c r="J188" i="3"/>
  <c r="AD187" i="3"/>
  <c r="AD186" i="3"/>
  <c r="AD185" i="3"/>
  <c r="J184" i="3"/>
  <c r="AD140" i="3"/>
  <c r="W140" i="3"/>
  <c r="P140" i="3"/>
  <c r="M140" i="3"/>
  <c r="L140" i="3"/>
  <c r="K140" i="3"/>
  <c r="J140" i="3"/>
  <c r="AD139" i="3"/>
  <c r="W139" i="3"/>
  <c r="P139" i="3"/>
  <c r="AH139" i="3" s="1"/>
  <c r="M139" i="3"/>
  <c r="L139" i="3"/>
  <c r="K139" i="3"/>
  <c r="J139" i="3"/>
  <c r="AD138" i="3"/>
  <c r="W138" i="3"/>
  <c r="P138" i="3"/>
  <c r="M138" i="3"/>
  <c r="L138" i="3"/>
  <c r="K138" i="3"/>
  <c r="J138" i="3"/>
  <c r="AD137" i="3"/>
  <c r="W137" i="3"/>
  <c r="P137" i="3"/>
  <c r="M137" i="3"/>
  <c r="L137" i="3"/>
  <c r="K137" i="3"/>
  <c r="J137" i="3"/>
  <c r="A137" i="3"/>
  <c r="AD136" i="3"/>
  <c r="M136" i="3"/>
  <c r="L136" i="3"/>
  <c r="K136" i="3"/>
  <c r="J136" i="3"/>
  <c r="AD135" i="3"/>
  <c r="AD134" i="3"/>
  <c r="AD133" i="3"/>
  <c r="AE163" i="3" s="1"/>
  <c r="AF163" i="3" s="1"/>
  <c r="J132" i="3"/>
  <c r="AD89" i="3"/>
  <c r="W89" i="3"/>
  <c r="P89" i="3"/>
  <c r="M89" i="3"/>
  <c r="L89" i="3"/>
  <c r="K89" i="3"/>
  <c r="J89" i="3"/>
  <c r="AD88" i="3"/>
  <c r="W88" i="3"/>
  <c r="P88" i="3"/>
  <c r="M88" i="3"/>
  <c r="L88" i="3"/>
  <c r="K88" i="3"/>
  <c r="J88" i="3"/>
  <c r="AD87" i="3"/>
  <c r="W87" i="3"/>
  <c r="P87" i="3"/>
  <c r="M87" i="3"/>
  <c r="L87" i="3"/>
  <c r="K87" i="3"/>
  <c r="J87" i="3"/>
  <c r="AD86" i="3"/>
  <c r="W86" i="3"/>
  <c r="P86" i="3"/>
  <c r="M86" i="3"/>
  <c r="L86" i="3"/>
  <c r="K86" i="3"/>
  <c r="J86" i="3"/>
  <c r="AD85" i="3"/>
  <c r="W85" i="3"/>
  <c r="P85" i="3"/>
  <c r="M85" i="3"/>
  <c r="L85" i="3"/>
  <c r="K85" i="3"/>
  <c r="J85" i="3"/>
  <c r="AD84" i="3"/>
  <c r="W84" i="3"/>
  <c r="P84" i="3"/>
  <c r="M84" i="3"/>
  <c r="L84" i="3"/>
  <c r="K84" i="3"/>
  <c r="J84" i="3"/>
  <c r="A84" i="3"/>
  <c r="AD83" i="3"/>
  <c r="M83" i="3"/>
  <c r="L83" i="3"/>
  <c r="K83" i="3"/>
  <c r="J83" i="3"/>
  <c r="AD82" i="3"/>
  <c r="AD81" i="3"/>
  <c r="AD80" i="3"/>
  <c r="J79" i="3"/>
  <c r="AD33" i="3"/>
  <c r="W33" i="3"/>
  <c r="P33" i="3"/>
  <c r="M33" i="3"/>
  <c r="L33" i="3"/>
  <c r="K33" i="3"/>
  <c r="J33" i="3"/>
  <c r="AD32" i="3"/>
  <c r="W32" i="3"/>
  <c r="P32" i="3"/>
  <c r="M32" i="3"/>
  <c r="L32" i="3"/>
  <c r="K32" i="3"/>
  <c r="J32" i="3"/>
  <c r="AD31" i="3"/>
  <c r="W31" i="3"/>
  <c r="P31" i="3"/>
  <c r="M31" i="3"/>
  <c r="L31" i="3"/>
  <c r="K31" i="3"/>
  <c r="J31" i="3"/>
  <c r="AD30" i="3"/>
  <c r="W30" i="3"/>
  <c r="P30" i="3"/>
  <c r="M30" i="3"/>
  <c r="L30" i="3"/>
  <c r="K30" i="3"/>
  <c r="J30" i="3"/>
  <c r="AD29" i="3"/>
  <c r="W29" i="3"/>
  <c r="P29" i="3"/>
  <c r="M29" i="3"/>
  <c r="L29" i="3"/>
  <c r="K29" i="3"/>
  <c r="J29" i="3"/>
  <c r="AD28" i="3"/>
  <c r="W28" i="3"/>
  <c r="P28" i="3"/>
  <c r="M28" i="3"/>
  <c r="L28" i="3"/>
  <c r="K28" i="3"/>
  <c r="J28" i="3"/>
  <c r="A28" i="3"/>
  <c r="AD27" i="3"/>
  <c r="M27" i="3"/>
  <c r="L27" i="3"/>
  <c r="K27" i="3"/>
  <c r="J27" i="3"/>
  <c r="AD26" i="3"/>
  <c r="AD25" i="3"/>
  <c r="AD24" i="3"/>
  <c r="AE65" i="3" s="1"/>
  <c r="AF65" i="3" s="1"/>
  <c r="J23" i="3"/>
  <c r="I15" i="3"/>
  <c r="B15" i="3"/>
  <c r="I12" i="3"/>
  <c r="AD190" i="2"/>
  <c r="W190" i="2"/>
  <c r="P190" i="2"/>
  <c r="M190" i="2"/>
  <c r="L190" i="2"/>
  <c r="K190" i="2"/>
  <c r="J190" i="2"/>
  <c r="AD189" i="2"/>
  <c r="W189" i="2"/>
  <c r="P189" i="2"/>
  <c r="M189" i="2"/>
  <c r="L189" i="2"/>
  <c r="K189" i="2"/>
  <c r="J189" i="2"/>
  <c r="AD188" i="2"/>
  <c r="W188" i="2"/>
  <c r="P188" i="2"/>
  <c r="AH188" i="2" s="1"/>
  <c r="M188" i="2"/>
  <c r="L188" i="2"/>
  <c r="K188" i="2"/>
  <c r="J188" i="2"/>
  <c r="AD187" i="2"/>
  <c r="W187" i="2"/>
  <c r="P187" i="2"/>
  <c r="M187" i="2"/>
  <c r="L187" i="2"/>
  <c r="K187" i="2"/>
  <c r="J187" i="2"/>
  <c r="AD186" i="2"/>
  <c r="M186" i="2"/>
  <c r="L186" i="2"/>
  <c r="K186" i="2"/>
  <c r="J186" i="2"/>
  <c r="AD185" i="2"/>
  <c r="AD184" i="2"/>
  <c r="AD183" i="2"/>
  <c r="J182" i="2"/>
  <c r="AD139" i="2"/>
  <c r="W139" i="2"/>
  <c r="P139" i="2"/>
  <c r="M139" i="2"/>
  <c r="L139" i="2"/>
  <c r="K139" i="2"/>
  <c r="J139" i="2"/>
  <c r="AD138" i="2"/>
  <c r="W138" i="2"/>
  <c r="P138" i="2"/>
  <c r="M138" i="2"/>
  <c r="L138" i="2"/>
  <c r="K138" i="2"/>
  <c r="J138" i="2"/>
  <c r="AD137" i="2"/>
  <c r="W137" i="2"/>
  <c r="P137" i="2"/>
  <c r="M137" i="2"/>
  <c r="L137" i="2"/>
  <c r="K137" i="2"/>
  <c r="J137" i="2"/>
  <c r="AD136" i="2"/>
  <c r="W136" i="2"/>
  <c r="P136" i="2"/>
  <c r="M136" i="2"/>
  <c r="L136" i="2"/>
  <c r="K136" i="2"/>
  <c r="J136" i="2"/>
  <c r="A136" i="2"/>
  <c r="AD135" i="2"/>
  <c r="M135" i="2"/>
  <c r="L135" i="2"/>
  <c r="K135" i="2"/>
  <c r="J135" i="2"/>
  <c r="AD134" i="2"/>
  <c r="AD133" i="2"/>
  <c r="AD132" i="2"/>
  <c r="J131" i="2"/>
  <c r="AD89" i="2"/>
  <c r="W89" i="2"/>
  <c r="P89" i="2"/>
  <c r="M89" i="2"/>
  <c r="L89" i="2"/>
  <c r="K89" i="2"/>
  <c r="J89" i="2"/>
  <c r="AD88" i="2"/>
  <c r="W88" i="2"/>
  <c r="P88" i="2"/>
  <c r="M88" i="2"/>
  <c r="L88" i="2"/>
  <c r="K88" i="2"/>
  <c r="J88" i="2"/>
  <c r="AD87" i="2"/>
  <c r="W87" i="2"/>
  <c r="P87" i="2"/>
  <c r="M87" i="2"/>
  <c r="L87" i="2"/>
  <c r="K87" i="2"/>
  <c r="J87" i="2"/>
  <c r="AD86" i="2"/>
  <c r="W86" i="2"/>
  <c r="P86" i="2"/>
  <c r="M86" i="2"/>
  <c r="L86" i="2"/>
  <c r="K86" i="2"/>
  <c r="J86" i="2"/>
  <c r="AD85" i="2"/>
  <c r="W85" i="2"/>
  <c r="P85" i="2"/>
  <c r="M85" i="2"/>
  <c r="L85" i="2"/>
  <c r="K85" i="2"/>
  <c r="J85" i="2"/>
  <c r="AD84" i="2"/>
  <c r="W84" i="2"/>
  <c r="P84" i="2"/>
  <c r="M84" i="2"/>
  <c r="L84" i="2"/>
  <c r="K84" i="2"/>
  <c r="J84" i="2"/>
  <c r="A84" i="2"/>
  <c r="AD83" i="2"/>
  <c r="M83" i="2"/>
  <c r="L83" i="2"/>
  <c r="K83" i="2"/>
  <c r="AD82" i="2"/>
  <c r="AD81" i="2"/>
  <c r="AD80" i="2"/>
  <c r="J79" i="2"/>
  <c r="K79" i="2" s="1"/>
  <c r="L79" i="2" s="1"/>
  <c r="AD33" i="2"/>
  <c r="W33" i="2"/>
  <c r="AD32" i="2"/>
  <c r="W32" i="2"/>
  <c r="AD31" i="2"/>
  <c r="W31" i="2"/>
  <c r="AD30" i="2"/>
  <c r="AH30" i="2" s="1"/>
  <c r="W30" i="2"/>
  <c r="AD29" i="2"/>
  <c r="AH29" i="2" s="1"/>
  <c r="W29" i="2"/>
  <c r="AD28" i="2"/>
  <c r="W28" i="2"/>
  <c r="A28" i="2"/>
  <c r="AD27" i="2"/>
  <c r="AD26" i="2"/>
  <c r="AD25" i="2"/>
  <c r="AD24" i="2"/>
  <c r="AE51" i="2" s="1"/>
  <c r="AF51" i="2" s="1"/>
  <c r="I15" i="2"/>
  <c r="B15" i="2"/>
  <c r="N158" i="2" s="1"/>
  <c r="I12" i="2"/>
  <c r="AH84" i="2" l="1"/>
  <c r="AH70" i="2"/>
  <c r="AG54" i="2"/>
  <c r="AH38" i="2"/>
  <c r="AG224" i="2"/>
  <c r="AH208" i="2"/>
  <c r="AH192" i="2"/>
  <c r="AH28" i="2"/>
  <c r="AH154" i="2"/>
  <c r="AH145" i="2"/>
  <c r="AG94" i="2"/>
  <c r="AG102" i="2"/>
  <c r="AH158" i="2"/>
  <c r="K131" i="2"/>
  <c r="L131" i="2" s="1"/>
  <c r="AG147" i="2"/>
  <c r="AH94" i="3"/>
  <c r="AG62" i="3"/>
  <c r="AH229" i="3"/>
  <c r="AG213" i="3"/>
  <c r="AH197" i="3"/>
  <c r="AH120" i="3"/>
  <c r="AH200" i="3"/>
  <c r="AH171" i="3"/>
  <c r="AH155" i="3"/>
  <c r="AG230" i="3"/>
  <c r="AH230" i="3"/>
  <c r="AG198" i="3"/>
  <c r="AH168" i="3"/>
  <c r="AH152" i="4"/>
  <c r="AG169" i="4"/>
  <c r="AH223" i="4"/>
  <c r="AH207" i="4"/>
  <c r="AG62" i="4"/>
  <c r="AG46" i="4"/>
  <c r="AG167" i="4"/>
  <c r="AH151" i="4"/>
  <c r="AG165" i="4"/>
  <c r="AH149" i="4"/>
  <c r="AH208" i="4"/>
  <c r="AH221" i="4"/>
  <c r="AH205" i="4"/>
  <c r="AH211" i="4"/>
  <c r="N91" i="4"/>
  <c r="AH174" i="4"/>
  <c r="AH158" i="4"/>
  <c r="AH142" i="4"/>
  <c r="AH194" i="4"/>
  <c r="AH225" i="4"/>
  <c r="AH228" i="4"/>
  <c r="AG225" i="4"/>
  <c r="AG61" i="4"/>
  <c r="AG209" i="4"/>
  <c r="AH85" i="4"/>
  <c r="AE150" i="4"/>
  <c r="AF150" i="4" s="1"/>
  <c r="AH192" i="4"/>
  <c r="AH32" i="4"/>
  <c r="AH204" i="4"/>
  <c r="AH84" i="5"/>
  <c r="AE198" i="5"/>
  <c r="AF198" i="5" s="1"/>
  <c r="AH212" i="4"/>
  <c r="AH227" i="4"/>
  <c r="AH195" i="4"/>
  <c r="AH226" i="4"/>
  <c r="AG207" i="4"/>
  <c r="AG222" i="4"/>
  <c r="AE212" i="4"/>
  <c r="AF212" i="4" s="1"/>
  <c r="AG220" i="4"/>
  <c r="AH173" i="4"/>
  <c r="AH157" i="4"/>
  <c r="AG141" i="4"/>
  <c r="AH171" i="4"/>
  <c r="AG127" i="4"/>
  <c r="AH210" i="4"/>
  <c r="AG168" i="4"/>
  <c r="AG153" i="4"/>
  <c r="N175" i="4"/>
  <c r="N231" i="4"/>
  <c r="N199" i="4"/>
  <c r="AG223" i="4"/>
  <c r="AG128" i="4"/>
  <c r="AE155" i="4"/>
  <c r="AF155" i="4" s="1"/>
  <c r="AH181" i="4"/>
  <c r="AH138" i="4"/>
  <c r="AE154" i="4"/>
  <c r="AF154" i="4" s="1"/>
  <c r="AG150" i="4"/>
  <c r="AG206" i="4"/>
  <c r="AG221" i="4"/>
  <c r="AE206" i="4"/>
  <c r="AF206" i="4" s="1"/>
  <c r="AE226" i="4"/>
  <c r="AF226" i="4" s="1"/>
  <c r="AE210" i="4"/>
  <c r="AF210" i="4" s="1"/>
  <c r="AG204" i="4"/>
  <c r="AG155" i="4"/>
  <c r="AH170" i="4"/>
  <c r="N225" i="4"/>
  <c r="AH64" i="4"/>
  <c r="AH48" i="4"/>
  <c r="AG143" i="4"/>
  <c r="AE106" i="4"/>
  <c r="AF106" i="4" s="1"/>
  <c r="AG157" i="4"/>
  <c r="AG199" i="4"/>
  <c r="AE145" i="4"/>
  <c r="AF145" i="4" s="1"/>
  <c r="AE204" i="4"/>
  <c r="AF204" i="4" s="1"/>
  <c r="AH155" i="4"/>
  <c r="N224" i="4"/>
  <c r="AG121" i="4"/>
  <c r="AE170" i="4"/>
  <c r="AF170" i="4" s="1"/>
  <c r="AH167" i="4"/>
  <c r="N221" i="4"/>
  <c r="N217" i="4"/>
  <c r="AE209" i="4"/>
  <c r="AF209" i="4" s="1"/>
  <c r="AG175" i="4"/>
  <c r="AH143" i="4"/>
  <c r="AE169" i="4"/>
  <c r="AF169" i="4" s="1"/>
  <c r="AE153" i="4"/>
  <c r="AF153" i="4" s="1"/>
  <c r="N218" i="4"/>
  <c r="N209" i="4"/>
  <c r="AG231" i="4"/>
  <c r="AE194" i="4"/>
  <c r="AF194" i="4" s="1"/>
  <c r="N146" i="4"/>
  <c r="N142" i="4"/>
  <c r="AE168" i="4"/>
  <c r="AF168" i="4" s="1"/>
  <c r="AE152" i="4"/>
  <c r="AF152" i="4" s="1"/>
  <c r="AG166" i="4"/>
  <c r="AG154" i="4"/>
  <c r="AE223" i="4"/>
  <c r="AF223" i="4" s="1"/>
  <c r="AE207" i="4"/>
  <c r="AF207" i="4" s="1"/>
  <c r="AE230" i="4"/>
  <c r="AF230" i="4" s="1"/>
  <c r="AG218" i="4"/>
  <c r="AH89" i="4"/>
  <c r="AG63" i="4"/>
  <c r="AH47" i="4"/>
  <c r="AE167" i="4"/>
  <c r="AF167" i="4" s="1"/>
  <c r="AE151" i="4"/>
  <c r="AF151" i="4" s="1"/>
  <c r="N229" i="4"/>
  <c r="AE222" i="4"/>
  <c r="AF222" i="4" s="1"/>
  <c r="AG205" i="4"/>
  <c r="AG114" i="4"/>
  <c r="AE182" i="4"/>
  <c r="AF182" i="4" s="1"/>
  <c r="AE166" i="4"/>
  <c r="AF166" i="4" s="1"/>
  <c r="AG164" i="4"/>
  <c r="AE221" i="4"/>
  <c r="AF221" i="4" s="1"/>
  <c r="AE205" i="4"/>
  <c r="AF205" i="4" s="1"/>
  <c r="AG228" i="4"/>
  <c r="N177" i="4"/>
  <c r="AE181" i="4"/>
  <c r="AF181" i="4" s="1"/>
  <c r="AE165" i="4"/>
  <c r="AF165" i="4" s="1"/>
  <c r="AE149" i="4"/>
  <c r="AF149" i="4" s="1"/>
  <c r="AG163" i="4"/>
  <c r="AG152" i="4"/>
  <c r="N212" i="4"/>
  <c r="N208" i="4"/>
  <c r="AE220" i="4"/>
  <c r="AF220" i="4" s="1"/>
  <c r="N153" i="4"/>
  <c r="N150" i="4"/>
  <c r="AE164" i="4"/>
  <c r="AF164" i="4" s="1"/>
  <c r="AE148" i="4"/>
  <c r="AF148" i="4" s="1"/>
  <c r="AG151" i="4"/>
  <c r="N197" i="4"/>
  <c r="AG196" i="4"/>
  <c r="AE219" i="4"/>
  <c r="AF219" i="4" s="1"/>
  <c r="AE203" i="4"/>
  <c r="AF203" i="4" s="1"/>
  <c r="AG226" i="4"/>
  <c r="AE147" i="4"/>
  <c r="AF147" i="4" s="1"/>
  <c r="AG161" i="4"/>
  <c r="AE218" i="4"/>
  <c r="AF218" i="4" s="1"/>
  <c r="AE202" i="4"/>
  <c r="AF202" i="4" s="1"/>
  <c r="AH168" i="4"/>
  <c r="AE178" i="4"/>
  <c r="AF178" i="4" s="1"/>
  <c r="AE162" i="4"/>
  <c r="AF162" i="4" s="1"/>
  <c r="AE146" i="4"/>
  <c r="AF146" i="4" s="1"/>
  <c r="AG149" i="4"/>
  <c r="AG202" i="4"/>
  <c r="N120" i="4"/>
  <c r="N180" i="4"/>
  <c r="AE177" i="4"/>
  <c r="AF177" i="4" s="1"/>
  <c r="AE161" i="4"/>
  <c r="AF161" i="4" s="1"/>
  <c r="AG173" i="4"/>
  <c r="AG159" i="4"/>
  <c r="AE232" i="4"/>
  <c r="AF232" i="4" s="1"/>
  <c r="AE216" i="4"/>
  <c r="AF216" i="4" s="1"/>
  <c r="AE200" i="4"/>
  <c r="AF200" i="4" s="1"/>
  <c r="AG224" i="4"/>
  <c r="AG201" i="4"/>
  <c r="AG44" i="4"/>
  <c r="AE116" i="4"/>
  <c r="AF116" i="4" s="1"/>
  <c r="AE100" i="4"/>
  <c r="AF100" i="4" s="1"/>
  <c r="N168" i="4"/>
  <c r="N164" i="4"/>
  <c r="N161" i="4"/>
  <c r="N152" i="4"/>
  <c r="N148" i="4"/>
  <c r="N145" i="4"/>
  <c r="AG172" i="4"/>
  <c r="AE231" i="4"/>
  <c r="AF231" i="4" s="1"/>
  <c r="AG212" i="4"/>
  <c r="AH55" i="4"/>
  <c r="AG59" i="4"/>
  <c r="AG43" i="4"/>
  <c r="AG107" i="4"/>
  <c r="AH91" i="4"/>
  <c r="AG126" i="4"/>
  <c r="AH110" i="4"/>
  <c r="AE159" i="4"/>
  <c r="AF159" i="4" s="1"/>
  <c r="AG171" i="4"/>
  <c r="AE214" i="4"/>
  <c r="AF214" i="4" s="1"/>
  <c r="AE198" i="4"/>
  <c r="AF198" i="4" s="1"/>
  <c r="AH122" i="4"/>
  <c r="AG170" i="4"/>
  <c r="AG210" i="4"/>
  <c r="N123" i="4"/>
  <c r="AE173" i="4"/>
  <c r="AF173" i="4" s="1"/>
  <c r="AE157" i="4"/>
  <c r="AF157" i="4" s="1"/>
  <c r="AE141" i="4"/>
  <c r="AF141" i="4" s="1"/>
  <c r="AG145" i="4"/>
  <c r="N214" i="4"/>
  <c r="N202" i="4"/>
  <c r="AE228" i="4"/>
  <c r="AF228" i="4" s="1"/>
  <c r="AE196" i="4"/>
  <c r="AF196" i="4" s="1"/>
  <c r="N176" i="4"/>
  <c r="N156" i="4"/>
  <c r="N143" i="4"/>
  <c r="AH220" i="4"/>
  <c r="AE208" i="4"/>
  <c r="AF208" i="4" s="1"/>
  <c r="AH217" i="3"/>
  <c r="AE207" i="3"/>
  <c r="AF207" i="3" s="1"/>
  <c r="AG63" i="3"/>
  <c r="AH47" i="3"/>
  <c r="AG170" i="3"/>
  <c r="AG154" i="3"/>
  <c r="N45" i="3"/>
  <c r="N217" i="3"/>
  <c r="AH224" i="3"/>
  <c r="AH208" i="3"/>
  <c r="AG149" i="3"/>
  <c r="AH89" i="3"/>
  <c r="AH161" i="3"/>
  <c r="AH145" i="3"/>
  <c r="AH216" i="3"/>
  <c r="AE222" i="3"/>
  <c r="AF222" i="3" s="1"/>
  <c r="AG41" i="3"/>
  <c r="AG206" i="3"/>
  <c r="AG107" i="3"/>
  <c r="AG219" i="3"/>
  <c r="AG118" i="3"/>
  <c r="AG152" i="3"/>
  <c r="AE217" i="3"/>
  <c r="AF217" i="3" s="1"/>
  <c r="AE201" i="3"/>
  <c r="AF201" i="3" s="1"/>
  <c r="AG165" i="3"/>
  <c r="AG214" i="3"/>
  <c r="AE170" i="3"/>
  <c r="AF170" i="3" s="1"/>
  <c r="AE213" i="3"/>
  <c r="AF213" i="3" s="1"/>
  <c r="AG201" i="3"/>
  <c r="AH87" i="3"/>
  <c r="AH68" i="3"/>
  <c r="AG52" i="3"/>
  <c r="AG36" i="3"/>
  <c r="AG222" i="3"/>
  <c r="AH143" i="3"/>
  <c r="AE152" i="3"/>
  <c r="AF152" i="3" s="1"/>
  <c r="AE227" i="3"/>
  <c r="AF227" i="3" s="1"/>
  <c r="AH158" i="3"/>
  <c r="AG146" i="3"/>
  <c r="N178" i="3"/>
  <c r="AG173" i="3"/>
  <c r="AG92" i="3"/>
  <c r="AE181" i="3"/>
  <c r="AF181" i="3" s="1"/>
  <c r="AG208" i="3"/>
  <c r="AE216" i="3"/>
  <c r="AF216" i="3" s="1"/>
  <c r="N34" i="3"/>
  <c r="AE49" i="3"/>
  <c r="AF49" i="3" s="1"/>
  <c r="AE113" i="3"/>
  <c r="AF113" i="3" s="1"/>
  <c r="N158" i="3"/>
  <c r="N146" i="3"/>
  <c r="N143" i="3"/>
  <c r="AE166" i="3"/>
  <c r="AF166" i="3" s="1"/>
  <c r="AE150" i="3"/>
  <c r="AF150" i="3" s="1"/>
  <c r="AE215" i="3"/>
  <c r="AF215" i="3" s="1"/>
  <c r="AE199" i="3"/>
  <c r="AF199" i="3" s="1"/>
  <c r="N208" i="3"/>
  <c r="N204" i="3"/>
  <c r="AH42" i="3"/>
  <c r="AG54" i="3"/>
  <c r="AE112" i="3"/>
  <c r="AF112" i="3" s="1"/>
  <c r="N181" i="3"/>
  <c r="AG172" i="3"/>
  <c r="AE149" i="3"/>
  <c r="AF149" i="3" s="1"/>
  <c r="AE214" i="3"/>
  <c r="AF214" i="3" s="1"/>
  <c r="AE198" i="3"/>
  <c r="AF198" i="3" s="1"/>
  <c r="AE200" i="3"/>
  <c r="AF200" i="3" s="1"/>
  <c r="AH57" i="3"/>
  <c r="AH41" i="3"/>
  <c r="AG119" i="3"/>
  <c r="N177" i="3"/>
  <c r="AH207" i="3"/>
  <c r="AE229" i="3"/>
  <c r="AF229" i="3" s="1"/>
  <c r="AE197" i="3"/>
  <c r="AF197" i="3" s="1"/>
  <c r="AG229" i="3"/>
  <c r="AG217" i="3"/>
  <c r="AE204" i="3"/>
  <c r="AF204" i="3" s="1"/>
  <c r="AH52" i="3"/>
  <c r="N165" i="3"/>
  <c r="AE179" i="3"/>
  <c r="AF179" i="3" s="1"/>
  <c r="AE147" i="3"/>
  <c r="AF147" i="3" s="1"/>
  <c r="AE174" i="3"/>
  <c r="AF174" i="3" s="1"/>
  <c r="AG162" i="3"/>
  <c r="AH206" i="3"/>
  <c r="AG216" i="3"/>
  <c r="AG203" i="3"/>
  <c r="AG123" i="3"/>
  <c r="N224" i="3"/>
  <c r="AG71" i="3"/>
  <c r="AE61" i="3"/>
  <c r="AF61" i="3" s="1"/>
  <c r="N110" i="3"/>
  <c r="N94" i="3"/>
  <c r="AH117" i="3"/>
  <c r="AG101" i="3"/>
  <c r="AG102" i="3"/>
  <c r="N153" i="3"/>
  <c r="N149" i="3"/>
  <c r="N145" i="3"/>
  <c r="N141" i="3"/>
  <c r="AE178" i="3"/>
  <c r="AF178" i="3" s="1"/>
  <c r="AE162" i="3"/>
  <c r="AF162" i="3" s="1"/>
  <c r="AE146" i="3"/>
  <c r="AF146" i="3" s="1"/>
  <c r="AG161" i="3"/>
  <c r="AE211" i="3"/>
  <c r="AF211" i="3" s="1"/>
  <c r="AE195" i="3"/>
  <c r="AF195" i="3" s="1"/>
  <c r="N212" i="3"/>
  <c r="N203" i="3"/>
  <c r="AG35" i="3"/>
  <c r="AE124" i="3"/>
  <c r="AF124" i="3" s="1"/>
  <c r="AH152" i="3"/>
  <c r="AE177" i="3"/>
  <c r="AF177" i="3" s="1"/>
  <c r="AE161" i="3"/>
  <c r="AF161" i="3" s="1"/>
  <c r="AE145" i="3"/>
  <c r="AF145" i="3" s="1"/>
  <c r="AE160" i="3"/>
  <c r="AF160" i="3" s="1"/>
  <c r="AE226" i="3"/>
  <c r="AF226" i="3" s="1"/>
  <c r="AE210" i="3"/>
  <c r="AF210" i="3" s="1"/>
  <c r="AG100" i="3"/>
  <c r="AG171" i="3"/>
  <c r="AG145" i="3"/>
  <c r="AH219" i="3"/>
  <c r="AG200" i="3"/>
  <c r="AE175" i="3"/>
  <c r="AF175" i="3" s="1"/>
  <c r="AE159" i="3"/>
  <c r="AF159" i="3" s="1"/>
  <c r="AE144" i="3"/>
  <c r="AF144" i="3" s="1"/>
  <c r="AE224" i="3"/>
  <c r="AF224" i="3" s="1"/>
  <c r="AE208" i="3"/>
  <c r="AF208" i="3" s="1"/>
  <c r="N226" i="3"/>
  <c r="K132" i="3"/>
  <c r="L132" i="3" s="1"/>
  <c r="AE57" i="3"/>
  <c r="AF57" i="3" s="1"/>
  <c r="N156" i="3"/>
  <c r="AG158" i="3"/>
  <c r="AH201" i="3"/>
  <c r="N210" i="3"/>
  <c r="N207" i="3"/>
  <c r="N198" i="3"/>
  <c r="AG225" i="3"/>
  <c r="N174" i="3"/>
  <c r="AE120" i="3"/>
  <c r="AF120" i="3" s="1"/>
  <c r="AE104" i="3"/>
  <c r="AF104" i="3" s="1"/>
  <c r="AG113" i="3"/>
  <c r="AH164" i="3"/>
  <c r="AE173" i="3"/>
  <c r="AF173" i="3" s="1"/>
  <c r="AE157" i="3"/>
  <c r="AF157" i="3" s="1"/>
  <c r="AE141" i="3"/>
  <c r="AF141" i="3" s="1"/>
  <c r="AG157" i="3"/>
  <c r="AG142" i="3"/>
  <c r="AE206" i="3"/>
  <c r="AF206" i="3" s="1"/>
  <c r="AG211" i="3"/>
  <c r="AG197" i="3"/>
  <c r="AE172" i="3"/>
  <c r="AF172" i="3" s="1"/>
  <c r="AE156" i="3"/>
  <c r="AF156" i="3" s="1"/>
  <c r="AG156" i="3"/>
  <c r="AG141" i="3"/>
  <c r="AE221" i="3"/>
  <c r="AF221" i="3" s="1"/>
  <c r="AE205" i="3"/>
  <c r="AF205" i="3" s="1"/>
  <c r="AG95" i="3"/>
  <c r="N175" i="3"/>
  <c r="N167" i="3"/>
  <c r="N159" i="3"/>
  <c r="AG178" i="3"/>
  <c r="AH146" i="3"/>
  <c r="AE171" i="3"/>
  <c r="AF171" i="3" s="1"/>
  <c r="AE155" i="3"/>
  <c r="AF155" i="3" s="1"/>
  <c r="AG181" i="3"/>
  <c r="AG168" i="3"/>
  <c r="AG155" i="3"/>
  <c r="AH214" i="3"/>
  <c r="N229" i="3"/>
  <c r="AG209" i="3"/>
  <c r="AG195" i="3"/>
  <c r="AG177" i="3"/>
  <c r="AE154" i="3"/>
  <c r="AF154" i="3" s="1"/>
  <c r="AE219" i="3"/>
  <c r="AF219" i="3" s="1"/>
  <c r="AE203" i="3"/>
  <c r="AF203" i="3" s="1"/>
  <c r="N214" i="3"/>
  <c r="N201" i="3"/>
  <c r="N193" i="3"/>
  <c r="AG108" i="3"/>
  <c r="AE100" i="3"/>
  <c r="AF100" i="3" s="1"/>
  <c r="AG124" i="3"/>
  <c r="AG179" i="3"/>
  <c r="AG153" i="3"/>
  <c r="AG221" i="3"/>
  <c r="AG193" i="3"/>
  <c r="N163" i="2"/>
  <c r="AE113" i="2"/>
  <c r="AF113" i="2" s="1"/>
  <c r="AE97" i="2"/>
  <c r="AF97" i="2" s="1"/>
  <c r="AG117" i="2"/>
  <c r="AH101" i="2"/>
  <c r="AG164" i="2"/>
  <c r="AE220" i="2"/>
  <c r="AF220" i="2" s="1"/>
  <c r="AH144" i="2"/>
  <c r="AE117" i="2"/>
  <c r="AF117" i="2" s="1"/>
  <c r="AH85" i="2"/>
  <c r="AE39" i="2"/>
  <c r="AF39" i="2" s="1"/>
  <c r="AH105" i="2"/>
  <c r="AE128" i="2"/>
  <c r="AF128" i="2" s="1"/>
  <c r="AE162" i="2"/>
  <c r="AF162" i="2" s="1"/>
  <c r="AH170" i="2"/>
  <c r="N201" i="2"/>
  <c r="AG218" i="2"/>
  <c r="AH120" i="2"/>
  <c r="AG161" i="2"/>
  <c r="AG201" i="2"/>
  <c r="AE94" i="2"/>
  <c r="AF94" i="2" s="1"/>
  <c r="AG145" i="2"/>
  <c r="N170" i="2"/>
  <c r="N166" i="2"/>
  <c r="AE225" i="2"/>
  <c r="AF225" i="2" s="1"/>
  <c r="AE209" i="2"/>
  <c r="AF209" i="2" s="1"/>
  <c r="AE193" i="2"/>
  <c r="AF193" i="2" s="1"/>
  <c r="AG62" i="2"/>
  <c r="AE124" i="2"/>
  <c r="AF124" i="2" s="1"/>
  <c r="AE174" i="2"/>
  <c r="AF174" i="2" s="1"/>
  <c r="N208" i="2"/>
  <c r="N98" i="2"/>
  <c r="AG157" i="2"/>
  <c r="N48" i="2"/>
  <c r="N44" i="2"/>
  <c r="N36" i="2"/>
  <c r="AH148" i="2"/>
  <c r="AG38" i="2"/>
  <c r="AG97" i="2"/>
  <c r="AH179" i="2"/>
  <c r="AH163" i="2"/>
  <c r="AG211" i="2"/>
  <c r="AH32" i="2"/>
  <c r="AH31" i="2"/>
  <c r="AE62" i="2"/>
  <c r="AF62" i="2" s="1"/>
  <c r="AE46" i="2"/>
  <c r="AF46" i="2" s="1"/>
  <c r="AE169" i="2"/>
  <c r="AF169" i="2" s="1"/>
  <c r="AG193" i="2"/>
  <c r="N29" i="2"/>
  <c r="N64" i="2"/>
  <c r="N55" i="2"/>
  <c r="AH127" i="2"/>
  <c r="AE218" i="2"/>
  <c r="AF218" i="2" s="1"/>
  <c r="AE202" i="2"/>
  <c r="AF202" i="2" s="1"/>
  <c r="AH223" i="2"/>
  <c r="AG34" i="2"/>
  <c r="AG207" i="2"/>
  <c r="AG49" i="2"/>
  <c r="AG123" i="2"/>
  <c r="AE150" i="2"/>
  <c r="AF150" i="2" s="1"/>
  <c r="N226" i="2"/>
  <c r="N222" i="2"/>
  <c r="AE216" i="2"/>
  <c r="AF216" i="2" s="1"/>
  <c r="AG64" i="2"/>
  <c r="AE115" i="2"/>
  <c r="AF115" i="2" s="1"/>
  <c r="AG205" i="2"/>
  <c r="N58" i="2"/>
  <c r="AG225" i="2"/>
  <c r="AE214" i="2"/>
  <c r="AF214" i="2" s="1"/>
  <c r="AE70" i="2"/>
  <c r="AF70" i="2" s="1"/>
  <c r="AE54" i="2"/>
  <c r="AF54" i="2" s="1"/>
  <c r="AE38" i="2"/>
  <c r="AF38" i="2" s="1"/>
  <c r="N54" i="2"/>
  <c r="N42" i="2"/>
  <c r="N38" i="2"/>
  <c r="AE121" i="2"/>
  <c r="AF121" i="2" s="1"/>
  <c r="AE105" i="2"/>
  <c r="AF105" i="2" s="1"/>
  <c r="N176" i="2"/>
  <c r="N173" i="2"/>
  <c r="N164" i="2"/>
  <c r="AE153" i="2"/>
  <c r="AF153" i="2" s="1"/>
  <c r="AG177" i="2"/>
  <c r="AH161" i="2"/>
  <c r="AG171" i="2"/>
  <c r="AG160" i="2"/>
  <c r="AG148" i="2"/>
  <c r="N202" i="2"/>
  <c r="AE217" i="2"/>
  <c r="AF217" i="2" s="1"/>
  <c r="AE201" i="2"/>
  <c r="AF201" i="2" s="1"/>
  <c r="AG200" i="2"/>
  <c r="AG189" i="2"/>
  <c r="AH64" i="2"/>
  <c r="N31" i="2"/>
  <c r="N34" i="2"/>
  <c r="N117" i="2"/>
  <c r="N113" i="2"/>
  <c r="N105" i="2"/>
  <c r="N101" i="2"/>
  <c r="AH97" i="2"/>
  <c r="AE120" i="2"/>
  <c r="AF120" i="2" s="1"/>
  <c r="AE104" i="2"/>
  <c r="AF104" i="2" s="1"/>
  <c r="AG116" i="2"/>
  <c r="AG103" i="2"/>
  <c r="AG91" i="2"/>
  <c r="N161" i="2"/>
  <c r="AH147" i="2"/>
  <c r="AE200" i="2"/>
  <c r="AF200" i="2" s="1"/>
  <c r="AG199" i="2"/>
  <c r="AE68" i="2"/>
  <c r="AF68" i="2" s="1"/>
  <c r="AE52" i="2"/>
  <c r="AF52" i="2" s="1"/>
  <c r="N65" i="2"/>
  <c r="AE119" i="2"/>
  <c r="AF119" i="2" s="1"/>
  <c r="AG127" i="2"/>
  <c r="AG90" i="2"/>
  <c r="N145" i="2"/>
  <c r="N140" i="2"/>
  <c r="AE167" i="2"/>
  <c r="AF167" i="2" s="1"/>
  <c r="AE151" i="2"/>
  <c r="AF151" i="2" s="1"/>
  <c r="AG198" i="2"/>
  <c r="AH137" i="2"/>
  <c r="AE67" i="2"/>
  <c r="AF67" i="2" s="1"/>
  <c r="AE35" i="2"/>
  <c r="AF35" i="2" s="1"/>
  <c r="N61" i="2"/>
  <c r="N57" i="2"/>
  <c r="AG61" i="2"/>
  <c r="AH47" i="2"/>
  <c r="AG111" i="2"/>
  <c r="AE118" i="2"/>
  <c r="AF118" i="2" s="1"/>
  <c r="AE102" i="2"/>
  <c r="AF102" i="2" s="1"/>
  <c r="AG126" i="2"/>
  <c r="AG101" i="2"/>
  <c r="N179" i="2"/>
  <c r="AE166" i="2"/>
  <c r="AF166" i="2" s="1"/>
  <c r="AH142" i="2"/>
  <c r="N221" i="2"/>
  <c r="N218" i="2"/>
  <c r="N209" i="2"/>
  <c r="AH193" i="2"/>
  <c r="AE198" i="2"/>
  <c r="AF198" i="2" s="1"/>
  <c r="AG221" i="2"/>
  <c r="AE66" i="2"/>
  <c r="AF66" i="2" s="1"/>
  <c r="AE50" i="2"/>
  <c r="AF50" i="2" s="1"/>
  <c r="N49" i="2"/>
  <c r="N41" i="2"/>
  <c r="AG60" i="2"/>
  <c r="AE101" i="2"/>
  <c r="AF101" i="2" s="1"/>
  <c r="AG114" i="2"/>
  <c r="N171" i="2"/>
  <c r="AE165" i="2"/>
  <c r="AF165" i="2" s="1"/>
  <c r="AE149" i="2"/>
  <c r="AF149" i="2" s="1"/>
  <c r="AE213" i="2"/>
  <c r="AF213" i="2" s="1"/>
  <c r="AE197" i="2"/>
  <c r="AF197" i="2" s="1"/>
  <c r="AG196" i="2"/>
  <c r="AE65" i="2"/>
  <c r="AF65" i="2" s="1"/>
  <c r="AE49" i="2"/>
  <c r="AF49" i="2" s="1"/>
  <c r="N30" i="2"/>
  <c r="N70" i="2"/>
  <c r="AH46" i="2"/>
  <c r="N124" i="2"/>
  <c r="N120" i="2"/>
  <c r="N100" i="2"/>
  <c r="AE116" i="2"/>
  <c r="AF116" i="2" s="1"/>
  <c r="AE100" i="2"/>
  <c r="AF100" i="2" s="1"/>
  <c r="AG113" i="2"/>
  <c r="AG100" i="2"/>
  <c r="N147" i="2"/>
  <c r="AH172" i="2"/>
  <c r="AG168" i="2"/>
  <c r="N193" i="2"/>
  <c r="AH207" i="2"/>
  <c r="AE196" i="2"/>
  <c r="AF196" i="2" s="1"/>
  <c r="AG220" i="2"/>
  <c r="AG31" i="2"/>
  <c r="AH190" i="2"/>
  <c r="AH33" i="2"/>
  <c r="AE64" i="2"/>
  <c r="AF64" i="2" s="1"/>
  <c r="AE48" i="2"/>
  <c r="AF48" i="2" s="1"/>
  <c r="AG58" i="2"/>
  <c r="AG45" i="2"/>
  <c r="N92" i="2"/>
  <c r="AG92" i="2"/>
  <c r="AE99" i="2"/>
  <c r="AF99" i="2" s="1"/>
  <c r="AE179" i="2"/>
  <c r="AF179" i="2" s="1"/>
  <c r="AE163" i="2"/>
  <c r="AF163" i="2" s="1"/>
  <c r="AE147" i="2"/>
  <c r="AF147" i="2" s="1"/>
  <c r="AG179" i="2"/>
  <c r="AG167" i="2"/>
  <c r="AE211" i="2"/>
  <c r="AF211" i="2" s="1"/>
  <c r="AE195" i="2"/>
  <c r="AF195" i="2" s="1"/>
  <c r="AG219" i="2"/>
  <c r="AG208" i="2"/>
  <c r="AG195" i="2"/>
  <c r="AE63" i="2"/>
  <c r="AF63" i="2" s="1"/>
  <c r="AE47" i="2"/>
  <c r="AF47" i="2" s="1"/>
  <c r="AG57" i="2"/>
  <c r="AG44" i="2"/>
  <c r="AH123" i="2"/>
  <c r="AE114" i="2"/>
  <c r="AF114" i="2" s="1"/>
  <c r="AE98" i="2"/>
  <c r="AF98" i="2" s="1"/>
  <c r="AG98" i="2"/>
  <c r="AE178" i="2"/>
  <c r="AF178" i="2" s="1"/>
  <c r="AE146" i="2"/>
  <c r="AF146" i="2" s="1"/>
  <c r="N225" i="2"/>
  <c r="AE145" i="2"/>
  <c r="AF145" i="2" s="1"/>
  <c r="AE61" i="2"/>
  <c r="AF61" i="2" s="1"/>
  <c r="AE45" i="2"/>
  <c r="AF45" i="2" s="1"/>
  <c r="N33" i="2"/>
  <c r="AG70" i="2"/>
  <c r="AG42" i="2"/>
  <c r="N127" i="2"/>
  <c r="N111" i="2"/>
  <c r="AE112" i="2"/>
  <c r="AF112" i="2" s="1"/>
  <c r="AE96" i="2"/>
  <c r="AF96" i="2" s="1"/>
  <c r="N150" i="2"/>
  <c r="AE176" i="2"/>
  <c r="AF176" i="2" s="1"/>
  <c r="AE160" i="2"/>
  <c r="AF160" i="2" s="1"/>
  <c r="AE144" i="2"/>
  <c r="AF144" i="2" s="1"/>
  <c r="AH176" i="2"/>
  <c r="N196" i="2"/>
  <c r="AE224" i="2"/>
  <c r="AF224" i="2" s="1"/>
  <c r="AE208" i="2"/>
  <c r="AF208" i="2" s="1"/>
  <c r="AE192" i="2"/>
  <c r="AF192" i="2" s="1"/>
  <c r="AG206" i="2"/>
  <c r="AG192" i="2"/>
  <c r="AE60" i="2"/>
  <c r="AF60" i="2" s="1"/>
  <c r="AE44" i="2"/>
  <c r="AF44" i="2" s="1"/>
  <c r="N67" i="2"/>
  <c r="AG104" i="2"/>
  <c r="AE127" i="2"/>
  <c r="AF127" i="2" s="1"/>
  <c r="AE111" i="2"/>
  <c r="AF111" i="2" s="1"/>
  <c r="AE95" i="2"/>
  <c r="AF95" i="2" s="1"/>
  <c r="AG121" i="2"/>
  <c r="AE109" i="2"/>
  <c r="AF109" i="2" s="1"/>
  <c r="AH164" i="2"/>
  <c r="AG153" i="2"/>
  <c r="AH218" i="2"/>
  <c r="AE161" i="2"/>
  <c r="AF161" i="2" s="1"/>
  <c r="AH89" i="2"/>
  <c r="AE59" i="2"/>
  <c r="AF59" i="2" s="1"/>
  <c r="AE43" i="2"/>
  <c r="AF43" i="2" s="1"/>
  <c r="AE126" i="2"/>
  <c r="AF126" i="2" s="1"/>
  <c r="AE110" i="2"/>
  <c r="AF110" i="2" s="1"/>
  <c r="AG120" i="2"/>
  <c r="AG108" i="2"/>
  <c r="AG95" i="2"/>
  <c r="N177" i="2"/>
  <c r="AE158" i="2"/>
  <c r="AF158" i="2" s="1"/>
  <c r="AG166" i="2"/>
  <c r="AH152" i="2"/>
  <c r="N219" i="2"/>
  <c r="AH201" i="2"/>
  <c r="AE222" i="2"/>
  <c r="AF222" i="2" s="1"/>
  <c r="AE206" i="2"/>
  <c r="AF206" i="2" s="1"/>
  <c r="AG227" i="2"/>
  <c r="AG191" i="2"/>
  <c r="AE177" i="2"/>
  <c r="AF177" i="2" s="1"/>
  <c r="AE142" i="2"/>
  <c r="AF142" i="2" s="1"/>
  <c r="AE58" i="2"/>
  <c r="AF58" i="2" s="1"/>
  <c r="AE42" i="2"/>
  <c r="AF42" i="2" s="1"/>
  <c r="N51" i="2"/>
  <c r="N43" i="2"/>
  <c r="N39" i="2"/>
  <c r="AE173" i="2"/>
  <c r="AF173" i="2" s="1"/>
  <c r="AG163" i="2"/>
  <c r="AE221" i="2"/>
  <c r="AF221" i="2" s="1"/>
  <c r="AE205" i="2"/>
  <c r="AF205" i="2" s="1"/>
  <c r="AG215" i="2"/>
  <c r="AG204" i="2"/>
  <c r="AE57" i="2"/>
  <c r="AF57" i="2" s="1"/>
  <c r="AE41" i="2"/>
  <c r="AF41" i="2" s="1"/>
  <c r="N32" i="2"/>
  <c r="N28" i="2"/>
  <c r="N35" i="2"/>
  <c r="AG66" i="2"/>
  <c r="AG52" i="2"/>
  <c r="N126" i="2"/>
  <c r="N118" i="2"/>
  <c r="N114" i="2"/>
  <c r="N110" i="2"/>
  <c r="AE108" i="2"/>
  <c r="AF108" i="2" s="1"/>
  <c r="AE92" i="2"/>
  <c r="AF92" i="2" s="1"/>
  <c r="AG119" i="2"/>
  <c r="AG106" i="2"/>
  <c r="N157" i="2"/>
  <c r="N154" i="2"/>
  <c r="N191" i="2"/>
  <c r="AE204" i="2"/>
  <c r="AF204" i="2" s="1"/>
  <c r="AG203" i="2"/>
  <c r="N189" i="2"/>
  <c r="AE56" i="2"/>
  <c r="AF56" i="2" s="1"/>
  <c r="AE40" i="2"/>
  <c r="AF40" i="2" s="1"/>
  <c r="AG65" i="2"/>
  <c r="N94" i="2"/>
  <c r="N90" i="2"/>
  <c r="AE123" i="2"/>
  <c r="AF123" i="2" s="1"/>
  <c r="AE107" i="2"/>
  <c r="AF107" i="2" s="1"/>
  <c r="AE91" i="2"/>
  <c r="AF91" i="2" s="1"/>
  <c r="AG118" i="2"/>
  <c r="AG105" i="2"/>
  <c r="AE171" i="2"/>
  <c r="AF171" i="2" s="1"/>
  <c r="AE155" i="2"/>
  <c r="AF155" i="2" s="1"/>
  <c r="AG173" i="2"/>
  <c r="AE219" i="2"/>
  <c r="AF219" i="2" s="1"/>
  <c r="AE203" i="2"/>
  <c r="AF203" i="2" s="1"/>
  <c r="AG202" i="2"/>
  <c r="AH33" i="5"/>
  <c r="AE86" i="5"/>
  <c r="AF86" i="5" s="1"/>
  <c r="N198" i="5"/>
  <c r="N144" i="5"/>
  <c r="AH90" i="5"/>
  <c r="AH88" i="5"/>
  <c r="AG199" i="5"/>
  <c r="AH31" i="5"/>
  <c r="AE84" i="5"/>
  <c r="AF84" i="5" s="1"/>
  <c r="K79" i="5"/>
  <c r="L79" i="5" s="1"/>
  <c r="N200" i="5"/>
  <c r="AE230" i="5"/>
  <c r="AF230" i="5" s="1"/>
  <c r="AE225" i="5"/>
  <c r="AF225" i="5" s="1"/>
  <c r="AE212" i="5"/>
  <c r="AF212" i="5" s="1"/>
  <c r="AE233" i="5"/>
  <c r="AF233" i="5" s="1"/>
  <c r="AE216" i="5"/>
  <c r="AF216" i="5" s="1"/>
  <c r="AE217" i="5"/>
  <c r="AF217" i="5" s="1"/>
  <c r="AE235" i="5"/>
  <c r="AF235" i="5" s="1"/>
  <c r="AE224" i="5"/>
  <c r="AF224" i="5" s="1"/>
  <c r="AE208" i="5"/>
  <c r="AF208" i="5" s="1"/>
  <c r="AE201" i="5"/>
  <c r="AF201" i="5" s="1"/>
  <c r="AE227" i="5"/>
  <c r="AF227" i="5" s="1"/>
  <c r="AE236" i="5"/>
  <c r="AF236" i="5" s="1"/>
  <c r="AE200" i="5"/>
  <c r="AF200" i="5" s="1"/>
  <c r="AE203" i="5"/>
  <c r="AF203" i="5" s="1"/>
  <c r="AE213" i="5"/>
  <c r="AF213" i="5" s="1"/>
  <c r="AE211" i="5"/>
  <c r="AF211" i="5" s="1"/>
  <c r="AE231" i="5"/>
  <c r="AF231" i="5" s="1"/>
  <c r="AE205" i="5"/>
  <c r="AF205" i="5" s="1"/>
  <c r="AE232" i="5"/>
  <c r="AF232" i="5" s="1"/>
  <c r="AE219" i="5"/>
  <c r="AF219" i="5" s="1"/>
  <c r="AE214" i="5"/>
  <c r="AF214" i="5" s="1"/>
  <c r="AE218" i="5"/>
  <c r="AF218" i="5" s="1"/>
  <c r="AE221" i="5"/>
  <c r="AF221" i="5" s="1"/>
  <c r="AE223" i="5"/>
  <c r="AF223" i="5" s="1"/>
  <c r="AE210" i="5"/>
  <c r="AF210" i="5" s="1"/>
  <c r="AE229" i="5"/>
  <c r="AF229" i="5" s="1"/>
  <c r="AE207" i="5"/>
  <c r="AF207" i="5" s="1"/>
  <c r="AE204" i="5"/>
  <c r="AF204" i="5" s="1"/>
  <c r="AE202" i="5"/>
  <c r="AF202" i="5" s="1"/>
  <c r="AE237" i="5"/>
  <c r="AF237" i="5" s="1"/>
  <c r="AE234" i="5"/>
  <c r="AF234" i="5" s="1"/>
  <c r="AE228" i="5"/>
  <c r="AF228" i="5" s="1"/>
  <c r="AE238" i="5"/>
  <c r="AF238" i="5" s="1"/>
  <c r="AE226" i="5"/>
  <c r="AF226" i="5" s="1"/>
  <c r="AE206" i="5"/>
  <c r="AF206" i="5" s="1"/>
  <c r="AE222" i="5"/>
  <c r="AF222" i="5" s="1"/>
  <c r="AE220" i="5"/>
  <c r="AF220" i="5" s="1"/>
  <c r="AE209" i="5"/>
  <c r="AF209" i="5" s="1"/>
  <c r="AE215" i="5"/>
  <c r="AF215" i="5" s="1"/>
  <c r="N224" i="5"/>
  <c r="N207" i="5"/>
  <c r="N149" i="5"/>
  <c r="N181" i="5"/>
  <c r="N167" i="5"/>
  <c r="N174" i="5"/>
  <c r="N211" i="5"/>
  <c r="N236" i="5"/>
  <c r="N146" i="5"/>
  <c r="N215" i="5"/>
  <c r="N154" i="5"/>
  <c r="N178" i="5"/>
  <c r="N171" i="5"/>
  <c r="N221" i="5"/>
  <c r="N204" i="5"/>
  <c r="N168" i="5"/>
  <c r="N201" i="5"/>
  <c r="N235" i="5"/>
  <c r="N170" i="5"/>
  <c r="N184" i="5"/>
  <c r="N216" i="5"/>
  <c r="N230" i="5"/>
  <c r="N228" i="5"/>
  <c r="N225" i="5"/>
  <c r="N231" i="5"/>
  <c r="N162" i="5"/>
  <c r="N175" i="5"/>
  <c r="N203" i="5"/>
  <c r="N182" i="5"/>
  <c r="N217" i="5"/>
  <c r="N213" i="5"/>
  <c r="N159" i="5"/>
  <c r="N155" i="5"/>
  <c r="N163" i="5"/>
  <c r="N227" i="5"/>
  <c r="N152" i="5"/>
  <c r="N161" i="5"/>
  <c r="N150" i="5"/>
  <c r="N205" i="5"/>
  <c r="N183" i="5"/>
  <c r="N229" i="5"/>
  <c r="N180" i="5"/>
  <c r="N232" i="5"/>
  <c r="N158" i="5"/>
  <c r="N212" i="5"/>
  <c r="N156" i="5"/>
  <c r="N185" i="5"/>
  <c r="N148" i="5"/>
  <c r="N151" i="5"/>
  <c r="N160" i="5"/>
  <c r="N220" i="5"/>
  <c r="N176" i="5"/>
  <c r="N153" i="5"/>
  <c r="N238" i="5"/>
  <c r="N237" i="5"/>
  <c r="N234" i="5"/>
  <c r="N222" i="5"/>
  <c r="N169" i="5"/>
  <c r="N206" i="5"/>
  <c r="N157" i="5"/>
  <c r="N223" i="5"/>
  <c r="N226" i="5"/>
  <c r="N219" i="5"/>
  <c r="N208" i="5"/>
  <c r="N218" i="5"/>
  <c r="N172" i="5"/>
  <c r="N179" i="5"/>
  <c r="N177" i="5"/>
  <c r="N210" i="5"/>
  <c r="N173" i="5"/>
  <c r="N165" i="5"/>
  <c r="N214" i="5"/>
  <c r="N166" i="5"/>
  <c r="N233" i="5"/>
  <c r="N145" i="5"/>
  <c r="N202" i="5"/>
  <c r="N147" i="5"/>
  <c r="N164" i="5"/>
  <c r="N209" i="5"/>
  <c r="AE167" i="5"/>
  <c r="AF167" i="5" s="1"/>
  <c r="AE175" i="5"/>
  <c r="AF175" i="5" s="1"/>
  <c r="AE180" i="5"/>
  <c r="AF180" i="5" s="1"/>
  <c r="AE185" i="5"/>
  <c r="AF185" i="5" s="1"/>
  <c r="AE153" i="5"/>
  <c r="AF153" i="5" s="1"/>
  <c r="AE157" i="5"/>
  <c r="AF157" i="5" s="1"/>
  <c r="AE162" i="5"/>
  <c r="AF162" i="5" s="1"/>
  <c r="AE160" i="5"/>
  <c r="AF160" i="5" s="1"/>
  <c r="AE144" i="5"/>
  <c r="AF144" i="5" s="1"/>
  <c r="AE163" i="5"/>
  <c r="AF163" i="5" s="1"/>
  <c r="AE177" i="5"/>
  <c r="AF177" i="5" s="1"/>
  <c r="AE146" i="5"/>
  <c r="AF146" i="5" s="1"/>
  <c r="AE166" i="5"/>
  <c r="AF166" i="5" s="1"/>
  <c r="AE147" i="5"/>
  <c r="AF147" i="5" s="1"/>
  <c r="AE182" i="5"/>
  <c r="AF182" i="5" s="1"/>
  <c r="AE159" i="5"/>
  <c r="AF159" i="5" s="1"/>
  <c r="AE170" i="5"/>
  <c r="AF170" i="5" s="1"/>
  <c r="AE150" i="5"/>
  <c r="AF150" i="5" s="1"/>
  <c r="AE154" i="5"/>
  <c r="AF154" i="5" s="1"/>
  <c r="AE184" i="5"/>
  <c r="AF184" i="5" s="1"/>
  <c r="AE155" i="5"/>
  <c r="AF155" i="5" s="1"/>
  <c r="AE169" i="5"/>
  <c r="AF169" i="5" s="1"/>
  <c r="AE151" i="5"/>
  <c r="AF151" i="5" s="1"/>
  <c r="AE174" i="5"/>
  <c r="AF174" i="5" s="1"/>
  <c r="AE164" i="5"/>
  <c r="AF164" i="5" s="1"/>
  <c r="AE168" i="5"/>
  <c r="AF168" i="5" s="1"/>
  <c r="AE158" i="5"/>
  <c r="AF158" i="5" s="1"/>
  <c r="AE148" i="5"/>
  <c r="AF148" i="5" s="1"/>
  <c r="AE165" i="5"/>
  <c r="AF165" i="5" s="1"/>
  <c r="AE149" i="5"/>
  <c r="AF149" i="5" s="1"/>
  <c r="AE173" i="5"/>
  <c r="AF173" i="5" s="1"/>
  <c r="AE171" i="5"/>
  <c r="AF171" i="5" s="1"/>
  <c r="AE161" i="5"/>
  <c r="AF161" i="5" s="1"/>
  <c r="AE152" i="5"/>
  <c r="AF152" i="5" s="1"/>
  <c r="AE145" i="5"/>
  <c r="AF145" i="5" s="1"/>
  <c r="AE181" i="5"/>
  <c r="AF181" i="5" s="1"/>
  <c r="AE172" i="5"/>
  <c r="AF172" i="5" s="1"/>
  <c r="AE179" i="5"/>
  <c r="AF179" i="5" s="1"/>
  <c r="AE156" i="5"/>
  <c r="AF156" i="5" s="1"/>
  <c r="AE183" i="5"/>
  <c r="AF183" i="5" s="1"/>
  <c r="AE176" i="5"/>
  <c r="AF176" i="5" s="1"/>
  <c r="AE178" i="5"/>
  <c r="AF178" i="5" s="1"/>
  <c r="AE192" i="4"/>
  <c r="AF192" i="4" s="1"/>
  <c r="N116" i="4"/>
  <c r="N178" i="4"/>
  <c r="N171" i="4"/>
  <c r="AE175" i="4"/>
  <c r="AF175" i="4" s="1"/>
  <c r="AE144" i="4"/>
  <c r="AF144" i="4" s="1"/>
  <c r="N232" i="4"/>
  <c r="N206" i="4"/>
  <c r="N200" i="4"/>
  <c r="AE229" i="4"/>
  <c r="AF229" i="4" s="1"/>
  <c r="AE225" i="4"/>
  <c r="AF225" i="4" s="1"/>
  <c r="AE217" i="4"/>
  <c r="AF217" i="4" s="1"/>
  <c r="AE199" i="4"/>
  <c r="AF199" i="4" s="1"/>
  <c r="AE47" i="4"/>
  <c r="AF47" i="4" s="1"/>
  <c r="AG57" i="4"/>
  <c r="AG42" i="4"/>
  <c r="AH90" i="4"/>
  <c r="N108" i="4"/>
  <c r="N105" i="4"/>
  <c r="N92" i="4"/>
  <c r="N179" i="4"/>
  <c r="N167" i="4"/>
  <c r="N220" i="4"/>
  <c r="AE211" i="4"/>
  <c r="AF211" i="4" s="1"/>
  <c r="AH175" i="4"/>
  <c r="AG72" i="4"/>
  <c r="AG56" i="4"/>
  <c r="N128" i="4"/>
  <c r="AG99" i="4"/>
  <c r="N227" i="4"/>
  <c r="N203" i="4"/>
  <c r="N195" i="4"/>
  <c r="AG216" i="4"/>
  <c r="N124" i="4"/>
  <c r="AH98" i="4"/>
  <c r="N182" i="4"/>
  <c r="N174" i="4"/>
  <c r="N141" i="4"/>
  <c r="AE174" i="4"/>
  <c r="AF174" i="4" s="1"/>
  <c r="AH156" i="4"/>
  <c r="AH153" i="4"/>
  <c r="AE143" i="4"/>
  <c r="AF143" i="4" s="1"/>
  <c r="N210" i="4"/>
  <c r="AH215" i="4"/>
  <c r="AG203" i="4"/>
  <c r="AG198" i="4"/>
  <c r="AG55" i="4"/>
  <c r="AH103" i="4"/>
  <c r="N159" i="4"/>
  <c r="AE180" i="4"/>
  <c r="AF180" i="4" s="1"/>
  <c r="AG162" i="4"/>
  <c r="N230" i="4"/>
  <c r="N223" i="4"/>
  <c r="N205" i="4"/>
  <c r="N198" i="4"/>
  <c r="AE224" i="4"/>
  <c r="AF224" i="4" s="1"/>
  <c r="AE197" i="4"/>
  <c r="AF197" i="4" s="1"/>
  <c r="AE171" i="4"/>
  <c r="AF171" i="4" s="1"/>
  <c r="AE75" i="4"/>
  <c r="AF75" i="4" s="1"/>
  <c r="AE59" i="4"/>
  <c r="AF59" i="4" s="1"/>
  <c r="AE43" i="4"/>
  <c r="AF43" i="4" s="1"/>
  <c r="AG102" i="4"/>
  <c r="N111" i="4"/>
  <c r="AG111" i="4"/>
  <c r="N160" i="4"/>
  <c r="AG180" i="4"/>
  <c r="AE156" i="4"/>
  <c r="AF156" i="4" s="1"/>
  <c r="AE142" i="4"/>
  <c r="AF142" i="4" s="1"/>
  <c r="AH196" i="4"/>
  <c r="AE58" i="4"/>
  <c r="AF58" i="4" s="1"/>
  <c r="AE42" i="4"/>
  <c r="AF42" i="4" s="1"/>
  <c r="N162" i="4"/>
  <c r="N155" i="4"/>
  <c r="AE179" i="4"/>
  <c r="AF179" i="4" s="1"/>
  <c r="AH141" i="4"/>
  <c r="N213" i="4"/>
  <c r="N201" i="4"/>
  <c r="N194" i="4"/>
  <c r="AE215" i="4"/>
  <c r="AF215" i="4" s="1"/>
  <c r="N58" i="4"/>
  <c r="AG52" i="4"/>
  <c r="AH116" i="4"/>
  <c r="N173" i="4"/>
  <c r="N163" i="4"/>
  <c r="N151" i="4"/>
  <c r="AG179" i="4"/>
  <c r="AH165" i="4"/>
  <c r="AE160" i="4"/>
  <c r="AF160" i="4" s="1"/>
  <c r="N215" i="4"/>
  <c r="AE227" i="4"/>
  <c r="AF227" i="4" s="1"/>
  <c r="AH209" i="4"/>
  <c r="AH206" i="4"/>
  <c r="AE56" i="4"/>
  <c r="AF56" i="4" s="1"/>
  <c r="AE40" i="4"/>
  <c r="AF40" i="4" s="1"/>
  <c r="N169" i="4"/>
  <c r="AG148" i="4"/>
  <c r="N222" i="4"/>
  <c r="N216" i="4"/>
  <c r="AH45" i="4"/>
  <c r="N166" i="4"/>
  <c r="N158" i="4"/>
  <c r="AH169" i="4"/>
  <c r="N204" i="4"/>
  <c r="AG232" i="4"/>
  <c r="AG219" i="4"/>
  <c r="AG214" i="4"/>
  <c r="AE163" i="4"/>
  <c r="AF163" i="4" s="1"/>
  <c r="AG60" i="4"/>
  <c r="AG94" i="4"/>
  <c r="AG178" i="4"/>
  <c r="AG147" i="4"/>
  <c r="N219" i="4"/>
  <c r="N211" i="4"/>
  <c r="AE213" i="4"/>
  <c r="AF213" i="4" s="1"/>
  <c r="AE201" i="4"/>
  <c r="AF201" i="4" s="1"/>
  <c r="N172" i="4"/>
  <c r="N144" i="4"/>
  <c r="AE172" i="4"/>
  <c r="AF172" i="4" s="1"/>
  <c r="N226" i="4"/>
  <c r="AE195" i="4"/>
  <c r="AF195" i="4" s="1"/>
  <c r="AH137" i="4"/>
  <c r="AH74" i="4"/>
  <c r="AG120" i="4"/>
  <c r="AG177" i="4"/>
  <c r="N207" i="4"/>
  <c r="AG200" i="4"/>
  <c r="N94" i="4"/>
  <c r="N157" i="4"/>
  <c r="N147" i="4"/>
  <c r="AG182" i="4"/>
  <c r="AE176" i="4"/>
  <c r="AF176" i="4" s="1"/>
  <c r="AE158" i="4"/>
  <c r="AF158" i="4" s="1"/>
  <c r="AG146" i="4"/>
  <c r="N228" i="4"/>
  <c r="N196" i="4"/>
  <c r="AH222" i="4"/>
  <c r="AG208" i="4"/>
  <c r="AG194" i="4"/>
  <c r="AH100" i="3"/>
  <c r="AE108" i="3"/>
  <c r="AF108" i="3" s="1"/>
  <c r="AG120" i="3"/>
  <c r="AH101" i="3"/>
  <c r="N179" i="3"/>
  <c r="N171" i="3"/>
  <c r="N142" i="3"/>
  <c r="AE151" i="3"/>
  <c r="AF151" i="3" s="1"/>
  <c r="AE194" i="3"/>
  <c r="AF194" i="3" s="1"/>
  <c r="AH138" i="3"/>
  <c r="N150" i="3"/>
  <c r="AG175" i="3"/>
  <c r="AE165" i="3"/>
  <c r="AF165" i="3" s="1"/>
  <c r="N225" i="3"/>
  <c r="N200" i="3"/>
  <c r="AE212" i="3"/>
  <c r="AF212" i="3" s="1"/>
  <c r="AG199" i="3"/>
  <c r="AE42" i="3"/>
  <c r="AF42" i="3" s="1"/>
  <c r="N117" i="3"/>
  <c r="AE180" i="3"/>
  <c r="AF180" i="3" s="1"/>
  <c r="AH170" i="3"/>
  <c r="AG150" i="3"/>
  <c r="N221" i="3"/>
  <c r="N215" i="3"/>
  <c r="AH198" i="3"/>
  <c r="AH55" i="3"/>
  <c r="AG129" i="3"/>
  <c r="AH113" i="3"/>
  <c r="AE121" i="3"/>
  <c r="AF121" i="3" s="1"/>
  <c r="AE105" i="3"/>
  <c r="AF105" i="3" s="1"/>
  <c r="AH129" i="3"/>
  <c r="N157" i="3"/>
  <c r="N152" i="3"/>
  <c r="AG174" i="3"/>
  <c r="AE164" i="3"/>
  <c r="AF164" i="3" s="1"/>
  <c r="AG159" i="3"/>
  <c r="AG226" i="3"/>
  <c r="AH221" i="3"/>
  <c r="AE193" i="3"/>
  <c r="AF193" i="3" s="1"/>
  <c r="N190" i="3"/>
  <c r="AE192" i="3"/>
  <c r="AF192" i="3" s="1"/>
  <c r="N64" i="3"/>
  <c r="N55" i="3"/>
  <c r="AH65" i="3"/>
  <c r="AE39" i="3"/>
  <c r="AF39" i="3" s="1"/>
  <c r="AG64" i="3"/>
  <c r="AE119" i="3"/>
  <c r="AF119" i="3" s="1"/>
  <c r="AE103" i="3"/>
  <c r="AF103" i="3" s="1"/>
  <c r="AG99" i="3"/>
  <c r="N160" i="3"/>
  <c r="N148" i="3"/>
  <c r="AH178" i="3"/>
  <c r="AH173" i="3"/>
  <c r="AG163" i="3"/>
  <c r="AH154" i="3"/>
  <c r="N218" i="3"/>
  <c r="AE230" i="3"/>
  <c r="AF230" i="3" s="1"/>
  <c r="AE220" i="3"/>
  <c r="AF220" i="3" s="1"/>
  <c r="AG207" i="3"/>
  <c r="AG202" i="3"/>
  <c r="N39" i="3"/>
  <c r="AE54" i="3"/>
  <c r="AF54" i="3" s="1"/>
  <c r="N124" i="3"/>
  <c r="N121" i="3"/>
  <c r="AE118" i="3"/>
  <c r="AF118" i="3" s="1"/>
  <c r="AE102" i="3"/>
  <c r="AF102" i="3" s="1"/>
  <c r="AG117" i="3"/>
  <c r="AH107" i="3"/>
  <c r="N162" i="3"/>
  <c r="AE158" i="3"/>
  <c r="AF158" i="3" s="1"/>
  <c r="AE143" i="3"/>
  <c r="AF143" i="3" s="1"/>
  <c r="N220" i="3"/>
  <c r="N213" i="3"/>
  <c r="N195" i="3"/>
  <c r="AE225" i="3"/>
  <c r="AF225" i="3" s="1"/>
  <c r="AG215" i="3"/>
  <c r="AH31" i="3"/>
  <c r="AE84" i="3"/>
  <c r="AF84" i="3" s="1"/>
  <c r="N139" i="3"/>
  <c r="N108" i="3"/>
  <c r="N104" i="3"/>
  <c r="N100" i="3"/>
  <c r="N96" i="3"/>
  <c r="N93" i="3"/>
  <c r="AE117" i="3"/>
  <c r="AF117" i="3" s="1"/>
  <c r="AE101" i="3"/>
  <c r="AF101" i="3" s="1"/>
  <c r="AH116" i="3"/>
  <c r="AG98" i="3"/>
  <c r="N180" i="3"/>
  <c r="N163" i="3"/>
  <c r="N155" i="3"/>
  <c r="N151" i="3"/>
  <c r="AH169" i="3"/>
  <c r="N227" i="3"/>
  <c r="N196" i="3"/>
  <c r="K79" i="3"/>
  <c r="L79" i="3" s="1"/>
  <c r="N89" i="3"/>
  <c r="AE68" i="3"/>
  <c r="AF68" i="3" s="1"/>
  <c r="AE52" i="3"/>
  <c r="AF52" i="3" s="1"/>
  <c r="AE36" i="3"/>
  <c r="AF36" i="3" s="1"/>
  <c r="AH92" i="3"/>
  <c r="AE116" i="3"/>
  <c r="AF116" i="3" s="1"/>
  <c r="AE107" i="3"/>
  <c r="AF107" i="3" s="1"/>
  <c r="N169" i="3"/>
  <c r="N228" i="3"/>
  <c r="N209" i="3"/>
  <c r="AE92" i="3"/>
  <c r="AF92" i="3" s="1"/>
  <c r="N137" i="3"/>
  <c r="N70" i="3"/>
  <c r="N54" i="3"/>
  <c r="AE67" i="3"/>
  <c r="AF67" i="3" s="1"/>
  <c r="AE51" i="3"/>
  <c r="AF51" i="3" s="1"/>
  <c r="AE35" i="3"/>
  <c r="AF35" i="3" s="1"/>
  <c r="AG51" i="3"/>
  <c r="AE115" i="3"/>
  <c r="AF115" i="3" s="1"/>
  <c r="AE99" i="3"/>
  <c r="AF99" i="3" s="1"/>
  <c r="AE148" i="3"/>
  <c r="AF148" i="3" s="1"/>
  <c r="AE142" i="3"/>
  <c r="AF142" i="3" s="1"/>
  <c r="N216" i="3"/>
  <c r="N87" i="3"/>
  <c r="N38" i="3"/>
  <c r="AE50" i="3"/>
  <c r="AF50" i="3" s="1"/>
  <c r="AE114" i="3"/>
  <c r="AF114" i="3" s="1"/>
  <c r="AE98" i="3"/>
  <c r="AF98" i="3" s="1"/>
  <c r="AG115" i="3"/>
  <c r="AG105" i="3"/>
  <c r="N166" i="3"/>
  <c r="AH177" i="3"/>
  <c r="AH172" i="3"/>
  <c r="AE168" i="3"/>
  <c r="AF168" i="3" s="1"/>
  <c r="AH153" i="3"/>
  <c r="N230" i="3"/>
  <c r="N223" i="3"/>
  <c r="N205" i="3"/>
  <c r="N199" i="3"/>
  <c r="AG224" i="3"/>
  <c r="AG210" i="3"/>
  <c r="AH71" i="3"/>
  <c r="AH49" i="3"/>
  <c r="AH36" i="3"/>
  <c r="N107" i="3"/>
  <c r="N95" i="3"/>
  <c r="AG121" i="3"/>
  <c r="AE97" i="3"/>
  <c r="AF97" i="3" s="1"/>
  <c r="AH114" i="3"/>
  <c r="N172" i="3"/>
  <c r="N161" i="3"/>
  <c r="AE167" i="3"/>
  <c r="AF167" i="3" s="1"/>
  <c r="AG147" i="3"/>
  <c r="N219" i="3"/>
  <c r="N194" i="3"/>
  <c r="AE228" i="3"/>
  <c r="AF228" i="3" s="1"/>
  <c r="AE223" i="3"/>
  <c r="AF223" i="3" s="1"/>
  <c r="AG218" i="3"/>
  <c r="AE196" i="3"/>
  <c r="AF196" i="3" s="1"/>
  <c r="N85" i="3"/>
  <c r="N191" i="3"/>
  <c r="AE96" i="3"/>
  <c r="AF96" i="3" s="1"/>
  <c r="AG103" i="3"/>
  <c r="AE95" i="3"/>
  <c r="AF95" i="3" s="1"/>
  <c r="N173" i="3"/>
  <c r="N168" i="3"/>
  <c r="N144" i="3"/>
  <c r="AH227" i="3"/>
  <c r="AH222" i="3"/>
  <c r="AH213" i="3"/>
  <c r="AH85" i="3"/>
  <c r="N49" i="3"/>
  <c r="AE63" i="3"/>
  <c r="AF63" i="3" s="1"/>
  <c r="AE47" i="3"/>
  <c r="AF47" i="3" s="1"/>
  <c r="N202" i="3"/>
  <c r="AE209" i="3"/>
  <c r="AF209" i="3" s="1"/>
  <c r="AH205" i="3"/>
  <c r="AH32" i="3"/>
  <c r="AE62" i="3"/>
  <c r="AF62" i="3" s="1"/>
  <c r="AE46" i="3"/>
  <c r="AF46" i="3" s="1"/>
  <c r="AG57" i="3"/>
  <c r="N126" i="3"/>
  <c r="AE126" i="3"/>
  <c r="AF126" i="3" s="1"/>
  <c r="AE110" i="3"/>
  <c r="AF110" i="3" s="1"/>
  <c r="N176" i="3"/>
  <c r="N164" i="3"/>
  <c r="N147" i="3"/>
  <c r="AE176" i="3"/>
  <c r="AF176" i="3" s="1"/>
  <c r="AG166" i="3"/>
  <c r="N211" i="3"/>
  <c r="N197" i="3"/>
  <c r="AH189" i="2"/>
  <c r="N37" i="2"/>
  <c r="AE34" i="2"/>
  <c r="AF34" i="2" s="1"/>
  <c r="AG128" i="2"/>
  <c r="AG162" i="2"/>
  <c r="AE157" i="2"/>
  <c r="AF157" i="2" s="1"/>
  <c r="AH151" i="2"/>
  <c r="AE141" i="2"/>
  <c r="AF141" i="2" s="1"/>
  <c r="N224" i="2"/>
  <c r="N217" i="2"/>
  <c r="N206" i="2"/>
  <c r="N200" i="2"/>
  <c r="AG216" i="2"/>
  <c r="AE207" i="2"/>
  <c r="AF207" i="2" s="1"/>
  <c r="N60" i="2"/>
  <c r="N46" i="2"/>
  <c r="N121" i="2"/>
  <c r="N115" i="2"/>
  <c r="N107" i="2"/>
  <c r="AE93" i="2"/>
  <c r="AF93" i="2" s="1"/>
  <c r="N168" i="2"/>
  <c r="N207" i="2"/>
  <c r="N195" i="2"/>
  <c r="AE223" i="2"/>
  <c r="AF223" i="2" s="1"/>
  <c r="AE191" i="2"/>
  <c r="AF191" i="2" s="1"/>
  <c r="AH187" i="2"/>
  <c r="N40" i="2"/>
  <c r="AH63" i="2"/>
  <c r="AH41" i="2"/>
  <c r="N128" i="2"/>
  <c r="N122" i="2"/>
  <c r="AH104" i="2"/>
  <c r="AH92" i="2"/>
  <c r="AE156" i="2"/>
  <c r="AF156" i="2" s="1"/>
  <c r="AE140" i="2"/>
  <c r="AF140" i="2" s="1"/>
  <c r="AH222" i="2"/>
  <c r="AE199" i="2"/>
  <c r="AF199" i="2" s="1"/>
  <c r="AG56" i="2"/>
  <c r="AH48" i="2"/>
  <c r="AE37" i="2"/>
  <c r="AF37" i="2" s="1"/>
  <c r="N178" i="2"/>
  <c r="N165" i="2"/>
  <c r="AE170" i="2"/>
  <c r="AF170" i="2" s="1"/>
  <c r="AH155" i="2"/>
  <c r="N227" i="2"/>
  <c r="AE227" i="2"/>
  <c r="AF227" i="2" s="1"/>
  <c r="AE215" i="2"/>
  <c r="AF215" i="2" s="1"/>
  <c r="AE210" i="2"/>
  <c r="AF210" i="2" s="1"/>
  <c r="AH203" i="2"/>
  <c r="AG67" i="2"/>
  <c r="N88" i="2"/>
  <c r="N50" i="2"/>
  <c r="AH55" i="2"/>
  <c r="AH51" i="2"/>
  <c r="AH36" i="2"/>
  <c r="N93" i="2"/>
  <c r="AG112" i="2"/>
  <c r="N172" i="2"/>
  <c r="N146" i="2"/>
  <c r="AE175" i="2"/>
  <c r="AF175" i="2" s="1"/>
  <c r="AH169" i="2"/>
  <c r="AH150" i="2"/>
  <c r="N198" i="2"/>
  <c r="AE226" i="2"/>
  <c r="AF226" i="2" s="1"/>
  <c r="AH219" i="2"/>
  <c r="AH214" i="2"/>
  <c r="AH209" i="2"/>
  <c r="AE194" i="2"/>
  <c r="AF194" i="2" s="1"/>
  <c r="AE137" i="2"/>
  <c r="AF137" i="2" s="1"/>
  <c r="N52" i="2"/>
  <c r="N45" i="2"/>
  <c r="N125" i="2"/>
  <c r="N95" i="2"/>
  <c r="AH111" i="2"/>
  <c r="AH107" i="2"/>
  <c r="N174" i="2"/>
  <c r="N167" i="2"/>
  <c r="N160" i="2"/>
  <c r="N142" i="2"/>
  <c r="AG146" i="2"/>
  <c r="N212" i="2"/>
  <c r="N205" i="2"/>
  <c r="N194" i="2"/>
  <c r="AH225" i="2"/>
  <c r="N86" i="2"/>
  <c r="N190" i="2"/>
  <c r="N53" i="2"/>
  <c r="N102" i="2"/>
  <c r="N96" i="2"/>
  <c r="AH122" i="2"/>
  <c r="AG96" i="2"/>
  <c r="N175" i="2"/>
  <c r="N143" i="2"/>
  <c r="AG165" i="2"/>
  <c r="N213" i="2"/>
  <c r="N84" i="2"/>
  <c r="N188" i="2"/>
  <c r="AE190" i="2"/>
  <c r="AF190" i="2" s="1"/>
  <c r="N62" i="2"/>
  <c r="N56" i="2"/>
  <c r="AE69" i="2"/>
  <c r="AF69" i="2" s="1"/>
  <c r="AG40" i="2"/>
  <c r="N116" i="2"/>
  <c r="N99" i="2"/>
  <c r="N91" i="2"/>
  <c r="AE122" i="2"/>
  <c r="AF122" i="2" s="1"/>
  <c r="AG115" i="2"/>
  <c r="AG174" i="2"/>
  <c r="AE154" i="2"/>
  <c r="AF154" i="2" s="1"/>
  <c r="N197" i="2"/>
  <c r="AG59" i="2"/>
  <c r="AE36" i="2"/>
  <c r="AF36" i="2" s="1"/>
  <c r="AH68" i="2"/>
  <c r="AH54" i="2"/>
  <c r="AH50" i="2"/>
  <c r="AH39" i="2"/>
  <c r="AH35" i="2"/>
  <c r="N123" i="2"/>
  <c r="AE103" i="2"/>
  <c r="AF103" i="2" s="1"/>
  <c r="N152" i="2"/>
  <c r="AG178" i="2"/>
  <c r="AE164" i="2"/>
  <c r="AF164" i="2" s="1"/>
  <c r="N216" i="2"/>
  <c r="AH217" i="2"/>
  <c r="AG197" i="2"/>
  <c r="AE84" i="2"/>
  <c r="AF84" i="2" s="1"/>
  <c r="N139" i="2"/>
  <c r="AE188" i="2"/>
  <c r="AF188" i="2" s="1"/>
  <c r="N59" i="2"/>
  <c r="AH62" i="2"/>
  <c r="N112" i="2"/>
  <c r="N106" i="2"/>
  <c r="AH110" i="2"/>
  <c r="AG99" i="2"/>
  <c r="N148" i="2"/>
  <c r="N141" i="2"/>
  <c r="AH177" i="2"/>
  <c r="AH168" i="2"/>
  <c r="AE159" i="2"/>
  <c r="AF159" i="2" s="1"/>
  <c r="N223" i="2"/>
  <c r="N211" i="2"/>
  <c r="AH224" i="2"/>
  <c r="AG213" i="2"/>
  <c r="AH138" i="2"/>
  <c r="N66" i="2"/>
  <c r="AE125" i="2"/>
  <c r="AF125" i="2" s="1"/>
  <c r="AH118" i="2"/>
  <c r="N155" i="2"/>
  <c r="N149" i="2"/>
  <c r="AH173" i="2"/>
  <c r="AG149" i="2"/>
  <c r="AH212" i="2"/>
  <c r="AE55" i="2"/>
  <c r="AF55" i="2" s="1"/>
  <c r="N136" i="2"/>
  <c r="AE138" i="2"/>
  <c r="AF138" i="2" s="1"/>
  <c r="N187" i="2"/>
  <c r="N68" i="2"/>
  <c r="AG46" i="2"/>
  <c r="AG43" i="2"/>
  <c r="N108" i="2"/>
  <c r="N97" i="2"/>
  <c r="AH124" i="2"/>
  <c r="AH117" i="2"/>
  <c r="AE106" i="2"/>
  <c r="AF106" i="2" s="1"/>
  <c r="AH94" i="2"/>
  <c r="N162" i="2"/>
  <c r="N156" i="2"/>
  <c r="AG144" i="2"/>
  <c r="AE28" i="2"/>
  <c r="AF28" i="2" s="1"/>
  <c r="N87" i="2"/>
  <c r="AH136" i="2"/>
  <c r="N69" i="2"/>
  <c r="N109" i="2"/>
  <c r="AH102" i="2"/>
  <c r="AE90" i="2"/>
  <c r="AF90" i="2" s="1"/>
  <c r="N151" i="2"/>
  <c r="N144" i="2"/>
  <c r="AE172" i="2"/>
  <c r="AF172" i="2" s="1"/>
  <c r="AE143" i="2"/>
  <c r="AF143" i="2" s="1"/>
  <c r="N214" i="2"/>
  <c r="AE212" i="2"/>
  <c r="AF212" i="2" s="1"/>
  <c r="AE136" i="2"/>
  <c r="AF136" i="2" s="1"/>
  <c r="AE53" i="2"/>
  <c r="AF53" i="2" s="1"/>
  <c r="N104" i="2"/>
  <c r="N159" i="2"/>
  <c r="AG158" i="2"/>
  <c r="AG152" i="2"/>
  <c r="AE148" i="2"/>
  <c r="AF148" i="2" s="1"/>
  <c r="N210" i="2"/>
  <c r="N203" i="2"/>
  <c r="N192" i="2"/>
  <c r="W364" i="6"/>
  <c r="X364" i="6"/>
  <c r="W331" i="6"/>
  <c r="X331" i="6"/>
  <c r="W53" i="6"/>
  <c r="X53" i="6"/>
  <c r="Y378" i="6"/>
  <c r="X378" i="6"/>
  <c r="Y218" i="6"/>
  <c r="X218" i="6"/>
  <c r="Y52" i="6"/>
  <c r="X52" i="6"/>
  <c r="Y36" i="6"/>
  <c r="X36" i="6"/>
  <c r="Y20" i="6"/>
  <c r="X20" i="6"/>
  <c r="Y65" i="6"/>
  <c r="X65" i="6"/>
  <c r="W489" i="6"/>
  <c r="X489" i="6"/>
  <c r="W473" i="6"/>
  <c r="X473" i="6"/>
  <c r="W457" i="6"/>
  <c r="X457" i="6"/>
  <c r="W441" i="6"/>
  <c r="X441" i="6"/>
  <c r="W425" i="6"/>
  <c r="X425" i="6"/>
  <c r="W409" i="6"/>
  <c r="X409" i="6"/>
  <c r="W393" i="6"/>
  <c r="X393" i="6"/>
  <c r="W377" i="6"/>
  <c r="X377" i="6"/>
  <c r="Y361" i="6"/>
  <c r="X361" i="6"/>
  <c r="Y345" i="6"/>
  <c r="X345" i="6"/>
  <c r="W329" i="6"/>
  <c r="X329" i="6"/>
  <c r="W313" i="6"/>
  <c r="X313" i="6"/>
  <c r="W297" i="6"/>
  <c r="X297" i="6"/>
  <c r="W281" i="6"/>
  <c r="X281" i="6"/>
  <c r="W265" i="6"/>
  <c r="X265" i="6"/>
  <c r="W249" i="6"/>
  <c r="X249" i="6"/>
  <c r="W233" i="6"/>
  <c r="X233" i="6"/>
  <c r="W217" i="6"/>
  <c r="X217" i="6"/>
  <c r="W201" i="6"/>
  <c r="X201" i="6"/>
  <c r="W185" i="6"/>
  <c r="X185" i="6"/>
  <c r="W169" i="6"/>
  <c r="X169" i="6"/>
  <c r="Y154" i="6"/>
  <c r="X154" i="6"/>
  <c r="Y138" i="6"/>
  <c r="X138" i="6"/>
  <c r="Y122" i="6"/>
  <c r="X122" i="6"/>
  <c r="Y106" i="6"/>
  <c r="X106" i="6"/>
  <c r="Y90" i="6"/>
  <c r="X90" i="6"/>
  <c r="Y236" i="6"/>
  <c r="X236" i="6"/>
  <c r="W491" i="6"/>
  <c r="X491" i="6"/>
  <c r="W203" i="6"/>
  <c r="X203" i="6"/>
  <c r="Y490" i="6"/>
  <c r="X490" i="6"/>
  <c r="Y266" i="6"/>
  <c r="X266" i="6"/>
  <c r="W51" i="6"/>
  <c r="X51" i="6"/>
  <c r="W472" i="6"/>
  <c r="X472" i="6"/>
  <c r="W456" i="6"/>
  <c r="X456" i="6"/>
  <c r="W440" i="6"/>
  <c r="X440" i="6"/>
  <c r="W424" i="6"/>
  <c r="X424" i="6"/>
  <c r="W408" i="6"/>
  <c r="X408" i="6"/>
  <c r="W392" i="6"/>
  <c r="X392" i="6"/>
  <c r="W376" i="6"/>
  <c r="X376" i="6"/>
  <c r="W360" i="6"/>
  <c r="X360" i="6"/>
  <c r="W344" i="6"/>
  <c r="X344" i="6"/>
  <c r="W328" i="6"/>
  <c r="X328" i="6"/>
  <c r="W312" i="6"/>
  <c r="X312" i="6"/>
  <c r="W296" i="6"/>
  <c r="X296" i="6"/>
  <c r="W280" i="6"/>
  <c r="X280" i="6"/>
  <c r="W264" i="6"/>
  <c r="X264" i="6"/>
  <c r="W248" i="6"/>
  <c r="X248" i="6"/>
  <c r="W232" i="6"/>
  <c r="X232" i="6"/>
  <c r="W216" i="6"/>
  <c r="X216" i="6"/>
  <c r="W200" i="6"/>
  <c r="X200" i="6"/>
  <c r="W184" i="6"/>
  <c r="X184" i="6"/>
  <c r="W168" i="6"/>
  <c r="X168" i="6"/>
  <c r="Y153" i="6"/>
  <c r="X153" i="6"/>
  <c r="W137" i="6"/>
  <c r="X137" i="6"/>
  <c r="Y121" i="6"/>
  <c r="X121" i="6"/>
  <c r="W105" i="6"/>
  <c r="X105" i="6"/>
  <c r="W89" i="6"/>
  <c r="X89" i="6"/>
  <c r="W349" i="6"/>
  <c r="X349" i="6"/>
  <c r="W39" i="6"/>
  <c r="X39" i="6"/>
  <c r="W396" i="6"/>
  <c r="X396" i="6"/>
  <c r="W204" i="6"/>
  <c r="X204" i="6"/>
  <c r="W395" i="6"/>
  <c r="X395" i="6"/>
  <c r="W156" i="6"/>
  <c r="X156" i="6"/>
  <c r="Y458" i="6"/>
  <c r="X458" i="6"/>
  <c r="Y314" i="6"/>
  <c r="X314" i="6"/>
  <c r="W91" i="6"/>
  <c r="X91" i="6"/>
  <c r="W50" i="6"/>
  <c r="X50" i="6"/>
  <c r="W34" i="6"/>
  <c r="X34" i="6"/>
  <c r="W79" i="6"/>
  <c r="X79" i="6"/>
  <c r="W63" i="6"/>
  <c r="X63" i="6"/>
  <c r="Y487" i="6"/>
  <c r="X487" i="6"/>
  <c r="Y471" i="6"/>
  <c r="X471" i="6"/>
  <c r="Y455" i="6"/>
  <c r="X455" i="6"/>
  <c r="Y439" i="6"/>
  <c r="X439" i="6"/>
  <c r="Y423" i="6"/>
  <c r="X423" i="6"/>
  <c r="Y407" i="6"/>
  <c r="X407" i="6"/>
  <c r="Y391" i="6"/>
  <c r="X391" i="6"/>
  <c r="Y375" i="6"/>
  <c r="X375" i="6"/>
  <c r="Y359" i="6"/>
  <c r="X359" i="6"/>
  <c r="Y343" i="6"/>
  <c r="X343" i="6"/>
  <c r="Y327" i="6"/>
  <c r="X327" i="6"/>
  <c r="Y311" i="6"/>
  <c r="X311" i="6"/>
  <c r="Y295" i="6"/>
  <c r="X295" i="6"/>
  <c r="Y279" i="6"/>
  <c r="X279" i="6"/>
  <c r="Y263" i="6"/>
  <c r="X263" i="6"/>
  <c r="Y247" i="6"/>
  <c r="X247" i="6"/>
  <c r="Y231" i="6"/>
  <c r="X231" i="6"/>
  <c r="Y215" i="6"/>
  <c r="X215" i="6"/>
  <c r="Y199" i="6"/>
  <c r="X199" i="6"/>
  <c r="Y183" i="6"/>
  <c r="X183" i="6"/>
  <c r="Y167" i="6"/>
  <c r="X167" i="6"/>
  <c r="W152" i="6"/>
  <c r="X152" i="6"/>
  <c r="W136" i="6"/>
  <c r="X136" i="6"/>
  <c r="W120" i="6"/>
  <c r="X120" i="6"/>
  <c r="W104" i="6"/>
  <c r="X104" i="6"/>
  <c r="W88" i="6"/>
  <c r="X88" i="6"/>
  <c r="Y68" i="6"/>
  <c r="X68" i="6"/>
  <c r="W348" i="6"/>
  <c r="X348" i="6"/>
  <c r="W93" i="6"/>
  <c r="X93" i="6"/>
  <c r="W443" i="6"/>
  <c r="X443" i="6"/>
  <c r="W219" i="6"/>
  <c r="X219" i="6"/>
  <c r="W21" i="6"/>
  <c r="X21" i="6"/>
  <c r="Y346" i="6"/>
  <c r="X346" i="6"/>
  <c r="Y186" i="6"/>
  <c r="X186" i="6"/>
  <c r="W49" i="6"/>
  <c r="X49" i="6"/>
  <c r="W33" i="6"/>
  <c r="X33" i="6"/>
  <c r="Y78" i="6"/>
  <c r="X78" i="6"/>
  <c r="Y62" i="6"/>
  <c r="X62" i="6"/>
  <c r="W486" i="6"/>
  <c r="X486" i="6"/>
  <c r="W470" i="6"/>
  <c r="X470" i="6"/>
  <c r="W454" i="6"/>
  <c r="X454" i="6"/>
  <c r="W438" i="6"/>
  <c r="X438" i="6"/>
  <c r="W422" i="6"/>
  <c r="X422" i="6"/>
  <c r="W406" i="6"/>
  <c r="X406" i="6"/>
  <c r="W390" i="6"/>
  <c r="X390" i="6"/>
  <c r="W374" i="6"/>
  <c r="X374" i="6"/>
  <c r="W358" i="6"/>
  <c r="X358" i="6"/>
  <c r="W342" i="6"/>
  <c r="X342" i="6"/>
  <c r="W326" i="6"/>
  <c r="X326" i="6"/>
  <c r="W310" i="6"/>
  <c r="X310" i="6"/>
  <c r="W294" i="6"/>
  <c r="X294" i="6"/>
  <c r="W278" i="6"/>
  <c r="X278" i="6"/>
  <c r="W262" i="6"/>
  <c r="X262" i="6"/>
  <c r="W246" i="6"/>
  <c r="X246" i="6"/>
  <c r="W230" i="6"/>
  <c r="X230" i="6"/>
  <c r="W214" i="6"/>
  <c r="X214" i="6"/>
  <c r="W198" i="6"/>
  <c r="X198" i="6"/>
  <c r="W182" i="6"/>
  <c r="X182" i="6"/>
  <c r="Y166" i="6"/>
  <c r="X166" i="6"/>
  <c r="Y151" i="6"/>
  <c r="X151" i="6"/>
  <c r="Y135" i="6"/>
  <c r="X135" i="6"/>
  <c r="Y119" i="6"/>
  <c r="X119" i="6"/>
  <c r="Y103" i="6"/>
  <c r="X103" i="6"/>
  <c r="Y87" i="6"/>
  <c r="X87" i="6"/>
  <c r="W24" i="6"/>
  <c r="X24" i="6"/>
  <c r="W429" i="6"/>
  <c r="X429" i="6"/>
  <c r="Y317" i="6"/>
  <c r="X317" i="6"/>
  <c r="W237" i="6"/>
  <c r="X237" i="6"/>
  <c r="Y157" i="6"/>
  <c r="X157" i="6"/>
  <c r="W492" i="6"/>
  <c r="X492" i="6"/>
  <c r="W380" i="6"/>
  <c r="X380" i="6"/>
  <c r="W252" i="6"/>
  <c r="X252" i="6"/>
  <c r="W459" i="6"/>
  <c r="X459" i="6"/>
  <c r="W299" i="6"/>
  <c r="X299" i="6"/>
  <c r="W92" i="6"/>
  <c r="X92" i="6"/>
  <c r="W37" i="6"/>
  <c r="X37" i="6"/>
  <c r="Y362" i="6"/>
  <c r="X362" i="6"/>
  <c r="Y202" i="6"/>
  <c r="X202" i="6"/>
  <c r="W48" i="6"/>
  <c r="X48" i="6"/>
  <c r="W32" i="6"/>
  <c r="X32" i="6"/>
  <c r="W77" i="6"/>
  <c r="X77" i="6"/>
  <c r="W61" i="6"/>
  <c r="X61" i="6"/>
  <c r="W485" i="6"/>
  <c r="X485" i="6"/>
  <c r="W469" i="6"/>
  <c r="X469" i="6"/>
  <c r="W453" i="6"/>
  <c r="X453" i="6"/>
  <c r="W437" i="6"/>
  <c r="X437" i="6"/>
  <c r="W421" i="6"/>
  <c r="X421" i="6"/>
  <c r="W405" i="6"/>
  <c r="X405" i="6"/>
  <c r="W389" i="6"/>
  <c r="X389" i="6"/>
  <c r="W373" i="6"/>
  <c r="X373" i="6"/>
  <c r="W357" i="6"/>
  <c r="X357" i="6"/>
  <c r="W341" i="6"/>
  <c r="X341" i="6"/>
  <c r="W325" i="6"/>
  <c r="X325" i="6"/>
  <c r="W309" i="6"/>
  <c r="X309" i="6"/>
  <c r="W293" i="6"/>
  <c r="X293" i="6"/>
  <c r="W277" i="6"/>
  <c r="X277" i="6"/>
  <c r="W261" i="6"/>
  <c r="X261" i="6"/>
  <c r="W245" i="6"/>
  <c r="X245" i="6"/>
  <c r="W229" i="6"/>
  <c r="X229" i="6"/>
  <c r="W213" i="6"/>
  <c r="X213" i="6"/>
  <c r="W197" i="6"/>
  <c r="X197" i="6"/>
  <c r="W181" i="6"/>
  <c r="X181" i="6"/>
  <c r="W165" i="6"/>
  <c r="X165" i="6"/>
  <c r="Y150" i="6"/>
  <c r="X150" i="6"/>
  <c r="W134" i="6"/>
  <c r="X134" i="6"/>
  <c r="W118" i="6"/>
  <c r="X118" i="6"/>
  <c r="W102" i="6"/>
  <c r="X102" i="6"/>
  <c r="W86" i="6"/>
  <c r="X86" i="6"/>
  <c r="W220" i="6"/>
  <c r="X220" i="6"/>
  <c r="W47" i="6"/>
  <c r="X47" i="6"/>
  <c r="W31" i="6"/>
  <c r="X31" i="6"/>
  <c r="W76" i="6"/>
  <c r="X76" i="6"/>
  <c r="W60" i="6"/>
  <c r="X60" i="6"/>
  <c r="Y484" i="6"/>
  <c r="X484" i="6"/>
  <c r="W468" i="6"/>
  <c r="X468" i="6"/>
  <c r="W452" i="6"/>
  <c r="X452" i="6"/>
  <c r="Y436" i="6"/>
  <c r="X436" i="6"/>
  <c r="W420" i="6"/>
  <c r="X420" i="6"/>
  <c r="W404" i="6"/>
  <c r="X404" i="6"/>
  <c r="W388" i="6"/>
  <c r="X388" i="6"/>
  <c r="W372" i="6"/>
  <c r="X372" i="6"/>
  <c r="Y356" i="6"/>
  <c r="X356" i="6"/>
  <c r="W340" i="6"/>
  <c r="X340" i="6"/>
  <c r="W324" i="6"/>
  <c r="X324" i="6"/>
  <c r="W308" i="6"/>
  <c r="X308" i="6"/>
  <c r="W292" i="6"/>
  <c r="X292" i="6"/>
  <c r="W276" i="6"/>
  <c r="X276" i="6"/>
  <c r="Y260" i="6"/>
  <c r="X260" i="6"/>
  <c r="W244" i="6"/>
  <c r="X244" i="6"/>
  <c r="W228" i="6"/>
  <c r="X228" i="6"/>
  <c r="W212" i="6"/>
  <c r="X212" i="6"/>
  <c r="W196" i="6"/>
  <c r="X196" i="6"/>
  <c r="W180" i="6"/>
  <c r="X180" i="6"/>
  <c r="Y164" i="6"/>
  <c r="X164" i="6"/>
  <c r="W149" i="6"/>
  <c r="X149" i="6"/>
  <c r="W133" i="6"/>
  <c r="X133" i="6"/>
  <c r="W117" i="6"/>
  <c r="X117" i="6"/>
  <c r="W101" i="6"/>
  <c r="X101" i="6"/>
  <c r="W85" i="6"/>
  <c r="X85" i="6"/>
  <c r="W69" i="6"/>
  <c r="X69" i="6"/>
  <c r="W413" i="6"/>
  <c r="X413" i="6"/>
  <c r="W301" i="6"/>
  <c r="X301" i="6"/>
  <c r="W221" i="6"/>
  <c r="X221" i="6"/>
  <c r="W126" i="6"/>
  <c r="X126" i="6"/>
  <c r="W23" i="6"/>
  <c r="X23" i="6"/>
  <c r="W412" i="6"/>
  <c r="X412" i="6"/>
  <c r="W316" i="6"/>
  <c r="X316" i="6"/>
  <c r="W172" i="6"/>
  <c r="X172" i="6"/>
  <c r="W475" i="6"/>
  <c r="X475" i="6"/>
  <c r="W347" i="6"/>
  <c r="X347" i="6"/>
  <c r="W187" i="6"/>
  <c r="X187" i="6"/>
  <c r="Y426" i="6"/>
  <c r="X426" i="6"/>
  <c r="Y282" i="6"/>
  <c r="X282" i="6"/>
  <c r="W107" i="6"/>
  <c r="X107" i="6"/>
  <c r="W46" i="6"/>
  <c r="X46" i="6"/>
  <c r="Y30" i="6"/>
  <c r="X30" i="6"/>
  <c r="W75" i="6"/>
  <c r="X75" i="6"/>
  <c r="W59" i="6"/>
  <c r="X59" i="6"/>
  <c r="W483" i="6"/>
  <c r="X483" i="6"/>
  <c r="W467" i="6"/>
  <c r="X467" i="6"/>
  <c r="W451" i="6"/>
  <c r="X451" i="6"/>
  <c r="W435" i="6"/>
  <c r="X435" i="6"/>
  <c r="W419" i="6"/>
  <c r="X419" i="6"/>
  <c r="W403" i="6"/>
  <c r="X403" i="6"/>
  <c r="W387" i="6"/>
  <c r="X387" i="6"/>
  <c r="W371" i="6"/>
  <c r="X371" i="6"/>
  <c r="W355" i="6"/>
  <c r="X355" i="6"/>
  <c r="W339" i="6"/>
  <c r="X339" i="6"/>
  <c r="W323" i="6"/>
  <c r="X323" i="6"/>
  <c r="W307" i="6"/>
  <c r="X307" i="6"/>
  <c r="W291" i="6"/>
  <c r="X291" i="6"/>
  <c r="W275" i="6"/>
  <c r="X275" i="6"/>
  <c r="W259" i="6"/>
  <c r="X259" i="6"/>
  <c r="W243" i="6"/>
  <c r="X243" i="6"/>
  <c r="W227" i="6"/>
  <c r="X227" i="6"/>
  <c r="W211" i="6"/>
  <c r="X211" i="6"/>
  <c r="W195" i="6"/>
  <c r="X195" i="6"/>
  <c r="W179" i="6"/>
  <c r="X179" i="6"/>
  <c r="W163" i="6"/>
  <c r="X163" i="6"/>
  <c r="W148" i="6"/>
  <c r="X148" i="6"/>
  <c r="W132" i="6"/>
  <c r="X132" i="6"/>
  <c r="W116" i="6"/>
  <c r="X116" i="6"/>
  <c r="W100" i="6"/>
  <c r="X100" i="6"/>
  <c r="W84" i="6"/>
  <c r="X84" i="6"/>
  <c r="Y461" i="6"/>
  <c r="X461" i="6"/>
  <c r="W381" i="6"/>
  <c r="X381" i="6"/>
  <c r="W285" i="6"/>
  <c r="X285" i="6"/>
  <c r="W205" i="6"/>
  <c r="X205" i="6"/>
  <c r="W142" i="6"/>
  <c r="X142" i="6"/>
  <c r="W460" i="6"/>
  <c r="X460" i="6"/>
  <c r="Y284" i="6"/>
  <c r="X284" i="6"/>
  <c r="W109" i="6"/>
  <c r="X109" i="6"/>
  <c r="Y38" i="6"/>
  <c r="X38" i="6"/>
  <c r="W411" i="6"/>
  <c r="X411" i="6"/>
  <c r="W267" i="6"/>
  <c r="X267" i="6"/>
  <c r="W124" i="6"/>
  <c r="X124" i="6"/>
  <c r="Y410" i="6"/>
  <c r="X410" i="6"/>
  <c r="Y250" i="6"/>
  <c r="X250" i="6"/>
  <c r="W155" i="6"/>
  <c r="X155" i="6"/>
  <c r="W35" i="6"/>
  <c r="X35" i="6"/>
  <c r="W45" i="6"/>
  <c r="X45" i="6"/>
  <c r="Y29" i="6"/>
  <c r="X29" i="6"/>
  <c r="W74" i="6"/>
  <c r="X74" i="6"/>
  <c r="W58" i="6"/>
  <c r="X58" i="6"/>
  <c r="W482" i="6"/>
  <c r="X482" i="6"/>
  <c r="W466" i="6"/>
  <c r="X466" i="6"/>
  <c r="W450" i="6"/>
  <c r="X450" i="6"/>
  <c r="W434" i="6"/>
  <c r="X434" i="6"/>
  <c r="W418" i="6"/>
  <c r="X418" i="6"/>
  <c r="W402" i="6"/>
  <c r="X402" i="6"/>
  <c r="W386" i="6"/>
  <c r="X386" i="6"/>
  <c r="W370" i="6"/>
  <c r="X370" i="6"/>
  <c r="W354" i="6"/>
  <c r="X354" i="6"/>
  <c r="W338" i="6"/>
  <c r="X338" i="6"/>
  <c r="W322" i="6"/>
  <c r="X322" i="6"/>
  <c r="W306" i="6"/>
  <c r="X306" i="6"/>
  <c r="W290" i="6"/>
  <c r="X290" i="6"/>
  <c r="W274" i="6"/>
  <c r="X274" i="6"/>
  <c r="W258" i="6"/>
  <c r="X258" i="6"/>
  <c r="W242" i="6"/>
  <c r="X242" i="6"/>
  <c r="W226" i="6"/>
  <c r="X226" i="6"/>
  <c r="W210" i="6"/>
  <c r="X210" i="6"/>
  <c r="W194" i="6"/>
  <c r="X194" i="6"/>
  <c r="W178" i="6"/>
  <c r="X178" i="6"/>
  <c r="W162" i="6"/>
  <c r="X162" i="6"/>
  <c r="W147" i="6"/>
  <c r="X147" i="6"/>
  <c r="W131" i="6"/>
  <c r="X131" i="6"/>
  <c r="W115" i="6"/>
  <c r="X115" i="6"/>
  <c r="W99" i="6"/>
  <c r="X99" i="6"/>
  <c r="W83" i="6"/>
  <c r="X83" i="6"/>
  <c r="Y493" i="6"/>
  <c r="X493" i="6"/>
  <c r="W397" i="6"/>
  <c r="X397" i="6"/>
  <c r="W253" i="6"/>
  <c r="X253" i="6"/>
  <c r="W94" i="6"/>
  <c r="X94" i="6"/>
  <c r="W476" i="6"/>
  <c r="X476" i="6"/>
  <c r="W332" i="6"/>
  <c r="X332" i="6"/>
  <c r="W188" i="6"/>
  <c r="X188" i="6"/>
  <c r="Y22" i="6"/>
  <c r="X22" i="6"/>
  <c r="W379" i="6"/>
  <c r="X379" i="6"/>
  <c r="W251" i="6"/>
  <c r="X251" i="6"/>
  <c r="Y140" i="6"/>
  <c r="X140" i="6"/>
  <c r="Y442" i="6"/>
  <c r="X442" i="6"/>
  <c r="Y298" i="6"/>
  <c r="X298" i="6"/>
  <c r="Y123" i="6"/>
  <c r="X123" i="6"/>
  <c r="W64" i="6"/>
  <c r="X64" i="6"/>
  <c r="W44" i="6"/>
  <c r="X44" i="6"/>
  <c r="W28" i="6"/>
  <c r="X28" i="6"/>
  <c r="W73" i="6"/>
  <c r="X73" i="6"/>
  <c r="W57" i="6"/>
  <c r="X57" i="6"/>
  <c r="W481" i="6"/>
  <c r="X481" i="6"/>
  <c r="W465" i="6"/>
  <c r="X465" i="6"/>
  <c r="W449" i="6"/>
  <c r="X449" i="6"/>
  <c r="Y433" i="6"/>
  <c r="X433" i="6"/>
  <c r="W417" i="6"/>
  <c r="X417" i="6"/>
  <c r="Y401" i="6"/>
  <c r="X401" i="6"/>
  <c r="Y385" i="6"/>
  <c r="X385" i="6"/>
  <c r="W369" i="6"/>
  <c r="X369" i="6"/>
  <c r="Y353" i="6"/>
  <c r="X353" i="6"/>
  <c r="W337" i="6"/>
  <c r="X337" i="6"/>
  <c r="W321" i="6"/>
  <c r="X321" i="6"/>
  <c r="W305" i="6"/>
  <c r="X305" i="6"/>
  <c r="W289" i="6"/>
  <c r="X289" i="6"/>
  <c r="W273" i="6"/>
  <c r="X273" i="6"/>
  <c r="Y257" i="6"/>
  <c r="X257" i="6"/>
  <c r="W241" i="6"/>
  <c r="X241" i="6"/>
  <c r="W225" i="6"/>
  <c r="X225" i="6"/>
  <c r="W209" i="6"/>
  <c r="X209" i="6"/>
  <c r="W193" i="6"/>
  <c r="X193" i="6"/>
  <c r="W177" i="6"/>
  <c r="X177" i="6"/>
  <c r="Y161" i="6"/>
  <c r="X161" i="6"/>
  <c r="W146" i="6"/>
  <c r="X146" i="6"/>
  <c r="W130" i="6"/>
  <c r="X130" i="6"/>
  <c r="W114" i="6"/>
  <c r="X114" i="6"/>
  <c r="W98" i="6"/>
  <c r="X98" i="6"/>
  <c r="W82" i="6"/>
  <c r="X82" i="6"/>
  <c r="W40" i="6"/>
  <c r="X40" i="6"/>
  <c r="Y445" i="6"/>
  <c r="X445" i="6"/>
  <c r="Y333" i="6"/>
  <c r="X333" i="6"/>
  <c r="Y173" i="6"/>
  <c r="X173" i="6"/>
  <c r="W428" i="6"/>
  <c r="X428" i="6"/>
  <c r="W300" i="6"/>
  <c r="X300" i="6"/>
  <c r="W141" i="6"/>
  <c r="X141" i="6"/>
  <c r="Y67" i="6"/>
  <c r="X67" i="6"/>
  <c r="W363" i="6"/>
  <c r="X363" i="6"/>
  <c r="W235" i="6"/>
  <c r="X235" i="6"/>
  <c r="W108" i="6"/>
  <c r="X108" i="6"/>
  <c r="Y474" i="6"/>
  <c r="X474" i="6"/>
  <c r="Y330" i="6"/>
  <c r="X330" i="6"/>
  <c r="Y170" i="6"/>
  <c r="X170" i="6"/>
  <c r="W43" i="6"/>
  <c r="X43" i="6"/>
  <c r="W27" i="6"/>
  <c r="X27" i="6"/>
  <c r="Y72" i="6"/>
  <c r="X72" i="6"/>
  <c r="W56" i="6"/>
  <c r="X56" i="6"/>
  <c r="Y480" i="6"/>
  <c r="X480" i="6"/>
  <c r="W464" i="6"/>
  <c r="X464" i="6"/>
  <c r="Y448" i="6"/>
  <c r="X448" i="6"/>
  <c r="Y432" i="6"/>
  <c r="X432" i="6"/>
  <c r="Y416" i="6"/>
  <c r="X416" i="6"/>
  <c r="Y400" i="6"/>
  <c r="X400" i="6"/>
  <c r="W384" i="6"/>
  <c r="X384" i="6"/>
  <c r="W368" i="6"/>
  <c r="X368" i="6"/>
  <c r="W352" i="6"/>
  <c r="X352" i="6"/>
  <c r="W336" i="6"/>
  <c r="X336" i="6"/>
  <c r="W320" i="6"/>
  <c r="X320" i="6"/>
  <c r="W304" i="6"/>
  <c r="X304" i="6"/>
  <c r="W288" i="6"/>
  <c r="X288" i="6"/>
  <c r="Y272" i="6"/>
  <c r="X272" i="6"/>
  <c r="W256" i="6"/>
  <c r="X256" i="6"/>
  <c r="W240" i="6"/>
  <c r="X240" i="6"/>
  <c r="W224" i="6"/>
  <c r="X224" i="6"/>
  <c r="W208" i="6"/>
  <c r="X208" i="6"/>
  <c r="Y192" i="6"/>
  <c r="X192" i="6"/>
  <c r="Y176" i="6"/>
  <c r="X176" i="6"/>
  <c r="W160" i="6"/>
  <c r="X160" i="6"/>
  <c r="W145" i="6"/>
  <c r="X145" i="6"/>
  <c r="W129" i="6"/>
  <c r="X129" i="6"/>
  <c r="W113" i="6"/>
  <c r="X113" i="6"/>
  <c r="W97" i="6"/>
  <c r="X97" i="6"/>
  <c r="W81" i="6"/>
  <c r="X81" i="6"/>
  <c r="Y477" i="6"/>
  <c r="X477" i="6"/>
  <c r="W365" i="6"/>
  <c r="X365" i="6"/>
  <c r="Y269" i="6"/>
  <c r="X269" i="6"/>
  <c r="W189" i="6"/>
  <c r="X189" i="6"/>
  <c r="Y110" i="6"/>
  <c r="X110" i="6"/>
  <c r="W444" i="6"/>
  <c r="X444" i="6"/>
  <c r="W268" i="6"/>
  <c r="X268" i="6"/>
  <c r="W125" i="6"/>
  <c r="X125" i="6"/>
  <c r="W54" i="6"/>
  <c r="X54" i="6"/>
  <c r="W427" i="6"/>
  <c r="X427" i="6"/>
  <c r="W283" i="6"/>
  <c r="X283" i="6"/>
  <c r="W171" i="6"/>
  <c r="X171" i="6"/>
  <c r="Y394" i="6"/>
  <c r="X394" i="6"/>
  <c r="Y234" i="6"/>
  <c r="X234" i="6"/>
  <c r="W139" i="6"/>
  <c r="X139" i="6"/>
  <c r="W488" i="6"/>
  <c r="X488" i="6"/>
  <c r="W42" i="6"/>
  <c r="X42" i="6"/>
  <c r="W26" i="6"/>
  <c r="X26" i="6"/>
  <c r="W71" i="6"/>
  <c r="X71" i="6"/>
  <c r="W55" i="6"/>
  <c r="X55" i="6"/>
  <c r="W479" i="6"/>
  <c r="X479" i="6"/>
  <c r="Y463" i="6"/>
  <c r="X463" i="6"/>
  <c r="Y447" i="6"/>
  <c r="X447" i="6"/>
  <c r="W431" i="6"/>
  <c r="X431" i="6"/>
  <c r="Y415" i="6"/>
  <c r="X415" i="6"/>
  <c r="W399" i="6"/>
  <c r="X399" i="6"/>
  <c r="W383" i="6"/>
  <c r="X383" i="6"/>
  <c r="W367" i="6"/>
  <c r="X367" i="6"/>
  <c r="W351" i="6"/>
  <c r="X351" i="6"/>
  <c r="W335" i="6"/>
  <c r="X335" i="6"/>
  <c r="W319" i="6"/>
  <c r="X319" i="6"/>
  <c r="W303" i="6"/>
  <c r="X303" i="6"/>
  <c r="W287" i="6"/>
  <c r="X287" i="6"/>
  <c r="Y271" i="6"/>
  <c r="X271" i="6"/>
  <c r="Y255" i="6"/>
  <c r="X255" i="6"/>
  <c r="W239" i="6"/>
  <c r="X239" i="6"/>
  <c r="W223" i="6"/>
  <c r="X223" i="6"/>
  <c r="W207" i="6"/>
  <c r="X207" i="6"/>
  <c r="W191" i="6"/>
  <c r="X191" i="6"/>
  <c r="W175" i="6"/>
  <c r="X175" i="6"/>
  <c r="W159" i="6"/>
  <c r="X159" i="6"/>
  <c r="W144" i="6"/>
  <c r="X144" i="6"/>
  <c r="W128" i="6"/>
  <c r="X128" i="6"/>
  <c r="W112" i="6"/>
  <c r="X112" i="6"/>
  <c r="W96" i="6"/>
  <c r="X96" i="6"/>
  <c r="W80" i="6"/>
  <c r="X80" i="6"/>
  <c r="W315" i="6"/>
  <c r="X315" i="6"/>
  <c r="W66" i="6"/>
  <c r="X66" i="6"/>
  <c r="Y41" i="6"/>
  <c r="X41" i="6"/>
  <c r="Y25" i="6"/>
  <c r="X25" i="6"/>
  <c r="W70" i="6"/>
  <c r="X70" i="6"/>
  <c r="Y494" i="6"/>
  <c r="X494" i="6"/>
  <c r="Y478" i="6"/>
  <c r="X478" i="6"/>
  <c r="W462" i="6"/>
  <c r="X462" i="6"/>
  <c r="W446" i="6"/>
  <c r="X446" i="6"/>
  <c r="Y430" i="6"/>
  <c r="X430" i="6"/>
  <c r="W414" i="6"/>
  <c r="X414" i="6"/>
  <c r="W398" i="6"/>
  <c r="X398" i="6"/>
  <c r="W382" i="6"/>
  <c r="X382" i="6"/>
  <c r="W366" i="6"/>
  <c r="X366" i="6"/>
  <c r="Y350" i="6"/>
  <c r="X350" i="6"/>
  <c r="W334" i="6"/>
  <c r="X334" i="6"/>
  <c r="W318" i="6"/>
  <c r="X318" i="6"/>
  <c r="W302" i="6"/>
  <c r="X302" i="6"/>
  <c r="Y286" i="6"/>
  <c r="X286" i="6"/>
  <c r="W270" i="6"/>
  <c r="X270" i="6"/>
  <c r="W254" i="6"/>
  <c r="X254" i="6"/>
  <c r="W238" i="6"/>
  <c r="X238" i="6"/>
  <c r="W222" i="6"/>
  <c r="X222" i="6"/>
  <c r="W206" i="6"/>
  <c r="X206" i="6"/>
  <c r="W190" i="6"/>
  <c r="X190" i="6"/>
  <c r="W174" i="6"/>
  <c r="X174" i="6"/>
  <c r="W158" i="6"/>
  <c r="X158" i="6"/>
  <c r="Y143" i="6"/>
  <c r="X143" i="6"/>
  <c r="W127" i="6"/>
  <c r="X127" i="6"/>
  <c r="Y111" i="6"/>
  <c r="X111" i="6"/>
  <c r="Y95" i="6"/>
  <c r="X95" i="6"/>
  <c r="W164" i="6"/>
  <c r="W448" i="6"/>
  <c r="W72" i="6"/>
  <c r="Y386" i="6"/>
  <c r="W153" i="6"/>
  <c r="W432" i="6"/>
  <c r="Y162" i="6"/>
  <c r="Y174" i="6"/>
  <c r="W314" i="6"/>
  <c r="Y397" i="6"/>
  <c r="W436" i="6"/>
  <c r="Y303" i="6"/>
  <c r="Y189" i="6"/>
  <c r="Y235" i="6"/>
  <c r="W150" i="6"/>
  <c r="Y144" i="6"/>
  <c r="W68" i="6"/>
  <c r="Y230" i="6"/>
  <c r="W41" i="6"/>
  <c r="Y26" i="6"/>
  <c r="Y59" i="6"/>
  <c r="Y441" i="6"/>
  <c r="Y354" i="6"/>
  <c r="Y243" i="6"/>
  <c r="Y105" i="6"/>
  <c r="W255" i="6"/>
  <c r="Y172" i="6"/>
  <c r="Y409" i="6"/>
  <c r="Y337" i="6"/>
  <c r="Y323" i="6"/>
  <c r="Y268" i="6"/>
  <c r="W215" i="6"/>
  <c r="Y254" i="6"/>
  <c r="W103" i="6"/>
  <c r="W279" i="6"/>
  <c r="Y50" i="6"/>
  <c r="Y393" i="6"/>
  <c r="Y292" i="6"/>
  <c r="Y129" i="6"/>
  <c r="W461" i="6"/>
  <c r="Y446" i="6"/>
  <c r="Y222" i="6"/>
  <c r="W345" i="6"/>
  <c r="W317" i="6"/>
  <c r="W401" i="6"/>
  <c r="Y273" i="6"/>
  <c r="W260" i="6"/>
  <c r="W176" i="6"/>
  <c r="W471" i="6"/>
  <c r="Y220" i="6"/>
  <c r="AE194" i="5"/>
  <c r="AF194" i="5" s="1"/>
  <c r="AG195" i="5"/>
  <c r="K189" i="5"/>
  <c r="L189" i="5" s="1"/>
  <c r="AG140" i="5"/>
  <c r="AE87" i="5"/>
  <c r="AF87" i="5" s="1"/>
  <c r="N194" i="5"/>
  <c r="N141" i="5"/>
  <c r="AH195" i="5"/>
  <c r="N91" i="5"/>
  <c r="AE117" i="5"/>
  <c r="AF117" i="5" s="1"/>
  <c r="AE102" i="5"/>
  <c r="AF102" i="5" s="1"/>
  <c r="AE96" i="5"/>
  <c r="AF96" i="5" s="1"/>
  <c r="AE113" i="5"/>
  <c r="AF113" i="5" s="1"/>
  <c r="AE128" i="5"/>
  <c r="AF128" i="5" s="1"/>
  <c r="AE106" i="5"/>
  <c r="AF106" i="5" s="1"/>
  <c r="AE114" i="5"/>
  <c r="AF114" i="5" s="1"/>
  <c r="AE121" i="5"/>
  <c r="AF121" i="5" s="1"/>
  <c r="AE98" i="5"/>
  <c r="AF98" i="5" s="1"/>
  <c r="AE112" i="5"/>
  <c r="AF112" i="5" s="1"/>
  <c r="AE97" i="5"/>
  <c r="AF97" i="5" s="1"/>
  <c r="AE131" i="5"/>
  <c r="AF131" i="5" s="1"/>
  <c r="AE99" i="5"/>
  <c r="AF99" i="5" s="1"/>
  <c r="AE118" i="5"/>
  <c r="AF118" i="5" s="1"/>
  <c r="AE129" i="5"/>
  <c r="AF129" i="5" s="1"/>
  <c r="AE107" i="5"/>
  <c r="AF107" i="5" s="1"/>
  <c r="AE127" i="5"/>
  <c r="AF127" i="5" s="1"/>
  <c r="AE91" i="5"/>
  <c r="AF91" i="5" s="1"/>
  <c r="AE111" i="5"/>
  <c r="AF111" i="5" s="1"/>
  <c r="AE100" i="5"/>
  <c r="AF100" i="5" s="1"/>
  <c r="AE94" i="5"/>
  <c r="AF94" i="5" s="1"/>
  <c r="AE95" i="5"/>
  <c r="AF95" i="5" s="1"/>
  <c r="AE122" i="5"/>
  <c r="AF122" i="5" s="1"/>
  <c r="AE125" i="5"/>
  <c r="AF125" i="5" s="1"/>
  <c r="AE105" i="5"/>
  <c r="AF105" i="5" s="1"/>
  <c r="AE109" i="5"/>
  <c r="AF109" i="5" s="1"/>
  <c r="AE101" i="5"/>
  <c r="AF101" i="5" s="1"/>
  <c r="AE126" i="5"/>
  <c r="AF126" i="5" s="1"/>
  <c r="AE93" i="5"/>
  <c r="AF93" i="5" s="1"/>
  <c r="AE116" i="5"/>
  <c r="AF116" i="5" s="1"/>
  <c r="AE120" i="5"/>
  <c r="AF120" i="5" s="1"/>
  <c r="AE92" i="5"/>
  <c r="AF92" i="5" s="1"/>
  <c r="AE130" i="5"/>
  <c r="AF130" i="5" s="1"/>
  <c r="AE119" i="5"/>
  <c r="AF119" i="5" s="1"/>
  <c r="AE103" i="5"/>
  <c r="AF103" i="5" s="1"/>
  <c r="AE108" i="5"/>
  <c r="AF108" i="5" s="1"/>
  <c r="AE115" i="5"/>
  <c r="AF115" i="5" s="1"/>
  <c r="AE104" i="5"/>
  <c r="AF104" i="5" s="1"/>
  <c r="AE110" i="5"/>
  <c r="AF110" i="5" s="1"/>
  <c r="AE124" i="5"/>
  <c r="AF124" i="5" s="1"/>
  <c r="AE123" i="5"/>
  <c r="AF123" i="5" s="1"/>
  <c r="AE90" i="5"/>
  <c r="AF90" i="5" s="1"/>
  <c r="N93" i="5"/>
  <c r="N122" i="5"/>
  <c r="N115" i="5"/>
  <c r="N121" i="5"/>
  <c r="N96" i="5"/>
  <c r="N114" i="5"/>
  <c r="N101" i="5"/>
  <c r="N112" i="5"/>
  <c r="N130" i="5"/>
  <c r="N98" i="5"/>
  <c r="N119" i="5"/>
  <c r="N94" i="5"/>
  <c r="N128" i="5"/>
  <c r="N108" i="5"/>
  <c r="N124" i="5"/>
  <c r="N92" i="5"/>
  <c r="N107" i="5"/>
  <c r="N116" i="5"/>
  <c r="N125" i="5"/>
  <c r="N97" i="5"/>
  <c r="N117" i="5"/>
  <c r="N106" i="5"/>
  <c r="N113" i="5"/>
  <c r="N120" i="5"/>
  <c r="N102" i="5"/>
  <c r="N104" i="5"/>
  <c r="N99" i="5"/>
  <c r="N127" i="5"/>
  <c r="N95" i="5"/>
  <c r="N110" i="5"/>
  <c r="N100" i="5"/>
  <c r="N118" i="5"/>
  <c r="N111" i="5"/>
  <c r="N126" i="5"/>
  <c r="N109" i="5"/>
  <c r="N103" i="5"/>
  <c r="N105" i="5"/>
  <c r="N131" i="5"/>
  <c r="N129" i="5"/>
  <c r="N123" i="5"/>
  <c r="AE88" i="5"/>
  <c r="AF88" i="5" s="1"/>
  <c r="AE199" i="5"/>
  <c r="AF199" i="5" s="1"/>
  <c r="AH197" i="5"/>
  <c r="AH86" i="5"/>
  <c r="AG87" i="5"/>
  <c r="N29" i="5"/>
  <c r="AG84" i="5"/>
  <c r="AG88" i="5"/>
  <c r="AH139" i="5"/>
  <c r="AG196" i="5"/>
  <c r="AG139" i="5"/>
  <c r="N199" i="5"/>
  <c r="K134" i="5"/>
  <c r="L134" i="5" s="1"/>
  <c r="N195" i="5"/>
  <c r="N197" i="5"/>
  <c r="N143" i="5"/>
  <c r="AH140" i="5"/>
  <c r="N41" i="5"/>
  <c r="N48" i="5"/>
  <c r="N55" i="5"/>
  <c r="N45" i="5"/>
  <c r="N52" i="5"/>
  <c r="N42" i="5"/>
  <c r="N49" i="5"/>
  <c r="N70" i="5"/>
  <c r="N36" i="5"/>
  <c r="N64" i="5"/>
  <c r="N74" i="5"/>
  <c r="N43" i="5"/>
  <c r="N54" i="5"/>
  <c r="N72" i="5"/>
  <c r="N38" i="5"/>
  <c r="N59" i="5"/>
  <c r="N37" i="5"/>
  <c r="N73" i="5"/>
  <c r="N67" i="5"/>
  <c r="N60" i="5"/>
  <c r="N66" i="5"/>
  <c r="N51" i="5"/>
  <c r="N46" i="5"/>
  <c r="N53" i="5"/>
  <c r="N44" i="5"/>
  <c r="N39" i="5"/>
  <c r="N75" i="5"/>
  <c r="N35" i="5"/>
  <c r="N65" i="5"/>
  <c r="N40" i="5"/>
  <c r="N62" i="5"/>
  <c r="N61" i="5"/>
  <c r="N56" i="5"/>
  <c r="N69" i="5"/>
  <c r="N63" i="5"/>
  <c r="N57" i="5"/>
  <c r="N58" i="5"/>
  <c r="N71" i="5"/>
  <c r="N50" i="5"/>
  <c r="N47" i="5"/>
  <c r="N68" i="5"/>
  <c r="N33" i="5"/>
  <c r="N34" i="5"/>
  <c r="N87" i="5"/>
  <c r="N90" i="5"/>
  <c r="AE55" i="5"/>
  <c r="AF55" i="5" s="1"/>
  <c r="AE70" i="5"/>
  <c r="AF70" i="5" s="1"/>
  <c r="AE40" i="5"/>
  <c r="AF40" i="5" s="1"/>
  <c r="AE74" i="5"/>
  <c r="AF74" i="5" s="1"/>
  <c r="AE36" i="5"/>
  <c r="AF36" i="5" s="1"/>
  <c r="AE41" i="5"/>
  <c r="AF41" i="5" s="1"/>
  <c r="AE60" i="5"/>
  <c r="AF60" i="5" s="1"/>
  <c r="AE56" i="5"/>
  <c r="AF56" i="5" s="1"/>
  <c r="AE71" i="5"/>
  <c r="AF71" i="5" s="1"/>
  <c r="AE57" i="5"/>
  <c r="AF57" i="5" s="1"/>
  <c r="AE75" i="5"/>
  <c r="AF75" i="5" s="1"/>
  <c r="AE42" i="5"/>
  <c r="AF42" i="5" s="1"/>
  <c r="AE61" i="5"/>
  <c r="AF61" i="5" s="1"/>
  <c r="AE38" i="5"/>
  <c r="AF38" i="5" s="1"/>
  <c r="AE63" i="5"/>
  <c r="AF63" i="5" s="1"/>
  <c r="AE66" i="5"/>
  <c r="AF66" i="5" s="1"/>
  <c r="AE47" i="5"/>
  <c r="AF47" i="5" s="1"/>
  <c r="AE50" i="5"/>
  <c r="AF50" i="5" s="1"/>
  <c r="AE35" i="5"/>
  <c r="AF35" i="5" s="1"/>
  <c r="AE62" i="5"/>
  <c r="AF62" i="5" s="1"/>
  <c r="AE34" i="5"/>
  <c r="AF34" i="5" s="1"/>
  <c r="AE46" i="5"/>
  <c r="AF46" i="5" s="1"/>
  <c r="AE73" i="5"/>
  <c r="AF73" i="5" s="1"/>
  <c r="AE69" i="5"/>
  <c r="AF69" i="5" s="1"/>
  <c r="AE49" i="5"/>
  <c r="AF49" i="5" s="1"/>
  <c r="AE72" i="5"/>
  <c r="AF72" i="5" s="1"/>
  <c r="AE48" i="5"/>
  <c r="AF48" i="5" s="1"/>
  <c r="AE39" i="5"/>
  <c r="AF39" i="5" s="1"/>
  <c r="AE65" i="5"/>
  <c r="AF65" i="5" s="1"/>
  <c r="AE37" i="5"/>
  <c r="AF37" i="5" s="1"/>
  <c r="AE54" i="5"/>
  <c r="AF54" i="5" s="1"/>
  <c r="AE45" i="5"/>
  <c r="AF45" i="5" s="1"/>
  <c r="AE52" i="5"/>
  <c r="AF52" i="5" s="1"/>
  <c r="AE44" i="5"/>
  <c r="AF44" i="5" s="1"/>
  <c r="AE59" i="5"/>
  <c r="AF59" i="5" s="1"/>
  <c r="AE43" i="5"/>
  <c r="AF43" i="5" s="1"/>
  <c r="AE64" i="5"/>
  <c r="AF64" i="5" s="1"/>
  <c r="AE58" i="5"/>
  <c r="AF58" i="5" s="1"/>
  <c r="AE67" i="5"/>
  <c r="AF67" i="5" s="1"/>
  <c r="AE53" i="5"/>
  <c r="AF53" i="5" s="1"/>
  <c r="AE51" i="5"/>
  <c r="AF51" i="5" s="1"/>
  <c r="AE68" i="5"/>
  <c r="AF68" i="5" s="1"/>
  <c r="N196" i="5"/>
  <c r="N32" i="5"/>
  <c r="AH143" i="5"/>
  <c r="AH142" i="5"/>
  <c r="AE85" i="5"/>
  <c r="AF85" i="5" s="1"/>
  <c r="AE89" i="5"/>
  <c r="AF89" i="5" s="1"/>
  <c r="N139" i="5"/>
  <c r="AE140" i="5"/>
  <c r="AF140" i="5" s="1"/>
  <c r="AE142" i="5"/>
  <c r="AF142" i="5" s="1"/>
  <c r="N89" i="5"/>
  <c r="N85" i="5"/>
  <c r="N84" i="5"/>
  <c r="AE31" i="5"/>
  <c r="AF31" i="5" s="1"/>
  <c r="AH29" i="5"/>
  <c r="AE29" i="5"/>
  <c r="AF29" i="5" s="1"/>
  <c r="AH32" i="5"/>
  <c r="AE32" i="5"/>
  <c r="AF32" i="5" s="1"/>
  <c r="AG29" i="5"/>
  <c r="AG32" i="5"/>
  <c r="AG33" i="5"/>
  <c r="AH28" i="5"/>
  <c r="N28" i="5"/>
  <c r="N30" i="5"/>
  <c r="AG31" i="5"/>
  <c r="AG86" i="5"/>
  <c r="AE196" i="5"/>
  <c r="AF196" i="5" s="1"/>
  <c r="AE139" i="5"/>
  <c r="AF139" i="5" s="1"/>
  <c r="AG198" i="5"/>
  <c r="AG142" i="5"/>
  <c r="N86" i="5"/>
  <c r="AH141" i="5"/>
  <c r="AG141" i="5"/>
  <c r="AE141" i="5"/>
  <c r="AF141" i="5" s="1"/>
  <c r="AG194" i="5"/>
  <c r="AE30" i="5"/>
  <c r="AF30" i="5" s="1"/>
  <c r="AE28" i="5"/>
  <c r="AF28" i="5" s="1"/>
  <c r="AE33" i="5"/>
  <c r="AF33" i="5" s="1"/>
  <c r="AG90" i="5"/>
  <c r="AG28" i="5"/>
  <c r="AH30" i="5"/>
  <c r="AG30" i="5"/>
  <c r="AH85" i="5"/>
  <c r="AG85" i="5"/>
  <c r="AE143" i="5"/>
  <c r="AF143" i="5" s="1"/>
  <c r="AE195" i="5"/>
  <c r="AF195" i="5" s="1"/>
  <c r="AH89" i="5"/>
  <c r="AG89" i="5"/>
  <c r="AG143" i="5"/>
  <c r="AE197" i="5"/>
  <c r="AF197" i="5" s="1"/>
  <c r="N31" i="5"/>
  <c r="N142" i="5"/>
  <c r="AG197" i="5"/>
  <c r="N88" i="5"/>
  <c r="N140" i="5"/>
  <c r="W25" i="6"/>
  <c r="Y481" i="6"/>
  <c r="Y382" i="6"/>
  <c r="W445" i="6"/>
  <c r="Y367" i="6"/>
  <c r="Y201" i="6"/>
  <c r="W480" i="6"/>
  <c r="Y468" i="6"/>
  <c r="W416" i="6"/>
  <c r="W286" i="6"/>
  <c r="W236" i="6"/>
  <c r="Y139" i="6"/>
  <c r="Y46" i="6"/>
  <c r="Y34" i="6"/>
  <c r="Y66" i="6"/>
  <c r="Y479" i="6"/>
  <c r="W415" i="6"/>
  <c r="Y366" i="6"/>
  <c r="Y352" i="6"/>
  <c r="Y338" i="6"/>
  <c r="Y285" i="6"/>
  <c r="W247" i="6"/>
  <c r="Y159" i="6"/>
  <c r="Y124" i="6"/>
  <c r="W111" i="6"/>
  <c r="Y466" i="6"/>
  <c r="Y452" i="6"/>
  <c r="W378" i="6"/>
  <c r="Y137" i="6"/>
  <c r="Y388" i="6"/>
  <c r="W123" i="6"/>
  <c r="Y96" i="6"/>
  <c r="Y412" i="6"/>
  <c r="Y294" i="6"/>
  <c r="W269" i="6"/>
  <c r="Y244" i="6"/>
  <c r="Y221" i="6"/>
  <c r="Y208" i="6"/>
  <c r="W157" i="6"/>
  <c r="Y43" i="6"/>
  <c r="W30" i="6"/>
  <c r="W487" i="6"/>
  <c r="Y449" i="6"/>
  <c r="W231" i="6"/>
  <c r="Y145" i="6"/>
  <c r="W439" i="6"/>
  <c r="W356" i="6"/>
  <c r="Y465" i="6"/>
  <c r="Y454" i="6"/>
  <c r="Y387" i="6"/>
  <c r="Y483" i="6"/>
  <c r="Y462" i="6"/>
  <c r="Y431" i="6"/>
  <c r="Y417" i="6"/>
  <c r="W407" i="6"/>
  <c r="Y482" i="6"/>
  <c r="Y370" i="6"/>
  <c r="Y233" i="6"/>
  <c r="Y336" i="6"/>
  <c r="Y241" i="6"/>
  <c r="Y335" i="6"/>
  <c r="Y310" i="6"/>
  <c r="Y297" i="6"/>
  <c r="Y262" i="6"/>
  <c r="Y240" i="6"/>
  <c r="Y318" i="6"/>
  <c r="W295" i="6"/>
  <c r="W272" i="6"/>
  <c r="Y228" i="6"/>
  <c r="Y219" i="6"/>
  <c r="Y207" i="6"/>
  <c r="Y180" i="6"/>
  <c r="Y281" i="6"/>
  <c r="Y227" i="6"/>
  <c r="Y191" i="6"/>
  <c r="W484" i="6"/>
  <c r="W477" i="6"/>
  <c r="Y457" i="6"/>
  <c r="Y396" i="6"/>
  <c r="Y374" i="6"/>
  <c r="Y364" i="6"/>
  <c r="Y302" i="6"/>
  <c r="W234" i="6"/>
  <c r="Y226" i="6"/>
  <c r="Y194" i="6"/>
  <c r="W447" i="6"/>
  <c r="W385" i="6"/>
  <c r="W353" i="6"/>
  <c r="Y342" i="6"/>
  <c r="Y322" i="6"/>
  <c r="Y193" i="6"/>
  <c r="Y182" i="6"/>
  <c r="W493" i="6"/>
  <c r="W426" i="6"/>
  <c r="Y372" i="6"/>
  <c r="W362" i="6"/>
  <c r="W333" i="6"/>
  <c r="Y289" i="6"/>
  <c r="Y249" i="6"/>
  <c r="Y214" i="6"/>
  <c r="Y340" i="6"/>
  <c r="Y492" i="6"/>
  <c r="Y473" i="6"/>
  <c r="W463" i="6"/>
  <c r="Y434" i="6"/>
  <c r="Y402" i="6"/>
  <c r="W361" i="6"/>
  <c r="Y332" i="6"/>
  <c r="Y319" i="6"/>
  <c r="Y288" i="6"/>
  <c r="Y258" i="6"/>
  <c r="W433" i="6"/>
  <c r="W423" i="6"/>
  <c r="W350" i="6"/>
  <c r="Y308" i="6"/>
  <c r="Y287" i="6"/>
  <c r="W257" i="6"/>
  <c r="Y239" i="6"/>
  <c r="Y246" i="6"/>
  <c r="Y489" i="6"/>
  <c r="Y358" i="6"/>
  <c r="Y275" i="6"/>
  <c r="Y238" i="6"/>
  <c r="Y210" i="6"/>
  <c r="Y177" i="6"/>
  <c r="Y169" i="6"/>
  <c r="Y160" i="6"/>
  <c r="W140" i="6"/>
  <c r="Y102" i="6"/>
  <c r="Y32" i="6"/>
  <c r="W121" i="6"/>
  <c r="W110" i="6"/>
  <c r="W52" i="6"/>
  <c r="Y175" i="6"/>
  <c r="W167" i="6"/>
  <c r="Y109" i="6"/>
  <c r="W87" i="6"/>
  <c r="W20" i="6"/>
  <c r="W67" i="6"/>
  <c r="Y158" i="6"/>
  <c r="Y128" i="6"/>
  <c r="W119" i="6"/>
  <c r="W38" i="6"/>
  <c r="W29" i="6"/>
  <c r="Y107" i="6"/>
  <c r="Y37" i="6"/>
  <c r="W135" i="6"/>
  <c r="W95" i="6"/>
  <c r="Y134" i="6"/>
  <c r="Y112" i="6"/>
  <c r="Y71" i="6"/>
  <c r="Y61" i="6"/>
  <c r="W170" i="6"/>
  <c r="W161" i="6"/>
  <c r="Y45" i="6"/>
  <c r="W36" i="6"/>
  <c r="Y55" i="6"/>
  <c r="W478" i="6"/>
  <c r="Y425" i="6"/>
  <c r="W346" i="6"/>
  <c r="W330" i="6"/>
  <c r="W166" i="6"/>
  <c r="W151" i="6"/>
  <c r="W143" i="6"/>
  <c r="Y93" i="6"/>
  <c r="Y84" i="6"/>
  <c r="Y53" i="6"/>
  <c r="W494" i="6"/>
  <c r="Y450" i="6"/>
  <c r="Y403" i="6"/>
  <c r="W284" i="6"/>
  <c r="Y274" i="6"/>
  <c r="Y195" i="6"/>
  <c r="Y188" i="6"/>
  <c r="W173" i="6"/>
  <c r="Y142" i="6"/>
  <c r="Y116" i="6"/>
  <c r="Y92" i="6"/>
  <c r="Y83" i="6"/>
  <c r="Y42" i="6"/>
  <c r="Y33" i="6"/>
  <c r="Y326" i="6"/>
  <c r="W282" i="6"/>
  <c r="Y178" i="6"/>
  <c r="Y148" i="6"/>
  <c r="Y141" i="6"/>
  <c r="Y115" i="6"/>
  <c r="Y91" i="6"/>
  <c r="Y203" i="6"/>
  <c r="W186" i="6"/>
  <c r="Y98" i="6"/>
  <c r="Y464" i="6"/>
  <c r="W410" i="6"/>
  <c r="Y381" i="6"/>
  <c r="Y351" i="6"/>
  <c r="Y334" i="6"/>
  <c r="Y324" i="6"/>
  <c r="Y306" i="6"/>
  <c r="Y237" i="6"/>
  <c r="Y211" i="6"/>
  <c r="W202" i="6"/>
  <c r="Y185" i="6"/>
  <c r="Y147" i="6"/>
  <c r="Y97" i="6"/>
  <c r="W90" i="6"/>
  <c r="Y49" i="6"/>
  <c r="Y21" i="6"/>
  <c r="Y69" i="6"/>
  <c r="W455" i="6"/>
  <c r="Y438" i="6"/>
  <c r="W430" i="6"/>
  <c r="Y418" i="6"/>
  <c r="W400" i="6"/>
  <c r="W359" i="6"/>
  <c r="Y316" i="6"/>
  <c r="W271" i="6"/>
  <c r="W192" i="6"/>
  <c r="Y155" i="6"/>
  <c r="Y130" i="6"/>
  <c r="W122" i="6"/>
  <c r="Y113" i="6"/>
  <c r="W78" i="6"/>
  <c r="W65" i="6"/>
  <c r="Y57" i="6"/>
  <c r="W490" i="6"/>
  <c r="Y476" i="6"/>
  <c r="Y467" i="6"/>
  <c r="Y44" i="6"/>
  <c r="Y77" i="6"/>
  <c r="Y70" i="6"/>
  <c r="Y64" i="6"/>
  <c r="Y56" i="6"/>
  <c r="W394" i="6"/>
  <c r="Y380" i="6"/>
  <c r="Y371" i="6"/>
  <c r="Y365" i="6"/>
  <c r="W343" i="6"/>
  <c r="Y329" i="6"/>
  <c r="Y321" i="6"/>
  <c r="Y307" i="6"/>
  <c r="Y301" i="6"/>
  <c r="Y259" i="6"/>
  <c r="Y253" i="6"/>
  <c r="Y225" i="6"/>
  <c r="Y212" i="6"/>
  <c r="Y206" i="6"/>
  <c r="Y187" i="6"/>
  <c r="W154" i="6"/>
  <c r="Y127" i="6"/>
  <c r="Y82" i="6"/>
  <c r="Y51" i="6"/>
  <c r="W22" i="6"/>
  <c r="W474" i="6"/>
  <c r="Y460" i="6"/>
  <c r="Y451" i="6"/>
  <c r="Y422" i="6"/>
  <c r="W266" i="6"/>
  <c r="W199" i="6"/>
  <c r="Y179" i="6"/>
  <c r="Y146" i="6"/>
  <c r="Y114" i="6"/>
  <c r="Y108" i="6"/>
  <c r="Y89" i="6"/>
  <c r="Y320" i="6"/>
  <c r="Y300" i="6"/>
  <c r="Y265" i="6"/>
  <c r="Y252" i="6"/>
  <c r="Y224" i="6"/>
  <c r="Y205" i="6"/>
  <c r="Y198" i="6"/>
  <c r="Y132" i="6"/>
  <c r="Y126" i="6"/>
  <c r="Y100" i="6"/>
  <c r="Y94" i="6"/>
  <c r="Y35" i="6"/>
  <c r="Y28" i="6"/>
  <c r="Y75" i="6"/>
  <c r="W62" i="6"/>
  <c r="W458" i="6"/>
  <c r="Y444" i="6"/>
  <c r="Y435" i="6"/>
  <c r="Y429" i="6"/>
  <c r="Y420" i="6"/>
  <c r="Y414" i="6"/>
  <c r="Y406" i="6"/>
  <c r="Y399" i="6"/>
  <c r="Y384" i="6"/>
  <c r="Y369" i="6"/>
  <c r="Y355" i="6"/>
  <c r="Y349" i="6"/>
  <c r="W327" i="6"/>
  <c r="Y313" i="6"/>
  <c r="Y305" i="6"/>
  <c r="Y278" i="6"/>
  <c r="W218" i="6"/>
  <c r="Y486" i="6"/>
  <c r="W391" i="6"/>
  <c r="Y377" i="6"/>
  <c r="Y291" i="6"/>
  <c r="Y223" i="6"/>
  <c r="Y217" i="6"/>
  <c r="Y204" i="6"/>
  <c r="Y131" i="6"/>
  <c r="Y125" i="6"/>
  <c r="Y99" i="6"/>
  <c r="Y27" i="6"/>
  <c r="W442" i="6"/>
  <c r="Y428" i="6"/>
  <c r="Y419" i="6"/>
  <c r="Y413" i="6"/>
  <c r="Y404" i="6"/>
  <c r="Y398" i="6"/>
  <c r="Y390" i="6"/>
  <c r="Y383" i="6"/>
  <c r="Y368" i="6"/>
  <c r="Y348" i="6"/>
  <c r="Y304" i="6"/>
  <c r="W298" i="6"/>
  <c r="Y290" i="6"/>
  <c r="Y276" i="6"/>
  <c r="Y270" i="6"/>
  <c r="W263" i="6"/>
  <c r="Y256" i="6"/>
  <c r="W250" i="6"/>
  <c r="Y242" i="6"/>
  <c r="Y209" i="6"/>
  <c r="Y196" i="6"/>
  <c r="Y190" i="6"/>
  <c r="Y171" i="6"/>
  <c r="W138" i="6"/>
  <c r="Y118" i="6"/>
  <c r="W106" i="6"/>
  <c r="Y86" i="6"/>
  <c r="Y19" i="6"/>
  <c r="Y73" i="6"/>
  <c r="Y470" i="6"/>
  <c r="W375" i="6"/>
  <c r="Y339" i="6"/>
  <c r="W311" i="6"/>
  <c r="W183" i="6"/>
  <c r="Y163" i="6"/>
  <c r="Y488" i="6"/>
  <c r="Y472" i="6"/>
  <c r="Y456" i="6"/>
  <c r="Y440" i="6"/>
  <c r="Y424" i="6"/>
  <c r="Y408" i="6"/>
  <c r="Y392" i="6"/>
  <c r="Y376" i="6"/>
  <c r="Y360" i="6"/>
  <c r="Y344" i="6"/>
  <c r="Y328" i="6"/>
  <c r="Y312" i="6"/>
  <c r="Y296" i="6"/>
  <c r="Y280" i="6"/>
  <c r="Y264" i="6"/>
  <c r="Y248" i="6"/>
  <c r="Y232" i="6"/>
  <c r="Y216" i="6"/>
  <c r="Y200" i="6"/>
  <c r="Y184" i="6"/>
  <c r="Y168" i="6"/>
  <c r="Y152" i="6"/>
  <c r="Y136" i="6"/>
  <c r="Y120" i="6"/>
  <c r="Y104" i="6"/>
  <c r="Y88" i="6"/>
  <c r="Y81" i="6"/>
  <c r="Y491" i="6"/>
  <c r="Y475" i="6"/>
  <c r="Y459" i="6"/>
  <c r="Y443" i="6"/>
  <c r="Y427" i="6"/>
  <c r="Y411" i="6"/>
  <c r="Y395" i="6"/>
  <c r="Y379" i="6"/>
  <c r="Y363" i="6"/>
  <c r="Y347" i="6"/>
  <c r="Y331" i="6"/>
  <c r="Y315" i="6"/>
  <c r="Y299" i="6"/>
  <c r="Y283" i="6"/>
  <c r="Y267" i="6"/>
  <c r="Y251" i="6"/>
  <c r="Y80" i="6"/>
  <c r="Y485" i="6"/>
  <c r="Y469" i="6"/>
  <c r="Y453" i="6"/>
  <c r="Y437" i="6"/>
  <c r="Y421" i="6"/>
  <c r="Y405" i="6"/>
  <c r="Y389" i="6"/>
  <c r="Y373" i="6"/>
  <c r="Y357" i="6"/>
  <c r="Y341" i="6"/>
  <c r="Y325" i="6"/>
  <c r="Y309" i="6"/>
  <c r="Y293" i="6"/>
  <c r="Y277" i="6"/>
  <c r="Y261" i="6"/>
  <c r="Y245" i="6"/>
  <c r="Y229" i="6"/>
  <c r="Y213" i="6"/>
  <c r="Y197" i="6"/>
  <c r="Y181" i="6"/>
  <c r="Y165" i="6"/>
  <c r="Y149" i="6"/>
  <c r="Y133" i="6"/>
  <c r="Y117" i="6"/>
  <c r="Y101" i="6"/>
  <c r="Y85" i="6"/>
  <c r="Y74" i="6"/>
  <c r="Y58" i="6"/>
  <c r="Y79" i="6"/>
  <c r="Y63" i="6"/>
  <c r="Y76" i="6"/>
  <c r="Y60" i="6"/>
  <c r="Y40" i="6"/>
  <c r="Y24" i="6"/>
  <c r="Y39" i="6"/>
  <c r="Y23" i="6"/>
  <c r="Y54" i="6"/>
  <c r="Y48" i="6"/>
  <c r="Y47" i="6"/>
  <c r="Y31" i="6"/>
  <c r="AH230" i="4"/>
  <c r="AG227" i="4"/>
  <c r="AH214" i="4"/>
  <c r="AG211" i="4"/>
  <c r="AH198" i="4"/>
  <c r="AG195" i="4"/>
  <c r="AG230" i="4"/>
  <c r="AH217" i="4"/>
  <c r="AH201" i="4"/>
  <c r="AH229" i="4"/>
  <c r="AH213" i="4"/>
  <c r="AH197" i="4"/>
  <c r="AH232" i="4"/>
  <c r="AG229" i="4"/>
  <c r="AH216" i="4"/>
  <c r="AG213" i="4"/>
  <c r="AH200" i="4"/>
  <c r="AG197" i="4"/>
  <c r="AH219" i="4"/>
  <c r="AH203" i="4"/>
  <c r="AH177" i="4"/>
  <c r="AG174" i="4"/>
  <c r="AH161" i="4"/>
  <c r="AG158" i="4"/>
  <c r="AH145" i="4"/>
  <c r="AG142" i="4"/>
  <c r="AH180" i="4"/>
  <c r="AH164" i="4"/>
  <c r="AH148" i="4"/>
  <c r="AH176" i="4"/>
  <c r="AH160" i="4"/>
  <c r="AH144" i="4"/>
  <c r="AH179" i="4"/>
  <c r="AG176" i="4"/>
  <c r="AH163" i="4"/>
  <c r="AG160" i="4"/>
  <c r="AH147" i="4"/>
  <c r="AG144" i="4"/>
  <c r="AH182" i="4"/>
  <c r="AH166" i="4"/>
  <c r="AH150" i="4"/>
  <c r="AE139" i="4"/>
  <c r="AF139" i="4" s="1"/>
  <c r="AE137" i="4"/>
  <c r="AF137" i="4" s="1"/>
  <c r="N181" i="4"/>
  <c r="N165" i="4"/>
  <c r="N149" i="4"/>
  <c r="N170" i="4"/>
  <c r="N154" i="4"/>
  <c r="K132" i="4"/>
  <c r="L132" i="4" s="1"/>
  <c r="AG118" i="4"/>
  <c r="AG192" i="4"/>
  <c r="AH42" i="4"/>
  <c r="AH117" i="4"/>
  <c r="N126" i="4"/>
  <c r="AG116" i="4"/>
  <c r="AG108" i="4"/>
  <c r="AG119" i="4"/>
  <c r="AE94" i="4"/>
  <c r="AF94" i="4" s="1"/>
  <c r="AH41" i="4"/>
  <c r="AE124" i="4"/>
  <c r="AF124" i="4" s="1"/>
  <c r="AE108" i="4"/>
  <c r="AF108" i="4" s="1"/>
  <c r="AE92" i="4"/>
  <c r="AF92" i="4" s="1"/>
  <c r="AG115" i="4"/>
  <c r="AH105" i="4"/>
  <c r="AH140" i="4"/>
  <c r="AG190" i="4"/>
  <c r="AE122" i="4"/>
  <c r="AF122" i="4" s="1"/>
  <c r="N110" i="4"/>
  <c r="AE72" i="4"/>
  <c r="AF72" i="4" s="1"/>
  <c r="AE96" i="4"/>
  <c r="AF96" i="4" s="1"/>
  <c r="AE111" i="4"/>
  <c r="AF111" i="4" s="1"/>
  <c r="AE126" i="4"/>
  <c r="AF126" i="4" s="1"/>
  <c r="AG106" i="4"/>
  <c r="AG54" i="4"/>
  <c r="AH38" i="4"/>
  <c r="AH61" i="4"/>
  <c r="AG49" i="4"/>
  <c r="AG129" i="4"/>
  <c r="AH97" i="4"/>
  <c r="AE121" i="4"/>
  <c r="AF121" i="4" s="1"/>
  <c r="AE105" i="4"/>
  <c r="AF105" i="4" s="1"/>
  <c r="N102" i="4"/>
  <c r="N99" i="4"/>
  <c r="AH123" i="4"/>
  <c r="AH120" i="4"/>
  <c r="AE112" i="4"/>
  <c r="AF112" i="4" s="1"/>
  <c r="AE110" i="4"/>
  <c r="AF110" i="4" s="1"/>
  <c r="N54" i="4"/>
  <c r="K23" i="4"/>
  <c r="L23" i="4" s="1"/>
  <c r="AG74" i="4"/>
  <c r="AE120" i="4"/>
  <c r="AF120" i="4" s="1"/>
  <c r="AE104" i="4"/>
  <c r="AF104" i="4" s="1"/>
  <c r="N121" i="4"/>
  <c r="N95" i="4"/>
  <c r="N191" i="4"/>
  <c r="AH68" i="4"/>
  <c r="AG36" i="4"/>
  <c r="AE62" i="4"/>
  <c r="AF62" i="4" s="1"/>
  <c r="AE46" i="4"/>
  <c r="AF46" i="4" s="1"/>
  <c r="AH73" i="4"/>
  <c r="AH111" i="4"/>
  <c r="AG95" i="4"/>
  <c r="AE119" i="4"/>
  <c r="AF119" i="4" s="1"/>
  <c r="AG91" i="4"/>
  <c r="AE127" i="4"/>
  <c r="AF127" i="4" s="1"/>
  <c r="AG103" i="4"/>
  <c r="AH84" i="4"/>
  <c r="N71" i="4"/>
  <c r="N67" i="4"/>
  <c r="N64" i="4"/>
  <c r="N55" i="4"/>
  <c r="AH67" i="4"/>
  <c r="AH35" i="4"/>
  <c r="AE128" i="4"/>
  <c r="AF128" i="4" s="1"/>
  <c r="AE95" i="4"/>
  <c r="AF95" i="4" s="1"/>
  <c r="AE63" i="4"/>
  <c r="AF63" i="4" s="1"/>
  <c r="AG92" i="4"/>
  <c r="AH66" i="4"/>
  <c r="AH34" i="4"/>
  <c r="AE60" i="4"/>
  <c r="AF60" i="4" s="1"/>
  <c r="N106" i="4"/>
  <c r="AG122" i="4"/>
  <c r="AG90" i="4"/>
  <c r="N74" i="4"/>
  <c r="AG50" i="4"/>
  <c r="AG48" i="4"/>
  <c r="N101" i="4"/>
  <c r="AH114" i="4"/>
  <c r="AE98" i="4"/>
  <c r="AF98" i="4" s="1"/>
  <c r="AE93" i="4"/>
  <c r="AF93" i="4" s="1"/>
  <c r="AH52" i="4"/>
  <c r="AE123" i="4"/>
  <c r="AF123" i="4" s="1"/>
  <c r="N70" i="4"/>
  <c r="N66" i="4"/>
  <c r="AH49" i="4"/>
  <c r="AG47" i="4"/>
  <c r="N109" i="4"/>
  <c r="N97" i="4"/>
  <c r="N90" i="4"/>
  <c r="AE102" i="4"/>
  <c r="AF102" i="4" s="1"/>
  <c r="AE74" i="4"/>
  <c r="AF74" i="4" s="1"/>
  <c r="AG34" i="4"/>
  <c r="AE114" i="4"/>
  <c r="AF114" i="4" s="1"/>
  <c r="AH102" i="4"/>
  <c r="AH51" i="4"/>
  <c r="N43" i="4"/>
  <c r="N39" i="4"/>
  <c r="AG70" i="4"/>
  <c r="AG45" i="4"/>
  <c r="N129" i="4"/>
  <c r="N112" i="4"/>
  <c r="N104" i="4"/>
  <c r="AH113" i="4"/>
  <c r="AE109" i="4"/>
  <c r="AF109" i="4" s="1"/>
  <c r="AH101" i="4"/>
  <c r="AE97" i="4"/>
  <c r="AF97" i="4" s="1"/>
  <c r="AE115" i="4"/>
  <c r="AF115" i="4" s="1"/>
  <c r="N73" i="4"/>
  <c r="N100" i="4"/>
  <c r="AE118" i="4"/>
  <c r="AF118" i="4" s="1"/>
  <c r="AG97" i="4"/>
  <c r="AE138" i="4"/>
  <c r="AF138" i="4" s="1"/>
  <c r="N65" i="4"/>
  <c r="AG68" i="4"/>
  <c r="N118" i="4"/>
  <c r="N107" i="4"/>
  <c r="AH118" i="4"/>
  <c r="AE101" i="4"/>
  <c r="AF101" i="4" s="1"/>
  <c r="AG38" i="4"/>
  <c r="AE28" i="4"/>
  <c r="AF28" i="4" s="1"/>
  <c r="N86" i="4"/>
  <c r="N61" i="4"/>
  <c r="AH60" i="4"/>
  <c r="AH44" i="4"/>
  <c r="AE70" i="4"/>
  <c r="AF70" i="4" s="1"/>
  <c r="AE54" i="4"/>
  <c r="AF54" i="4" s="1"/>
  <c r="AE38" i="4"/>
  <c r="AF38" i="4" s="1"/>
  <c r="N115" i="4"/>
  <c r="AH129" i="4"/>
  <c r="AE125" i="4"/>
  <c r="AF125" i="4" s="1"/>
  <c r="AE113" i="4"/>
  <c r="AF113" i="4" s="1"/>
  <c r="AH104" i="4"/>
  <c r="AG96" i="4"/>
  <c r="AE103" i="4"/>
  <c r="AF103" i="4" s="1"/>
  <c r="N49" i="4"/>
  <c r="N41" i="4"/>
  <c r="AG66" i="4"/>
  <c r="AH124" i="4"/>
  <c r="AE117" i="4"/>
  <c r="AF117" i="4" s="1"/>
  <c r="AH100" i="4"/>
  <c r="AH95" i="4"/>
  <c r="AE36" i="4"/>
  <c r="AF36" i="4" s="1"/>
  <c r="N84" i="4"/>
  <c r="AG58" i="4"/>
  <c r="AG65" i="4"/>
  <c r="AH54" i="4"/>
  <c r="N122" i="4"/>
  <c r="N93" i="4"/>
  <c r="AE91" i="4"/>
  <c r="AF91" i="4" s="1"/>
  <c r="AH119" i="4"/>
  <c r="N68" i="4"/>
  <c r="AH57" i="4"/>
  <c r="AG64" i="4"/>
  <c r="N117" i="4"/>
  <c r="AE129" i="4"/>
  <c r="AF129" i="4" s="1"/>
  <c r="AG112" i="4"/>
  <c r="AH107" i="4"/>
  <c r="AH191" i="4"/>
  <c r="N193" i="4"/>
  <c r="N60" i="4"/>
  <c r="AE66" i="4"/>
  <c r="AF66" i="4" s="1"/>
  <c r="AG41" i="4"/>
  <c r="N125" i="4"/>
  <c r="N113" i="4"/>
  <c r="N96" i="4"/>
  <c r="AE99" i="4"/>
  <c r="AF99" i="4" s="1"/>
  <c r="K79" i="4"/>
  <c r="L79" i="4" s="1"/>
  <c r="N89" i="4"/>
  <c r="AH139" i="4"/>
  <c r="AH193" i="4"/>
  <c r="N57" i="4"/>
  <c r="N48" i="4"/>
  <c r="N36" i="4"/>
  <c r="AG71" i="4"/>
  <c r="AH39" i="4"/>
  <c r="AE49" i="4"/>
  <c r="AF49" i="4" s="1"/>
  <c r="AG75" i="4"/>
  <c r="N127" i="4"/>
  <c r="AE107" i="4"/>
  <c r="AF107" i="4" s="1"/>
  <c r="AE90" i="4"/>
  <c r="AF90" i="4" s="1"/>
  <c r="N139" i="4"/>
  <c r="AG117" i="4"/>
  <c r="AH125" i="4"/>
  <c r="AH109" i="4"/>
  <c r="AH93" i="4"/>
  <c r="AH128" i="4"/>
  <c r="AG125" i="4"/>
  <c r="AH112" i="4"/>
  <c r="AG109" i="4"/>
  <c r="AH96" i="4"/>
  <c r="AG93" i="4"/>
  <c r="AH115" i="4"/>
  <c r="AH99" i="4"/>
  <c r="AH87" i="4"/>
  <c r="AH88" i="4"/>
  <c r="N114" i="4"/>
  <c r="N98" i="4"/>
  <c r="N119" i="4"/>
  <c r="N103" i="4"/>
  <c r="N42" i="4"/>
  <c r="AE52" i="4"/>
  <c r="AF52" i="4" s="1"/>
  <c r="AE48" i="4"/>
  <c r="AF48" i="4" s="1"/>
  <c r="AE44" i="4"/>
  <c r="AF44" i="4" s="1"/>
  <c r="AE39" i="4"/>
  <c r="AF39" i="4" s="1"/>
  <c r="AE88" i="4"/>
  <c r="AF88" i="4" s="1"/>
  <c r="N35" i="4"/>
  <c r="AE69" i="4"/>
  <c r="AF69" i="4" s="1"/>
  <c r="AE65" i="4"/>
  <c r="AF65" i="4" s="1"/>
  <c r="AE57" i="4"/>
  <c r="AF57" i="4" s="1"/>
  <c r="AG88" i="4"/>
  <c r="AG138" i="4"/>
  <c r="N52" i="4"/>
  <c r="N45" i="4"/>
  <c r="AE61" i="4"/>
  <c r="AF61" i="4" s="1"/>
  <c r="AH86" i="4"/>
  <c r="N53" i="4"/>
  <c r="N38" i="4"/>
  <c r="AE51" i="4"/>
  <c r="AF51" i="4" s="1"/>
  <c r="AH31" i="4"/>
  <c r="AE84" i="4"/>
  <c r="AF84" i="4" s="1"/>
  <c r="N62" i="4"/>
  <c r="AH50" i="4"/>
  <c r="AE31" i="4"/>
  <c r="AF31" i="4" s="1"/>
  <c r="AG84" i="4"/>
  <c r="N56" i="4"/>
  <c r="AE68" i="4"/>
  <c r="AF68" i="4" s="1"/>
  <c r="AE64" i="4"/>
  <c r="AF64" i="4" s="1"/>
  <c r="AE37" i="4"/>
  <c r="AF37" i="4" s="1"/>
  <c r="N34" i="4"/>
  <c r="AH36" i="4"/>
  <c r="N137" i="4"/>
  <c r="AE191" i="4"/>
  <c r="AF191" i="4" s="1"/>
  <c r="N59" i="4"/>
  <c r="N51" i="4"/>
  <c r="N44" i="4"/>
  <c r="AE73" i="4"/>
  <c r="AF73" i="4" s="1"/>
  <c r="AH63" i="4"/>
  <c r="AE55" i="4"/>
  <c r="AF55" i="4" s="1"/>
  <c r="AE50" i="4"/>
  <c r="AF50" i="4" s="1"/>
  <c r="AE89" i="4"/>
  <c r="AF89" i="4" s="1"/>
  <c r="AG191" i="4"/>
  <c r="AE193" i="4"/>
  <c r="AF193" i="4" s="1"/>
  <c r="AE67" i="4"/>
  <c r="AF67" i="4" s="1"/>
  <c r="AG139" i="4"/>
  <c r="AG193" i="4"/>
  <c r="N69" i="4"/>
  <c r="N32" i="4"/>
  <c r="AG87" i="4"/>
  <c r="AG137" i="4"/>
  <c r="AH71" i="4"/>
  <c r="AH58" i="4"/>
  <c r="AH46" i="4"/>
  <c r="AE85" i="4"/>
  <c r="AF85" i="4" s="1"/>
  <c r="N72" i="4"/>
  <c r="AE41" i="4"/>
  <c r="AF41" i="4" s="1"/>
  <c r="AE87" i="4"/>
  <c r="AF87" i="4" s="1"/>
  <c r="N30" i="4"/>
  <c r="AG85" i="4"/>
  <c r="N192" i="4"/>
  <c r="N50" i="4"/>
  <c r="AE71" i="4"/>
  <c r="AF71" i="4" s="1"/>
  <c r="AE53" i="4"/>
  <c r="AF53" i="4" s="1"/>
  <c r="AE35" i="4"/>
  <c r="AF35" i="4" s="1"/>
  <c r="N140" i="4"/>
  <c r="N190" i="4"/>
  <c r="N75" i="4"/>
  <c r="N37" i="4"/>
  <c r="AH70" i="4"/>
  <c r="AE45" i="4"/>
  <c r="AF45" i="4" s="1"/>
  <c r="AG40" i="4"/>
  <c r="AG89" i="4"/>
  <c r="N28" i="4"/>
  <c r="AH190" i="4"/>
  <c r="N46" i="4"/>
  <c r="AH28" i="4"/>
  <c r="AH30" i="4"/>
  <c r="N138" i="4"/>
  <c r="AE190" i="4"/>
  <c r="AF190" i="4" s="1"/>
  <c r="N40" i="4"/>
  <c r="AH62" i="4"/>
  <c r="AG39" i="4"/>
  <c r="AE34" i="4"/>
  <c r="AF34" i="4" s="1"/>
  <c r="N85" i="4"/>
  <c r="N87" i="4"/>
  <c r="N88" i="4"/>
  <c r="AG67" i="4"/>
  <c r="AG51" i="4"/>
  <c r="AG35" i="4"/>
  <c r="AH69" i="4"/>
  <c r="AH53" i="4"/>
  <c r="AH37" i="4"/>
  <c r="AH72" i="4"/>
  <c r="AG69" i="4"/>
  <c r="AH56" i="4"/>
  <c r="AG53" i="4"/>
  <c r="AH40" i="4"/>
  <c r="AG37" i="4"/>
  <c r="AH75" i="4"/>
  <c r="AH59" i="4"/>
  <c r="AH43" i="4"/>
  <c r="AE32" i="4"/>
  <c r="AF32" i="4" s="1"/>
  <c r="AE30" i="4"/>
  <c r="AF30" i="4" s="1"/>
  <c r="N63" i="4"/>
  <c r="N47" i="4"/>
  <c r="AG32" i="4"/>
  <c r="AG30" i="4"/>
  <c r="AG28" i="4"/>
  <c r="AG33" i="4"/>
  <c r="AG31" i="4"/>
  <c r="AH29" i="4"/>
  <c r="N33" i="4"/>
  <c r="N31" i="4"/>
  <c r="N29" i="4"/>
  <c r="AE218" i="3"/>
  <c r="AF218" i="3" s="1"/>
  <c r="AE202" i="3"/>
  <c r="AF202" i="3" s="1"/>
  <c r="AH223" i="3"/>
  <c r="AG220" i="3"/>
  <c r="AG204" i="3"/>
  <c r="AG223" i="3"/>
  <c r="AH194" i="3"/>
  <c r="AG194" i="3"/>
  <c r="AH228" i="3"/>
  <c r="AH212" i="3"/>
  <c r="AH196" i="3"/>
  <c r="AG228" i="3"/>
  <c r="AH215" i="3"/>
  <c r="AG212" i="3"/>
  <c r="AH199" i="3"/>
  <c r="AG196" i="3"/>
  <c r="AH218" i="3"/>
  <c r="AH202" i="3"/>
  <c r="AH190" i="3"/>
  <c r="AE190" i="3"/>
  <c r="AF190" i="3" s="1"/>
  <c r="AE191" i="3"/>
  <c r="AF191" i="3" s="1"/>
  <c r="AH189" i="3"/>
  <c r="N222" i="3"/>
  <c r="N206" i="3"/>
  <c r="AH191" i="3"/>
  <c r="AE169" i="3"/>
  <c r="AF169" i="3" s="1"/>
  <c r="AE153" i="3"/>
  <c r="AF153" i="3" s="1"/>
  <c r="AG143" i="3"/>
  <c r="AG180" i="3"/>
  <c r="AH167" i="3"/>
  <c r="AG164" i="3"/>
  <c r="AH151" i="3"/>
  <c r="AG148" i="3"/>
  <c r="AG167" i="3"/>
  <c r="AG151" i="3"/>
  <c r="AH176" i="3"/>
  <c r="AH160" i="3"/>
  <c r="AH144" i="3"/>
  <c r="AH179" i="3"/>
  <c r="AG176" i="3"/>
  <c r="AH163" i="3"/>
  <c r="AG160" i="3"/>
  <c r="AH147" i="3"/>
  <c r="AG144" i="3"/>
  <c r="AH166" i="3"/>
  <c r="AH150" i="3"/>
  <c r="N170" i="3"/>
  <c r="N154" i="3"/>
  <c r="AE139" i="3"/>
  <c r="AF139" i="3" s="1"/>
  <c r="AG65" i="3"/>
  <c r="AE38" i="3"/>
  <c r="AF38" i="3" s="1"/>
  <c r="N92" i="3"/>
  <c r="AE129" i="3"/>
  <c r="AF129" i="3" s="1"/>
  <c r="AG112" i="3"/>
  <c r="AH137" i="3"/>
  <c r="AH123" i="3"/>
  <c r="AH111" i="3"/>
  <c r="AE106" i="3"/>
  <c r="AF106" i="3" s="1"/>
  <c r="AE94" i="3"/>
  <c r="AF94" i="3" s="1"/>
  <c r="AE137" i="3"/>
  <c r="AF137" i="3" s="1"/>
  <c r="AG48" i="3"/>
  <c r="AE128" i="3"/>
  <c r="AF128" i="3" s="1"/>
  <c r="AG94" i="3"/>
  <c r="N43" i="3"/>
  <c r="AE66" i="3"/>
  <c r="AF66" i="3" s="1"/>
  <c r="AG47" i="3"/>
  <c r="AG128" i="3"/>
  <c r="AE123" i="3"/>
  <c r="AF123" i="3" s="1"/>
  <c r="AE111" i="3"/>
  <c r="AF111" i="3" s="1"/>
  <c r="AE93" i="3"/>
  <c r="AF93" i="3" s="1"/>
  <c r="N32" i="3"/>
  <c r="AH46" i="3"/>
  <c r="AH127" i="3"/>
  <c r="AH102" i="3"/>
  <c r="AG66" i="3"/>
  <c r="AH45" i="3"/>
  <c r="AE122" i="3"/>
  <c r="AF122" i="3" s="1"/>
  <c r="N50" i="3"/>
  <c r="AE127" i="3"/>
  <c r="AF127" i="3" s="1"/>
  <c r="AH121" i="3"/>
  <c r="AG110" i="3"/>
  <c r="AH97" i="3"/>
  <c r="N115" i="3"/>
  <c r="AH126" i="3"/>
  <c r="AE109" i="3"/>
  <c r="AF109" i="3" s="1"/>
  <c r="AH104" i="3"/>
  <c r="AH118" i="3"/>
  <c r="AH108" i="3"/>
  <c r="N36" i="3"/>
  <c r="AG30" i="3"/>
  <c r="N65" i="3"/>
  <c r="N60" i="3"/>
  <c r="N56" i="3"/>
  <c r="AG70" i="3"/>
  <c r="AH54" i="3"/>
  <c r="AH38" i="3"/>
  <c r="AE44" i="3"/>
  <c r="AF44" i="3" s="1"/>
  <c r="AG68" i="3"/>
  <c r="AG60" i="3"/>
  <c r="N90" i="3"/>
  <c r="N111" i="3"/>
  <c r="N48" i="3"/>
  <c r="AE59" i="3"/>
  <c r="AF59" i="3" s="1"/>
  <c r="AE43" i="3"/>
  <c r="AF43" i="3" s="1"/>
  <c r="N122" i="3"/>
  <c r="AE91" i="3"/>
  <c r="AF91" i="3" s="1"/>
  <c r="AG189" i="3"/>
  <c r="AG55" i="3"/>
  <c r="N192" i="3"/>
  <c r="N71" i="3"/>
  <c r="AE58" i="3"/>
  <c r="AF58" i="3" s="1"/>
  <c r="AG67" i="3"/>
  <c r="AG42" i="3"/>
  <c r="AE125" i="3"/>
  <c r="AF125" i="3" s="1"/>
  <c r="N69" i="3"/>
  <c r="AG39" i="3"/>
  <c r="AG61" i="3"/>
  <c r="AE70" i="3"/>
  <c r="AF70" i="3" s="1"/>
  <c r="AH192" i="3"/>
  <c r="AG96" i="3"/>
  <c r="AE90" i="3"/>
  <c r="AF90" i="3" s="1"/>
  <c r="AG140" i="3"/>
  <c r="AG91" i="3"/>
  <c r="AH125" i="3"/>
  <c r="AG122" i="3"/>
  <c r="AH109" i="3"/>
  <c r="AG106" i="3"/>
  <c r="AH93" i="3"/>
  <c r="AG90" i="3"/>
  <c r="AH128" i="3"/>
  <c r="AG125" i="3"/>
  <c r="AH112" i="3"/>
  <c r="AG109" i="3"/>
  <c r="AH96" i="3"/>
  <c r="AG93" i="3"/>
  <c r="AH115" i="3"/>
  <c r="AH99" i="3"/>
  <c r="AH88" i="3"/>
  <c r="AG139" i="3"/>
  <c r="AG192" i="3"/>
  <c r="N67" i="3"/>
  <c r="N52" i="3"/>
  <c r="AH67" i="3"/>
  <c r="AE64" i="3"/>
  <c r="AF64" i="3" s="1"/>
  <c r="AE45" i="3"/>
  <c r="AF45" i="3" s="1"/>
  <c r="N99" i="3"/>
  <c r="AE87" i="3"/>
  <c r="AF87" i="3" s="1"/>
  <c r="AG137" i="3"/>
  <c r="N53" i="3"/>
  <c r="N41" i="3"/>
  <c r="AH63" i="3"/>
  <c r="AE56" i="3"/>
  <c r="AF56" i="3" s="1"/>
  <c r="AH48" i="3"/>
  <c r="AE41" i="3"/>
  <c r="AF41" i="3" s="1"/>
  <c r="N125" i="3"/>
  <c r="N113" i="3"/>
  <c r="AE60" i="3"/>
  <c r="AF60" i="3" s="1"/>
  <c r="AG56" i="3"/>
  <c r="AH44" i="3"/>
  <c r="N127" i="3"/>
  <c r="N120" i="3"/>
  <c r="N102" i="3"/>
  <c r="AE53" i="3"/>
  <c r="AF53" i="3" s="1"/>
  <c r="AE89" i="3"/>
  <c r="AF89" i="3" s="1"/>
  <c r="AE85" i="3"/>
  <c r="AF85" i="3" s="1"/>
  <c r="AE71" i="3"/>
  <c r="AF71" i="3" s="1"/>
  <c r="AE48" i="3"/>
  <c r="AF48" i="3" s="1"/>
  <c r="AE40" i="3"/>
  <c r="AF40" i="3" s="1"/>
  <c r="N128" i="3"/>
  <c r="N91" i="3"/>
  <c r="AG190" i="3"/>
  <c r="N30" i="3"/>
  <c r="AE32" i="3"/>
  <c r="AF32" i="3" s="1"/>
  <c r="N140" i="3"/>
  <c r="N189" i="3"/>
  <c r="N44" i="3"/>
  <c r="AG40" i="3"/>
  <c r="N116" i="3"/>
  <c r="N105" i="3"/>
  <c r="N98" i="3"/>
  <c r="AG32" i="3"/>
  <c r="N51" i="3"/>
  <c r="N40" i="3"/>
  <c r="AH70" i="3"/>
  <c r="AH39" i="3"/>
  <c r="N123" i="3"/>
  <c r="N106" i="3"/>
  <c r="AE30" i="3"/>
  <c r="AF30" i="3" s="1"/>
  <c r="N138" i="3"/>
  <c r="AE189" i="3"/>
  <c r="AF189" i="3" s="1"/>
  <c r="N62" i="3"/>
  <c r="N59" i="3"/>
  <c r="AG59" i="3"/>
  <c r="AE55" i="3"/>
  <c r="AF55" i="3" s="1"/>
  <c r="N101" i="3"/>
  <c r="AE37" i="3"/>
  <c r="AF37" i="3" s="1"/>
  <c r="N37" i="3"/>
  <c r="AH58" i="3"/>
  <c r="AH50" i="3"/>
  <c r="AH34" i="3"/>
  <c r="AG31" i="3"/>
  <c r="AE88" i="3"/>
  <c r="AF88" i="3" s="1"/>
  <c r="AE138" i="3"/>
  <c r="AF138" i="3" s="1"/>
  <c r="K184" i="3"/>
  <c r="L184" i="3" s="1"/>
  <c r="AG191" i="3"/>
  <c r="N109" i="3"/>
  <c r="N97" i="3"/>
  <c r="AG138" i="3"/>
  <c r="N66" i="3"/>
  <c r="AH62" i="3"/>
  <c r="AG46" i="3"/>
  <c r="AG43" i="3"/>
  <c r="AE34" i="3"/>
  <c r="AF34" i="3" s="1"/>
  <c r="N57" i="3"/>
  <c r="AE69" i="3"/>
  <c r="AF69" i="3" s="1"/>
  <c r="N129" i="3"/>
  <c r="N112" i="3"/>
  <c r="AG29" i="3"/>
  <c r="AH84" i="3"/>
  <c r="AG86" i="3"/>
  <c r="N68" i="3"/>
  <c r="N46" i="3"/>
  <c r="N35" i="3"/>
  <c r="AG38" i="3"/>
  <c r="N118" i="3"/>
  <c r="N114" i="3"/>
  <c r="N119" i="3"/>
  <c r="N103" i="3"/>
  <c r="AG85" i="3"/>
  <c r="AG87" i="3"/>
  <c r="AG84" i="3"/>
  <c r="AG89" i="3"/>
  <c r="AG88" i="3"/>
  <c r="N88" i="3"/>
  <c r="N86" i="3"/>
  <c r="N84" i="3"/>
  <c r="AH53" i="3"/>
  <c r="AG69" i="3"/>
  <c r="AH56" i="3"/>
  <c r="AG53" i="3"/>
  <c r="AH40" i="3"/>
  <c r="AG37" i="3"/>
  <c r="AH69" i="3"/>
  <c r="AH59" i="3"/>
  <c r="AH43" i="3"/>
  <c r="AH37" i="3"/>
  <c r="AH30" i="3"/>
  <c r="AE28" i="3"/>
  <c r="AF28" i="3" s="1"/>
  <c r="AE31" i="3"/>
  <c r="AF31" i="3" s="1"/>
  <c r="AH28" i="3"/>
  <c r="AG28" i="3"/>
  <c r="AG33" i="3"/>
  <c r="N58" i="3"/>
  <c r="N42" i="3"/>
  <c r="N61" i="3"/>
  <c r="N63" i="3"/>
  <c r="N47" i="3"/>
  <c r="N28" i="3"/>
  <c r="K23" i="3"/>
  <c r="L23" i="3" s="1"/>
  <c r="N33" i="3"/>
  <c r="N31" i="3"/>
  <c r="N29" i="3"/>
  <c r="AH226" i="2"/>
  <c r="AH210" i="2"/>
  <c r="AH194" i="2"/>
  <c r="AG226" i="2"/>
  <c r="AH213" i="2"/>
  <c r="AG210" i="2"/>
  <c r="AH197" i="2"/>
  <c r="AG194" i="2"/>
  <c r="AH216" i="2"/>
  <c r="AH200" i="2"/>
  <c r="AE189" i="2"/>
  <c r="AF189" i="2" s="1"/>
  <c r="AE187" i="2"/>
  <c r="AF187" i="2" s="1"/>
  <c r="N215" i="2"/>
  <c r="N199" i="2"/>
  <c r="N220" i="2"/>
  <c r="N204" i="2"/>
  <c r="K182" i="2"/>
  <c r="L182" i="2" s="1"/>
  <c r="AE168" i="2"/>
  <c r="AF168" i="2" s="1"/>
  <c r="AE152" i="2"/>
  <c r="AF152" i="2" s="1"/>
  <c r="AG142" i="2"/>
  <c r="AG170" i="2"/>
  <c r="AH157" i="2"/>
  <c r="AG154" i="2"/>
  <c r="AH141" i="2"/>
  <c r="AG141" i="2"/>
  <c r="AH175" i="2"/>
  <c r="AG172" i="2"/>
  <c r="AH159" i="2"/>
  <c r="AG156" i="2"/>
  <c r="AH143" i="2"/>
  <c r="AG140" i="2"/>
  <c r="AH178" i="2"/>
  <c r="AG175" i="2"/>
  <c r="AH162" i="2"/>
  <c r="AG159" i="2"/>
  <c r="AH146" i="2"/>
  <c r="AG143" i="2"/>
  <c r="AH165" i="2"/>
  <c r="AH149" i="2"/>
  <c r="N153" i="2"/>
  <c r="N169" i="2"/>
  <c r="AG139" i="2"/>
  <c r="AG137" i="2"/>
  <c r="AG138" i="2"/>
  <c r="AG136" i="2"/>
  <c r="N138" i="2"/>
  <c r="N137" i="2"/>
  <c r="AH125" i="2"/>
  <c r="AH128" i="2"/>
  <c r="AG125" i="2"/>
  <c r="AH112" i="2"/>
  <c r="AG109" i="2"/>
  <c r="AH96" i="2"/>
  <c r="AG93" i="2"/>
  <c r="AH93" i="2"/>
  <c r="AH115" i="2"/>
  <c r="AH99" i="2"/>
  <c r="AH109" i="2"/>
  <c r="AE85" i="2"/>
  <c r="AF85" i="2" s="1"/>
  <c r="AH88" i="2"/>
  <c r="AE88" i="2"/>
  <c r="AF88" i="2" s="1"/>
  <c r="AH86" i="2"/>
  <c r="AE89" i="2"/>
  <c r="AF89" i="2" s="1"/>
  <c r="AE86" i="2"/>
  <c r="AF86" i="2" s="1"/>
  <c r="N119" i="2"/>
  <c r="N103" i="2"/>
  <c r="AG89" i="2"/>
  <c r="AG84" i="2"/>
  <c r="AH87" i="2"/>
  <c r="AG85" i="2"/>
  <c r="AG88" i="2"/>
  <c r="AG86" i="2"/>
  <c r="N85" i="2"/>
  <c r="N89" i="2"/>
  <c r="AH69" i="2"/>
  <c r="AG69" i="2"/>
  <c r="AH56" i="2"/>
  <c r="AG53" i="2"/>
  <c r="AH40" i="2"/>
  <c r="AG37" i="2"/>
  <c r="AH37" i="2"/>
  <c r="AH59" i="2"/>
  <c r="AH43" i="2"/>
  <c r="AH53" i="2"/>
  <c r="AE30" i="2"/>
  <c r="AF30" i="2" s="1"/>
  <c r="AE32" i="2"/>
  <c r="AF32" i="2" s="1"/>
  <c r="N47" i="2"/>
  <c r="N63" i="2"/>
  <c r="AG33" i="2"/>
  <c r="AE33" i="4"/>
  <c r="AF33" i="4" s="1"/>
  <c r="AE140" i="4"/>
  <c r="AF140" i="4" s="1"/>
  <c r="AG86" i="4"/>
  <c r="AG140" i="4"/>
  <c r="AE29" i="4"/>
  <c r="AF29" i="4" s="1"/>
  <c r="AH33" i="4"/>
  <c r="AE86" i="4"/>
  <c r="AF86" i="4" s="1"/>
  <c r="AG29" i="4"/>
  <c r="AE33" i="3"/>
  <c r="AF33" i="3" s="1"/>
  <c r="AE29" i="3"/>
  <c r="AF29" i="3" s="1"/>
  <c r="AE86" i="3"/>
  <c r="AF86" i="3" s="1"/>
  <c r="AH140" i="3"/>
  <c r="AE140" i="3"/>
  <c r="AF140" i="3" s="1"/>
  <c r="AH29" i="3"/>
  <c r="AH86" i="3"/>
  <c r="AH33" i="3"/>
  <c r="AG29" i="2"/>
  <c r="AE87" i="2"/>
  <c r="AF87" i="2" s="1"/>
  <c r="AG87" i="2"/>
  <c r="AG187" i="2"/>
  <c r="AE29" i="2"/>
  <c r="AF29" i="2" s="1"/>
  <c r="AG28" i="2"/>
  <c r="AE31" i="2"/>
  <c r="AF31" i="2" s="1"/>
  <c r="AG32" i="2"/>
  <c r="AH139" i="2"/>
  <c r="AE139" i="2"/>
  <c r="AF139" i="2" s="1"/>
  <c r="AE33" i="2"/>
  <c r="AF33" i="2" s="1"/>
  <c r="AG30" i="2"/>
  <c r="AG188" i="2"/>
  <c r="AG190" i="2"/>
  <c r="W829" i="6" l="1"/>
  <c r="W830" i="6" s="1"/>
  <c r="X826" i="6"/>
  <c r="X827" i="6" s="1"/>
  <c r="Y821" i="6"/>
  <c r="Y822" i="6" s="1"/>
  <c r="Y823" i="6" s="1"/>
  <c r="Y824" i="6" s="1"/>
  <c r="P191" i="1"/>
  <c r="P192" i="1"/>
  <c r="AH192" i="1" s="1"/>
  <c r="P193" i="1"/>
  <c r="AH193" i="1" s="1"/>
  <c r="P194" i="1"/>
  <c r="P195" i="1"/>
  <c r="AH195" i="1" s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AG208" i="1" s="1"/>
  <c r="P209" i="1"/>
  <c r="P210" i="1"/>
  <c r="P211" i="1"/>
  <c r="AH211" i="1" s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AH224" i="1" s="1"/>
  <c r="P225" i="1"/>
  <c r="AD188" i="1"/>
  <c r="AD189" i="1"/>
  <c r="AD190" i="1"/>
  <c r="AD191" i="1"/>
  <c r="AD192" i="1"/>
  <c r="AD193" i="1"/>
  <c r="AD194" i="1"/>
  <c r="AD195" i="1"/>
  <c r="AD196" i="1"/>
  <c r="AH196" i="1" s="1"/>
  <c r="AD197" i="1"/>
  <c r="AG197" i="1" s="1"/>
  <c r="AD198" i="1"/>
  <c r="AG198" i="1" s="1"/>
  <c r="AD199" i="1"/>
  <c r="AD200" i="1"/>
  <c r="AG200" i="1" s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G212" i="1" s="1"/>
  <c r="AD213" i="1"/>
  <c r="AG213" i="1" s="1"/>
  <c r="AD214" i="1"/>
  <c r="AD215" i="1"/>
  <c r="AG215" i="1" s="1"/>
  <c r="AD216" i="1"/>
  <c r="AH216" i="1" s="1"/>
  <c r="AD217" i="1"/>
  <c r="AD218" i="1"/>
  <c r="AD219" i="1"/>
  <c r="AH219" i="1" s="1"/>
  <c r="AD220" i="1"/>
  <c r="AD221" i="1"/>
  <c r="AD222" i="1"/>
  <c r="AD223" i="1"/>
  <c r="AD224" i="1"/>
  <c r="AD225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M186" i="1"/>
  <c r="L186" i="1"/>
  <c r="K186" i="1"/>
  <c r="J186" i="1"/>
  <c r="AD183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AE206" i="1" s="1"/>
  <c r="AF206" i="1" s="1"/>
  <c r="W207" i="1"/>
  <c r="W208" i="1"/>
  <c r="AE208" i="1" s="1"/>
  <c r="AF208" i="1" s="1"/>
  <c r="W209" i="1"/>
  <c r="AE209" i="1" s="1"/>
  <c r="AF209" i="1" s="1"/>
  <c r="W210" i="1"/>
  <c r="AE210" i="1" s="1"/>
  <c r="AF210" i="1" s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AE224" i="1" s="1"/>
  <c r="AF224" i="1" s="1"/>
  <c r="W225" i="1"/>
  <c r="W190" i="1"/>
  <c r="P190" i="1"/>
  <c r="AH190" i="1" s="1"/>
  <c r="W189" i="1"/>
  <c r="P189" i="1"/>
  <c r="W188" i="1"/>
  <c r="P188" i="1"/>
  <c r="AD187" i="1"/>
  <c r="W187" i="1"/>
  <c r="P187" i="1"/>
  <c r="AD186" i="1"/>
  <c r="AD185" i="1"/>
  <c r="AD184" i="1"/>
  <c r="J182" i="1"/>
  <c r="W29" i="1"/>
  <c r="AD29" i="1"/>
  <c r="AD27" i="1"/>
  <c r="AD25" i="1"/>
  <c r="AD24" i="1"/>
  <c r="AH187" i="1" l="1"/>
  <c r="AH212" i="1"/>
  <c r="AE205" i="1"/>
  <c r="AF205" i="1" s="1"/>
  <c r="AH201" i="1"/>
  <c r="AG201" i="1"/>
  <c r="AE204" i="1"/>
  <c r="AF204" i="1" s="1"/>
  <c r="AE29" i="1"/>
  <c r="AH198" i="1"/>
  <c r="AG196" i="1"/>
  <c r="AE218" i="1"/>
  <c r="AF218" i="1" s="1"/>
  <c r="AH218" i="1"/>
  <c r="AE200" i="1"/>
  <c r="AF200" i="1" s="1"/>
  <c r="AH188" i="1"/>
  <c r="AE199" i="1"/>
  <c r="AF199" i="1" s="1"/>
  <c r="AE188" i="1"/>
  <c r="AF188" i="1" s="1"/>
  <c r="AH189" i="1"/>
  <c r="AG188" i="1"/>
  <c r="AG225" i="1"/>
  <c r="AE220" i="1"/>
  <c r="AF220" i="1" s="1"/>
  <c r="AE203" i="1"/>
  <c r="AF203" i="1" s="1"/>
  <c r="AH222" i="1"/>
  <c r="AE219" i="1"/>
  <c r="AF219" i="1" s="1"/>
  <c r="AE187" i="1"/>
  <c r="AF187" i="1" s="1"/>
  <c r="AE217" i="1"/>
  <c r="AF217" i="1" s="1"/>
  <c r="AE201" i="1"/>
  <c r="AF201" i="1" s="1"/>
  <c r="AG221" i="1"/>
  <c r="AE221" i="1"/>
  <c r="AF221" i="1" s="1"/>
  <c r="AE202" i="1"/>
  <c r="AF202" i="1" s="1"/>
  <c r="AE216" i="1"/>
  <c r="AF216" i="1" s="1"/>
  <c r="AE223" i="1"/>
  <c r="AF223" i="1" s="1"/>
  <c r="AG211" i="1"/>
  <c r="AE213" i="1"/>
  <c r="AF213" i="1" s="1"/>
  <c r="AE197" i="1"/>
  <c r="AF197" i="1" s="1"/>
  <c r="AE189" i="1"/>
  <c r="AF189" i="1" s="1"/>
  <c r="AE212" i="1"/>
  <c r="AF212" i="1" s="1"/>
  <c r="AE196" i="1"/>
  <c r="AF196" i="1" s="1"/>
  <c r="AG193" i="1"/>
  <c r="AE198" i="1"/>
  <c r="AF198" i="1" s="1"/>
  <c r="AE211" i="1"/>
  <c r="AF211" i="1" s="1"/>
  <c r="AE195" i="1"/>
  <c r="AF195" i="1" s="1"/>
  <c r="AH208" i="1"/>
  <c r="AG192" i="1"/>
  <c r="AE215" i="1"/>
  <c r="AF215" i="1" s="1"/>
  <c r="AE214" i="1"/>
  <c r="AF214" i="1" s="1"/>
  <c r="AE190" i="1"/>
  <c r="AF190" i="1" s="1"/>
  <c r="AE194" i="1"/>
  <c r="AF194" i="1" s="1"/>
  <c r="AE191" i="1"/>
  <c r="AF191" i="1" s="1"/>
  <c r="AE222" i="1"/>
  <c r="AF222" i="1" s="1"/>
  <c r="AE225" i="1"/>
  <c r="AF225" i="1" s="1"/>
  <c r="AE193" i="1"/>
  <c r="AF193" i="1" s="1"/>
  <c r="AE192" i="1"/>
  <c r="AF192" i="1" s="1"/>
  <c r="AG189" i="1"/>
  <c r="AG209" i="1"/>
  <c r="AG224" i="1"/>
  <c r="AG190" i="1"/>
  <c r="AG206" i="1"/>
  <c r="K182" i="1"/>
  <c r="L182" i="1" s="1"/>
  <c r="AG205" i="1"/>
  <c r="AG220" i="1"/>
  <c r="AH204" i="1"/>
  <c r="AG216" i="1"/>
  <c r="AG194" i="1"/>
  <c r="AG219" i="1"/>
  <c r="AG203" i="1"/>
  <c r="AH202" i="1"/>
  <c r="AG218" i="1"/>
  <c r="AG217" i="1"/>
  <c r="AH225" i="1"/>
  <c r="AE207" i="1"/>
  <c r="AF207" i="1" s="1"/>
  <c r="AG199" i="1"/>
  <c r="AH215" i="1"/>
  <c r="AG214" i="1"/>
  <c r="AG204" i="1"/>
  <c r="AG222" i="1"/>
  <c r="AH220" i="1"/>
  <c r="AH209" i="1"/>
  <c r="AG202" i="1"/>
  <c r="AG195" i="1"/>
  <c r="AH203" i="1"/>
  <c r="AH221" i="1"/>
  <c r="AH206" i="1"/>
  <c r="AH214" i="1"/>
  <c r="AH200" i="1"/>
  <c r="AH199" i="1"/>
  <c r="AH217" i="1"/>
  <c r="AG210" i="1"/>
  <c r="AH205" i="1"/>
  <c r="AH191" i="1"/>
  <c r="AG223" i="1"/>
  <c r="AH210" i="1"/>
  <c r="AG207" i="1"/>
  <c r="AH194" i="1"/>
  <c r="AG191" i="1"/>
  <c r="AH207" i="1"/>
  <c r="AH213" i="1"/>
  <c r="AH197" i="1"/>
  <c r="AH223" i="1"/>
  <c r="AG187" i="1"/>
  <c r="AD143" i="1" l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G166" i="1"/>
  <c r="AD167" i="1"/>
  <c r="AD168" i="1"/>
  <c r="AD169" i="1"/>
  <c r="AH169" i="1"/>
  <c r="AD170" i="1"/>
  <c r="AG170" i="1" s="1"/>
  <c r="AD171" i="1"/>
  <c r="AD172" i="1"/>
  <c r="AD173" i="1"/>
  <c r="AD174" i="1"/>
  <c r="AD175" i="1"/>
  <c r="AD176" i="1"/>
  <c r="AD177" i="1"/>
  <c r="AD178" i="1"/>
  <c r="AD132" i="1"/>
  <c r="W143" i="1"/>
  <c r="W144" i="1"/>
  <c r="W145" i="1"/>
  <c r="W146" i="1"/>
  <c r="AE146" i="1" s="1"/>
  <c r="W147" i="1"/>
  <c r="AE147" i="1" s="1"/>
  <c r="AF147" i="1" s="1"/>
  <c r="W148" i="1"/>
  <c r="AE148" i="1" s="1"/>
  <c r="AF148" i="1" s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AE178" i="1" s="1"/>
  <c r="P143" i="1"/>
  <c r="AG143" i="1" s="1"/>
  <c r="P144" i="1"/>
  <c r="AG144" i="1" s="1"/>
  <c r="P145" i="1"/>
  <c r="AG145" i="1" s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AG159" i="1" s="1"/>
  <c r="P160" i="1"/>
  <c r="AG160" i="1" s="1"/>
  <c r="P161" i="1"/>
  <c r="AH161" i="1" s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M135" i="1"/>
  <c r="L135" i="1"/>
  <c r="K135" i="1"/>
  <c r="J135" i="1"/>
  <c r="A136" i="1"/>
  <c r="AD142" i="1"/>
  <c r="W142" i="1"/>
  <c r="P142" i="1"/>
  <c r="AD141" i="1"/>
  <c r="W141" i="1"/>
  <c r="P141" i="1"/>
  <c r="AD140" i="1"/>
  <c r="W140" i="1"/>
  <c r="P140" i="1"/>
  <c r="AD139" i="1"/>
  <c r="W139" i="1"/>
  <c r="P139" i="1"/>
  <c r="AH139" i="1" s="1"/>
  <c r="AD138" i="1"/>
  <c r="W138" i="1"/>
  <c r="P138" i="1"/>
  <c r="AD137" i="1"/>
  <c r="W137" i="1"/>
  <c r="P137" i="1"/>
  <c r="AD136" i="1"/>
  <c r="W136" i="1"/>
  <c r="P136" i="1"/>
  <c r="AH136" i="1" s="1"/>
  <c r="AD135" i="1"/>
  <c r="AD134" i="1"/>
  <c r="AD133" i="1"/>
  <c r="J131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P88" i="1"/>
  <c r="P89" i="1"/>
  <c r="P90" i="1"/>
  <c r="P91" i="1"/>
  <c r="P92" i="1"/>
  <c r="P93" i="1"/>
  <c r="AG93" i="1" s="1"/>
  <c r="P94" i="1"/>
  <c r="P95" i="1"/>
  <c r="AG95" i="1" s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AH108" i="1" s="1"/>
  <c r="P109" i="1"/>
  <c r="P110" i="1"/>
  <c r="P111" i="1"/>
  <c r="P112" i="1"/>
  <c r="P113" i="1"/>
  <c r="P114" i="1"/>
  <c r="AH114" i="1" s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85" i="1"/>
  <c r="P86" i="1"/>
  <c r="P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M84" i="1"/>
  <c r="M85" i="1"/>
  <c r="M86" i="1"/>
  <c r="M87" i="1"/>
  <c r="M83" i="1"/>
  <c r="L84" i="1"/>
  <c r="L85" i="1"/>
  <c r="L86" i="1"/>
  <c r="L87" i="1"/>
  <c r="L83" i="1"/>
  <c r="K84" i="1"/>
  <c r="K85" i="1"/>
  <c r="K86" i="1"/>
  <c r="K87" i="1"/>
  <c r="K83" i="1"/>
  <c r="J84" i="1"/>
  <c r="J85" i="1"/>
  <c r="J86" i="1"/>
  <c r="J87" i="1"/>
  <c r="J83" i="1"/>
  <c r="J79" i="1"/>
  <c r="K79" i="1" s="1"/>
  <c r="L79" i="1" s="1"/>
  <c r="K76" i="1"/>
  <c r="AD28" i="1"/>
  <c r="P29" i="1"/>
  <c r="AG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8" i="1"/>
  <c r="P84" i="1"/>
  <c r="A28" i="1"/>
  <c r="A84" i="1"/>
  <c r="AD87" i="1"/>
  <c r="AH87" i="1" s="1"/>
  <c r="W87" i="1"/>
  <c r="AD86" i="1"/>
  <c r="W86" i="1"/>
  <c r="AD85" i="1"/>
  <c r="AG85" i="1" s="1"/>
  <c r="W85" i="1"/>
  <c r="AD84" i="1"/>
  <c r="W84" i="1"/>
  <c r="AD83" i="1"/>
  <c r="AD82" i="1"/>
  <c r="AD81" i="1"/>
  <c r="AD80" i="1"/>
  <c r="J23" i="1"/>
  <c r="K27" i="1"/>
  <c r="J2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M29" i="1"/>
  <c r="M28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K28" i="1"/>
  <c r="AD37" i="1"/>
  <c r="W37" i="1"/>
  <c r="M37" i="1"/>
  <c r="L37" i="1"/>
  <c r="J37" i="1"/>
  <c r="AD36" i="1"/>
  <c r="W36" i="1"/>
  <c r="M36" i="1"/>
  <c r="L36" i="1"/>
  <c r="J36" i="1"/>
  <c r="AD35" i="1"/>
  <c r="W35" i="1"/>
  <c r="M35" i="1"/>
  <c r="L35" i="1"/>
  <c r="J35" i="1"/>
  <c r="AD34" i="1"/>
  <c r="W34" i="1"/>
  <c r="M34" i="1"/>
  <c r="L34" i="1"/>
  <c r="J34" i="1"/>
  <c r="AD33" i="1"/>
  <c r="W33" i="1"/>
  <c r="M33" i="1"/>
  <c r="L33" i="1"/>
  <c r="J33" i="1"/>
  <c r="AD32" i="1"/>
  <c r="W32" i="1"/>
  <c r="M32" i="1"/>
  <c r="L32" i="1"/>
  <c r="J32" i="1"/>
  <c r="AD31" i="1"/>
  <c r="W31" i="1"/>
  <c r="M31" i="1"/>
  <c r="L31" i="1"/>
  <c r="J31" i="1"/>
  <c r="AD30" i="1"/>
  <c r="W30" i="1"/>
  <c r="M30" i="1"/>
  <c r="L30" i="1"/>
  <c r="J30" i="1"/>
  <c r="L29" i="1"/>
  <c r="J29" i="1"/>
  <c r="W28" i="1"/>
  <c r="AE28" i="1" s="1"/>
  <c r="AF28" i="1" s="1"/>
  <c r="L28" i="1"/>
  <c r="J28" i="1"/>
  <c r="M27" i="1"/>
  <c r="L27" i="1"/>
  <c r="AD26" i="1"/>
  <c r="I15" i="1"/>
  <c r="B15" i="1"/>
  <c r="I12" i="1"/>
  <c r="AE141" i="1" l="1"/>
  <c r="AG171" i="1"/>
  <c r="AH170" i="1"/>
  <c r="AG155" i="1"/>
  <c r="AG154" i="1"/>
  <c r="AG164" i="1"/>
  <c r="AG158" i="1"/>
  <c r="AH122" i="1"/>
  <c r="AG120" i="1"/>
  <c r="AH157" i="1"/>
  <c r="AE145" i="1"/>
  <c r="AF145" i="1" s="1"/>
  <c r="AG121" i="1"/>
  <c r="AH105" i="1"/>
  <c r="AG89" i="1"/>
  <c r="AH140" i="1"/>
  <c r="AG156" i="1"/>
  <c r="AE144" i="1"/>
  <c r="AF144" i="1" s="1"/>
  <c r="AE143" i="1"/>
  <c r="AF143" i="1" s="1"/>
  <c r="AH28" i="1"/>
  <c r="AG169" i="1"/>
  <c r="AG99" i="1"/>
  <c r="AG151" i="1"/>
  <c r="AH115" i="1"/>
  <c r="AH166" i="1"/>
  <c r="AG150" i="1"/>
  <c r="AE142" i="1"/>
  <c r="N136" i="1"/>
  <c r="AG112" i="1"/>
  <c r="AH96" i="1"/>
  <c r="AH110" i="1"/>
  <c r="AG163" i="1"/>
  <c r="AG147" i="1"/>
  <c r="AE150" i="1"/>
  <c r="AF150" i="1" s="1"/>
  <c r="AG124" i="1"/>
  <c r="AG108" i="1"/>
  <c r="AG92" i="1"/>
  <c r="AE149" i="1"/>
  <c r="AF149" i="1" s="1"/>
  <c r="AG96" i="1"/>
  <c r="AH95" i="1"/>
  <c r="AG152" i="1"/>
  <c r="AH151" i="1"/>
  <c r="N95" i="1"/>
  <c r="AH125" i="1"/>
  <c r="AH109" i="1"/>
  <c r="AH124" i="1"/>
  <c r="AH92" i="1"/>
  <c r="AG106" i="1"/>
  <c r="AH163" i="1"/>
  <c r="AH150" i="1"/>
  <c r="AE166" i="1"/>
  <c r="AF166" i="1" s="1"/>
  <c r="N118" i="1"/>
  <c r="AG177" i="1"/>
  <c r="AE165" i="1"/>
  <c r="AF165" i="1" s="1"/>
  <c r="AG104" i="1"/>
  <c r="AG90" i="1"/>
  <c r="AH176" i="1"/>
  <c r="AE164" i="1"/>
  <c r="AF164" i="1" s="1"/>
  <c r="AH84" i="1"/>
  <c r="AG119" i="1"/>
  <c r="AG103" i="1"/>
  <c r="AG175" i="1"/>
  <c r="AE163" i="1"/>
  <c r="AF163" i="1" s="1"/>
  <c r="AE76" i="1"/>
  <c r="AF76" i="1" s="1"/>
  <c r="AE60" i="1"/>
  <c r="AF60" i="1" s="1"/>
  <c r="AE44" i="1"/>
  <c r="AF44" i="1" s="1"/>
  <c r="AH118" i="1"/>
  <c r="AH102" i="1"/>
  <c r="AG100" i="1"/>
  <c r="AG174" i="1"/>
  <c r="AE162" i="1"/>
  <c r="AF162" i="1" s="1"/>
  <c r="N108" i="1"/>
  <c r="N96" i="1"/>
  <c r="N92" i="1"/>
  <c r="AG117" i="1"/>
  <c r="AH101" i="1"/>
  <c r="AH173" i="1"/>
  <c r="AE177" i="1"/>
  <c r="AF177" i="1" s="1"/>
  <c r="AG172" i="1"/>
  <c r="AE160" i="1"/>
  <c r="AF160" i="1" s="1"/>
  <c r="AE175" i="1"/>
  <c r="AF175" i="1" s="1"/>
  <c r="AE159" i="1"/>
  <c r="AF159" i="1" s="1"/>
  <c r="AG97" i="1"/>
  <c r="N137" i="1"/>
  <c r="AE174" i="1"/>
  <c r="AF174" i="1" s="1"/>
  <c r="AE158" i="1"/>
  <c r="AF158" i="1" s="1"/>
  <c r="N103" i="1"/>
  <c r="AG111" i="1"/>
  <c r="AG153" i="1"/>
  <c r="AG101" i="1"/>
  <c r="N158" i="1"/>
  <c r="AE114" i="1"/>
  <c r="AF114" i="1" s="1"/>
  <c r="AE98" i="1"/>
  <c r="AF98" i="1" s="1"/>
  <c r="AG122" i="1"/>
  <c r="N143" i="1"/>
  <c r="N138" i="1"/>
  <c r="N102" i="1"/>
  <c r="AH106" i="1"/>
  <c r="AH90" i="1"/>
  <c r="AG109" i="1"/>
  <c r="N169" i="1"/>
  <c r="N93" i="1"/>
  <c r="AH89" i="1"/>
  <c r="N157" i="1"/>
  <c r="N153" i="1"/>
  <c r="N149" i="1"/>
  <c r="AG161" i="1"/>
  <c r="N124" i="1"/>
  <c r="N121" i="1"/>
  <c r="N112" i="1"/>
  <c r="AH120" i="1"/>
  <c r="AG88" i="1"/>
  <c r="AG118" i="1"/>
  <c r="N141" i="1"/>
  <c r="AH117" i="1"/>
  <c r="AH141" i="1"/>
  <c r="N177" i="1"/>
  <c r="N160" i="1"/>
  <c r="N161" i="1"/>
  <c r="N145" i="1"/>
  <c r="N88" i="1"/>
  <c r="N119" i="1"/>
  <c r="N115" i="1"/>
  <c r="AH116" i="1"/>
  <c r="AG157" i="1"/>
  <c r="N86" i="1"/>
  <c r="AH99" i="1"/>
  <c r="AG105" i="1"/>
  <c r="N140" i="1"/>
  <c r="AH156" i="1"/>
  <c r="N104" i="1"/>
  <c r="N99" i="1"/>
  <c r="AG98" i="1"/>
  <c r="AG115" i="1"/>
  <c r="AG94" i="1"/>
  <c r="N171" i="1"/>
  <c r="N164" i="1"/>
  <c r="AG167" i="1"/>
  <c r="AG176" i="1"/>
  <c r="N84" i="1"/>
  <c r="AG114" i="1"/>
  <c r="AH103" i="1"/>
  <c r="AG165" i="1"/>
  <c r="N123" i="1"/>
  <c r="N111" i="1"/>
  <c r="AG113" i="1"/>
  <c r="AH164" i="1"/>
  <c r="N106" i="1"/>
  <c r="AH111" i="1"/>
  <c r="AG125" i="1"/>
  <c r="AH112" i="1"/>
  <c r="AG102" i="1"/>
  <c r="AH138" i="1"/>
  <c r="N139" i="1"/>
  <c r="AG148" i="1"/>
  <c r="AE65" i="1"/>
  <c r="AF65" i="1" s="1"/>
  <c r="N174" i="1"/>
  <c r="AH147" i="1"/>
  <c r="AE86" i="1"/>
  <c r="AF86" i="1" s="1"/>
  <c r="N89" i="1"/>
  <c r="AE113" i="1"/>
  <c r="AF113" i="1" s="1"/>
  <c r="AE97" i="1"/>
  <c r="AF97" i="1" s="1"/>
  <c r="AE140" i="1"/>
  <c r="AF140" i="1" s="1"/>
  <c r="N168" i="1"/>
  <c r="N113" i="1"/>
  <c r="AE112" i="1"/>
  <c r="AF112" i="1" s="1"/>
  <c r="AE96" i="1"/>
  <c r="AF96" i="1" s="1"/>
  <c r="AH119" i="1"/>
  <c r="N163" i="1"/>
  <c r="AH175" i="1"/>
  <c r="AH171" i="1"/>
  <c r="AE87" i="1"/>
  <c r="AF87" i="1" s="1"/>
  <c r="N107" i="1"/>
  <c r="AE111" i="1"/>
  <c r="AF111" i="1" s="1"/>
  <c r="AE95" i="1"/>
  <c r="AF95" i="1" s="1"/>
  <c r="N175" i="1"/>
  <c r="N146" i="1"/>
  <c r="AH160" i="1"/>
  <c r="AF146" i="1"/>
  <c r="N116" i="1"/>
  <c r="N109" i="1"/>
  <c r="AE126" i="1"/>
  <c r="AF126" i="1" s="1"/>
  <c r="AE110" i="1"/>
  <c r="AF110" i="1" s="1"/>
  <c r="AE94" i="1"/>
  <c r="AF94" i="1" s="1"/>
  <c r="N170" i="1"/>
  <c r="N148" i="1"/>
  <c r="AH145" i="1"/>
  <c r="N110" i="1"/>
  <c r="AE125" i="1"/>
  <c r="AF125" i="1" s="1"/>
  <c r="AE109" i="1"/>
  <c r="AF109" i="1" s="1"/>
  <c r="AE93" i="1"/>
  <c r="AF93" i="1" s="1"/>
  <c r="AH104" i="1"/>
  <c r="AE136" i="1"/>
  <c r="AF136" i="1" s="1"/>
  <c r="N166" i="1"/>
  <c r="AE161" i="1"/>
  <c r="AF161" i="1" s="1"/>
  <c r="AE124" i="1"/>
  <c r="AF124" i="1" s="1"/>
  <c r="AE108" i="1"/>
  <c r="AF108" i="1" s="1"/>
  <c r="AE92" i="1"/>
  <c r="AF92" i="1" s="1"/>
  <c r="AG136" i="1"/>
  <c r="N178" i="1"/>
  <c r="AE176" i="1"/>
  <c r="AF176" i="1" s="1"/>
  <c r="AH174" i="1"/>
  <c r="N120" i="1"/>
  <c r="N105" i="1"/>
  <c r="N98" i="1"/>
  <c r="AE123" i="1"/>
  <c r="AF123" i="1" s="1"/>
  <c r="AE107" i="1"/>
  <c r="AF107" i="1" s="1"/>
  <c r="AE91" i="1"/>
  <c r="AF91" i="1" s="1"/>
  <c r="AH100" i="1"/>
  <c r="N173" i="1"/>
  <c r="N155" i="1"/>
  <c r="N144" i="1"/>
  <c r="AH159" i="1"/>
  <c r="AH155" i="1"/>
  <c r="K23" i="1"/>
  <c r="L23" i="1" s="1"/>
  <c r="N122" i="1"/>
  <c r="AE122" i="1"/>
  <c r="AF122" i="1" s="1"/>
  <c r="AE106" i="1"/>
  <c r="AF106" i="1" s="1"/>
  <c r="AE90" i="1"/>
  <c r="AF90" i="1" s="1"/>
  <c r="AE137" i="1"/>
  <c r="AF137" i="1" s="1"/>
  <c r="AG142" i="1"/>
  <c r="N152" i="1"/>
  <c r="AH154" i="1"/>
  <c r="AH144" i="1"/>
  <c r="N165" i="1"/>
  <c r="N147" i="1"/>
  <c r="AE173" i="1"/>
  <c r="AF173" i="1" s="1"/>
  <c r="AE157" i="1"/>
  <c r="AF157" i="1" s="1"/>
  <c r="AF178" i="1"/>
  <c r="AE89" i="1"/>
  <c r="AF89" i="1" s="1"/>
  <c r="AE42" i="1"/>
  <c r="AF42" i="1" s="1"/>
  <c r="AG28" i="1"/>
  <c r="N125" i="1"/>
  <c r="AE120" i="1"/>
  <c r="AF120" i="1" s="1"/>
  <c r="AE104" i="1"/>
  <c r="AF104" i="1" s="1"/>
  <c r="AE88" i="1"/>
  <c r="AF88" i="1" s="1"/>
  <c r="AH121" i="1"/>
  <c r="N176" i="1"/>
  <c r="N159" i="1"/>
  <c r="AE172" i="1"/>
  <c r="AF172" i="1" s="1"/>
  <c r="AE156" i="1"/>
  <c r="AF156" i="1" s="1"/>
  <c r="AH177" i="1"/>
  <c r="AG149" i="1"/>
  <c r="N126" i="1"/>
  <c r="AH86" i="1"/>
  <c r="AE119" i="1"/>
  <c r="AF119" i="1" s="1"/>
  <c r="AE103" i="1"/>
  <c r="AF103" i="1" s="1"/>
  <c r="AH98" i="1"/>
  <c r="AH93" i="1"/>
  <c r="AE138" i="1"/>
  <c r="AF138" i="1" s="1"/>
  <c r="N142" i="1"/>
  <c r="N154" i="1"/>
  <c r="AE171" i="1"/>
  <c r="AF171" i="1" s="1"/>
  <c r="AE155" i="1"/>
  <c r="AF155" i="1" s="1"/>
  <c r="AH158" i="1"/>
  <c r="AH148" i="1"/>
  <c r="AE72" i="1"/>
  <c r="AF72" i="1" s="1"/>
  <c r="N97" i="1"/>
  <c r="N90" i="1"/>
  <c r="AE118" i="1"/>
  <c r="AF118" i="1" s="1"/>
  <c r="AE102" i="1"/>
  <c r="AF102" i="1" s="1"/>
  <c r="AH126" i="1"/>
  <c r="AH88" i="1"/>
  <c r="AG138" i="1"/>
  <c r="N162" i="1"/>
  <c r="N150" i="1"/>
  <c r="AE170" i="1"/>
  <c r="AF170" i="1" s="1"/>
  <c r="AE154" i="1"/>
  <c r="AF154" i="1" s="1"/>
  <c r="AG173" i="1"/>
  <c r="AG168" i="1"/>
  <c r="AH153" i="1"/>
  <c r="AH143" i="1"/>
  <c r="AE121" i="1"/>
  <c r="AF121" i="1" s="1"/>
  <c r="N202" i="1"/>
  <c r="N217" i="1"/>
  <c r="N195" i="1"/>
  <c r="N206" i="1"/>
  <c r="N189" i="1"/>
  <c r="N212" i="1"/>
  <c r="N198" i="1"/>
  <c r="N209" i="1"/>
  <c r="N199" i="1"/>
  <c r="N193" i="1"/>
  <c r="N201" i="1"/>
  <c r="N203" i="1"/>
  <c r="N213" i="1"/>
  <c r="N221" i="1"/>
  <c r="N192" i="1"/>
  <c r="N210" i="1"/>
  <c r="N207" i="1"/>
  <c r="N208" i="1"/>
  <c r="N205" i="1"/>
  <c r="N216" i="1"/>
  <c r="N188" i="1"/>
  <c r="N219" i="1"/>
  <c r="N187" i="1"/>
  <c r="N204" i="1"/>
  <c r="N211" i="1"/>
  <c r="N190" i="1"/>
  <c r="N214" i="1"/>
  <c r="N218" i="1"/>
  <c r="N224" i="1"/>
  <c r="N220" i="1"/>
  <c r="N223" i="1"/>
  <c r="N225" i="1"/>
  <c r="N215" i="1"/>
  <c r="N200" i="1"/>
  <c r="N197" i="1"/>
  <c r="N196" i="1"/>
  <c r="N222" i="1"/>
  <c r="N194" i="1"/>
  <c r="N191" i="1"/>
  <c r="AE84" i="1"/>
  <c r="AF84" i="1" s="1"/>
  <c r="N114" i="1"/>
  <c r="N91" i="1"/>
  <c r="AE117" i="1"/>
  <c r="AF117" i="1" s="1"/>
  <c r="AE101" i="1"/>
  <c r="AF101" i="1" s="1"/>
  <c r="AE169" i="1"/>
  <c r="AF169" i="1" s="1"/>
  <c r="AE153" i="1"/>
  <c r="AF153" i="1" s="1"/>
  <c r="AH172" i="1"/>
  <c r="AH167" i="1"/>
  <c r="AG84" i="1"/>
  <c r="N100" i="1"/>
  <c r="AE116" i="1"/>
  <c r="AF116" i="1" s="1"/>
  <c r="AE100" i="1"/>
  <c r="AF100" i="1" s="1"/>
  <c r="AG116" i="1"/>
  <c r="AE139" i="1"/>
  <c r="AF139" i="1" s="1"/>
  <c r="AE168" i="1"/>
  <c r="AF168" i="1" s="1"/>
  <c r="AE152" i="1"/>
  <c r="AF152" i="1" s="1"/>
  <c r="AE105" i="1"/>
  <c r="AF105" i="1" s="1"/>
  <c r="AE85" i="1"/>
  <c r="AF85" i="1" s="1"/>
  <c r="N94" i="1"/>
  <c r="AE115" i="1"/>
  <c r="AF115" i="1" s="1"/>
  <c r="AE99" i="1"/>
  <c r="AF99" i="1" s="1"/>
  <c r="AE167" i="1"/>
  <c r="AF167" i="1" s="1"/>
  <c r="AE151" i="1"/>
  <c r="AF151" i="1" s="1"/>
  <c r="AH178" i="1"/>
  <c r="AH162" i="1"/>
  <c r="AH146" i="1"/>
  <c r="AG178" i="1"/>
  <c r="AH165" i="1"/>
  <c r="AG162" i="1"/>
  <c r="AH149" i="1"/>
  <c r="AG146" i="1"/>
  <c r="AH168" i="1"/>
  <c r="AH152" i="1"/>
  <c r="AF141" i="1"/>
  <c r="AH142" i="1"/>
  <c r="AH137" i="1"/>
  <c r="AF142" i="1"/>
  <c r="N167" i="1"/>
  <c r="N151" i="1"/>
  <c r="N172" i="1"/>
  <c r="N156" i="1"/>
  <c r="AG139" i="1"/>
  <c r="AG141" i="1"/>
  <c r="AG137" i="1"/>
  <c r="AG140" i="1"/>
  <c r="K131" i="1"/>
  <c r="L131" i="1" s="1"/>
  <c r="AH123" i="1"/>
  <c r="AG107" i="1"/>
  <c r="AH94" i="1"/>
  <c r="AG126" i="1"/>
  <c r="AH113" i="1"/>
  <c r="AG110" i="1"/>
  <c r="AH97" i="1"/>
  <c r="AH107" i="1"/>
  <c r="AH91" i="1"/>
  <c r="AG123" i="1"/>
  <c r="AG91" i="1"/>
  <c r="N117" i="1"/>
  <c r="N101" i="1"/>
  <c r="AH85" i="1"/>
  <c r="N85" i="1"/>
  <c r="AE68" i="1"/>
  <c r="AF68" i="1" s="1"/>
  <c r="AE66" i="1"/>
  <c r="AF66" i="1" s="1"/>
  <c r="AE52" i="1"/>
  <c r="AF52" i="1" s="1"/>
  <c r="AE63" i="1"/>
  <c r="AF63" i="1" s="1"/>
  <c r="AG86" i="1"/>
  <c r="N87" i="1"/>
  <c r="AG87" i="1"/>
  <c r="AE75" i="1"/>
  <c r="AF75" i="1" s="1"/>
  <c r="AE67" i="1"/>
  <c r="AF67" i="1" s="1"/>
  <c r="AE51" i="1"/>
  <c r="AF51" i="1" s="1"/>
  <c r="AE43" i="1"/>
  <c r="AF43" i="1" s="1"/>
  <c r="AE74" i="1"/>
  <c r="AF74" i="1" s="1"/>
  <c r="AE58" i="1"/>
  <c r="AF58" i="1" s="1"/>
  <c r="AE50" i="1"/>
  <c r="AF50" i="1" s="1"/>
  <c r="AE36" i="1"/>
  <c r="AF36" i="1" s="1"/>
  <c r="AE33" i="1"/>
  <c r="AF33" i="1" s="1"/>
  <c r="AE49" i="1"/>
  <c r="AF49" i="1" s="1"/>
  <c r="AE53" i="1"/>
  <c r="AF53" i="1" s="1"/>
  <c r="AE35" i="1"/>
  <c r="AF35" i="1" s="1"/>
  <c r="AE64" i="1"/>
  <c r="AF64" i="1" s="1"/>
  <c r="AE56" i="1"/>
  <c r="AF56" i="1" s="1"/>
  <c r="AE48" i="1"/>
  <c r="AF48" i="1" s="1"/>
  <c r="AE40" i="1"/>
  <c r="AF40" i="1" s="1"/>
  <c r="AE59" i="1"/>
  <c r="AF59" i="1" s="1"/>
  <c r="AE71" i="1"/>
  <c r="AF71" i="1" s="1"/>
  <c r="AE55" i="1"/>
  <c r="AF55" i="1" s="1"/>
  <c r="AE47" i="1"/>
  <c r="AF47" i="1" s="1"/>
  <c r="AE39" i="1"/>
  <c r="AF39" i="1" s="1"/>
  <c r="AE37" i="1"/>
  <c r="AF37" i="1" s="1"/>
  <c r="AE62" i="1"/>
  <c r="AF62" i="1" s="1"/>
  <c r="AE46" i="1"/>
  <c r="AF46" i="1" s="1"/>
  <c r="AE69" i="1"/>
  <c r="AF69" i="1" s="1"/>
  <c r="AE61" i="1"/>
  <c r="AF61" i="1" s="1"/>
  <c r="AE45" i="1"/>
  <c r="AF45" i="1" s="1"/>
  <c r="AE57" i="1"/>
  <c r="AF57" i="1" s="1"/>
  <c r="AH37" i="1"/>
  <c r="AG34" i="1"/>
  <c r="N28" i="1"/>
  <c r="AH33" i="1"/>
  <c r="AE73" i="1"/>
  <c r="AF73" i="1" s="1"/>
  <c r="AE30" i="1"/>
  <c r="AF30" i="1" s="1"/>
  <c r="AH32" i="1"/>
  <c r="AE54" i="1"/>
  <c r="AF54" i="1" s="1"/>
  <c r="AE38" i="1"/>
  <c r="AF38" i="1" s="1"/>
  <c r="AH31" i="1"/>
  <c r="AH30" i="1"/>
  <c r="AH29" i="1"/>
  <c r="AG36" i="1"/>
  <c r="AE70" i="1"/>
  <c r="AF70" i="1" s="1"/>
  <c r="AE31" i="1"/>
  <c r="AF31" i="1" s="1"/>
  <c r="AH35" i="1"/>
  <c r="AE41" i="1"/>
  <c r="AF41" i="1" s="1"/>
  <c r="AE34" i="1"/>
  <c r="AF34" i="1" s="1"/>
  <c r="AF29" i="1"/>
  <c r="AE32" i="1"/>
  <c r="AF32" i="1" s="1"/>
  <c r="N29" i="1"/>
  <c r="AG37" i="1" l="1"/>
  <c r="AG32" i="1"/>
  <c r="AG30" i="1"/>
  <c r="AH34" i="1"/>
  <c r="AH36" i="1"/>
  <c r="AG35" i="1"/>
  <c r="AG33" i="1"/>
  <c r="K38" i="1"/>
  <c r="AG31" i="1"/>
  <c r="N38" i="1"/>
  <c r="K29" i="1"/>
  <c r="K39" i="1" l="1"/>
  <c r="N39" i="1"/>
  <c r="AH38" i="1"/>
  <c r="AG38" i="1"/>
  <c r="N30" i="1"/>
  <c r="K30" i="1"/>
  <c r="K40" i="1" l="1"/>
  <c r="N40" i="1"/>
  <c r="AG39" i="1"/>
  <c r="AH39" i="1"/>
  <c r="N31" i="1"/>
  <c r="K31" i="1"/>
  <c r="K41" i="1" l="1"/>
  <c r="N41" i="1"/>
  <c r="AH40" i="1"/>
  <c r="AG40" i="1"/>
  <c r="N32" i="1"/>
  <c r="K32" i="1"/>
  <c r="K42" i="1" l="1"/>
  <c r="N42" i="1"/>
  <c r="AG41" i="1"/>
  <c r="AH41" i="1"/>
  <c r="N33" i="1"/>
  <c r="K33" i="1"/>
  <c r="AG42" i="1" l="1"/>
  <c r="AH42" i="1"/>
  <c r="N43" i="1"/>
  <c r="K43" i="1"/>
  <c r="K34" i="1"/>
  <c r="N34" i="1"/>
  <c r="AH43" i="1" l="1"/>
  <c r="AG43" i="1"/>
  <c r="K44" i="1"/>
  <c r="N44" i="1"/>
  <c r="K35" i="1"/>
  <c r="N35" i="1"/>
  <c r="K45" i="1" l="1"/>
  <c r="N45" i="1"/>
  <c r="AH44" i="1"/>
  <c r="AG44" i="1"/>
  <c r="K36" i="1"/>
  <c r="N36" i="1"/>
  <c r="AG45" i="1" l="1"/>
  <c r="AH45" i="1"/>
  <c r="K46" i="1"/>
  <c r="N46" i="1"/>
  <c r="K37" i="1"/>
  <c r="N37" i="1"/>
  <c r="AH46" i="1" l="1"/>
  <c r="AG46" i="1"/>
  <c r="K47" i="1"/>
  <c r="N47" i="1"/>
  <c r="AH47" i="1" l="1"/>
  <c r="AG47" i="1"/>
  <c r="K48" i="1"/>
  <c r="N48" i="1"/>
  <c r="K49" i="1" l="1"/>
  <c r="N49" i="1"/>
  <c r="AH48" i="1"/>
  <c r="AG48" i="1"/>
  <c r="AH49" i="1" l="1"/>
  <c r="AG49" i="1"/>
  <c r="N50" i="1"/>
  <c r="K50" i="1"/>
  <c r="AG50" i="1" l="1"/>
  <c r="AH50" i="1"/>
  <c r="K51" i="1"/>
  <c r="N51" i="1"/>
  <c r="AG51" i="1" l="1"/>
  <c r="AH51" i="1"/>
  <c r="K52" i="1"/>
  <c r="N52" i="1"/>
  <c r="K53" i="1" l="1"/>
  <c r="N53" i="1"/>
  <c r="AG52" i="1"/>
  <c r="AH52" i="1"/>
  <c r="AH53" i="1" l="1"/>
  <c r="AG53" i="1"/>
  <c r="K54" i="1"/>
  <c r="N54" i="1"/>
  <c r="AG54" i="1" l="1"/>
  <c r="AH54" i="1"/>
  <c r="K55" i="1"/>
  <c r="N55" i="1"/>
  <c r="K56" i="1" l="1"/>
  <c r="N56" i="1"/>
  <c r="AG55" i="1"/>
  <c r="AH55" i="1"/>
  <c r="AG56" i="1" l="1"/>
  <c r="AH56" i="1"/>
  <c r="K57" i="1"/>
  <c r="N57" i="1"/>
  <c r="AG57" i="1" l="1"/>
  <c r="AH57" i="1"/>
  <c r="K58" i="1"/>
  <c r="N58" i="1"/>
  <c r="AH58" i="1" l="1"/>
  <c r="AG58" i="1"/>
  <c r="K59" i="1"/>
  <c r="N59" i="1"/>
  <c r="AG59" i="1" l="1"/>
  <c r="AH59" i="1"/>
  <c r="K60" i="1"/>
  <c r="N60" i="1"/>
  <c r="AH60" i="1" l="1"/>
  <c r="AG60" i="1"/>
  <c r="K61" i="1"/>
  <c r="N61" i="1"/>
  <c r="AH61" i="1" l="1"/>
  <c r="AG61" i="1"/>
  <c r="N62" i="1"/>
  <c r="K62" i="1"/>
  <c r="AH62" i="1" l="1"/>
  <c r="AG62" i="1"/>
  <c r="K63" i="1"/>
  <c r="N63" i="1"/>
  <c r="AH63" i="1" l="1"/>
  <c r="AG63" i="1"/>
  <c r="K64" i="1"/>
  <c r="N64" i="1"/>
  <c r="AH64" i="1" l="1"/>
  <c r="AG64" i="1"/>
  <c r="K65" i="1"/>
  <c r="N65" i="1"/>
  <c r="AG65" i="1" l="1"/>
  <c r="AH65" i="1"/>
  <c r="K66" i="1"/>
  <c r="N66" i="1"/>
  <c r="K67" i="1" l="1"/>
  <c r="N67" i="1"/>
  <c r="AG66" i="1"/>
  <c r="AH66" i="1"/>
  <c r="AH67" i="1" l="1"/>
  <c r="AG67" i="1"/>
  <c r="K68" i="1"/>
  <c r="N68" i="1"/>
  <c r="AH68" i="1" l="1"/>
  <c r="AG68" i="1"/>
  <c r="N69" i="1"/>
  <c r="K69" i="1"/>
  <c r="AH69" i="1" l="1"/>
  <c r="AG69" i="1"/>
  <c r="K70" i="1"/>
  <c r="N70" i="1"/>
  <c r="AG70" i="1" l="1"/>
  <c r="AH70" i="1"/>
  <c r="K71" i="1"/>
  <c r="N71" i="1"/>
  <c r="AH71" i="1" l="1"/>
  <c r="AG71" i="1"/>
  <c r="K72" i="1"/>
  <c r="N72" i="1"/>
  <c r="AG72" i="1" l="1"/>
  <c r="AH72" i="1"/>
  <c r="K73" i="1"/>
  <c r="N73" i="1"/>
  <c r="AH73" i="1" l="1"/>
  <c r="AG73" i="1"/>
  <c r="K74" i="1"/>
  <c r="N74" i="1"/>
  <c r="AH74" i="1" l="1"/>
  <c r="AG74" i="1"/>
  <c r="K75" i="1"/>
  <c r="N75" i="1"/>
  <c r="AH75" i="1" l="1"/>
  <c r="AG75" i="1"/>
  <c r="N76" i="1"/>
  <c r="AG76" i="1" l="1"/>
  <c r="AH76" i="1"/>
</calcChain>
</file>

<file path=xl/sharedStrings.xml><?xml version="1.0" encoding="utf-8"?>
<sst xmlns="http://schemas.openxmlformats.org/spreadsheetml/2006/main" count="849" uniqueCount="60">
  <si>
    <t>Ef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</si>
  <si>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</si>
  <si>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</si>
  <si>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</si>
  <si>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</si>
  <si>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</si>
  <si>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</si>
  <si>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</si>
  <si>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</si>
  <si>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</si>
  <si>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</si>
  <si>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</si>
  <si>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</si>
  <si>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</si>
  <si>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</si>
  <si>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</si>
  <si>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</si>
  <si>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</si>
  <si>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</si>
  <si>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</si>
  <si>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</si>
  <si>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</si>
  <si>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</si>
  <si>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</si>
  <si>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</si>
  <si>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</si>
  <si>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</si>
  <si>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</si>
  <si>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</si>
  <si>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</si>
  <si>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</si>
  <si>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</si>
  <si>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</si>
  <si>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</si>
  <si>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</si>
  <si>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</si>
  <si>
    <t>V (cc/mol)</t>
  </si>
  <si>
    <t>All temperatures</t>
  </si>
  <si>
    <t>Virial T</t>
  </si>
  <si>
    <t>rel error</t>
  </si>
  <si>
    <t>sq error</t>
  </si>
  <si>
    <t>i should remove the 10 highest pressure from all Temps</t>
  </si>
  <si>
    <t>yields total of 800 datapoints</t>
  </si>
  <si>
    <t>sum</t>
  </si>
  <si>
    <t>sum/n</t>
  </si>
  <si>
    <t>RMSE</t>
  </si>
  <si>
    <t>abs error</t>
  </si>
  <si>
    <t>MAE</t>
  </si>
  <si>
    <t>rel err</t>
  </si>
  <si>
    <t>error</t>
  </si>
  <si>
    <t>squared error</t>
  </si>
  <si>
    <t>relative error</t>
  </si>
  <si>
    <t>Relative Error</t>
  </si>
  <si>
    <t>normalized RMSE</t>
  </si>
  <si>
    <t>MRE</t>
  </si>
  <si>
    <t>nRMSE</t>
  </si>
  <si>
    <t>max</t>
  </si>
  <si>
    <t>min</t>
  </si>
  <si>
    <t>Norm RMSE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</si>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</sst>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0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'300'!$K$28:$K$76</c:f>
              <c:numCache>
                <c:formatCode>General</c:formatCode>
                <c:ptCount val="49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0.32805266947844874</c:v>
                </c:pt>
                <c:pt idx="40">
                  <c:v>0.33350478345849194</c:v>
                </c:pt>
                <c:pt idx="41">
                  <c:v>0.33761958646229812</c:v>
                </c:pt>
                <c:pt idx="42">
                  <c:v>0.34060281864005759</c:v>
                </c:pt>
                <c:pt idx="43">
                  <c:v>0.34266022014196068</c:v>
                </c:pt>
                <c:pt idx="44">
                  <c:v>0.34461475156876864</c:v>
                </c:pt>
                <c:pt idx="45">
                  <c:v>0.34605493262010079</c:v>
                </c:pt>
                <c:pt idx="46">
                  <c:v>0.34718650344614754</c:v>
                </c:pt>
                <c:pt idx="47">
                  <c:v>0.34831807427219424</c:v>
                </c:pt>
                <c:pt idx="48">
                  <c:v>0.34934677502314576</c:v>
                </c:pt>
              </c:numCache>
            </c:numRef>
          </c:xVal>
          <c:yVal>
            <c:numRef>
              <c:f>'300'!$AE$28:$AE$76</c:f>
              <c:numCache>
                <c:formatCode>General</c:formatCode>
                <c:ptCount val="49"/>
                <c:pt idx="0">
                  <c:v>1.0695627296272235E-3</c:v>
                </c:pt>
                <c:pt idx="1">
                  <c:v>3.2683629898209066E-3</c:v>
                </c:pt>
                <c:pt idx="2">
                  <c:v>6.1605249718897455E-3</c:v>
                </c:pt>
                <c:pt idx="3">
                  <c:v>8.4348763699336853E-3</c:v>
                </c:pt>
                <c:pt idx="4">
                  <c:v>1.2633461612699643E-2</c:v>
                </c:pt>
                <c:pt idx="5">
                  <c:v>1.4715418791098634E-2</c:v>
                </c:pt>
                <c:pt idx="6">
                  <c:v>1.9153168475481396E-2</c:v>
                </c:pt>
                <c:pt idx="7">
                  <c:v>2.478974214093484E-2</c:v>
                </c:pt>
                <c:pt idx="8">
                  <c:v>3.1801117923849716E-2</c:v>
                </c:pt>
                <c:pt idx="9">
                  <c:v>3.9832392102225972E-2</c:v>
                </c:pt>
                <c:pt idx="10">
                  <c:v>5.1423939465752112E-2</c:v>
                </c:pt>
                <c:pt idx="11">
                  <c:v>6.1628321071593266E-2</c:v>
                </c:pt>
                <c:pt idx="12">
                  <c:v>7.6913487851510851E-2</c:v>
                </c:pt>
                <c:pt idx="13">
                  <c:v>9.4008411927169716E-2</c:v>
                </c:pt>
                <c:pt idx="14">
                  <c:v>0.10941254841738116</c:v>
                </c:pt>
                <c:pt idx="15">
                  <c:v>0.13274215031648229</c:v>
                </c:pt>
                <c:pt idx="16">
                  <c:v>0.15513426998075297</c:v>
                </c:pt>
                <c:pt idx="17">
                  <c:v>0.17900611012589346</c:v>
                </c:pt>
                <c:pt idx="18">
                  <c:v>0.20125122599821549</c:v>
                </c:pt>
                <c:pt idx="19">
                  <c:v>0.23111044787358939</c:v>
                </c:pt>
                <c:pt idx="20">
                  <c:v>0.25475063589378999</c:v>
                </c:pt>
                <c:pt idx="21">
                  <c:v>0.29338050203237598</c:v>
                </c:pt>
                <c:pt idx="22">
                  <c:v>0.33276850213187464</c:v>
                </c:pt>
                <c:pt idx="23">
                  <c:v>0.35672560600336978</c:v>
                </c:pt>
                <c:pt idx="24">
                  <c:v>0.39953839200595487</c:v>
                </c:pt>
                <c:pt idx="25">
                  <c:v>0.43606991949418605</c:v>
                </c:pt>
                <c:pt idx="26">
                  <c:v>0.47692562657699605</c:v>
                </c:pt>
                <c:pt idx="27">
                  <c:v>0.52461338774830524</c:v>
                </c:pt>
                <c:pt idx="28">
                  <c:v>0.58455163792244258</c:v>
                </c:pt>
                <c:pt idx="29">
                  <c:v>0.63809507815758937</c:v>
                </c:pt>
                <c:pt idx="30">
                  <c:v>0.68993246640208317</c:v>
                </c:pt>
                <c:pt idx="31">
                  <c:v>0.76685257245357075</c:v>
                </c:pt>
                <c:pt idx="32">
                  <c:v>0.81743611401264082</c:v>
                </c:pt>
                <c:pt idx="33">
                  <c:v>0.89972681886160011</c:v>
                </c:pt>
                <c:pt idx="34">
                  <c:v>0.98273701674850056</c:v>
                </c:pt>
                <c:pt idx="35">
                  <c:v>1.0878136734757375</c:v>
                </c:pt>
                <c:pt idx="36">
                  <c:v>1.1951473215776178</c:v>
                </c:pt>
                <c:pt idx="37">
                  <c:v>1.3129734542025977</c:v>
                </c:pt>
                <c:pt idx="38">
                  <c:v>1.4350015204799751</c:v>
                </c:pt>
                <c:pt idx="39">
                  <c:v>1.5607753841257606</c:v>
                </c:pt>
                <c:pt idx="40">
                  <c:v>1.6599251296668709</c:v>
                </c:pt>
                <c:pt idx="41">
                  <c:v>1.7393427560940198</c:v>
                </c:pt>
                <c:pt idx="42">
                  <c:v>1.7863946664700181</c:v>
                </c:pt>
                <c:pt idx="43">
                  <c:v>1.8407465585265343</c:v>
                </c:pt>
                <c:pt idx="44">
                  <c:v>1.8839274976192042</c:v>
                </c:pt>
                <c:pt idx="45">
                  <c:v>1.9294786932057961</c:v>
                </c:pt>
                <c:pt idx="46">
                  <c:v>1.9018361278711591</c:v>
                </c:pt>
                <c:pt idx="47">
                  <c:v>1.9716073746095832</c:v>
                </c:pt>
                <c:pt idx="48">
                  <c:v>1.9550787859256862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9-CD4C-AAE0-AE55216380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9-CD4C-AAE0-AE55216380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9-CD4C-AAE0-AE55216380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9-CD4C-AAE0-AE552163808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9-CD4C-AAE0-AE55216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summary!$AA$19:$AA$178</c:f>
              <c:numCache>
                <c:formatCode>0.000</c:formatCode>
                <c:ptCount val="160"/>
                <c:pt idx="0">
                  <c:v>4.0590751745223317</c:v>
                </c:pt>
                <c:pt idx="1">
                  <c:v>4.1611107933523934</c:v>
                </c:pt>
                <c:pt idx="2">
                  <c:v>4.6323451238096363</c:v>
                </c:pt>
                <c:pt idx="3">
                  <c:v>4.913486157353363</c:v>
                </c:pt>
                <c:pt idx="4">
                  <c:v>6.7261221829038211</c:v>
                </c:pt>
                <c:pt idx="5">
                  <c:v>6.737998826981034</c:v>
                </c:pt>
                <c:pt idx="6">
                  <c:v>7.6696156666379576</c:v>
                </c:pt>
                <c:pt idx="7">
                  <c:v>8.0643339886293415</c:v>
                </c:pt>
                <c:pt idx="8">
                  <c:v>9.9817649574287728</c:v>
                </c:pt>
                <c:pt idx="9">
                  <c:v>9.990771966262999</c:v>
                </c:pt>
                <c:pt idx="10">
                  <c:v>11.535866359327423</c:v>
                </c:pt>
                <c:pt idx="11">
                  <c:v>12.953212118827711</c:v>
                </c:pt>
                <c:pt idx="12">
                  <c:v>13.185864979538191</c:v>
                </c:pt>
                <c:pt idx="13">
                  <c:v>13.335413299651458</c:v>
                </c:pt>
                <c:pt idx="14">
                  <c:v>15.837370827130551</c:v>
                </c:pt>
                <c:pt idx="15">
                  <c:v>16.845195209614467</c:v>
                </c:pt>
                <c:pt idx="16">
                  <c:v>17.238582793121019</c:v>
                </c:pt>
                <c:pt idx="17">
                  <c:v>17.573711892891779</c:v>
                </c:pt>
                <c:pt idx="18">
                  <c:v>20.229540375199793</c:v>
                </c:pt>
                <c:pt idx="19">
                  <c:v>22.400359555397888</c:v>
                </c:pt>
                <c:pt idx="20">
                  <c:v>22.417662264371245</c:v>
                </c:pt>
                <c:pt idx="21">
                  <c:v>23.717393950589347</c:v>
                </c:pt>
                <c:pt idx="22">
                  <c:v>26.169892310964379</c:v>
                </c:pt>
                <c:pt idx="23">
                  <c:v>28.129891278409087</c:v>
                </c:pt>
                <c:pt idx="24">
                  <c:v>28.6049923027029</c:v>
                </c:pt>
                <c:pt idx="25">
                  <c:v>30.648564136205326</c:v>
                </c:pt>
                <c:pt idx="26">
                  <c:v>32.100736419134009</c:v>
                </c:pt>
                <c:pt idx="27">
                  <c:v>33.287562671247898</c:v>
                </c:pt>
                <c:pt idx="28">
                  <c:v>34.544180527377442</c:v>
                </c:pt>
                <c:pt idx="29">
                  <c:v>36.296466806847164</c:v>
                </c:pt>
                <c:pt idx="30">
                  <c:v>40.012669952269853</c:v>
                </c:pt>
                <c:pt idx="31">
                  <c:v>40.486602330730726</c:v>
                </c:pt>
                <c:pt idx="32">
                  <c:v>40.663735027116907</c:v>
                </c:pt>
                <c:pt idx="33">
                  <c:v>45.850011846432416</c:v>
                </c:pt>
                <c:pt idx="34">
                  <c:v>46.166756474416836</c:v>
                </c:pt>
                <c:pt idx="35">
                  <c:v>48.053492116302344</c:v>
                </c:pt>
                <c:pt idx="36">
                  <c:v>49.048755445890947</c:v>
                </c:pt>
                <c:pt idx="37">
                  <c:v>54.417202713957991</c:v>
                </c:pt>
                <c:pt idx="38">
                  <c:v>56.549831342560893</c:v>
                </c:pt>
                <c:pt idx="39">
                  <c:v>57.216944608423084</c:v>
                </c:pt>
                <c:pt idx="40">
                  <c:v>58.466548329043889</c:v>
                </c:pt>
                <c:pt idx="41">
                  <c:v>64.815215054509352</c:v>
                </c:pt>
                <c:pt idx="42">
                  <c:v>67.274336305048763</c:v>
                </c:pt>
                <c:pt idx="43">
                  <c:v>67.790017601546651</c:v>
                </c:pt>
                <c:pt idx="44">
                  <c:v>68.727420507098387</c:v>
                </c:pt>
                <c:pt idx="45">
                  <c:v>76.390392502399109</c:v>
                </c:pt>
                <c:pt idx="46">
                  <c:v>78.527518984963677</c:v>
                </c:pt>
                <c:pt idx="47">
                  <c:v>81.788712980883346</c:v>
                </c:pt>
                <c:pt idx="48">
                  <c:v>82.473619023977832</c:v>
                </c:pt>
                <c:pt idx="49">
                  <c:v>88.89015479998929</c:v>
                </c:pt>
                <c:pt idx="50">
                  <c:v>91.492447844211299</c:v>
                </c:pt>
                <c:pt idx="51">
                  <c:v>91.594438863875496</c:v>
                </c:pt>
                <c:pt idx="52">
                  <c:v>94.328386982097484</c:v>
                </c:pt>
                <c:pt idx="53">
                  <c:v>102.97163019476351</c:v>
                </c:pt>
                <c:pt idx="54">
                  <c:v>104.58763229554856</c:v>
                </c:pt>
                <c:pt idx="55">
                  <c:v>107.05647848440589</c:v>
                </c:pt>
                <c:pt idx="56">
                  <c:v>110.85734296288213</c:v>
                </c:pt>
                <c:pt idx="57">
                  <c:v>118.47556447789347</c:v>
                </c:pt>
                <c:pt idx="58">
                  <c:v>119.71925804421539</c:v>
                </c:pt>
                <c:pt idx="59">
                  <c:v>129.76518466115306</c:v>
                </c:pt>
                <c:pt idx="60">
                  <c:v>133.01836443181648</c:v>
                </c:pt>
                <c:pt idx="61">
                  <c:v>133.38115370842647</c:v>
                </c:pt>
                <c:pt idx="62">
                  <c:v>133.62435649847762</c:v>
                </c:pt>
                <c:pt idx="63">
                  <c:v>143.02606209238562</c:v>
                </c:pt>
                <c:pt idx="64">
                  <c:v>148.64052619753787</c:v>
                </c:pt>
                <c:pt idx="65">
                  <c:v>148.98637555068009</c:v>
                </c:pt>
                <c:pt idx="66">
                  <c:v>151.52904586122705</c:v>
                </c:pt>
                <c:pt idx="67">
                  <c:v>169.59411664619537</c:v>
                </c:pt>
                <c:pt idx="68">
                  <c:v>170.40771427973931</c:v>
                </c:pt>
                <c:pt idx="69">
                  <c:v>176.72915575532585</c:v>
                </c:pt>
                <c:pt idx="70">
                  <c:v>177.38843227638563</c:v>
                </c:pt>
                <c:pt idx="71">
                  <c:v>188.89168255381281</c:v>
                </c:pt>
                <c:pt idx="72">
                  <c:v>192.60253083832768</c:v>
                </c:pt>
                <c:pt idx="73">
                  <c:v>192.61499454089494</c:v>
                </c:pt>
                <c:pt idx="74">
                  <c:v>197.0240883619482</c:v>
                </c:pt>
                <c:pt idx="75">
                  <c:v>209.02128707415639</c:v>
                </c:pt>
                <c:pt idx="76">
                  <c:v>214.55853276440462</c:v>
                </c:pt>
                <c:pt idx="77">
                  <c:v>217.33749957190383</c:v>
                </c:pt>
                <c:pt idx="78">
                  <c:v>222.48339103684569</c:v>
                </c:pt>
                <c:pt idx="79">
                  <c:v>234.50032584184774</c:v>
                </c:pt>
                <c:pt idx="80">
                  <c:v>240.23856340714096</c:v>
                </c:pt>
                <c:pt idx="81">
                  <c:v>241.81709582351414</c:v>
                </c:pt>
                <c:pt idx="82">
                  <c:v>250.65950151319305</c:v>
                </c:pt>
                <c:pt idx="83">
                  <c:v>265.44889434563026</c:v>
                </c:pt>
                <c:pt idx="84">
                  <c:v>267.2181057910505</c:v>
                </c:pt>
                <c:pt idx="85">
                  <c:v>268.88589407638329</c:v>
                </c:pt>
                <c:pt idx="86">
                  <c:v>289.81000856135546</c:v>
                </c:pt>
                <c:pt idx="87">
                  <c:v>291.64889362605692</c:v>
                </c:pt>
                <c:pt idx="88">
                  <c:v>295.43169140108103</c:v>
                </c:pt>
                <c:pt idx="89">
                  <c:v>312.87971249835675</c:v>
                </c:pt>
                <c:pt idx="90">
                  <c:v>324.6723173740499</c:v>
                </c:pt>
                <c:pt idx="91">
                  <c:v>326.46268086316007</c:v>
                </c:pt>
                <c:pt idx="92">
                  <c:v>332.53875760946994</c:v>
                </c:pt>
                <c:pt idx="93">
                  <c:v>335.90236684082191</c:v>
                </c:pt>
                <c:pt idx="94">
                  <c:v>348.70514903691844</c:v>
                </c:pt>
                <c:pt idx="95">
                  <c:v>363.04880620686998</c:v>
                </c:pt>
                <c:pt idx="96">
                  <c:v>369.13543720713898</c:v>
                </c:pt>
                <c:pt idx="97">
                  <c:v>398.67236816065929</c:v>
                </c:pt>
                <c:pt idx="98">
                  <c:v>411.5779193001099</c:v>
                </c:pt>
                <c:pt idx="99">
                  <c:v>416.81247289210978</c:v>
                </c:pt>
                <c:pt idx="100">
                  <c:v>421.6029156836214</c:v>
                </c:pt>
                <c:pt idx="101">
                  <c:v>421.76239520137432</c:v>
                </c:pt>
                <c:pt idx="102">
                  <c:v>437.21262781117525</c:v>
                </c:pt>
                <c:pt idx="103">
                  <c:v>451.51007095228675</c:v>
                </c:pt>
                <c:pt idx="104">
                  <c:v>467.11157471136596</c:v>
                </c:pt>
                <c:pt idx="105">
                  <c:v>470.09474378347852</c:v>
                </c:pt>
                <c:pt idx="106">
                  <c:v>483.52210314215699</c:v>
                </c:pt>
                <c:pt idx="107">
                  <c:v>509.01900153368632</c:v>
                </c:pt>
                <c:pt idx="108">
                  <c:v>510.88901876795182</c:v>
                </c:pt>
                <c:pt idx="109">
                  <c:v>523.52268755402758</c:v>
                </c:pt>
                <c:pt idx="110">
                  <c:v>527.90234407361902</c:v>
                </c:pt>
                <c:pt idx="111">
                  <c:v>547.89846587094758</c:v>
                </c:pt>
                <c:pt idx="112">
                  <c:v>554.11411730113559</c:v>
                </c:pt>
                <c:pt idx="113">
                  <c:v>565.36978910716425</c:v>
                </c:pt>
                <c:pt idx="114">
                  <c:v>601.25156645090055</c:v>
                </c:pt>
                <c:pt idx="115">
                  <c:v>605.23374615605394</c:v>
                </c:pt>
                <c:pt idx="116">
                  <c:v>606.88200213361142</c:v>
                </c:pt>
                <c:pt idx="117">
                  <c:v>631.92291130816136</c:v>
                </c:pt>
                <c:pt idx="118">
                  <c:v>631.9406332040345</c:v>
                </c:pt>
                <c:pt idx="119">
                  <c:v>638.29429764985309</c:v>
                </c:pt>
                <c:pt idx="120">
                  <c:v>661.12872159468122</c:v>
                </c:pt>
                <c:pt idx="121">
                  <c:v>662.40128307180828</c:v>
                </c:pt>
                <c:pt idx="122">
                  <c:v>662.58274817986955</c:v>
                </c:pt>
                <c:pt idx="123">
                  <c:v>711.22211080814827</c:v>
                </c:pt>
                <c:pt idx="124">
                  <c:v>714.70083484898953</c:v>
                </c:pt>
                <c:pt idx="125">
                  <c:v>717.25800863305369</c:v>
                </c:pt>
                <c:pt idx="126">
                  <c:v>728.6333440885553</c:v>
                </c:pt>
                <c:pt idx="127">
                  <c:v>803.68974233317613</c:v>
                </c:pt>
                <c:pt idx="128">
                  <c:v>803.99064853779873</c:v>
                </c:pt>
                <c:pt idx="129">
                  <c:v>839.08549201754374</c:v>
                </c:pt>
                <c:pt idx="130">
                  <c:v>840.01911950050396</c:v>
                </c:pt>
                <c:pt idx="131">
                  <c:v>841.99958817029278</c:v>
                </c:pt>
                <c:pt idx="132">
                  <c:v>848.79640416399286</c:v>
                </c:pt>
                <c:pt idx="133">
                  <c:v>853.55134517273746</c:v>
                </c:pt>
                <c:pt idx="134">
                  <c:v>892.31020251324651</c:v>
                </c:pt>
                <c:pt idx="135">
                  <c:v>895.24736081580124</c:v>
                </c:pt>
                <c:pt idx="136">
                  <c:v>944.60955057534431</c:v>
                </c:pt>
                <c:pt idx="137">
                  <c:v>960.99207355540864</c:v>
                </c:pt>
                <c:pt idx="138">
                  <c:v>977.09412311971744</c:v>
                </c:pt>
                <c:pt idx="139">
                  <c:v>1006.1638508264799</c:v>
                </c:pt>
                <c:pt idx="140">
                  <c:v>1009.9783242610835</c:v>
                </c:pt>
                <c:pt idx="141">
                  <c:v>1017.8201487448872</c:v>
                </c:pt>
                <c:pt idx="142">
                  <c:v>1047.8632410078419</c:v>
                </c:pt>
                <c:pt idx="143">
                  <c:v>1052.3896919945287</c:v>
                </c:pt>
                <c:pt idx="144">
                  <c:v>1058.0372824315727</c:v>
                </c:pt>
                <c:pt idx="145">
                  <c:v>1215.271050139708</c:v>
                </c:pt>
                <c:pt idx="146">
                  <c:v>1240.4924252556293</c:v>
                </c:pt>
                <c:pt idx="147">
                  <c:v>1247.0665559503861</c:v>
                </c:pt>
                <c:pt idx="148">
                  <c:v>1273.8567206226496</c:v>
                </c:pt>
                <c:pt idx="149">
                  <c:v>1289.7759675022212</c:v>
                </c:pt>
                <c:pt idx="150">
                  <c:v>1297.5727304511843</c:v>
                </c:pt>
                <c:pt idx="151">
                  <c:v>1313.8889732008481</c:v>
                </c:pt>
                <c:pt idx="152">
                  <c:v>1322.8493279324896</c:v>
                </c:pt>
                <c:pt idx="153">
                  <c:v>1330.952561598986</c:v>
                </c:pt>
                <c:pt idx="154">
                  <c:v>1401.5727979386156</c:v>
                </c:pt>
                <c:pt idx="155">
                  <c:v>1407.1782770602979</c:v>
                </c:pt>
                <c:pt idx="156">
                  <c:v>1648.298636588293</c:v>
                </c:pt>
                <c:pt idx="157">
                  <c:v>1675.3371764101519</c:v>
                </c:pt>
                <c:pt idx="158">
                  <c:v>1741.598624519441</c:v>
                </c:pt>
                <c:pt idx="159">
                  <c:v>1742.8440329903187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364D-A5A6-F45CBE728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summary!$AA$179:$AA$338</c:f>
              <c:numCache>
                <c:formatCode>0.000</c:formatCode>
                <c:ptCount val="160"/>
                <c:pt idx="0">
                  <c:v>5.0813164164652092</c:v>
                </c:pt>
                <c:pt idx="1">
                  <c:v>5.2147062068726786</c:v>
                </c:pt>
                <c:pt idx="2">
                  <c:v>5.8988187175700721</c:v>
                </c:pt>
                <c:pt idx="3">
                  <c:v>6.1986251730773958</c:v>
                </c:pt>
                <c:pt idx="4">
                  <c:v>8.2137050611052338</c:v>
                </c:pt>
                <c:pt idx="5">
                  <c:v>8.6400722355446895</c:v>
                </c:pt>
                <c:pt idx="6">
                  <c:v>9.4068968573852754</c:v>
                </c:pt>
                <c:pt idx="7">
                  <c:v>10.007779602217726</c:v>
                </c:pt>
                <c:pt idx="8">
                  <c:v>12.047996786667641</c:v>
                </c:pt>
                <c:pt idx="9">
                  <c:v>12.696254936661969</c:v>
                </c:pt>
                <c:pt idx="10">
                  <c:v>14.29896901158142</c:v>
                </c:pt>
                <c:pt idx="11">
                  <c:v>14.885962954456909</c:v>
                </c:pt>
                <c:pt idx="12">
                  <c:v>16.533423339552616</c:v>
                </c:pt>
                <c:pt idx="13">
                  <c:v>17.308168474587141</c:v>
                </c:pt>
                <c:pt idx="14">
                  <c:v>18.875839695734346</c:v>
                </c:pt>
                <c:pt idx="15">
                  <c:v>20.050832476850406</c:v>
                </c:pt>
                <c:pt idx="16">
                  <c:v>21.219295718915117</c:v>
                </c:pt>
                <c:pt idx="17">
                  <c:v>22.105174362980584</c:v>
                </c:pt>
                <c:pt idx="18">
                  <c:v>25.539294906632385</c:v>
                </c:pt>
                <c:pt idx="19">
                  <c:v>26.676537667375353</c:v>
                </c:pt>
                <c:pt idx="20">
                  <c:v>27.381844128653189</c:v>
                </c:pt>
                <c:pt idx="21">
                  <c:v>27.762794549443122</c:v>
                </c:pt>
                <c:pt idx="22">
                  <c:v>28.486077844449401</c:v>
                </c:pt>
                <c:pt idx="23">
                  <c:v>33.300250465238776</c:v>
                </c:pt>
                <c:pt idx="24">
                  <c:v>33.773440999607139</c:v>
                </c:pt>
                <c:pt idx="25">
                  <c:v>34.026180023136625</c:v>
                </c:pt>
                <c:pt idx="26">
                  <c:v>35.99050866552561</c:v>
                </c:pt>
                <c:pt idx="27">
                  <c:v>39.8298426027389</c:v>
                </c:pt>
                <c:pt idx="28">
                  <c:v>41.787839039149063</c:v>
                </c:pt>
                <c:pt idx="29">
                  <c:v>43.640937551704468</c:v>
                </c:pt>
                <c:pt idx="30">
                  <c:v>44.250022373092904</c:v>
                </c:pt>
                <c:pt idx="31">
                  <c:v>48.539987779089294</c:v>
                </c:pt>
                <c:pt idx="32">
                  <c:v>49.438527549411617</c:v>
                </c:pt>
                <c:pt idx="33">
                  <c:v>50.990629428533857</c:v>
                </c:pt>
                <c:pt idx="34">
                  <c:v>55.580470265994428</c:v>
                </c:pt>
                <c:pt idx="35">
                  <c:v>56.998781930656634</c:v>
                </c:pt>
                <c:pt idx="36">
                  <c:v>61.27128317510634</c:v>
                </c:pt>
                <c:pt idx="37">
                  <c:v>61.502981729473497</c:v>
                </c:pt>
                <c:pt idx="38">
                  <c:v>67.592350601124537</c:v>
                </c:pt>
                <c:pt idx="39">
                  <c:v>71.381233910760869</c:v>
                </c:pt>
                <c:pt idx="40">
                  <c:v>72.557724874563775</c:v>
                </c:pt>
                <c:pt idx="41">
                  <c:v>80.567008948779133</c:v>
                </c:pt>
                <c:pt idx="42">
                  <c:v>81.24227859068445</c:v>
                </c:pt>
                <c:pt idx="43">
                  <c:v>82.436284136412851</c:v>
                </c:pt>
                <c:pt idx="44">
                  <c:v>85.224318279870161</c:v>
                </c:pt>
                <c:pt idx="45">
                  <c:v>86.386837625223578</c:v>
                </c:pt>
                <c:pt idx="46">
                  <c:v>89.339984948923131</c:v>
                </c:pt>
                <c:pt idx="47">
                  <c:v>95.080196190538544</c:v>
                </c:pt>
                <c:pt idx="48">
                  <c:v>98.626010247620783</c:v>
                </c:pt>
                <c:pt idx="49">
                  <c:v>103.635437773615</c:v>
                </c:pt>
                <c:pt idx="50">
                  <c:v>107.25825250175174</c:v>
                </c:pt>
                <c:pt idx="51">
                  <c:v>109.18955407733439</c:v>
                </c:pt>
                <c:pt idx="52">
                  <c:v>113.84652096477669</c:v>
                </c:pt>
                <c:pt idx="53">
                  <c:v>121.95781591759774</c:v>
                </c:pt>
                <c:pt idx="54">
                  <c:v>127.5384772539427</c:v>
                </c:pt>
                <c:pt idx="55">
                  <c:v>130.26923514622877</c:v>
                </c:pt>
                <c:pt idx="56">
                  <c:v>131.70487056457048</c:v>
                </c:pt>
                <c:pt idx="57">
                  <c:v>132.6618048690209</c:v>
                </c:pt>
                <c:pt idx="58">
                  <c:v>149.07139931898794</c:v>
                </c:pt>
                <c:pt idx="59">
                  <c:v>150.92394915759937</c:v>
                </c:pt>
                <c:pt idx="60">
                  <c:v>154.76824441400419</c:v>
                </c:pt>
                <c:pt idx="61">
                  <c:v>156.31938674709406</c:v>
                </c:pt>
                <c:pt idx="62">
                  <c:v>163.56630155078096</c:v>
                </c:pt>
                <c:pt idx="63">
                  <c:v>169.72725305089446</c:v>
                </c:pt>
                <c:pt idx="64">
                  <c:v>169.9618549679287</c:v>
                </c:pt>
                <c:pt idx="65">
                  <c:v>187.81205825575265</c:v>
                </c:pt>
                <c:pt idx="66">
                  <c:v>188.81046813334595</c:v>
                </c:pt>
                <c:pt idx="67">
                  <c:v>194.84031390901472</c:v>
                </c:pt>
                <c:pt idx="68">
                  <c:v>197.54274158237354</c:v>
                </c:pt>
                <c:pt idx="69">
                  <c:v>209.37855847063631</c:v>
                </c:pt>
                <c:pt idx="70">
                  <c:v>211.17637193792521</c:v>
                </c:pt>
                <c:pt idx="71">
                  <c:v>216.03547173782272</c:v>
                </c:pt>
                <c:pt idx="72">
                  <c:v>230.04342428351876</c:v>
                </c:pt>
                <c:pt idx="73">
                  <c:v>241.30666924383291</c:v>
                </c:pt>
                <c:pt idx="74">
                  <c:v>246.22205245867625</c:v>
                </c:pt>
                <c:pt idx="75">
                  <c:v>246.32778720641372</c:v>
                </c:pt>
                <c:pt idx="76">
                  <c:v>250.74366892591542</c:v>
                </c:pt>
                <c:pt idx="77">
                  <c:v>262.42457718248505</c:v>
                </c:pt>
                <c:pt idx="78">
                  <c:v>264.72991297264889</c:v>
                </c:pt>
                <c:pt idx="79">
                  <c:v>283.13144714123587</c:v>
                </c:pt>
                <c:pt idx="80">
                  <c:v>289.89614545381073</c:v>
                </c:pt>
                <c:pt idx="81">
                  <c:v>312.66242821468148</c:v>
                </c:pt>
                <c:pt idx="82">
                  <c:v>313.98063440232812</c:v>
                </c:pt>
                <c:pt idx="83">
                  <c:v>314.77318386940084</c:v>
                </c:pt>
                <c:pt idx="84">
                  <c:v>318.34729351506917</c:v>
                </c:pt>
                <c:pt idx="85">
                  <c:v>332.54467378521599</c:v>
                </c:pt>
                <c:pt idx="86">
                  <c:v>339.01326013048566</c:v>
                </c:pt>
                <c:pt idx="87">
                  <c:v>353.15479977156662</c:v>
                </c:pt>
                <c:pt idx="88">
                  <c:v>359.00952052930097</c:v>
                </c:pt>
                <c:pt idx="89">
                  <c:v>362.45791594463549</c:v>
                </c:pt>
                <c:pt idx="90">
                  <c:v>395.46484621819781</c:v>
                </c:pt>
                <c:pt idx="91">
                  <c:v>401.76127167365388</c:v>
                </c:pt>
                <c:pt idx="92">
                  <c:v>419.80593632019418</c:v>
                </c:pt>
                <c:pt idx="93">
                  <c:v>425.36146365591253</c:v>
                </c:pt>
                <c:pt idx="94">
                  <c:v>430.67450979696224</c:v>
                </c:pt>
                <c:pt idx="95">
                  <c:v>434.02089595975457</c:v>
                </c:pt>
                <c:pt idx="96">
                  <c:v>455.55330300521251</c:v>
                </c:pt>
                <c:pt idx="97">
                  <c:v>466.17130949481418</c:v>
                </c:pt>
                <c:pt idx="98">
                  <c:v>466.42735547606929</c:v>
                </c:pt>
                <c:pt idx="99">
                  <c:v>505.78018615264654</c:v>
                </c:pt>
                <c:pt idx="100">
                  <c:v>509.42630606447443</c:v>
                </c:pt>
                <c:pt idx="101">
                  <c:v>538.5385863642673</c:v>
                </c:pt>
                <c:pt idx="102">
                  <c:v>540.89484122809756</c:v>
                </c:pt>
                <c:pt idx="103">
                  <c:v>544.69152312393987</c:v>
                </c:pt>
                <c:pt idx="104">
                  <c:v>560.6855744195193</c:v>
                </c:pt>
                <c:pt idx="105">
                  <c:v>568.93456648350457</c:v>
                </c:pt>
                <c:pt idx="106">
                  <c:v>580.04483009931266</c:v>
                </c:pt>
                <c:pt idx="107">
                  <c:v>604.14881539239207</c:v>
                </c:pt>
                <c:pt idx="108">
                  <c:v>622.64521785839793</c:v>
                </c:pt>
                <c:pt idx="109">
                  <c:v>628.20044351050569</c:v>
                </c:pt>
                <c:pt idx="110">
                  <c:v>650.53240380348154</c:v>
                </c:pt>
                <c:pt idx="111">
                  <c:v>671.74123453819857</c:v>
                </c:pt>
                <c:pt idx="112">
                  <c:v>677.34868724475393</c:v>
                </c:pt>
                <c:pt idx="113">
                  <c:v>695.33869640136504</c:v>
                </c:pt>
                <c:pt idx="114">
                  <c:v>707.73510396984909</c:v>
                </c:pt>
                <c:pt idx="115">
                  <c:v>747.38574011841752</c:v>
                </c:pt>
                <c:pt idx="116">
                  <c:v>750.47777461025134</c:v>
                </c:pt>
                <c:pt idx="117">
                  <c:v>764.66378910308913</c:v>
                </c:pt>
                <c:pt idx="118">
                  <c:v>766.53625566889161</c:v>
                </c:pt>
                <c:pt idx="119">
                  <c:v>785.25080739298176</c:v>
                </c:pt>
                <c:pt idx="120">
                  <c:v>796.06526475288092</c:v>
                </c:pt>
                <c:pt idx="121">
                  <c:v>811.17468961887494</c:v>
                </c:pt>
                <c:pt idx="122">
                  <c:v>861.42367960095828</c:v>
                </c:pt>
                <c:pt idx="123">
                  <c:v>881.52137639051102</c:v>
                </c:pt>
                <c:pt idx="124">
                  <c:v>909.5394370319276</c:v>
                </c:pt>
                <c:pt idx="125">
                  <c:v>915.91990511559095</c:v>
                </c:pt>
                <c:pt idx="126">
                  <c:v>929.0294751587054</c:v>
                </c:pt>
                <c:pt idx="127">
                  <c:v>972.09988200789428</c:v>
                </c:pt>
                <c:pt idx="128">
                  <c:v>974.86190714484496</c:v>
                </c:pt>
                <c:pt idx="129">
                  <c:v>1017.9294855548854</c:v>
                </c:pt>
                <c:pt idx="130">
                  <c:v>1022.1699210969412</c:v>
                </c:pt>
                <c:pt idx="131">
                  <c:v>1034.2777926477265</c:v>
                </c:pt>
                <c:pt idx="132">
                  <c:v>1054.2874556145671</c:v>
                </c:pt>
                <c:pt idx="133">
                  <c:v>1069.3894568573437</c:v>
                </c:pt>
                <c:pt idx="134">
                  <c:v>1086.0369523313946</c:v>
                </c:pt>
                <c:pt idx="135">
                  <c:v>1124.8861599023785</c:v>
                </c:pt>
                <c:pt idx="136">
                  <c:v>1133.0362913390049</c:v>
                </c:pt>
                <c:pt idx="137">
                  <c:v>1155.8789259176212</c:v>
                </c:pt>
                <c:pt idx="138">
                  <c:v>1186.0088502304045</c:v>
                </c:pt>
                <c:pt idx="139">
                  <c:v>1191.0299396533089</c:v>
                </c:pt>
                <c:pt idx="140">
                  <c:v>1207.0553366521915</c:v>
                </c:pt>
                <c:pt idx="141">
                  <c:v>1219.4808310227625</c:v>
                </c:pt>
                <c:pt idx="142">
                  <c:v>1276.9235554835313</c:v>
                </c:pt>
                <c:pt idx="143">
                  <c:v>1329.5684289380429</c:v>
                </c:pt>
                <c:pt idx="144">
                  <c:v>1354.4424428610603</c:v>
                </c:pt>
                <c:pt idx="145">
                  <c:v>1406.0253896011363</c:v>
                </c:pt>
                <c:pt idx="146">
                  <c:v>1427.4652767061286</c:v>
                </c:pt>
                <c:pt idx="147">
                  <c:v>1449.765568434364</c:v>
                </c:pt>
                <c:pt idx="148">
                  <c:v>1462.7639672145008</c:v>
                </c:pt>
                <c:pt idx="149">
                  <c:v>1466.6890240087271</c:v>
                </c:pt>
                <c:pt idx="150">
                  <c:v>1658.3637066617787</c:v>
                </c:pt>
                <c:pt idx="151">
                  <c:v>1698.1083185521322</c:v>
                </c:pt>
                <c:pt idx="152">
                  <c:v>1704.137572895319</c:v>
                </c:pt>
                <c:pt idx="153">
                  <c:v>1736.5759067363961</c:v>
                </c:pt>
                <c:pt idx="154">
                  <c:v>1750.1197501847496</c:v>
                </c:pt>
                <c:pt idx="155">
                  <c:v>1764.7879331203931</c:v>
                </c:pt>
                <c:pt idx="156">
                  <c:v>1775.6638951662489</c:v>
                </c:pt>
                <c:pt idx="157">
                  <c:v>1999.2221745024319</c:v>
                </c:pt>
                <c:pt idx="158">
                  <c:v>2124.710421181735</c:v>
                </c:pt>
                <c:pt idx="159">
                  <c:v>2151.189125467366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E-364D-A5A6-F45CBE728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summary!$AA$339:$AA$498</c:f>
              <c:numCache>
                <c:formatCode>0.000</c:formatCode>
                <c:ptCount val="160"/>
                <c:pt idx="0">
                  <c:v>5.9411053405538112</c:v>
                </c:pt>
                <c:pt idx="1">
                  <c:v>6.2965320134922642</c:v>
                </c:pt>
                <c:pt idx="2">
                  <c:v>7.047966082623554</c:v>
                </c:pt>
                <c:pt idx="3">
                  <c:v>7.5322398317173969</c:v>
                </c:pt>
                <c:pt idx="4">
                  <c:v>9.3576663720033242</c:v>
                </c:pt>
                <c:pt idx="5">
                  <c:v>10.04951127774541</c:v>
                </c:pt>
                <c:pt idx="6">
                  <c:v>11.943252535994342</c:v>
                </c:pt>
                <c:pt idx="7">
                  <c:v>12.231067988885712</c:v>
                </c:pt>
                <c:pt idx="8">
                  <c:v>13.717749659782516</c:v>
                </c:pt>
                <c:pt idx="9">
                  <c:v>14.450693302573599</c:v>
                </c:pt>
                <c:pt idx="10">
                  <c:v>16.895546345607055</c:v>
                </c:pt>
                <c:pt idx="11">
                  <c:v>17.395749593938241</c:v>
                </c:pt>
                <c:pt idx="12">
                  <c:v>18.274122127767647</c:v>
                </c:pt>
                <c:pt idx="13">
                  <c:v>19.479370413089406</c:v>
                </c:pt>
                <c:pt idx="14">
                  <c:v>23.153667239889511</c:v>
                </c:pt>
                <c:pt idx="15">
                  <c:v>23.683076282343148</c:v>
                </c:pt>
                <c:pt idx="16">
                  <c:v>25.319826546259222</c:v>
                </c:pt>
                <c:pt idx="17">
                  <c:v>25.592700765683212</c:v>
                </c:pt>
                <c:pt idx="18">
                  <c:v>28.113028518105459</c:v>
                </c:pt>
                <c:pt idx="19">
                  <c:v>29.512226985744025</c:v>
                </c:pt>
                <c:pt idx="20">
                  <c:v>31.487964025190301</c:v>
                </c:pt>
                <c:pt idx="21">
                  <c:v>32.805121913143395</c:v>
                </c:pt>
                <c:pt idx="22">
                  <c:v>36.594551242758243</c:v>
                </c:pt>
                <c:pt idx="23">
                  <c:v>38.431969443482082</c:v>
                </c:pt>
                <c:pt idx="24">
                  <c:v>39.740411020459334</c:v>
                </c:pt>
                <c:pt idx="25">
                  <c:v>40.626549218583875</c:v>
                </c:pt>
                <c:pt idx="26">
                  <c:v>41.090501164099493</c:v>
                </c:pt>
                <c:pt idx="27">
                  <c:v>47.73731513717172</c:v>
                </c:pt>
                <c:pt idx="28">
                  <c:v>49.891910786880892</c:v>
                </c:pt>
                <c:pt idx="29">
                  <c:v>50.257073629099523</c:v>
                </c:pt>
                <c:pt idx="30">
                  <c:v>51.588194964947675</c:v>
                </c:pt>
                <c:pt idx="31">
                  <c:v>57.15094018032611</c:v>
                </c:pt>
                <c:pt idx="32">
                  <c:v>58.912172509315234</c:v>
                </c:pt>
                <c:pt idx="33">
                  <c:v>59.625528963876448</c:v>
                </c:pt>
                <c:pt idx="34">
                  <c:v>63.241782941370495</c:v>
                </c:pt>
                <c:pt idx="35">
                  <c:v>67.805393420811825</c:v>
                </c:pt>
                <c:pt idx="36">
                  <c:v>69.217513979267011</c:v>
                </c:pt>
                <c:pt idx="37">
                  <c:v>69.253126480224211</c:v>
                </c:pt>
                <c:pt idx="38">
                  <c:v>71.0455872151813</c:v>
                </c:pt>
                <c:pt idx="39">
                  <c:v>77.798496459111817</c:v>
                </c:pt>
                <c:pt idx="40">
                  <c:v>79.952543821609936</c:v>
                </c:pt>
                <c:pt idx="41">
                  <c:v>85.647432266242561</c:v>
                </c:pt>
                <c:pt idx="42">
                  <c:v>86.322987199954937</c:v>
                </c:pt>
                <c:pt idx="43">
                  <c:v>91.240403472633218</c:v>
                </c:pt>
                <c:pt idx="44">
                  <c:v>91.333957972149761</c:v>
                </c:pt>
                <c:pt idx="45">
                  <c:v>100.25862193442697</c:v>
                </c:pt>
                <c:pt idx="46">
                  <c:v>102.47763942778364</c:v>
                </c:pt>
                <c:pt idx="47">
                  <c:v>106.87563945994386</c:v>
                </c:pt>
                <c:pt idx="48">
                  <c:v>110.78438091701072</c:v>
                </c:pt>
                <c:pt idx="49">
                  <c:v>111.07908010169766</c:v>
                </c:pt>
                <c:pt idx="50">
                  <c:v>119.89330383793174</c:v>
                </c:pt>
                <c:pt idx="51">
                  <c:v>121.26147330987492</c:v>
                </c:pt>
                <c:pt idx="52">
                  <c:v>123.64972394693002</c:v>
                </c:pt>
                <c:pt idx="53">
                  <c:v>124.78966739248214</c:v>
                </c:pt>
                <c:pt idx="54">
                  <c:v>141.87770408255105</c:v>
                </c:pt>
                <c:pt idx="55">
                  <c:v>145.58578043952321</c:v>
                </c:pt>
                <c:pt idx="56">
                  <c:v>146.76738290852427</c:v>
                </c:pt>
                <c:pt idx="57">
                  <c:v>161.00217460504822</c:v>
                </c:pt>
                <c:pt idx="58">
                  <c:v>163.42709704224754</c:v>
                </c:pt>
                <c:pt idx="59">
                  <c:v>164.0404412380239</c:v>
                </c:pt>
                <c:pt idx="60">
                  <c:v>165.0626873500739</c:v>
                </c:pt>
                <c:pt idx="61">
                  <c:v>168.03968128563187</c:v>
                </c:pt>
                <c:pt idx="62">
                  <c:v>183.15167374182482</c:v>
                </c:pt>
                <c:pt idx="63">
                  <c:v>195.64381817453153</c:v>
                </c:pt>
                <c:pt idx="64">
                  <c:v>203.32759972360657</c:v>
                </c:pt>
                <c:pt idx="65">
                  <c:v>207.17976621075354</c:v>
                </c:pt>
                <c:pt idx="66">
                  <c:v>208.52890907381436</c:v>
                </c:pt>
                <c:pt idx="67">
                  <c:v>218.08257053479775</c:v>
                </c:pt>
                <c:pt idx="68">
                  <c:v>223.71771062718224</c:v>
                </c:pt>
                <c:pt idx="69">
                  <c:v>223.96455189113723</c:v>
                </c:pt>
                <c:pt idx="70">
                  <c:v>239.37548035288904</c:v>
                </c:pt>
                <c:pt idx="71">
                  <c:v>251.84501844849282</c:v>
                </c:pt>
                <c:pt idx="72">
                  <c:v>257.49896862157073</c:v>
                </c:pt>
                <c:pt idx="73">
                  <c:v>259.09274959592523</c:v>
                </c:pt>
                <c:pt idx="74">
                  <c:v>280.69696534525121</c:v>
                </c:pt>
                <c:pt idx="75">
                  <c:v>282.4135176545866</c:v>
                </c:pt>
                <c:pt idx="76">
                  <c:v>289.85714125390172</c:v>
                </c:pt>
                <c:pt idx="77">
                  <c:v>291.79029160955395</c:v>
                </c:pt>
                <c:pt idx="78">
                  <c:v>303.09807006610316</c:v>
                </c:pt>
                <c:pt idx="79">
                  <c:v>312.77935811872953</c:v>
                </c:pt>
                <c:pt idx="80">
                  <c:v>337.56184773838021</c:v>
                </c:pt>
                <c:pt idx="81">
                  <c:v>340.63470891671875</c:v>
                </c:pt>
                <c:pt idx="82">
                  <c:v>342.19218537121486</c:v>
                </c:pt>
                <c:pt idx="83">
                  <c:v>362.44748628542175</c:v>
                </c:pt>
                <c:pt idx="84">
                  <c:v>379.11165717349758</c:v>
                </c:pt>
                <c:pt idx="85">
                  <c:v>383.32515534771926</c:v>
                </c:pt>
                <c:pt idx="86">
                  <c:v>392.66353102613743</c:v>
                </c:pt>
                <c:pt idx="87">
                  <c:v>404.02598467406898</c:v>
                </c:pt>
                <c:pt idx="88">
                  <c:v>434.29982671764265</c:v>
                </c:pt>
                <c:pt idx="89">
                  <c:v>455.41987338515099</c:v>
                </c:pt>
                <c:pt idx="90">
                  <c:v>456.01962802828274</c:v>
                </c:pt>
                <c:pt idx="91">
                  <c:v>457.33668940578013</c:v>
                </c:pt>
                <c:pt idx="92">
                  <c:v>462.63937069277102</c:v>
                </c:pt>
                <c:pt idx="93">
                  <c:v>463.80849635106767</c:v>
                </c:pt>
                <c:pt idx="94">
                  <c:v>499.82420366783288</c:v>
                </c:pt>
                <c:pt idx="95">
                  <c:v>512.27680404897262</c:v>
                </c:pt>
                <c:pt idx="96">
                  <c:v>514.79303248773135</c:v>
                </c:pt>
                <c:pt idx="97">
                  <c:v>520.90856549920284</c:v>
                </c:pt>
                <c:pt idx="98">
                  <c:v>543.54784600312473</c:v>
                </c:pt>
                <c:pt idx="99">
                  <c:v>554.15169697334238</c:v>
                </c:pt>
                <c:pt idx="100">
                  <c:v>558.8592135063044</c:v>
                </c:pt>
                <c:pt idx="101">
                  <c:v>571.71141374456818</c:v>
                </c:pt>
                <c:pt idx="102">
                  <c:v>588.93956847408651</c:v>
                </c:pt>
                <c:pt idx="103">
                  <c:v>615.90103798255245</c:v>
                </c:pt>
                <c:pt idx="104">
                  <c:v>637.96079132920261</c:v>
                </c:pt>
                <c:pt idx="105">
                  <c:v>639.15642870103295</c:v>
                </c:pt>
                <c:pt idx="106">
                  <c:v>642.69116429436997</c:v>
                </c:pt>
                <c:pt idx="107">
                  <c:v>653.37674972432035</c:v>
                </c:pt>
                <c:pt idx="108">
                  <c:v>678.41261354092603</c:v>
                </c:pt>
                <c:pt idx="109">
                  <c:v>679.526181382088</c:v>
                </c:pt>
                <c:pt idx="110">
                  <c:v>682.46863435111629</c:v>
                </c:pt>
                <c:pt idx="111">
                  <c:v>696.33254065187805</c:v>
                </c:pt>
                <c:pt idx="112">
                  <c:v>711.66937927518347</c:v>
                </c:pt>
                <c:pt idx="113">
                  <c:v>713.2473751061724</c:v>
                </c:pt>
                <c:pt idx="114">
                  <c:v>774.53017148576919</c:v>
                </c:pt>
                <c:pt idx="115">
                  <c:v>784.42003671309544</c:v>
                </c:pt>
                <c:pt idx="116">
                  <c:v>785.65585386222995</c:v>
                </c:pt>
                <c:pt idx="117">
                  <c:v>790.6471366258146</c:v>
                </c:pt>
                <c:pt idx="118">
                  <c:v>818.52996818019017</c:v>
                </c:pt>
                <c:pt idx="119">
                  <c:v>887.64471872666832</c:v>
                </c:pt>
                <c:pt idx="120">
                  <c:v>908.20736355190536</c:v>
                </c:pt>
                <c:pt idx="121">
                  <c:v>928.62627314230087</c:v>
                </c:pt>
                <c:pt idx="122">
                  <c:v>940.80306413410608</c:v>
                </c:pt>
                <c:pt idx="123">
                  <c:v>972.82321534960045</c:v>
                </c:pt>
                <c:pt idx="124">
                  <c:v>995.88494469934665</c:v>
                </c:pt>
                <c:pt idx="125">
                  <c:v>1008.7730294368067</c:v>
                </c:pt>
                <c:pt idx="126">
                  <c:v>1016.6727583342549</c:v>
                </c:pt>
                <c:pt idx="127">
                  <c:v>1017.1034960119225</c:v>
                </c:pt>
                <c:pt idx="128">
                  <c:v>1032.3966145489426</c:v>
                </c:pt>
                <c:pt idx="129">
                  <c:v>1063.1287475569811</c:v>
                </c:pt>
                <c:pt idx="130">
                  <c:v>1081.6067097082148</c:v>
                </c:pt>
                <c:pt idx="131">
                  <c:v>1089.3130938745469</c:v>
                </c:pt>
                <c:pt idx="132">
                  <c:v>1098.7904329293269</c:v>
                </c:pt>
                <c:pt idx="133">
                  <c:v>1138.6535886923648</c:v>
                </c:pt>
                <c:pt idx="134">
                  <c:v>1156.6465238331889</c:v>
                </c:pt>
                <c:pt idx="135">
                  <c:v>1186.0229816327812</c:v>
                </c:pt>
                <c:pt idx="136">
                  <c:v>1207.6999950501861</c:v>
                </c:pt>
                <c:pt idx="137">
                  <c:v>1216.3627603486184</c:v>
                </c:pt>
                <c:pt idx="138">
                  <c:v>1225.4396398270183</c:v>
                </c:pt>
                <c:pt idx="139">
                  <c:v>1254.0317895116184</c:v>
                </c:pt>
                <c:pt idx="140">
                  <c:v>1305.4033419260149</c:v>
                </c:pt>
                <c:pt idx="141">
                  <c:v>1313.784951556124</c:v>
                </c:pt>
                <c:pt idx="142">
                  <c:v>1319.4172942178429</c:v>
                </c:pt>
                <c:pt idx="143">
                  <c:v>1358.9144694326226</c:v>
                </c:pt>
                <c:pt idx="144">
                  <c:v>1413.6860466601777</c:v>
                </c:pt>
                <c:pt idx="145">
                  <c:v>1420.4013553722893</c:v>
                </c:pt>
                <c:pt idx="146">
                  <c:v>1507.7388027563063</c:v>
                </c:pt>
                <c:pt idx="147">
                  <c:v>1625.0010658972003</c:v>
                </c:pt>
                <c:pt idx="148">
                  <c:v>1665.3759831641091</c:v>
                </c:pt>
                <c:pt idx="149">
                  <c:v>1667.6069001862129</c:v>
                </c:pt>
                <c:pt idx="150">
                  <c:v>1695.3790387975637</c:v>
                </c:pt>
                <c:pt idx="151">
                  <c:v>1721.0953418362321</c:v>
                </c:pt>
                <c:pt idx="152">
                  <c:v>1868.4433734323334</c:v>
                </c:pt>
                <c:pt idx="153">
                  <c:v>2029.7745614527967</c:v>
                </c:pt>
                <c:pt idx="154">
                  <c:v>2056.5871684503622</c:v>
                </c:pt>
                <c:pt idx="155">
                  <c:v>2086.5269680675033</c:v>
                </c:pt>
                <c:pt idx="156">
                  <c:v>2184.5866123621195</c:v>
                </c:pt>
                <c:pt idx="157">
                  <c:v>2669.3579472134602</c:v>
                </c:pt>
                <c:pt idx="158">
                  <c:v>2688.4742182511604</c:v>
                </c:pt>
                <c:pt idx="159">
                  <c:v>2896.7218298486314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E-364D-A5A6-F45CBE728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summary!$AA$499:$AA$658</c:f>
              <c:numCache>
                <c:formatCode>0.000</c:formatCode>
                <c:ptCount val="160"/>
                <c:pt idx="0">
                  <c:v>6.6737144259741354</c:v>
                </c:pt>
                <c:pt idx="1">
                  <c:v>6.8806436958307833</c:v>
                </c:pt>
                <c:pt idx="2">
                  <c:v>8.0131110781920025</c:v>
                </c:pt>
                <c:pt idx="3">
                  <c:v>8.6540736754973064</c:v>
                </c:pt>
                <c:pt idx="4">
                  <c:v>10.849683115511407</c:v>
                </c:pt>
                <c:pt idx="5">
                  <c:v>11.079218627346306</c:v>
                </c:pt>
                <c:pt idx="6">
                  <c:v>13.311273073750309</c:v>
                </c:pt>
                <c:pt idx="7">
                  <c:v>14.247397270819325</c:v>
                </c:pt>
                <c:pt idx="8">
                  <c:v>16.233911769404429</c:v>
                </c:pt>
                <c:pt idx="9">
                  <c:v>16.941036488169889</c:v>
                </c:pt>
                <c:pt idx="10">
                  <c:v>18.420660270070279</c:v>
                </c:pt>
                <c:pt idx="11">
                  <c:v>20.597870146242538</c:v>
                </c:pt>
                <c:pt idx="12">
                  <c:v>21.715178332255931</c:v>
                </c:pt>
                <c:pt idx="13">
                  <c:v>22.486061046066904</c:v>
                </c:pt>
                <c:pt idx="14">
                  <c:v>23.376641761624967</c:v>
                </c:pt>
                <c:pt idx="15">
                  <c:v>26.514999942326185</c:v>
                </c:pt>
                <c:pt idx="16">
                  <c:v>27.948745769625642</c:v>
                </c:pt>
                <c:pt idx="17">
                  <c:v>28.739235466748639</c:v>
                </c:pt>
                <c:pt idx="18">
                  <c:v>33.46960607676148</c:v>
                </c:pt>
                <c:pt idx="19">
                  <c:v>34.251822108638471</c:v>
                </c:pt>
                <c:pt idx="20">
                  <c:v>35.571972982695691</c:v>
                </c:pt>
                <c:pt idx="21">
                  <c:v>36.725351949318188</c:v>
                </c:pt>
                <c:pt idx="22">
                  <c:v>42.449502553252735</c:v>
                </c:pt>
                <c:pt idx="23">
                  <c:v>43.341658550547571</c:v>
                </c:pt>
                <c:pt idx="24">
                  <c:v>44.571988328390674</c:v>
                </c:pt>
                <c:pt idx="25">
                  <c:v>47.047129614659781</c:v>
                </c:pt>
                <c:pt idx="26">
                  <c:v>47.492844799843986</c:v>
                </c:pt>
                <c:pt idx="27">
                  <c:v>49.61220119659373</c:v>
                </c:pt>
                <c:pt idx="28">
                  <c:v>52.695674293946468</c:v>
                </c:pt>
                <c:pt idx="29">
                  <c:v>58.046755871042244</c:v>
                </c:pt>
                <c:pt idx="30">
                  <c:v>60.653963926297742</c:v>
                </c:pt>
                <c:pt idx="31">
                  <c:v>61.864893413192078</c:v>
                </c:pt>
                <c:pt idx="32">
                  <c:v>64.421825976511116</c:v>
                </c:pt>
                <c:pt idx="33">
                  <c:v>68.971299817250156</c:v>
                </c:pt>
                <c:pt idx="34">
                  <c:v>69.017947142547797</c:v>
                </c:pt>
                <c:pt idx="35">
                  <c:v>73.406995612861294</c:v>
                </c:pt>
                <c:pt idx="36">
                  <c:v>78.188197225914422</c:v>
                </c:pt>
                <c:pt idx="37">
                  <c:v>80.185991927032418</c:v>
                </c:pt>
                <c:pt idx="38">
                  <c:v>86.959996718213063</c:v>
                </c:pt>
                <c:pt idx="39">
                  <c:v>89.606483794429792</c:v>
                </c:pt>
                <c:pt idx="40">
                  <c:v>90.935000369393336</c:v>
                </c:pt>
                <c:pt idx="41">
                  <c:v>92.158878331237261</c:v>
                </c:pt>
                <c:pt idx="42">
                  <c:v>97.043790808560672</c:v>
                </c:pt>
                <c:pt idx="43">
                  <c:v>98.966096163138545</c:v>
                </c:pt>
                <c:pt idx="44">
                  <c:v>101.91343748035905</c:v>
                </c:pt>
                <c:pt idx="45">
                  <c:v>109.75770771440435</c:v>
                </c:pt>
                <c:pt idx="46">
                  <c:v>116.87559158329925</c:v>
                </c:pt>
                <c:pt idx="47">
                  <c:v>119.38529975709797</c:v>
                </c:pt>
                <c:pt idx="48">
                  <c:v>121.46477977604771</c:v>
                </c:pt>
                <c:pt idx="49">
                  <c:v>125.67260336241507</c:v>
                </c:pt>
                <c:pt idx="50">
                  <c:v>133.60779644474002</c:v>
                </c:pt>
                <c:pt idx="51">
                  <c:v>134.04794836103511</c:v>
                </c:pt>
                <c:pt idx="52">
                  <c:v>149.07842617263597</c:v>
                </c:pt>
                <c:pt idx="53">
                  <c:v>152.36835261273495</c:v>
                </c:pt>
                <c:pt idx="54">
                  <c:v>152.61721774093539</c:v>
                </c:pt>
                <c:pt idx="55">
                  <c:v>153.44999515726002</c:v>
                </c:pt>
                <c:pt idx="56">
                  <c:v>168.51187827087429</c:v>
                </c:pt>
                <c:pt idx="57">
                  <c:v>175.52669715415988</c:v>
                </c:pt>
                <c:pt idx="58">
                  <c:v>177.73883872595562</c:v>
                </c:pt>
                <c:pt idx="59">
                  <c:v>179.07693431254958</c:v>
                </c:pt>
                <c:pt idx="60">
                  <c:v>183.19200526283407</c:v>
                </c:pt>
                <c:pt idx="61">
                  <c:v>194.03191127463489</c:v>
                </c:pt>
                <c:pt idx="62">
                  <c:v>209.89508303458379</c:v>
                </c:pt>
                <c:pt idx="63">
                  <c:v>210.33292040084254</c:v>
                </c:pt>
                <c:pt idx="64">
                  <c:v>224.7812627782582</c:v>
                </c:pt>
                <c:pt idx="65">
                  <c:v>232.76945633014171</c:v>
                </c:pt>
                <c:pt idx="66">
                  <c:v>240.36646892333803</c:v>
                </c:pt>
                <c:pt idx="67">
                  <c:v>241.38871706159333</c:v>
                </c:pt>
                <c:pt idx="68">
                  <c:v>243.84831098546056</c:v>
                </c:pt>
                <c:pt idx="69">
                  <c:v>249.39559730915659</c:v>
                </c:pt>
                <c:pt idx="70">
                  <c:v>251.83806872135105</c:v>
                </c:pt>
                <c:pt idx="71">
                  <c:v>252.52494623642323</c:v>
                </c:pt>
                <c:pt idx="72">
                  <c:v>255.84635652698293</c:v>
                </c:pt>
                <c:pt idx="73">
                  <c:v>263.15645867153063</c:v>
                </c:pt>
                <c:pt idx="74">
                  <c:v>263.32529799980125</c:v>
                </c:pt>
                <c:pt idx="75">
                  <c:v>286.68740989152786</c:v>
                </c:pt>
                <c:pt idx="76">
                  <c:v>298.56109744122443</c:v>
                </c:pt>
                <c:pt idx="77">
                  <c:v>300.74302412408508</c:v>
                </c:pt>
                <c:pt idx="78">
                  <c:v>312.09706930405946</c:v>
                </c:pt>
                <c:pt idx="79">
                  <c:v>324.53285065884995</c:v>
                </c:pt>
                <c:pt idx="80">
                  <c:v>329.4679621079618</c:v>
                </c:pt>
                <c:pt idx="81">
                  <c:v>332.28384004752002</c:v>
                </c:pt>
                <c:pt idx="82">
                  <c:v>363.79362438126572</c:v>
                </c:pt>
                <c:pt idx="83">
                  <c:v>368.25714128055944</c:v>
                </c:pt>
                <c:pt idx="84">
                  <c:v>369.3722190231872</c:v>
                </c:pt>
                <c:pt idx="85">
                  <c:v>380.63466949327653</c:v>
                </c:pt>
                <c:pt idx="86">
                  <c:v>398.47301695320101</c:v>
                </c:pt>
                <c:pt idx="87">
                  <c:v>411.4849214844761</c:v>
                </c:pt>
                <c:pt idx="88">
                  <c:v>411.83848684764905</c:v>
                </c:pt>
                <c:pt idx="89">
                  <c:v>415.33942225416752</c:v>
                </c:pt>
                <c:pt idx="90">
                  <c:v>447.52201568412818</c:v>
                </c:pt>
                <c:pt idx="91">
                  <c:v>460.45013971604294</c:v>
                </c:pt>
                <c:pt idx="92">
                  <c:v>470.17188334605822</c:v>
                </c:pt>
                <c:pt idx="93">
                  <c:v>493.32865694343343</c:v>
                </c:pt>
                <c:pt idx="94">
                  <c:v>500.51196304189074</c:v>
                </c:pt>
                <c:pt idx="95">
                  <c:v>518.05408851001698</c:v>
                </c:pt>
                <c:pt idx="96">
                  <c:v>527.31370625548755</c:v>
                </c:pt>
                <c:pt idx="97">
                  <c:v>536.95552003182411</c:v>
                </c:pt>
                <c:pt idx="98">
                  <c:v>547.57162343769971</c:v>
                </c:pt>
                <c:pt idx="99">
                  <c:v>547.94856927075432</c:v>
                </c:pt>
                <c:pt idx="100">
                  <c:v>573.6219221633055</c:v>
                </c:pt>
                <c:pt idx="101">
                  <c:v>587.31411044133711</c:v>
                </c:pt>
                <c:pt idx="102">
                  <c:v>588.49074269975222</c:v>
                </c:pt>
                <c:pt idx="103">
                  <c:v>600.04390336155132</c:v>
                </c:pt>
                <c:pt idx="104">
                  <c:v>630.95387332957239</c:v>
                </c:pt>
                <c:pt idx="105">
                  <c:v>643.55990531536122</c:v>
                </c:pt>
                <c:pt idx="106">
                  <c:v>661.69546294426073</c:v>
                </c:pt>
                <c:pt idx="107">
                  <c:v>669.87089124652948</c:v>
                </c:pt>
                <c:pt idx="108">
                  <c:v>676.56351801088499</c:v>
                </c:pt>
                <c:pt idx="109">
                  <c:v>688.48047858047687</c:v>
                </c:pt>
                <c:pt idx="110">
                  <c:v>738.72722579368804</c:v>
                </c:pt>
                <c:pt idx="111">
                  <c:v>763.02964863971681</c:v>
                </c:pt>
                <c:pt idx="112">
                  <c:v>763.67507947992488</c:v>
                </c:pt>
                <c:pt idx="113">
                  <c:v>788.34474826928704</c:v>
                </c:pt>
                <c:pt idx="114">
                  <c:v>793.16569274608287</c:v>
                </c:pt>
                <c:pt idx="115">
                  <c:v>793.2041328038315</c:v>
                </c:pt>
                <c:pt idx="116">
                  <c:v>794.7474329017216</c:v>
                </c:pt>
                <c:pt idx="117">
                  <c:v>804.58039204643035</c:v>
                </c:pt>
                <c:pt idx="118">
                  <c:v>828.2350312746255</c:v>
                </c:pt>
                <c:pt idx="119">
                  <c:v>839.96353439170559</c:v>
                </c:pt>
                <c:pt idx="120">
                  <c:v>848.73226765483514</c:v>
                </c:pt>
                <c:pt idx="121">
                  <c:v>859.65169320729171</c:v>
                </c:pt>
                <c:pt idx="122">
                  <c:v>888.95954209048864</c:v>
                </c:pt>
                <c:pt idx="123">
                  <c:v>890.19350160059662</c:v>
                </c:pt>
                <c:pt idx="124">
                  <c:v>949.03439423289205</c:v>
                </c:pt>
                <c:pt idx="125">
                  <c:v>1015.1827740506446</c:v>
                </c:pt>
                <c:pt idx="126">
                  <c:v>1025.6899843576928</c:v>
                </c:pt>
                <c:pt idx="127">
                  <c:v>1054.4476781788562</c:v>
                </c:pt>
                <c:pt idx="128">
                  <c:v>1088.2936932225691</c:v>
                </c:pt>
                <c:pt idx="129">
                  <c:v>1101.0724097592392</c:v>
                </c:pt>
                <c:pt idx="130">
                  <c:v>1136.7889409533432</c:v>
                </c:pt>
                <c:pt idx="131">
                  <c:v>1140.3819399998329</c:v>
                </c:pt>
                <c:pt idx="132">
                  <c:v>1177.1391990921945</c:v>
                </c:pt>
                <c:pt idx="133">
                  <c:v>1187.9194833138504</c:v>
                </c:pt>
                <c:pt idx="134">
                  <c:v>1224.0370761328729</c:v>
                </c:pt>
                <c:pt idx="135">
                  <c:v>1232.809876446719</c:v>
                </c:pt>
                <c:pt idx="136">
                  <c:v>1295.2886715225377</c:v>
                </c:pt>
                <c:pt idx="137">
                  <c:v>1307.969201951337</c:v>
                </c:pt>
                <c:pt idx="138">
                  <c:v>1335.8977889473729</c:v>
                </c:pt>
                <c:pt idx="139">
                  <c:v>1337.9435872331258</c:v>
                </c:pt>
                <c:pt idx="140">
                  <c:v>1344.788072219045</c:v>
                </c:pt>
                <c:pt idx="141">
                  <c:v>1352.1410998669353</c:v>
                </c:pt>
                <c:pt idx="142">
                  <c:v>1471.1487607721238</c:v>
                </c:pt>
                <c:pt idx="143">
                  <c:v>1602.2534554621359</c:v>
                </c:pt>
                <c:pt idx="144">
                  <c:v>1603.5810805336857</c:v>
                </c:pt>
                <c:pt idx="145">
                  <c:v>1626.7613334393156</c:v>
                </c:pt>
                <c:pt idx="146">
                  <c:v>1659.0661938449368</c:v>
                </c:pt>
                <c:pt idx="147">
                  <c:v>1782.3163794544341</c:v>
                </c:pt>
                <c:pt idx="148">
                  <c:v>1785.088388390177</c:v>
                </c:pt>
                <c:pt idx="149">
                  <c:v>1847.3042227935587</c:v>
                </c:pt>
                <c:pt idx="150">
                  <c:v>1918.4850128649132</c:v>
                </c:pt>
                <c:pt idx="151">
                  <c:v>1951.1320808054154</c:v>
                </c:pt>
                <c:pt idx="152">
                  <c:v>2224.2089263655985</c:v>
                </c:pt>
                <c:pt idx="153">
                  <c:v>2228.5404856894706</c:v>
                </c:pt>
                <c:pt idx="154">
                  <c:v>2346.5315904070553</c:v>
                </c:pt>
                <c:pt idx="155">
                  <c:v>2456.659234931084</c:v>
                </c:pt>
                <c:pt idx="156">
                  <c:v>2456.735021329639</c:v>
                </c:pt>
                <c:pt idx="157">
                  <c:v>3086.7635812302519</c:v>
                </c:pt>
                <c:pt idx="158">
                  <c:v>3102.8124261893149</c:v>
                </c:pt>
                <c:pt idx="159">
                  <c:v>3178.6304323342106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E-364D-A5A6-F45CBE728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summary!$AA$659:$AA$818</c:f>
              <c:numCache>
                <c:formatCode>0.000</c:formatCode>
                <c:ptCount val="160"/>
                <c:pt idx="0">
                  <c:v>7.5412262097691327</c:v>
                </c:pt>
                <c:pt idx="1">
                  <c:v>8.1314754800471079</c:v>
                </c:pt>
                <c:pt idx="2">
                  <c:v>8.6707378900671692</c:v>
                </c:pt>
                <c:pt idx="3">
                  <c:v>10.163321319614486</c:v>
                </c:pt>
                <c:pt idx="4">
                  <c:v>11.7813309928673</c:v>
                </c:pt>
                <c:pt idx="5">
                  <c:v>12.460458226099803</c:v>
                </c:pt>
                <c:pt idx="6">
                  <c:v>15.421224572602908</c:v>
                </c:pt>
                <c:pt idx="7">
                  <c:v>16.237353209206038</c:v>
                </c:pt>
                <c:pt idx="8">
                  <c:v>17.266010788168398</c:v>
                </c:pt>
                <c:pt idx="9">
                  <c:v>17.878549905690374</c:v>
                </c:pt>
                <c:pt idx="10">
                  <c:v>21.974070116286541</c:v>
                </c:pt>
                <c:pt idx="11">
                  <c:v>22.188794622068439</c:v>
                </c:pt>
                <c:pt idx="12">
                  <c:v>22.63218239249386</c:v>
                </c:pt>
                <c:pt idx="13">
                  <c:v>24.182450685660317</c:v>
                </c:pt>
                <c:pt idx="14">
                  <c:v>26.281676322697191</c:v>
                </c:pt>
                <c:pt idx="15">
                  <c:v>27.752864667516057</c:v>
                </c:pt>
                <c:pt idx="16">
                  <c:v>28.409108202371659</c:v>
                </c:pt>
                <c:pt idx="17">
                  <c:v>30.02288951497421</c:v>
                </c:pt>
                <c:pt idx="18">
                  <c:v>35.643873365121813</c:v>
                </c:pt>
                <c:pt idx="19">
                  <c:v>36.828715509552509</c:v>
                </c:pt>
                <c:pt idx="20">
                  <c:v>36.830409514549117</c:v>
                </c:pt>
                <c:pt idx="21">
                  <c:v>39.204978613442563</c:v>
                </c:pt>
                <c:pt idx="22">
                  <c:v>44.560826807436506</c:v>
                </c:pt>
                <c:pt idx="23">
                  <c:v>48.796796775302255</c:v>
                </c:pt>
                <c:pt idx="24">
                  <c:v>49.825651910851406</c:v>
                </c:pt>
                <c:pt idx="25">
                  <c:v>50.064401945801656</c:v>
                </c:pt>
                <c:pt idx="26">
                  <c:v>51.808333224926336</c:v>
                </c:pt>
                <c:pt idx="27">
                  <c:v>58.919896020382431</c:v>
                </c:pt>
                <c:pt idx="28">
                  <c:v>60.08672514582932</c:v>
                </c:pt>
                <c:pt idx="29">
                  <c:v>60.451004734124346</c:v>
                </c:pt>
                <c:pt idx="30">
                  <c:v>62.87122503019657</c:v>
                </c:pt>
                <c:pt idx="31">
                  <c:v>69.41406792169191</c:v>
                </c:pt>
                <c:pt idx="32">
                  <c:v>70.386036634555765</c:v>
                </c:pt>
                <c:pt idx="33">
                  <c:v>72.555261818219805</c:v>
                </c:pt>
                <c:pt idx="34">
                  <c:v>73.830843212457651</c:v>
                </c:pt>
                <c:pt idx="35">
                  <c:v>81.955473770148572</c:v>
                </c:pt>
                <c:pt idx="36">
                  <c:v>84.221610935350441</c:v>
                </c:pt>
                <c:pt idx="37">
                  <c:v>86.735213311268893</c:v>
                </c:pt>
                <c:pt idx="38">
                  <c:v>88.128496001474616</c:v>
                </c:pt>
                <c:pt idx="39">
                  <c:v>90.254753278170867</c:v>
                </c:pt>
                <c:pt idx="40">
                  <c:v>98.920177782063718</c:v>
                </c:pt>
                <c:pt idx="41">
                  <c:v>104.9096946767891</c:v>
                </c:pt>
                <c:pt idx="42">
                  <c:v>108.01168101729074</c:v>
                </c:pt>
                <c:pt idx="43">
                  <c:v>111.22895666082192</c:v>
                </c:pt>
                <c:pt idx="44">
                  <c:v>116.53563876492613</c:v>
                </c:pt>
                <c:pt idx="45">
                  <c:v>126.62223878388654</c:v>
                </c:pt>
                <c:pt idx="46">
                  <c:v>129.66909943500141</c:v>
                </c:pt>
                <c:pt idx="47">
                  <c:v>140.83503009466378</c:v>
                </c:pt>
                <c:pt idx="48">
                  <c:v>147.4033873902965</c:v>
                </c:pt>
                <c:pt idx="49">
                  <c:v>150.82316042441281</c:v>
                </c:pt>
                <c:pt idx="50">
                  <c:v>164.66121867848071</c:v>
                </c:pt>
                <c:pt idx="51">
                  <c:v>165.57267048460866</c:v>
                </c:pt>
                <c:pt idx="52">
                  <c:v>169.18719136740521</c:v>
                </c:pt>
                <c:pt idx="53">
                  <c:v>189.69057034124052</c:v>
                </c:pt>
                <c:pt idx="54">
                  <c:v>189.91605939780717</c:v>
                </c:pt>
                <c:pt idx="55">
                  <c:v>194.56160646989312</c:v>
                </c:pt>
                <c:pt idx="56">
                  <c:v>199.55750859315521</c:v>
                </c:pt>
                <c:pt idx="57">
                  <c:v>211.39339820140663</c:v>
                </c:pt>
                <c:pt idx="58">
                  <c:v>216.47247700921719</c:v>
                </c:pt>
                <c:pt idx="59">
                  <c:v>218.0516120824999</c:v>
                </c:pt>
                <c:pt idx="60">
                  <c:v>220.38493862014812</c:v>
                </c:pt>
                <c:pt idx="61">
                  <c:v>226.10240033043493</c:v>
                </c:pt>
                <c:pt idx="62">
                  <c:v>229.5809864485785</c:v>
                </c:pt>
                <c:pt idx="63">
                  <c:v>237.37219315313257</c:v>
                </c:pt>
                <c:pt idx="64">
                  <c:v>237.96428762452598</c:v>
                </c:pt>
                <c:pt idx="65">
                  <c:v>239.9341499219652</c:v>
                </c:pt>
                <c:pt idx="66">
                  <c:v>255.44315713640842</c:v>
                </c:pt>
                <c:pt idx="67">
                  <c:v>259.75357165353552</c:v>
                </c:pt>
                <c:pt idx="68">
                  <c:v>266.77575838024768</c:v>
                </c:pt>
                <c:pt idx="69">
                  <c:v>269.36962402722588</c:v>
                </c:pt>
                <c:pt idx="70">
                  <c:v>284.64111668222364</c:v>
                </c:pt>
                <c:pt idx="71">
                  <c:v>286.52404768909105</c:v>
                </c:pt>
                <c:pt idx="72">
                  <c:v>297.01587682144213</c:v>
                </c:pt>
                <c:pt idx="73">
                  <c:v>306.2189851902084</c:v>
                </c:pt>
                <c:pt idx="74">
                  <c:v>326.68221151171201</c:v>
                </c:pt>
                <c:pt idx="75">
                  <c:v>328.0825551514867</c:v>
                </c:pt>
                <c:pt idx="76">
                  <c:v>342.86894353129316</c:v>
                </c:pt>
                <c:pt idx="77">
                  <c:v>359.77433422488684</c:v>
                </c:pt>
                <c:pt idx="78">
                  <c:v>381.127730492289</c:v>
                </c:pt>
                <c:pt idx="79">
                  <c:v>390.20492305840332</c:v>
                </c:pt>
                <c:pt idx="80">
                  <c:v>396.61795977086996</c:v>
                </c:pt>
                <c:pt idx="81">
                  <c:v>437.62204737682049</c:v>
                </c:pt>
                <c:pt idx="82">
                  <c:v>456.14500995797118</c:v>
                </c:pt>
                <c:pt idx="83">
                  <c:v>481.75492320889407</c:v>
                </c:pt>
                <c:pt idx="84">
                  <c:v>489.82263456109433</c:v>
                </c:pt>
                <c:pt idx="85">
                  <c:v>495.43776432489631</c:v>
                </c:pt>
                <c:pt idx="86">
                  <c:v>503.68440885803591</c:v>
                </c:pt>
                <c:pt idx="87">
                  <c:v>509.83525276714909</c:v>
                </c:pt>
                <c:pt idx="88">
                  <c:v>533.56495790463202</c:v>
                </c:pt>
                <c:pt idx="89">
                  <c:v>548.15805692501829</c:v>
                </c:pt>
                <c:pt idx="90">
                  <c:v>563.37285373832594</c:v>
                </c:pt>
                <c:pt idx="91">
                  <c:v>576.4375647076688</c:v>
                </c:pt>
                <c:pt idx="92">
                  <c:v>604.86638631501171</c:v>
                </c:pt>
                <c:pt idx="93">
                  <c:v>627.44256178083117</c:v>
                </c:pt>
                <c:pt idx="94">
                  <c:v>636.87540952377424</c:v>
                </c:pt>
                <c:pt idx="95">
                  <c:v>680.30294407884617</c:v>
                </c:pt>
                <c:pt idx="96">
                  <c:v>706.06756571026244</c:v>
                </c:pt>
                <c:pt idx="97">
                  <c:v>724.17854704639319</c:v>
                </c:pt>
                <c:pt idx="98">
                  <c:v>739.62303423984645</c:v>
                </c:pt>
                <c:pt idx="99">
                  <c:v>752.43053167397818</c:v>
                </c:pt>
                <c:pt idx="100">
                  <c:v>776.27429002247334</c:v>
                </c:pt>
                <c:pt idx="101">
                  <c:v>776.96880494261757</c:v>
                </c:pt>
                <c:pt idx="102">
                  <c:v>783.06730707006852</c:v>
                </c:pt>
                <c:pt idx="103">
                  <c:v>784.93875743822935</c:v>
                </c:pt>
                <c:pt idx="104">
                  <c:v>833.22750290304725</c:v>
                </c:pt>
                <c:pt idx="105">
                  <c:v>840.1839789688089</c:v>
                </c:pt>
                <c:pt idx="106">
                  <c:v>891.72426449603552</c:v>
                </c:pt>
                <c:pt idx="107">
                  <c:v>897.94949359309351</c:v>
                </c:pt>
                <c:pt idx="108">
                  <c:v>920.75340262536827</c:v>
                </c:pt>
                <c:pt idx="109">
                  <c:v>930.55305297271934</c:v>
                </c:pt>
                <c:pt idx="110">
                  <c:v>950.01411236843251</c:v>
                </c:pt>
                <c:pt idx="111">
                  <c:v>952.70849393267258</c:v>
                </c:pt>
                <c:pt idx="112">
                  <c:v>1071.1112660292547</c:v>
                </c:pt>
                <c:pt idx="113">
                  <c:v>1118.9545785781627</c:v>
                </c:pt>
                <c:pt idx="114">
                  <c:v>1119.982688330083</c:v>
                </c:pt>
                <c:pt idx="115">
                  <c:v>1177.9304613023605</c:v>
                </c:pt>
                <c:pt idx="116">
                  <c:v>1214.2511369896449</c:v>
                </c:pt>
                <c:pt idx="117">
                  <c:v>1281.5189140231776</c:v>
                </c:pt>
                <c:pt idx="118">
                  <c:v>1284.9483338434627</c:v>
                </c:pt>
                <c:pt idx="119">
                  <c:v>1294.8060904888107</c:v>
                </c:pt>
                <c:pt idx="120">
                  <c:v>1321.8297894163982</c:v>
                </c:pt>
                <c:pt idx="121">
                  <c:v>1338.8472828089</c:v>
                </c:pt>
                <c:pt idx="122">
                  <c:v>1442.9198364518543</c:v>
                </c:pt>
                <c:pt idx="123">
                  <c:v>1447.7862413304035</c:v>
                </c:pt>
                <c:pt idx="124">
                  <c:v>1455.4145786135427</c:v>
                </c:pt>
                <c:pt idx="125">
                  <c:v>1551.1709205433383</c:v>
                </c:pt>
                <c:pt idx="126">
                  <c:v>1563.327226908619</c:v>
                </c:pt>
                <c:pt idx="127">
                  <c:v>1575.3885315193754</c:v>
                </c:pt>
                <c:pt idx="128">
                  <c:v>1585.1354713422031</c:v>
                </c:pt>
                <c:pt idx="129">
                  <c:v>1587.0153122004745</c:v>
                </c:pt>
                <c:pt idx="130">
                  <c:v>1719.0362475298205</c:v>
                </c:pt>
                <c:pt idx="131">
                  <c:v>1814.089395665919</c:v>
                </c:pt>
                <c:pt idx="132">
                  <c:v>1857.5922900908163</c:v>
                </c:pt>
                <c:pt idx="133">
                  <c:v>1887.6659131407798</c:v>
                </c:pt>
                <c:pt idx="134">
                  <c:v>1910.9427814247135</c:v>
                </c:pt>
                <c:pt idx="135">
                  <c:v>1950.7876905033559</c:v>
                </c:pt>
                <c:pt idx="136">
                  <c:v>1960.5155105262493</c:v>
                </c:pt>
                <c:pt idx="137">
                  <c:v>1988.961403848022</c:v>
                </c:pt>
                <c:pt idx="138">
                  <c:v>2202.5350780814847</c:v>
                </c:pt>
                <c:pt idx="139">
                  <c:v>2228.9076802093496</c:v>
                </c:pt>
                <c:pt idx="140">
                  <c:v>2290.4928236107735</c:v>
                </c:pt>
                <c:pt idx="141">
                  <c:v>2451.1928358124674</c:v>
                </c:pt>
                <c:pt idx="142">
                  <c:v>2525.645184082488</c:v>
                </c:pt>
                <c:pt idx="143">
                  <c:v>2534.7288758508566</c:v>
                </c:pt>
                <c:pt idx="144">
                  <c:v>2553.7736610784295</c:v>
                </c:pt>
                <c:pt idx="145">
                  <c:v>2711.9451978745151</c:v>
                </c:pt>
                <c:pt idx="146">
                  <c:v>2745.2538038567113</c:v>
                </c:pt>
                <c:pt idx="147">
                  <c:v>2759.0422442585536</c:v>
                </c:pt>
                <c:pt idx="148">
                  <c:v>3071.4237656902146</c:v>
                </c:pt>
                <c:pt idx="149">
                  <c:v>3218.4914340583782</c:v>
                </c:pt>
                <c:pt idx="150">
                  <c:v>3499.4038754628073</c:v>
                </c:pt>
                <c:pt idx="151">
                  <c:v>3592.9825310598403</c:v>
                </c:pt>
                <c:pt idx="152">
                  <c:v>4019.4887871127335</c:v>
                </c:pt>
                <c:pt idx="153">
                  <c:v>4052.0698110683579</c:v>
                </c:pt>
                <c:pt idx="154">
                  <c:v>4055.8729257284808</c:v>
                </c:pt>
                <c:pt idx="155">
                  <c:v>4441.6980817897411</c:v>
                </c:pt>
                <c:pt idx="156">
                  <c:v>4464.2931868922442</c:v>
                </c:pt>
                <c:pt idx="157">
                  <c:v>4664.0664868796775</c:v>
                </c:pt>
                <c:pt idx="158">
                  <c:v>5121.6282863824836</c:v>
                </c:pt>
                <c:pt idx="159">
                  <c:v>6065.7937562042207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E-364D-A5A6-F45CBE72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F843-B120-EACC980DA0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F843-B120-EACC980DA0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7-F843-B120-EACC980DA0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7-F843-B120-EACC980DA0A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7-F843-B120-EACC980DA0A0}"/>
            </c:ext>
          </c:extLst>
        </c:ser>
        <c:ser>
          <c:idx val="10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summary!$AQ$19:$AQ$42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summary!$AT$19:$AT$42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7-F843-B120-EACC980DA0A0}"/>
            </c:ext>
          </c:extLst>
        </c:ser>
        <c:ser>
          <c:idx val="11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summary!$AQ$43:$AQ$66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summary!$AT$43:$AT$66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7-F843-B120-EACC980DA0A0}"/>
            </c:ext>
          </c:extLst>
        </c:ser>
        <c:ser>
          <c:idx val="12"/>
          <c:order val="7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summary!$AQ$67:$AQ$90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summary!$AT$67:$AT$90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7-F843-B120-EACC980DA0A0}"/>
            </c:ext>
          </c:extLst>
        </c:ser>
        <c:ser>
          <c:idx val="13"/>
          <c:order val="8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summary!$AQ$91:$AQ$114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summary!$AT$91:$AT$114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7-F843-B120-EACC980DA0A0}"/>
            </c:ext>
          </c:extLst>
        </c:ser>
        <c:ser>
          <c:idx val="14"/>
          <c:order val="9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summary!$AQ$115:$AQ$138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summary!$AT$115:$AT$138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7-F843-B120-EACC980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7-7C4A-84EF-35359E7CE5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summary!$AQ$19:$AQ$36</c:f>
              <c:numCache>
                <c:formatCode>General</c:formatCode>
                <c:ptCount val="18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</c:numCache>
            </c:numRef>
          </c:xVal>
          <c:yVal>
            <c:numRef>
              <c:f>summary!$AR$19:$AR$36</c:f>
              <c:numCache>
                <c:formatCode>0.000</c:formatCode>
                <c:ptCount val="18"/>
                <c:pt idx="0">
                  <c:v>3.8692304549880316</c:v>
                </c:pt>
                <c:pt idx="1">
                  <c:v>6.3618763320430842</c:v>
                </c:pt>
                <c:pt idx="2">
                  <c:v>10.458005248565915</c:v>
                </c:pt>
                <c:pt idx="3">
                  <c:v>12.288982527647487</c:v>
                </c:pt>
                <c:pt idx="4">
                  <c:v>14.765217739754972</c:v>
                </c:pt>
                <c:pt idx="5">
                  <c:v>18.255602240767498</c:v>
                </c:pt>
                <c:pt idx="6">
                  <c:v>23.448161819470968</c:v>
                </c:pt>
                <c:pt idx="7">
                  <c:v>27.074925422552685</c:v>
                </c:pt>
                <c:pt idx="8">
                  <c:v>31.760604921425866</c:v>
                </c:pt>
                <c:pt idx="9">
                  <c:v>37.986385276107953</c:v>
                </c:pt>
                <c:pt idx="10">
                  <c:v>46.551086147082685</c:v>
                </c:pt>
                <c:pt idx="11">
                  <c:v>58.867624489786699</c:v>
                </c:pt>
                <c:pt idx="12">
                  <c:v>77.649551250868797</c:v>
                </c:pt>
                <c:pt idx="13">
                  <c:v>108.7241550750316</c:v>
                </c:pt>
                <c:pt idx="14">
                  <c:v>166.79255430579829</c:v>
                </c:pt>
                <c:pt idx="15">
                  <c:v>299.68026373203429</c:v>
                </c:pt>
                <c:pt idx="16">
                  <c:v>489.73047901352146</c:v>
                </c:pt>
                <c:pt idx="17">
                  <c:v>599.72074566414869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7-7C4A-84EF-35359E7CE5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summary!$AQ$19:$AQ$42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summary!$AT$19:$AT$42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7-7C4A-84EF-35359E7CE5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summary!$AQ$19:$AQ$36</c:f>
              <c:numCache>
                <c:formatCode>General</c:formatCode>
                <c:ptCount val="18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</c:numCache>
            </c:numRef>
          </c:xVal>
          <c:yVal>
            <c:numRef>
              <c:f>summary!$AV$19:$AV$36</c:f>
              <c:numCache>
                <c:formatCode>0.000</c:formatCode>
                <c:ptCount val="18"/>
                <c:pt idx="0">
                  <c:v>4.0118253873030509</c:v>
                </c:pt>
                <c:pt idx="1">
                  <c:v>6.6396651673756866</c:v>
                </c:pt>
                <c:pt idx="2">
                  <c:v>10.968788595590462</c:v>
                </c:pt>
                <c:pt idx="3">
                  <c:v>12.903738840070623</c:v>
                </c:pt>
                <c:pt idx="4">
                  <c:v>15.518538585063858</c:v>
                </c:pt>
                <c:pt idx="5">
                  <c:v>19.198705747629838</c:v>
                </c:pt>
                <c:pt idx="6">
                  <c:v>24.659415043685488</c:v>
                </c:pt>
                <c:pt idx="7">
                  <c:v>28.462761502891627</c:v>
                </c:pt>
                <c:pt idx="8">
                  <c:v>33.363453174548809</c:v>
                </c:pt>
                <c:pt idx="9">
                  <c:v>39.852574926203019</c:v>
                </c:pt>
                <c:pt idx="10">
                  <c:v>48.740068408160568</c:v>
                </c:pt>
                <c:pt idx="11">
                  <c:v>61.447585203045094</c:v>
                </c:pt>
                <c:pt idx="12">
                  <c:v>80.681428787711994</c:v>
                </c:pt>
                <c:pt idx="13">
                  <c:v>112.19704177426576</c:v>
                </c:pt>
                <c:pt idx="14">
                  <c:v>170.3793057524818</c:v>
                </c:pt>
                <c:pt idx="15">
                  <c:v>301.80712592632699</c:v>
                </c:pt>
                <c:pt idx="16">
                  <c:v>488.75978476550915</c:v>
                </c:pt>
                <c:pt idx="17">
                  <c:v>597.16573645064693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7-7C4A-84EF-35359E7C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'300'!$K$27:$K$76</c:f>
              <c:numCache>
                <c:formatCode>General</c:formatCode>
                <c:ptCount val="50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0.32805266947844874</c:v>
                </c:pt>
                <c:pt idx="41">
                  <c:v>0.33350478345849194</c:v>
                </c:pt>
                <c:pt idx="42">
                  <c:v>0.33761958646229812</c:v>
                </c:pt>
                <c:pt idx="43">
                  <c:v>0.34060281864005759</c:v>
                </c:pt>
                <c:pt idx="44">
                  <c:v>0.34266022014196068</c:v>
                </c:pt>
                <c:pt idx="45">
                  <c:v>0.34461475156876864</c:v>
                </c:pt>
                <c:pt idx="46">
                  <c:v>0.34605493262010079</c:v>
                </c:pt>
                <c:pt idx="47">
                  <c:v>0.34718650344614754</c:v>
                </c:pt>
                <c:pt idx="48">
                  <c:v>0.34831807427219424</c:v>
                </c:pt>
                <c:pt idx="49">
                  <c:v>0.34934677502314576</c:v>
                </c:pt>
              </c:numCache>
            </c:numRef>
          </c:xVal>
          <c:yVal>
            <c:numRef>
              <c:f>'300'!$M$27:$M$76</c:f>
              <c:numCache>
                <c:formatCode>General</c:formatCode>
                <c:ptCount val="50"/>
                <c:pt idx="0">
                  <c:v>0</c:v>
                </c:pt>
                <c:pt idx="1">
                  <c:v>-8.0979799999622628</c:v>
                </c:pt>
                <c:pt idx="2">
                  <c:v>-14.890639999997802</c:v>
                </c:pt>
                <c:pt idx="3">
                  <c:v>-17.552529999986291</c:v>
                </c:pt>
                <c:pt idx="4">
                  <c:v>-19.757809999980964</c:v>
                </c:pt>
                <c:pt idx="5">
                  <c:v>-24.642729999963194</c:v>
                </c:pt>
                <c:pt idx="6">
                  <c:v>-25.605100000044331</c:v>
                </c:pt>
                <c:pt idx="7">
                  <c:v>-30.495370000018738</c:v>
                </c:pt>
                <c:pt idx="8">
                  <c:v>-31.953149999957532</c:v>
                </c:pt>
                <c:pt idx="9">
                  <c:v>-34.201269999961369</c:v>
                </c:pt>
                <c:pt idx="10">
                  <c:v>-36.941119999974035</c:v>
                </c:pt>
                <c:pt idx="11">
                  <c:v>-40.269079999998212</c:v>
                </c:pt>
                <c:pt idx="12">
                  <c:v>-42.226969999959692</c:v>
                </c:pt>
                <c:pt idx="13">
                  <c:v>-42.111350000021048</c:v>
                </c:pt>
                <c:pt idx="14">
                  <c:v>-43.094159999978729</c:v>
                </c:pt>
                <c:pt idx="15">
                  <c:v>-40.114910000003874</c:v>
                </c:pt>
                <c:pt idx="16">
                  <c:v>-40.273840000038035</c:v>
                </c:pt>
                <c:pt idx="17">
                  <c:v>-38.950459999963641</c:v>
                </c:pt>
                <c:pt idx="18">
                  <c:v>-35.881230000057258</c:v>
                </c:pt>
                <c:pt idx="19">
                  <c:v>-30.03937999997288</c:v>
                </c:pt>
                <c:pt idx="20">
                  <c:v>-27.621690000058152</c:v>
                </c:pt>
                <c:pt idx="21">
                  <c:v>-20.305320000043139</c:v>
                </c:pt>
                <c:pt idx="22">
                  <c:v>-15.921330000041053</c:v>
                </c:pt>
                <c:pt idx="23">
                  <c:v>-8.0910099999746308</c:v>
                </c:pt>
                <c:pt idx="24">
                  <c:v>0.83866000000853091</c:v>
                </c:pt>
                <c:pt idx="25">
                  <c:v>11.888780000037514</c:v>
                </c:pt>
                <c:pt idx="26">
                  <c:v>17.935590000008233</c:v>
                </c:pt>
                <c:pt idx="27">
                  <c:v>30.774809999973513</c:v>
                </c:pt>
                <c:pt idx="28">
                  <c:v>43.387119999970309</c:v>
                </c:pt>
                <c:pt idx="29">
                  <c:v>53.078020000015385</c:v>
                </c:pt>
                <c:pt idx="30">
                  <c:v>68.911970000015572</c:v>
                </c:pt>
                <c:pt idx="31">
                  <c:v>83.884910000022501</c:v>
                </c:pt>
                <c:pt idx="32">
                  <c:v>98.001350000035018</c:v>
                </c:pt>
                <c:pt idx="33">
                  <c:v>116.18946000002325</c:v>
                </c:pt>
                <c:pt idx="34">
                  <c:v>134.7396899999585</c:v>
                </c:pt>
                <c:pt idx="35">
                  <c:v>154.11960999993607</c:v>
                </c:pt>
                <c:pt idx="36">
                  <c:v>178.32767999998759</c:v>
                </c:pt>
                <c:pt idx="37">
                  <c:v>202.61656999995466</c:v>
                </c:pt>
                <c:pt idx="38">
                  <c:v>231.56964999996126</c:v>
                </c:pt>
                <c:pt idx="39">
                  <c:v>263.95620999997482</c:v>
                </c:pt>
                <c:pt idx="40">
                  <c:v>293.94015000003856</c:v>
                </c:pt>
                <c:pt idx="41">
                  <c:v>320.59785000002012</c:v>
                </c:pt>
                <c:pt idx="42">
                  <c:v>340.0747599999886</c:v>
                </c:pt>
                <c:pt idx="43">
                  <c:v>356.93235999997705</c:v>
                </c:pt>
                <c:pt idx="44">
                  <c:v>364.6594299999997</c:v>
                </c:pt>
                <c:pt idx="45">
                  <c:v>372.37057999998797</c:v>
                </c:pt>
                <c:pt idx="46">
                  <c:v>374.78151000000071</c:v>
                </c:pt>
                <c:pt idx="47">
                  <c:v>380.58316999999806</c:v>
                </c:pt>
                <c:pt idx="48">
                  <c:v>386.65945999999531</c:v>
                </c:pt>
                <c:pt idx="49">
                  <c:v>389.62745999998879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3949-8F9C-5E548DD6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'300'!$K$84:$K$127</c:f>
              <c:numCache>
                <c:formatCode>General</c:formatCode>
                <c:ptCount val="44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0.32033494285190389</c:v>
                </c:pt>
                <c:pt idx="42">
                  <c:v>0.32583582910580039</c:v>
                </c:pt>
              </c:numCache>
            </c:numRef>
          </c:xVal>
          <c:yVal>
            <c:numRef>
              <c:f>'300'!$AE$84:$AE$127</c:f>
              <c:numCache>
                <c:formatCode>General</c:formatCode>
                <c:ptCount val="44"/>
                <c:pt idx="0">
                  <c:v>8.6034299713729726E-4</c:v>
                </c:pt>
                <c:pt idx="1">
                  <c:v>2.9678226191958827E-3</c:v>
                </c:pt>
                <c:pt idx="2">
                  <c:v>5.2086751304557203E-3</c:v>
                </c:pt>
                <c:pt idx="3">
                  <c:v>7.4689546068499382E-3</c:v>
                </c:pt>
                <c:pt idx="4">
                  <c:v>9.4312182445540644E-3</c:v>
                </c:pt>
                <c:pt idx="5">
                  <c:v>1.2599954487171484E-2</c:v>
                </c:pt>
                <c:pt idx="6">
                  <c:v>1.6837334383081836E-2</c:v>
                </c:pt>
                <c:pt idx="7">
                  <c:v>2.0579117592474543E-2</c:v>
                </c:pt>
                <c:pt idx="8">
                  <c:v>2.6911733216950087E-2</c:v>
                </c:pt>
                <c:pt idx="9">
                  <c:v>3.2701596876510697E-2</c:v>
                </c:pt>
                <c:pt idx="10">
                  <c:v>3.9081222233276751E-2</c:v>
                </c:pt>
                <c:pt idx="11">
                  <c:v>4.7779966311623491E-2</c:v>
                </c:pt>
                <c:pt idx="12">
                  <c:v>5.7969603177011914E-2</c:v>
                </c:pt>
                <c:pt idx="13">
                  <c:v>6.9306835736721806E-2</c:v>
                </c:pt>
                <c:pt idx="14">
                  <c:v>8.3720407417135517E-2</c:v>
                </c:pt>
                <c:pt idx="15">
                  <c:v>0.10043114951422255</c:v>
                </c:pt>
                <c:pt idx="16">
                  <c:v>0.11874345401774165</c:v>
                </c:pt>
                <c:pt idx="17">
                  <c:v>0.13876354481096687</c:v>
                </c:pt>
                <c:pt idx="18">
                  <c:v>0.15784918143392462</c:v>
                </c:pt>
                <c:pt idx="19">
                  <c:v>0.18076986100671341</c:v>
                </c:pt>
                <c:pt idx="20">
                  <c:v>0.20358264833464651</c:v>
                </c:pt>
                <c:pt idx="21">
                  <c:v>0.22942045294176661</c:v>
                </c:pt>
                <c:pt idx="22">
                  <c:v>0.25328843049975264</c:v>
                </c:pt>
                <c:pt idx="23">
                  <c:v>0.28337954601137127</c:v>
                </c:pt>
                <c:pt idx="24">
                  <c:v>0.31230317526720081</c:v>
                </c:pt>
                <c:pt idx="25">
                  <c:v>0.34737246476181627</c:v>
                </c:pt>
                <c:pt idx="26">
                  <c:v>0.37433926018436753</c:v>
                </c:pt>
                <c:pt idx="27">
                  <c:v>0.41520427013693328</c:v>
                </c:pt>
                <c:pt idx="28">
                  <c:v>0.45381503523307759</c:v>
                </c:pt>
                <c:pt idx="29">
                  <c:v>0.49692849379922843</c:v>
                </c:pt>
                <c:pt idx="30">
                  <c:v>0.53979658040289391</c:v>
                </c:pt>
                <c:pt idx="31">
                  <c:v>0.58598441015729064</c:v>
                </c:pt>
                <c:pt idx="32">
                  <c:v>0.62889097894553081</c:v>
                </c:pt>
                <c:pt idx="33">
                  <c:v>0.6857296894205005</c:v>
                </c:pt>
                <c:pt idx="34">
                  <c:v>0.7476172158588188</c:v>
                </c:pt>
                <c:pt idx="35">
                  <c:v>0.80355258564642329</c:v>
                </c:pt>
                <c:pt idx="36">
                  <c:v>0.86785062380558442</c:v>
                </c:pt>
                <c:pt idx="37">
                  <c:v>0.95683568934703422</c:v>
                </c:pt>
                <c:pt idx="38">
                  <c:v>1.0421864309773343</c:v>
                </c:pt>
                <c:pt idx="39">
                  <c:v>1.1452715878379727</c:v>
                </c:pt>
                <c:pt idx="40">
                  <c:v>1.2610294237494373</c:v>
                </c:pt>
                <c:pt idx="41">
                  <c:v>1.3611822200770387</c:v>
                </c:pt>
                <c:pt idx="42">
                  <c:v>1.4772150880108814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3-164B-A8FD-E3ED401C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'300'!$AL$28:$AL$192</c:f>
              <c:numCache>
                <c:formatCode>General</c:formatCode>
                <c:ptCount val="165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  <c:pt idx="136">
                  <c:v>44.410412282803001</c:v>
                </c:pt>
                <c:pt idx="137">
                  <c:v>44.295751915659494</c:v>
                </c:pt>
                <c:pt idx="138">
                  <c:v>44.216316996678955</c:v>
                </c:pt>
                <c:pt idx="139">
                  <c:v>43.591630433256</c:v>
                </c:pt>
                <c:pt idx="140">
                  <c:v>43.545876204560514</c:v>
                </c:pt>
                <c:pt idx="141">
                  <c:v>42.807639142381063</c:v>
                </c:pt>
                <c:pt idx="142">
                  <c:v>42.574680606264536</c:v>
                </c:pt>
                <c:pt idx="143">
                  <c:v>42.351154880498861</c:v>
                </c:pt>
                <c:pt idx="144">
                  <c:v>41.960587516649596</c:v>
                </c:pt>
                <c:pt idx="145">
                  <c:v>41.910527489179998</c:v>
                </c:pt>
                <c:pt idx="146">
                  <c:v>41.808451783329751</c:v>
                </c:pt>
                <c:pt idx="147">
                  <c:v>41.427477758543752</c:v>
                </c:pt>
                <c:pt idx="148">
                  <c:v>41.371419394982681</c:v>
                </c:pt>
                <c:pt idx="149">
                  <c:v>41.30195318286394</c:v>
                </c:pt>
                <c:pt idx="150">
                  <c:v>39.556045207455213</c:v>
                </c:pt>
                <c:pt idx="151">
                  <c:v>39.305515273950164</c:v>
                </c:pt>
                <c:pt idx="152">
                  <c:v>39.241385919526522</c:v>
                </c:pt>
                <c:pt idx="153">
                  <c:v>38.984879701820333</c:v>
                </c:pt>
                <c:pt idx="154">
                  <c:v>38.836014824273676</c:v>
                </c:pt>
                <c:pt idx="155">
                  <c:v>38.764041626428451</c:v>
                </c:pt>
                <c:pt idx="156">
                  <c:v>38.615366148260918</c:v>
                </c:pt>
                <c:pt idx="157">
                  <c:v>38.534813676209247</c:v>
                </c:pt>
                <c:pt idx="158">
                  <c:v>38.46262157884388</c:v>
                </c:pt>
                <c:pt idx="159">
                  <c:v>37.858441755486083</c:v>
                </c:pt>
                <c:pt idx="160">
                  <c:v>37.812310469890861</c:v>
                </c:pt>
                <c:pt idx="161">
                  <c:v>36.041341518395875</c:v>
                </c:pt>
                <c:pt idx="162">
                  <c:v>35.865244797417098</c:v>
                </c:pt>
                <c:pt idx="163">
                  <c:v>35.449847461460095</c:v>
                </c:pt>
                <c:pt idx="164">
                  <c:v>35.442249862695135</c:v>
                </c:pt>
              </c:numCache>
            </c:numRef>
          </c:xVal>
          <c:yVal>
            <c:numRef>
              <c:f>'300'!$AK$28:$AK$2003</c:f>
              <c:numCache>
                <c:formatCode>General</c:formatCode>
                <c:ptCount val="197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  <c:pt idx="136">
                  <c:v>803.55258564642327</c:v>
                </c:pt>
                <c:pt idx="137">
                  <c:v>1044.2070882528321</c:v>
                </c:pt>
                <c:pt idx="138">
                  <c:v>982.58282458011388</c:v>
                </c:pt>
                <c:pt idx="139">
                  <c:v>867.85062380558441</c:v>
                </c:pt>
                <c:pt idx="140">
                  <c:v>1149.2448583600149</c:v>
                </c:pt>
                <c:pt idx="141">
                  <c:v>899.72681886160012</c:v>
                </c:pt>
                <c:pt idx="142">
                  <c:v>1266.1567792749886</c:v>
                </c:pt>
                <c:pt idx="143">
                  <c:v>956.83568934703419</c:v>
                </c:pt>
                <c:pt idx="144">
                  <c:v>1267.9263879040409</c:v>
                </c:pt>
                <c:pt idx="145">
                  <c:v>982.73701674850054</c:v>
                </c:pt>
                <c:pt idx="146">
                  <c:v>1472.9777862831261</c:v>
                </c:pt>
                <c:pt idx="147">
                  <c:v>1042.1864309773343</c:v>
                </c:pt>
                <c:pt idx="148">
                  <c:v>1598.4530620588366</c:v>
                </c:pt>
                <c:pt idx="149">
                  <c:v>1389.2463853803026</c:v>
                </c:pt>
                <c:pt idx="150">
                  <c:v>1646.5372028337395</c:v>
                </c:pt>
                <c:pt idx="151">
                  <c:v>1261.0294237494372</c:v>
                </c:pt>
                <c:pt idx="152">
                  <c:v>1864.9973507808597</c:v>
                </c:pt>
                <c:pt idx="153">
                  <c:v>1312.9734542025976</c:v>
                </c:pt>
                <c:pt idx="154">
                  <c:v>1950.1736026979975</c:v>
                </c:pt>
                <c:pt idx="155">
                  <c:v>1361.1822200770387</c:v>
                </c:pt>
                <c:pt idx="156">
                  <c:v>1809.4948633436397</c:v>
                </c:pt>
                <c:pt idx="157">
                  <c:v>1764.4735353973226</c:v>
                </c:pt>
                <c:pt idx="158">
                  <c:v>1435.0015204799752</c:v>
                </c:pt>
                <c:pt idx="159">
                  <c:v>1477.2150880108813</c:v>
                </c:pt>
                <c:pt idx="160">
                  <c:v>1560.7753841257606</c:v>
                </c:pt>
                <c:pt idx="161">
                  <c:v>1883.9274976192041</c:v>
                </c:pt>
                <c:pt idx="162">
                  <c:v>1955.0787859256861</c:v>
                </c:pt>
                <c:pt idx="163">
                  <c:v>1971.6073746095833</c:v>
                </c:pt>
                <c:pt idx="164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6847-9747-8118FABD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'300'!$AL$28:$AL$163</c:f>
              <c:numCache>
                <c:formatCode>General</c:formatCode>
                <c:ptCount val="136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</c:numCache>
            </c:numRef>
          </c:xVal>
          <c:yVal>
            <c:numRef>
              <c:f>'300'!$AK$28:$AK$163</c:f>
              <c:numCache>
                <c:formatCode>General</c:formatCode>
                <c:ptCount val="13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5-6143-9D97-6C0F0A0B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D-794D-8956-0A794FB49D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D-794D-8956-0A794FB49D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D-794D-8956-0A794FB49D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D-794D-8956-0A794FB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6343-B34A-28D74F343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6343-B34A-28D74F343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E-6343-B34A-28D74F343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E-6343-B34A-28D74F34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3045-B02A-B29585947A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3045-B02A-B295859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7B40-81D1-DF2A3AEA9E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7B40-81D1-DF2A3AEA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819150</xdr:colOff>
      <xdr:row>32</xdr:row>
      <xdr:rowOff>63500</xdr:rowOff>
    </xdr:from>
    <xdr:to>
      <xdr:col>25</xdr:col>
      <xdr:colOff>438150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01D0-A254-D041-8270-1C09BF7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22</xdr:col>
      <xdr:colOff>444500</xdr:colOff>
      <xdr:row>102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FF84-2E81-C246-B5CD-766C9A78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730250</xdr:colOff>
      <xdr:row>0</xdr:row>
      <xdr:rowOff>114300</xdr:rowOff>
    </xdr:from>
    <xdr:to>
      <xdr:col>37</xdr:col>
      <xdr:colOff>546100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B973D-13A6-97AD-C1D1-66AD3AEE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43</xdr:col>
      <xdr:colOff>641350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8F5BF-9E74-B842-BE97-4C308607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660400</xdr:colOff>
      <xdr:row>0</xdr:row>
      <xdr:rowOff>139700</xdr:rowOff>
    </xdr:from>
    <xdr:to>
      <xdr:col>32</xdr:col>
      <xdr:colOff>685800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523825-D703-C09E-ADBE-EBC92179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25400</xdr:colOff>
      <xdr:row>20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9CF306-C5B0-BE4A-94DC-084E47ED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177800</xdr:rowOff>
    </xdr:from>
    <xdr:to>
      <xdr:col>6</xdr:col>
      <xdr:colOff>692150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F554-F5E6-4341-A54F-49717CC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64F41-A8A8-8A46-8199-A7F9C8E9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457200</xdr:colOff>
      <xdr:row>7</xdr:row>
      <xdr:rowOff>114300</xdr:rowOff>
    </xdr:from>
    <xdr:to>
      <xdr:col>55</xdr:col>
      <xdr:colOff>787400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B8AFA-8FF9-5E0A-F3EB-F57A6B79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368300</xdr:colOff>
      <xdr:row>32</xdr:row>
      <xdr:rowOff>139700</xdr:rowOff>
    </xdr:from>
    <xdr:to>
      <xdr:col>56</xdr:col>
      <xdr:colOff>63500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B7357-AA86-AC4C-92B5-BE4A51EB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304800</xdr:colOff>
      <xdr:row>6</xdr:row>
      <xdr:rowOff>139700</xdr:rowOff>
    </xdr:from>
    <xdr:to>
      <xdr:col>68</xdr:col>
      <xdr:colOff>330200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BD8EC-53DF-CB4C-8263-9CAE1ECC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60</xdr:row>
      <xdr:rowOff>0</xdr:rowOff>
    </xdr:from>
    <xdr:to>
      <xdr:col>56</xdr:col>
      <xdr:colOff>520700</xdr:colOff>
      <xdr:row>84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8B3049-BDB0-4C4A-9F3E-FC2667D0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O241"/>
  <sheetViews>
    <sheetView topLeftCell="X167" workbookViewId="0">
      <selection activeCell="AK192" sqref="AK33:AL192"/>
    </sheetView>
  </sheetViews>
  <sheetFormatPr baseColWidth="10" defaultRowHeight="16" x14ac:dyDescent="0.2"/>
  <sheetData>
    <row r="3" spans="2:30" x14ac:dyDescent="0.2">
      <c r="O3" t="s">
        <v>35</v>
      </c>
    </row>
    <row r="4" spans="2:30" x14ac:dyDescent="0.2">
      <c r="N4">
        <v>10.5</v>
      </c>
      <c r="O4">
        <v>1.541516716316303</v>
      </c>
      <c r="Y4" s="1"/>
      <c r="Z4" s="1"/>
      <c r="AA4" s="1"/>
    </row>
    <row r="5" spans="2:30" x14ac:dyDescent="0.2">
      <c r="N5">
        <v>12.5</v>
      </c>
      <c r="O5">
        <v>1.5449444212201864</v>
      </c>
      <c r="Z5" s="1"/>
      <c r="AA5" s="1"/>
    </row>
    <row r="6" spans="2:30" x14ac:dyDescent="0.2">
      <c r="N6">
        <v>8.5</v>
      </c>
      <c r="O6">
        <v>1.5094718417970405</v>
      </c>
      <c r="Z6" s="1"/>
      <c r="AA6" s="1"/>
    </row>
    <row r="7" spans="2:30" x14ac:dyDescent="0.2">
      <c r="I7" t="s">
        <v>1</v>
      </c>
      <c r="N7">
        <v>6.5</v>
      </c>
      <c r="O7">
        <v>1.5190079245802586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9.6224514127110056E-2</v>
      </c>
      <c r="L23">
        <f>K23*16.02</f>
        <v>1.541516716316303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300.03305</v>
      </c>
      <c r="F26">
        <v>-601868.78391999996</v>
      </c>
      <c r="G26" s="2">
        <v>2498678.7196900002</v>
      </c>
      <c r="H26">
        <v>1.09E-3</v>
      </c>
      <c r="Y26">
        <v>100000</v>
      </c>
      <c r="Z26">
        <v>33.188000000000002</v>
      </c>
      <c r="AA26">
        <v>104.154</v>
      </c>
      <c r="AB26">
        <v>70.965999999999994</v>
      </c>
      <c r="AD26">
        <f t="shared" ref="AD25:AD37" si="0">(1/6)*3.14*(AB26)^3</f>
        <v>187037.79692541753</v>
      </c>
    </row>
    <row r="27" spans="1:38" x14ac:dyDescent="0.2">
      <c r="B27">
        <v>0</v>
      </c>
      <c r="C27">
        <v>200000</v>
      </c>
      <c r="E27">
        <v>300.06038000000001</v>
      </c>
      <c r="F27">
        <v>-554591.25115999999</v>
      </c>
      <c r="G27" s="2">
        <v>2496623.71166</v>
      </c>
      <c r="H27">
        <v>1.9570000000000001E-2</v>
      </c>
      <c r="J27">
        <f>F27-(128000-$B$25)/128000*F$26</f>
        <v>1568.4198812005343</v>
      </c>
      <c r="K27">
        <f>B27/$B$25</f>
        <v>0</v>
      </c>
      <c r="L27">
        <f>G27/$G$26</f>
        <v>0.99917756211960895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33.363700000000001</v>
      </c>
      <c r="AA27">
        <v>104.30800000000001</v>
      </c>
      <c r="AB27">
        <v>70.944299999999998</v>
      </c>
      <c r="AD27">
        <f>(1/6)*3.14*(AB27)^3</f>
        <v>186866.27200179038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299.99599999999998</v>
      </c>
      <c r="F28">
        <v>-554599.34913999995</v>
      </c>
      <c r="G28" s="2">
        <v>2496623.71166</v>
      </c>
      <c r="H28">
        <v>-22.846050000000002</v>
      </c>
      <c r="J28">
        <f t="shared" ref="J28:J37" si="1">F28-(128000-$B$25)/128000*F$26</f>
        <v>1560.321901200572</v>
      </c>
      <c r="K28">
        <f t="shared" ref="K28:K37" si="2">B28/$B$25</f>
        <v>8.2296060076123851E-3</v>
      </c>
      <c r="L28">
        <f t="shared" ref="L28:L37" si="3">G28/$G$26</f>
        <v>0.99917756211960895</v>
      </c>
      <c r="M28">
        <f>F28-$F$27</f>
        <v>-8.0979799999622628</v>
      </c>
      <c r="N28">
        <f>((M28-M27)-(B28-B27)*$B$15)/(B28-B27)</f>
        <v>-4.6012247499995285</v>
      </c>
      <c r="P28">
        <f>B28</f>
        <v>80</v>
      </c>
      <c r="Q28">
        <v>300000</v>
      </c>
      <c r="R28">
        <v>299.99599999999998</v>
      </c>
      <c r="S28">
        <v>-554599.34913999995</v>
      </c>
      <c r="T28" s="2">
        <v>2496623.71166</v>
      </c>
      <c r="U28">
        <v>-22.846050000000002</v>
      </c>
      <c r="V28">
        <v>10.28623</v>
      </c>
      <c r="W28">
        <f>V28*10^-4</f>
        <v>1.028623E-3</v>
      </c>
      <c r="Y28">
        <v>300000</v>
      </c>
      <c r="Z28">
        <v>32.670400000000001</v>
      </c>
      <c r="AA28">
        <v>103.417</v>
      </c>
      <c r="AB28">
        <v>70.746600000000001</v>
      </c>
      <c r="AD28">
        <f>(1/6)*3.14*(AB28)^3</f>
        <v>185308.4044559937</v>
      </c>
      <c r="AE28">
        <f>W28*$AD$24/AD28</f>
        <v>1.0695627296272235E-3</v>
      </c>
      <c r="AF28">
        <f>AE28*1000</f>
        <v>1.0695627296272234</v>
      </c>
      <c r="AG28">
        <f>AD28/P28*0.6022</f>
        <v>1394.9090145424925</v>
      </c>
      <c r="AH28">
        <f>P28/AD28</f>
        <v>4.3171274521981045E-4</v>
      </c>
      <c r="AJ28">
        <v>1</v>
      </c>
      <c r="AK28">
        <v>1.2702088815929444</v>
      </c>
      <c r="AL28">
        <v>1566.4020153657668</v>
      </c>
    </row>
    <row r="29" spans="1:38" x14ac:dyDescent="0.2">
      <c r="B29">
        <v>160</v>
      </c>
      <c r="C29">
        <v>400000</v>
      </c>
      <c r="E29">
        <v>299.96857</v>
      </c>
      <c r="F29">
        <v>-554606.14179999998</v>
      </c>
      <c r="G29" s="2">
        <v>2496623.71166</v>
      </c>
      <c r="H29">
        <v>-41.393619999999999</v>
      </c>
      <c r="J29">
        <f t="shared" si="1"/>
        <v>1553.5292412005365</v>
      </c>
      <c r="K29">
        <f t="shared" si="2"/>
        <v>1.645921201522477E-2</v>
      </c>
      <c r="L29">
        <f t="shared" si="3"/>
        <v>0.99917756211960895</v>
      </c>
      <c r="M29">
        <f>F29-$F$27</f>
        <v>-14.890639999997802</v>
      </c>
      <c r="N29">
        <f t="shared" ref="N29:N37" si="4">((M29-M28)-(B29-B28)*$B$15)/(B29-B28)</f>
        <v>-4.5849082500004439</v>
      </c>
      <c r="P29">
        <f t="shared" ref="P29:P76" si="5">B29</f>
        <v>160</v>
      </c>
      <c r="Q29">
        <v>400000</v>
      </c>
      <c r="R29">
        <v>299.96857</v>
      </c>
      <c r="S29">
        <v>-554606.14179999998</v>
      </c>
      <c r="T29" s="2">
        <v>2496623.71166</v>
      </c>
      <c r="U29">
        <v>-41.393619999999999</v>
      </c>
      <c r="V29">
        <v>31.329409999999999</v>
      </c>
      <c r="W29">
        <f>V29*10^-4</f>
        <v>3.1329410000000002E-3</v>
      </c>
      <c r="Y29">
        <v>400000</v>
      </c>
      <c r="Z29">
        <v>33.0199</v>
      </c>
      <c r="AA29">
        <v>103.68899999999999</v>
      </c>
      <c r="AB29">
        <v>70.6691</v>
      </c>
      <c r="AD29">
        <f>(1/6)*3.14*(AB29)^3</f>
        <v>184700.07805881163</v>
      </c>
      <c r="AE29">
        <f>W29*$AD$24/AD29</f>
        <v>3.2683629898209066E-3</v>
      </c>
      <c r="AF29">
        <f t="shared" ref="AF29:AF37" si="6">AE29*1000</f>
        <v>3.2683629898209068</v>
      </c>
      <c r="AG29">
        <f>AD29/P29*0.6022</f>
        <v>695.16491879385228</v>
      </c>
      <c r="AH29">
        <f t="shared" ref="AH28:AH37" si="7">P29/AD29</f>
        <v>8.6626926031429879E-4</v>
      </c>
      <c r="AJ29">
        <v>2</v>
      </c>
      <c r="AK29">
        <v>0.86034299713729723</v>
      </c>
      <c r="AL29">
        <v>1533.576263982349</v>
      </c>
    </row>
    <row r="30" spans="1:38" x14ac:dyDescent="0.2">
      <c r="B30">
        <v>240</v>
      </c>
      <c r="C30">
        <v>500000</v>
      </c>
      <c r="E30">
        <v>300.01047999999997</v>
      </c>
      <c r="F30">
        <v>-554608.80368999997</v>
      </c>
      <c r="G30" s="2">
        <v>2496623.71166</v>
      </c>
      <c r="H30">
        <v>-59.506259999999997</v>
      </c>
      <c r="J30">
        <f t="shared" si="1"/>
        <v>1550.867351200548</v>
      </c>
      <c r="K30">
        <f t="shared" si="2"/>
        <v>2.4688818022837157E-2</v>
      </c>
      <c r="L30">
        <f t="shared" si="3"/>
        <v>0.99917756211960895</v>
      </c>
      <c r="M30">
        <f t="shared" ref="M30:M37" si="8">F30-$F$27</f>
        <v>-17.552529999986291</v>
      </c>
      <c r="N30">
        <f t="shared" si="4"/>
        <v>-4.5332736249998558</v>
      </c>
      <c r="P30">
        <f t="shared" si="5"/>
        <v>240</v>
      </c>
      <c r="Q30">
        <v>500000</v>
      </c>
      <c r="R30">
        <v>300.01047999999997</v>
      </c>
      <c r="S30">
        <v>-554608.80368999997</v>
      </c>
      <c r="T30" s="2">
        <v>2496623.71166</v>
      </c>
      <c r="U30">
        <v>-59.506259999999997</v>
      </c>
      <c r="V30">
        <v>59.68036</v>
      </c>
      <c r="W30">
        <f t="shared" ref="W30:W76" si="9">V30*10^-4</f>
        <v>5.9680360000000003E-3</v>
      </c>
      <c r="Y30">
        <v>500000</v>
      </c>
      <c r="Z30">
        <v>32.830399999999997</v>
      </c>
      <c r="AA30">
        <v>103.749</v>
      </c>
      <c r="AB30">
        <v>70.918599999999998</v>
      </c>
      <c r="AD30">
        <f t="shared" si="0"/>
        <v>186663.26526216636</v>
      </c>
      <c r="AE30">
        <f t="shared" ref="AE28:AE37" si="10">W30*$AD$24/AD30</f>
        <v>6.1605249718897455E-3</v>
      </c>
      <c r="AF30">
        <f t="shared" si="6"/>
        <v>6.1605249718897452</v>
      </c>
      <c r="AG30">
        <f t="shared" ref="AG28:AG37" si="11">AD30/P30*0.6022</f>
        <v>468.3692430869857</v>
      </c>
      <c r="AH30">
        <f t="shared" si="7"/>
        <v>1.2857377141823959E-3</v>
      </c>
      <c r="AJ30">
        <v>3</v>
      </c>
      <c r="AK30">
        <v>1.0695627296272234</v>
      </c>
      <c r="AL30">
        <v>1394.9090145424925</v>
      </c>
    </row>
    <row r="31" spans="1:38" x14ac:dyDescent="0.2">
      <c r="B31">
        <v>320</v>
      </c>
      <c r="C31">
        <v>600000</v>
      </c>
      <c r="E31">
        <v>300.06484999999998</v>
      </c>
      <c r="F31">
        <v>-554611.00896999997</v>
      </c>
      <c r="G31" s="2">
        <v>2496623.71166</v>
      </c>
      <c r="H31">
        <v>-40.132730000000002</v>
      </c>
      <c r="J31">
        <f t="shared" si="1"/>
        <v>1548.6620712005533</v>
      </c>
      <c r="K31">
        <f t="shared" si="2"/>
        <v>3.291842403044954E-2</v>
      </c>
      <c r="L31">
        <f t="shared" si="3"/>
        <v>0.99917756211960895</v>
      </c>
      <c r="M31">
        <f t="shared" si="8"/>
        <v>-19.757809999980964</v>
      </c>
      <c r="N31">
        <f t="shared" si="4"/>
        <v>-4.5275659999999336</v>
      </c>
      <c r="P31">
        <f t="shared" si="5"/>
        <v>320</v>
      </c>
      <c r="Q31">
        <v>600000</v>
      </c>
      <c r="R31">
        <v>300.06484999999998</v>
      </c>
      <c r="S31">
        <v>-554611.00896999997</v>
      </c>
      <c r="T31" s="2">
        <v>2496623.71166</v>
      </c>
      <c r="U31">
        <v>-40.132730000000002</v>
      </c>
      <c r="V31">
        <v>80.836680000000001</v>
      </c>
      <c r="W31">
        <f t="shared" si="9"/>
        <v>8.0836680000000005E-3</v>
      </c>
      <c r="Y31">
        <v>600000</v>
      </c>
      <c r="Z31">
        <v>33.191899999999997</v>
      </c>
      <c r="AA31">
        <v>103.85599999999999</v>
      </c>
      <c r="AB31">
        <v>70.664100000000005</v>
      </c>
      <c r="AD31">
        <f t="shared" si="0"/>
        <v>184660.87697720417</v>
      </c>
      <c r="AE31">
        <f t="shared" si="10"/>
        <v>8.4348763699336853E-3</v>
      </c>
      <c r="AF31">
        <f t="shared" si="6"/>
        <v>8.4348763699336846</v>
      </c>
      <c r="AG31">
        <f t="shared" si="11"/>
        <v>347.50868786147606</v>
      </c>
      <c r="AH31">
        <f t="shared" si="7"/>
        <v>1.7329063158272721E-3</v>
      </c>
      <c r="AJ31">
        <v>4</v>
      </c>
      <c r="AK31">
        <v>2.1620982640499871</v>
      </c>
      <c r="AL31">
        <v>1346.0116984310253</v>
      </c>
    </row>
    <row r="32" spans="1:38" x14ac:dyDescent="0.2">
      <c r="B32">
        <v>400</v>
      </c>
      <c r="C32">
        <v>700000</v>
      </c>
      <c r="E32">
        <v>300.04295000000002</v>
      </c>
      <c r="F32">
        <v>-554615.89388999995</v>
      </c>
      <c r="G32" s="2">
        <v>2496623.71166</v>
      </c>
      <c r="H32">
        <v>-8.2466899999999992</v>
      </c>
      <c r="J32">
        <f t="shared" si="1"/>
        <v>1543.7771512005711</v>
      </c>
      <c r="K32">
        <f t="shared" si="2"/>
        <v>4.1148030038061931E-2</v>
      </c>
      <c r="L32">
        <f t="shared" si="3"/>
        <v>0.99917756211960895</v>
      </c>
      <c r="M32">
        <f t="shared" si="8"/>
        <v>-24.642729999963194</v>
      </c>
      <c r="N32">
        <f t="shared" si="4"/>
        <v>-4.5610614999997781</v>
      </c>
      <c r="P32">
        <f t="shared" si="5"/>
        <v>400</v>
      </c>
      <c r="Q32">
        <v>700000</v>
      </c>
      <c r="R32">
        <v>300.04295000000002</v>
      </c>
      <c r="S32">
        <v>-554615.89388999995</v>
      </c>
      <c r="T32" s="2">
        <v>2496623.71166</v>
      </c>
      <c r="U32">
        <v>-8.2466899999999992</v>
      </c>
      <c r="V32">
        <v>121.6855</v>
      </c>
      <c r="W32">
        <f t="shared" si="9"/>
        <v>1.216855E-2</v>
      </c>
      <c r="Y32">
        <v>700000</v>
      </c>
      <c r="Z32">
        <v>33.239199999999997</v>
      </c>
      <c r="AA32">
        <v>104.02200000000001</v>
      </c>
      <c r="AB32">
        <v>70.782799999999995</v>
      </c>
      <c r="AD32">
        <f t="shared" si="0"/>
        <v>185593.00883116806</v>
      </c>
      <c r="AE32">
        <f t="shared" si="10"/>
        <v>1.2633461612699643E-2</v>
      </c>
      <c r="AF32">
        <f t="shared" si="6"/>
        <v>12.633461612699643</v>
      </c>
      <c r="AG32">
        <f t="shared" si="11"/>
        <v>279.41027479532346</v>
      </c>
      <c r="AH32">
        <f t="shared" si="7"/>
        <v>2.1552535977466458E-3</v>
      </c>
    </row>
    <row r="33" spans="2:38" x14ac:dyDescent="0.2">
      <c r="B33">
        <v>480</v>
      </c>
      <c r="C33">
        <v>800000</v>
      </c>
      <c r="E33">
        <v>299.97453000000002</v>
      </c>
      <c r="F33">
        <v>-554616.85626000003</v>
      </c>
      <c r="G33" s="2">
        <v>2496623.71166</v>
      </c>
      <c r="H33">
        <v>-37.720860000000002</v>
      </c>
      <c r="J33">
        <f t="shared" si="1"/>
        <v>1542.81478120049</v>
      </c>
      <c r="K33">
        <f t="shared" si="2"/>
        <v>4.9377636045674314E-2</v>
      </c>
      <c r="L33">
        <f t="shared" si="3"/>
        <v>0.99917756211960895</v>
      </c>
      <c r="M33">
        <f t="shared" si="8"/>
        <v>-25.605100000044331</v>
      </c>
      <c r="N33">
        <f t="shared" si="4"/>
        <v>-4.5120296250010146</v>
      </c>
      <c r="P33">
        <f t="shared" si="5"/>
        <v>480</v>
      </c>
      <c r="Q33">
        <v>800000</v>
      </c>
      <c r="R33">
        <v>299.97453000000002</v>
      </c>
      <c r="S33">
        <v>-554616.85626000003</v>
      </c>
      <c r="T33" s="2">
        <v>2496623.71166</v>
      </c>
      <c r="U33">
        <v>-37.720860000000002</v>
      </c>
      <c r="V33">
        <v>144.91194999999999</v>
      </c>
      <c r="W33">
        <f t="shared" si="9"/>
        <v>1.4491195E-2</v>
      </c>
      <c r="Y33">
        <v>800000</v>
      </c>
      <c r="Z33">
        <v>32.810899999999997</v>
      </c>
      <c r="AA33">
        <v>104.11799999999999</v>
      </c>
      <c r="AB33">
        <v>71.307100000000005</v>
      </c>
      <c r="AD33">
        <f t="shared" si="0"/>
        <v>189747.78763222985</v>
      </c>
      <c r="AE33">
        <f t="shared" si="10"/>
        <v>1.4715418791098634E-2</v>
      </c>
      <c r="AF33">
        <f t="shared" si="6"/>
        <v>14.715418791098633</v>
      </c>
      <c r="AG33">
        <f t="shared" si="11"/>
        <v>238.05441190026835</v>
      </c>
      <c r="AH33">
        <f t="shared" si="7"/>
        <v>2.5296737632079193E-3</v>
      </c>
      <c r="AJ33">
        <v>1</v>
      </c>
      <c r="AK33">
        <v>2.9750733220381758</v>
      </c>
      <c r="AL33">
        <v>774.45761881749092</v>
      </c>
    </row>
    <row r="34" spans="2:38" x14ac:dyDescent="0.2">
      <c r="B34">
        <v>560</v>
      </c>
      <c r="C34">
        <v>900000</v>
      </c>
      <c r="E34">
        <v>299.98777999999999</v>
      </c>
      <c r="F34">
        <v>-554621.74653</v>
      </c>
      <c r="G34" s="2">
        <v>2496623.71166</v>
      </c>
      <c r="H34">
        <v>-19.95908</v>
      </c>
      <c r="J34">
        <f t="shared" si="1"/>
        <v>1537.9245112005156</v>
      </c>
      <c r="K34">
        <f t="shared" si="2"/>
        <v>5.7607242053286697E-2</v>
      </c>
      <c r="L34">
        <f t="shared" si="3"/>
        <v>0.99917756211960895</v>
      </c>
      <c r="M34">
        <f t="shared" si="8"/>
        <v>-30.495370000018738</v>
      </c>
      <c r="N34">
        <f t="shared" si="4"/>
        <v>-4.5611283749996803</v>
      </c>
      <c r="P34">
        <f t="shared" si="5"/>
        <v>560</v>
      </c>
      <c r="Q34">
        <v>900000</v>
      </c>
      <c r="R34">
        <v>299.98777999999999</v>
      </c>
      <c r="S34">
        <v>-554621.74653</v>
      </c>
      <c r="T34" s="2">
        <v>2496623.71166</v>
      </c>
      <c r="U34">
        <v>-19.95908</v>
      </c>
      <c r="V34">
        <v>187.38911999999999</v>
      </c>
      <c r="W34">
        <f t="shared" si="9"/>
        <v>1.8738912E-2</v>
      </c>
      <c r="Y34">
        <v>900000</v>
      </c>
      <c r="Z34">
        <v>33.231499999999997</v>
      </c>
      <c r="AA34">
        <v>104.384</v>
      </c>
      <c r="AB34">
        <v>71.152500000000003</v>
      </c>
      <c r="AD34">
        <f t="shared" si="0"/>
        <v>188516.29232189673</v>
      </c>
      <c r="AE34">
        <f t="shared" si="10"/>
        <v>1.9153168475481396E-2</v>
      </c>
      <c r="AF34">
        <f t="shared" si="6"/>
        <v>19.153168475481394</v>
      </c>
      <c r="AG34">
        <f t="shared" si="11"/>
        <v>202.7223414932968</v>
      </c>
      <c r="AH34">
        <f t="shared" si="7"/>
        <v>2.9705655309822487E-3</v>
      </c>
      <c r="AJ34">
        <v>2</v>
      </c>
      <c r="AK34">
        <v>2.9678226191958825</v>
      </c>
      <c r="AL34">
        <v>758.79065587931814</v>
      </c>
    </row>
    <row r="35" spans="2:38" x14ac:dyDescent="0.2">
      <c r="B35">
        <v>640</v>
      </c>
      <c r="C35">
        <v>1000000</v>
      </c>
      <c r="E35">
        <v>299.99092999999999</v>
      </c>
      <c r="F35">
        <v>-554623.20430999994</v>
      </c>
      <c r="G35" s="2">
        <v>2496623.71166</v>
      </c>
      <c r="H35">
        <v>-5.0449299999999999</v>
      </c>
      <c r="J35">
        <f t="shared" si="1"/>
        <v>1536.4667312005768</v>
      </c>
      <c r="K35">
        <f t="shared" si="2"/>
        <v>6.5836848060899081E-2</v>
      </c>
      <c r="L35">
        <f t="shared" si="3"/>
        <v>0.99917756211960895</v>
      </c>
      <c r="M35">
        <f t="shared" si="8"/>
        <v>-31.953149999957532</v>
      </c>
      <c r="N35">
        <f t="shared" si="4"/>
        <v>-4.5182222499992353</v>
      </c>
      <c r="P35">
        <f t="shared" si="5"/>
        <v>640</v>
      </c>
      <c r="Q35">
        <v>1000000</v>
      </c>
      <c r="R35">
        <v>299.99092999999999</v>
      </c>
      <c r="S35">
        <v>-554623.20430999994</v>
      </c>
      <c r="T35" s="2">
        <v>2496623.71166</v>
      </c>
      <c r="U35">
        <v>-5.0449299999999999</v>
      </c>
      <c r="V35">
        <v>245.40516</v>
      </c>
      <c r="W35">
        <f t="shared" si="9"/>
        <v>2.4540516000000002E-2</v>
      </c>
      <c r="Y35">
        <v>1000000</v>
      </c>
      <c r="Z35">
        <v>33.095999999999997</v>
      </c>
      <c r="AA35">
        <v>104.52800000000001</v>
      </c>
      <c r="AB35">
        <v>71.432000000000002</v>
      </c>
      <c r="AD35">
        <f t="shared" si="0"/>
        <v>190746.6096759006</v>
      </c>
      <c r="AE35">
        <f t="shared" si="10"/>
        <v>2.478974214093484E-2</v>
      </c>
      <c r="AF35">
        <f t="shared" si="6"/>
        <v>24.789742140934841</v>
      </c>
      <c r="AG35">
        <f t="shared" si="11"/>
        <v>179.48063804191773</v>
      </c>
      <c r="AH35">
        <f t="shared" si="7"/>
        <v>3.3552365679653763E-3</v>
      </c>
      <c r="AJ35">
        <v>3</v>
      </c>
      <c r="AK35">
        <v>3.2683629898209068</v>
      </c>
      <c r="AL35">
        <v>695.16491879385228</v>
      </c>
    </row>
    <row r="36" spans="2:38" x14ac:dyDescent="0.2">
      <c r="B36">
        <v>720</v>
      </c>
      <c r="C36">
        <v>1100000</v>
      </c>
      <c r="E36">
        <v>299.98520000000002</v>
      </c>
      <c r="F36">
        <v>-554625.45242999995</v>
      </c>
      <c r="G36" s="2">
        <v>2496623.71166</v>
      </c>
      <c r="H36">
        <v>11.224349999999999</v>
      </c>
      <c r="J36">
        <f t="shared" si="1"/>
        <v>1534.2186112005729</v>
      </c>
      <c r="K36">
        <f t="shared" si="2"/>
        <v>7.4066454068511464E-2</v>
      </c>
      <c r="L36">
        <f t="shared" si="3"/>
        <v>0.99917756211960895</v>
      </c>
      <c r="M36">
        <f t="shared" si="8"/>
        <v>-34.201269999961369</v>
      </c>
      <c r="N36">
        <f t="shared" si="4"/>
        <v>-4.528101500000048</v>
      </c>
      <c r="P36">
        <f t="shared" si="5"/>
        <v>720</v>
      </c>
      <c r="Q36">
        <v>1100000</v>
      </c>
      <c r="R36">
        <v>299.98520000000002</v>
      </c>
      <c r="S36">
        <v>-554625.45242999995</v>
      </c>
      <c r="T36" s="2">
        <v>2496623.71166</v>
      </c>
      <c r="U36">
        <v>11.224349999999999</v>
      </c>
      <c r="V36">
        <v>310.27719999999999</v>
      </c>
      <c r="W36">
        <f t="shared" si="9"/>
        <v>3.1027720000000002E-2</v>
      </c>
      <c r="Y36">
        <v>1100000</v>
      </c>
      <c r="Z36">
        <v>33.510800000000003</v>
      </c>
      <c r="AA36">
        <v>104.598</v>
      </c>
      <c r="AB36">
        <v>71.087199999999996</v>
      </c>
      <c r="AD36">
        <f t="shared" si="0"/>
        <v>187997.73767771013</v>
      </c>
      <c r="AE36">
        <f t="shared" si="10"/>
        <v>3.1801117923849716E-2</v>
      </c>
      <c r="AF36">
        <f t="shared" si="6"/>
        <v>31.801117923849716</v>
      </c>
      <c r="AG36">
        <f t="shared" si="11"/>
        <v>157.23921892988477</v>
      </c>
      <c r="AH36">
        <f t="shared" si="7"/>
        <v>3.8298333208366393E-3</v>
      </c>
      <c r="AJ36">
        <v>4</v>
      </c>
      <c r="AK36">
        <v>4.4162589727071211</v>
      </c>
      <c r="AL36">
        <v>662.86144219458868</v>
      </c>
    </row>
    <row r="37" spans="2:38" x14ac:dyDescent="0.2">
      <c r="B37">
        <v>800</v>
      </c>
      <c r="C37">
        <v>1200000</v>
      </c>
      <c r="E37">
        <v>300.04102999999998</v>
      </c>
      <c r="F37">
        <v>-554628.19227999996</v>
      </c>
      <c r="G37" s="2">
        <v>2496623.71166</v>
      </c>
      <c r="H37">
        <v>45.112389999999998</v>
      </c>
      <c r="J37">
        <f t="shared" si="1"/>
        <v>1531.4787612005603</v>
      </c>
      <c r="K37">
        <f t="shared" si="2"/>
        <v>8.2296060076123861E-2</v>
      </c>
      <c r="L37">
        <f t="shared" si="3"/>
        <v>0.99917756211960895</v>
      </c>
      <c r="M37">
        <f t="shared" si="8"/>
        <v>-36.941119999974035</v>
      </c>
      <c r="N37">
        <f t="shared" si="4"/>
        <v>-4.5342481250001585</v>
      </c>
      <c r="P37">
        <f t="shared" si="5"/>
        <v>800</v>
      </c>
      <c r="Q37">
        <v>1200000</v>
      </c>
      <c r="R37">
        <v>300.04102999999998</v>
      </c>
      <c r="S37">
        <v>-554628.19227999996</v>
      </c>
      <c r="T37" s="2">
        <v>2496623.71166</v>
      </c>
      <c r="U37">
        <v>45.112389999999998</v>
      </c>
      <c r="V37">
        <v>388.94189</v>
      </c>
      <c r="W37">
        <f t="shared" si="9"/>
        <v>3.8894189000000003E-2</v>
      </c>
      <c r="Y37">
        <v>1200000</v>
      </c>
      <c r="Z37">
        <v>33.7012</v>
      </c>
      <c r="AA37">
        <v>104.807</v>
      </c>
      <c r="AB37">
        <v>71.105800000000002</v>
      </c>
      <c r="AD37">
        <f t="shared" si="0"/>
        <v>188145.3453874944</v>
      </c>
      <c r="AE37">
        <f t="shared" si="10"/>
        <v>3.9832392102225972E-2</v>
      </c>
      <c r="AF37">
        <f t="shared" si="6"/>
        <v>39.832392102225974</v>
      </c>
      <c r="AG37">
        <f t="shared" si="11"/>
        <v>141.6264087404364</v>
      </c>
      <c r="AH37">
        <f t="shared" si="7"/>
        <v>4.2520318445952599E-3</v>
      </c>
      <c r="AJ37">
        <v>5</v>
      </c>
      <c r="AK37">
        <v>4.7773007140513979</v>
      </c>
      <c r="AL37">
        <v>517.67015617424477</v>
      </c>
    </row>
    <row r="38" spans="2:38" x14ac:dyDescent="0.2">
      <c r="B38">
        <v>880</v>
      </c>
      <c r="C38">
        <v>1300000</v>
      </c>
      <c r="E38">
        <v>299.99666000000002</v>
      </c>
      <c r="F38">
        <v>-554631.52023999998</v>
      </c>
      <c r="G38" s="2">
        <v>2496623.71166</v>
      </c>
      <c r="H38">
        <v>79.183580000000006</v>
      </c>
      <c r="J38">
        <f t="shared" ref="J38:J76" si="12">F38-(128000-$B$25)/128000*F$26</f>
        <v>1528.1508012005361</v>
      </c>
      <c r="K38">
        <f t="shared" ref="K38:K76" si="13">B38/$B$25</f>
        <v>9.0525666083736245E-2</v>
      </c>
      <c r="L38">
        <f t="shared" ref="L38:L76" si="14">G38/$G$26</f>
        <v>0.99917756211960895</v>
      </c>
      <c r="M38">
        <f t="shared" ref="M38:M76" si="15">F38-$F$27</f>
        <v>-40.269079999998212</v>
      </c>
      <c r="N38">
        <f t="shared" ref="N38:N76" si="16">((M38-M37)-(B38-B37)*$B$15)/(B38-B37)</f>
        <v>-4.5415995000003022</v>
      </c>
      <c r="P38">
        <f t="shared" si="5"/>
        <v>880</v>
      </c>
      <c r="Q38">
        <v>1300000</v>
      </c>
      <c r="R38">
        <v>299.99666000000002</v>
      </c>
      <c r="S38">
        <v>-554631.52023999998</v>
      </c>
      <c r="T38" s="2">
        <v>2496623.71166</v>
      </c>
      <c r="U38">
        <v>79.183580000000006</v>
      </c>
      <c r="V38">
        <v>503.77075000000002</v>
      </c>
      <c r="W38">
        <f t="shared" si="9"/>
        <v>5.0377075000000007E-2</v>
      </c>
      <c r="Y38">
        <v>1300000</v>
      </c>
      <c r="Z38">
        <v>33.533700000000003</v>
      </c>
      <c r="AA38">
        <v>104.717</v>
      </c>
      <c r="AB38">
        <v>71.183300000000003</v>
      </c>
      <c r="AD38">
        <f t="shared" ref="AD38:AD76" si="17">(1/6)*3.14*(AB38)^3</f>
        <v>188761.2091789757</v>
      </c>
      <c r="AE38">
        <f t="shared" ref="AE38:AE76" si="18">W38*$AD$24/AD38</f>
        <v>5.1423939465752112E-2</v>
      </c>
      <c r="AF38">
        <f t="shared" ref="AF38:AF76" si="19">AE38*1000</f>
        <v>51.423939465752113</v>
      </c>
      <c r="AG38">
        <f t="shared" ref="AG38:AG76" si="20">AD38/P38*0.6022</f>
        <v>129.17272746315814</v>
      </c>
      <c r="AH38">
        <f t="shared" ref="AH38:AH76" si="21">P38/AD38</f>
        <v>4.6619747978284025E-3</v>
      </c>
      <c r="AJ38">
        <v>6</v>
      </c>
      <c r="AK38">
        <v>5.2086751304557204</v>
      </c>
      <c r="AL38">
        <v>516.9676235624961</v>
      </c>
    </row>
    <row r="39" spans="2:38" x14ac:dyDescent="0.2">
      <c r="B39">
        <v>960</v>
      </c>
      <c r="C39">
        <v>1400000</v>
      </c>
      <c r="E39">
        <v>299.96183000000002</v>
      </c>
      <c r="F39">
        <v>-554633.47812999994</v>
      </c>
      <c r="G39" s="2">
        <v>2496623.71166</v>
      </c>
      <c r="H39">
        <v>135.4135</v>
      </c>
      <c r="J39">
        <f t="shared" si="12"/>
        <v>1526.1929112005746</v>
      </c>
      <c r="K39">
        <f t="shared" si="13"/>
        <v>9.8755272091348628E-2</v>
      </c>
      <c r="L39">
        <f t="shared" si="14"/>
        <v>0.99917756211960895</v>
      </c>
      <c r="M39">
        <f t="shared" si="15"/>
        <v>-42.226969999959692</v>
      </c>
      <c r="N39">
        <f t="shared" si="16"/>
        <v>-4.5244736249995183</v>
      </c>
      <c r="P39">
        <f t="shared" si="5"/>
        <v>960</v>
      </c>
      <c r="Q39">
        <v>1400000</v>
      </c>
      <c r="R39">
        <v>299.96183000000002</v>
      </c>
      <c r="S39">
        <v>-554633.47812999994</v>
      </c>
      <c r="T39" s="2">
        <v>2496623.71166</v>
      </c>
      <c r="U39">
        <v>135.4135</v>
      </c>
      <c r="V39">
        <v>613.44232999999997</v>
      </c>
      <c r="W39">
        <f t="shared" si="9"/>
        <v>6.1344232999999998E-2</v>
      </c>
      <c r="Y39">
        <v>1400000</v>
      </c>
      <c r="Z39">
        <v>33.665300000000002</v>
      </c>
      <c r="AA39">
        <v>105.22799999999999</v>
      </c>
      <c r="AB39">
        <v>71.562700000000007</v>
      </c>
      <c r="AD39">
        <f t="shared" si="17"/>
        <v>191795.56079703977</v>
      </c>
      <c r="AE39">
        <f t="shared" si="18"/>
        <v>6.1628321071593266E-2</v>
      </c>
      <c r="AF39">
        <f t="shared" si="19"/>
        <v>61.628321071593263</v>
      </c>
      <c r="AG39">
        <f t="shared" si="20"/>
        <v>120.31175699164307</v>
      </c>
      <c r="AH39">
        <f t="shared" si="21"/>
        <v>5.0053296124819222E-3</v>
      </c>
      <c r="AJ39">
        <v>7</v>
      </c>
      <c r="AK39">
        <v>6.1605249718897452</v>
      </c>
      <c r="AL39">
        <v>468.3692430869857</v>
      </c>
    </row>
    <row r="40" spans="2:38" x14ac:dyDescent="0.2">
      <c r="B40">
        <v>1040</v>
      </c>
      <c r="C40">
        <v>1500000</v>
      </c>
      <c r="E40">
        <v>299.96569</v>
      </c>
      <c r="F40">
        <v>-554633.36251000001</v>
      </c>
      <c r="G40" s="2">
        <v>2496623.71166</v>
      </c>
      <c r="H40">
        <v>184.74091999999999</v>
      </c>
      <c r="J40">
        <f t="shared" si="12"/>
        <v>1526.3085312005132</v>
      </c>
      <c r="K40">
        <f t="shared" si="13"/>
        <v>0.10698487809896101</v>
      </c>
      <c r="L40">
        <f t="shared" si="14"/>
        <v>0.99917756211960895</v>
      </c>
      <c r="M40">
        <f t="shared" si="15"/>
        <v>-42.111350000021048</v>
      </c>
      <c r="N40">
        <f t="shared" si="16"/>
        <v>-4.4985547500007668</v>
      </c>
      <c r="P40">
        <f t="shared" si="5"/>
        <v>1040</v>
      </c>
      <c r="Q40">
        <v>1500000</v>
      </c>
      <c r="R40">
        <v>299.96569</v>
      </c>
      <c r="S40">
        <v>-554633.36251000001</v>
      </c>
      <c r="T40" s="2">
        <v>2496623.71166</v>
      </c>
      <c r="U40">
        <v>184.74091999999999</v>
      </c>
      <c r="V40">
        <v>750.91746000000001</v>
      </c>
      <c r="W40">
        <f t="shared" si="9"/>
        <v>7.5091746000000001E-2</v>
      </c>
      <c r="Y40">
        <v>1500000</v>
      </c>
      <c r="Z40">
        <v>33.900399999999998</v>
      </c>
      <c r="AA40">
        <v>105.003</v>
      </c>
      <c r="AB40">
        <v>71.102599999999995</v>
      </c>
      <c r="AD40">
        <f t="shared" si="17"/>
        <v>188119.94501182766</v>
      </c>
      <c r="AE40">
        <f t="shared" si="18"/>
        <v>7.6913487851510851E-2</v>
      </c>
      <c r="AF40">
        <f t="shared" si="19"/>
        <v>76.913487851510851</v>
      </c>
      <c r="AG40">
        <f t="shared" si="20"/>
        <v>108.92868354434866</v>
      </c>
      <c r="AH40">
        <f t="shared" si="21"/>
        <v>5.5283877524768153E-3</v>
      </c>
      <c r="AJ40">
        <v>8</v>
      </c>
      <c r="AK40">
        <v>7.4914818505575749</v>
      </c>
      <c r="AL40">
        <v>451.02189811871</v>
      </c>
    </row>
    <row r="41" spans="2:38" x14ac:dyDescent="0.2">
      <c r="B41">
        <v>1120</v>
      </c>
      <c r="C41">
        <v>1600000</v>
      </c>
      <c r="E41">
        <v>299.99013000000002</v>
      </c>
      <c r="F41">
        <v>-554634.34531999996</v>
      </c>
      <c r="G41" s="2">
        <v>2496623.71166</v>
      </c>
      <c r="H41">
        <v>265.61565999999999</v>
      </c>
      <c r="J41">
        <f t="shared" si="12"/>
        <v>1525.3257212005556</v>
      </c>
      <c r="K41">
        <f t="shared" si="13"/>
        <v>0.11521448410657339</v>
      </c>
      <c r="L41">
        <f t="shared" si="14"/>
        <v>0.99917756211960895</v>
      </c>
      <c r="M41">
        <f t="shared" si="15"/>
        <v>-43.094159999978729</v>
      </c>
      <c r="N41">
        <f t="shared" si="16"/>
        <v>-4.5122851249994707</v>
      </c>
      <c r="P41">
        <f t="shared" si="5"/>
        <v>1120</v>
      </c>
      <c r="Q41">
        <v>1600000</v>
      </c>
      <c r="R41">
        <v>299.99013000000002</v>
      </c>
      <c r="S41">
        <v>-554634.34531999996</v>
      </c>
      <c r="T41" s="2">
        <v>2496623.71166</v>
      </c>
      <c r="U41">
        <v>265.61565999999999</v>
      </c>
      <c r="V41">
        <v>927.89574000000005</v>
      </c>
      <c r="W41">
        <f t="shared" si="9"/>
        <v>9.2789574000000014E-2</v>
      </c>
      <c r="Y41">
        <v>1600000</v>
      </c>
      <c r="Z41">
        <v>33.9651</v>
      </c>
      <c r="AA41">
        <v>105.327</v>
      </c>
      <c r="AB41">
        <v>71.361900000000006</v>
      </c>
      <c r="AD41">
        <f t="shared" si="17"/>
        <v>190185.5913803142</v>
      </c>
      <c r="AE41">
        <f t="shared" si="18"/>
        <v>9.4008411927169716E-2</v>
      </c>
      <c r="AF41">
        <f t="shared" si="19"/>
        <v>94.008411927169718</v>
      </c>
      <c r="AG41">
        <f t="shared" si="20"/>
        <v>102.25871707966537</v>
      </c>
      <c r="AH41">
        <f t="shared" si="21"/>
        <v>5.8889845012513884E-3</v>
      </c>
      <c r="AJ41">
        <v>9</v>
      </c>
      <c r="AK41">
        <v>7.7299137829033571</v>
      </c>
      <c r="AL41">
        <v>385.42952943953554</v>
      </c>
    </row>
    <row r="42" spans="2:38" x14ac:dyDescent="0.2">
      <c r="B42">
        <v>1200</v>
      </c>
      <c r="C42">
        <v>1700000</v>
      </c>
      <c r="E42">
        <v>299.98471999999998</v>
      </c>
      <c r="F42">
        <v>-554631.36606999999</v>
      </c>
      <c r="G42" s="2">
        <v>2496623.71166</v>
      </c>
      <c r="H42">
        <v>296.12076000000002</v>
      </c>
      <c r="J42">
        <f t="shared" si="12"/>
        <v>1528.3049712005304</v>
      </c>
      <c r="K42">
        <f t="shared" si="13"/>
        <v>0.12344409011418578</v>
      </c>
      <c r="L42">
        <f t="shared" si="14"/>
        <v>0.99917756211960895</v>
      </c>
      <c r="M42">
        <f t="shared" si="15"/>
        <v>-40.114910000003874</v>
      </c>
      <c r="N42">
        <f t="shared" si="16"/>
        <v>-4.4627593750003145</v>
      </c>
      <c r="P42">
        <f t="shared" si="5"/>
        <v>1200</v>
      </c>
      <c r="Q42">
        <v>1700000</v>
      </c>
      <c r="R42">
        <v>299.98471999999998</v>
      </c>
      <c r="S42">
        <v>-554631.36606999999</v>
      </c>
      <c r="T42" s="2">
        <v>2496623.71166</v>
      </c>
      <c r="U42">
        <v>296.12076000000002</v>
      </c>
      <c r="V42">
        <v>1091.96531</v>
      </c>
      <c r="W42">
        <f t="shared" si="9"/>
        <v>0.10919653100000001</v>
      </c>
      <c r="Y42">
        <v>1700000</v>
      </c>
      <c r="Z42">
        <v>33.971200000000003</v>
      </c>
      <c r="AA42">
        <v>105.59699999999999</v>
      </c>
      <c r="AB42">
        <v>71.625799999999998</v>
      </c>
      <c r="AD42">
        <f t="shared" si="17"/>
        <v>192303.3521809378</v>
      </c>
      <c r="AE42">
        <f t="shared" si="18"/>
        <v>0.10941254841738116</v>
      </c>
      <c r="AF42">
        <f t="shared" si="19"/>
        <v>109.41254841738116</v>
      </c>
      <c r="AG42">
        <f t="shared" si="20"/>
        <v>96.504232236133959</v>
      </c>
      <c r="AH42">
        <f t="shared" si="21"/>
        <v>6.240140831611311E-3</v>
      </c>
      <c r="AJ42">
        <v>10</v>
      </c>
      <c r="AK42">
        <v>7.4689546068499384</v>
      </c>
      <c r="AL42">
        <v>385.1778436230129</v>
      </c>
    </row>
    <row r="43" spans="2:38" x14ac:dyDescent="0.2">
      <c r="B43">
        <v>1280</v>
      </c>
      <c r="C43">
        <v>1800000</v>
      </c>
      <c r="E43">
        <v>299.95240999999999</v>
      </c>
      <c r="F43">
        <v>-554631.52500000002</v>
      </c>
      <c r="G43" s="2">
        <v>2496623.71166</v>
      </c>
      <c r="H43">
        <v>373.69403999999997</v>
      </c>
      <c r="J43">
        <f t="shared" si="12"/>
        <v>1528.1460412004963</v>
      </c>
      <c r="K43">
        <f t="shared" si="13"/>
        <v>0.13167369612179816</v>
      </c>
      <c r="L43">
        <f t="shared" si="14"/>
        <v>0.99917756211960895</v>
      </c>
      <c r="M43">
        <f t="shared" si="15"/>
        <v>-40.273840000038035</v>
      </c>
      <c r="N43">
        <f t="shared" si="16"/>
        <v>-4.501986625000427</v>
      </c>
      <c r="P43">
        <f t="shared" si="5"/>
        <v>1280</v>
      </c>
      <c r="Q43">
        <v>1800000</v>
      </c>
      <c r="R43">
        <v>299.95240999999999</v>
      </c>
      <c r="S43">
        <v>-554631.52500000002</v>
      </c>
      <c r="T43" s="2">
        <v>2496623.71166</v>
      </c>
      <c r="U43">
        <v>373.69403999999997</v>
      </c>
      <c r="V43">
        <v>1281.4411600000001</v>
      </c>
      <c r="W43">
        <f t="shared" si="9"/>
        <v>0.128144116</v>
      </c>
      <c r="Y43">
        <v>1800000</v>
      </c>
      <c r="Z43">
        <v>34.613300000000002</v>
      </c>
      <c r="AA43">
        <v>105.449</v>
      </c>
      <c r="AB43">
        <v>70.835700000000003</v>
      </c>
      <c r="AD43">
        <f t="shared" si="17"/>
        <v>186009.43243038177</v>
      </c>
      <c r="AE43">
        <f t="shared" si="18"/>
        <v>0.13274215031648229</v>
      </c>
      <c r="AF43">
        <f t="shared" si="19"/>
        <v>132.74215031648228</v>
      </c>
      <c r="AG43">
        <f t="shared" si="20"/>
        <v>87.511625163731168</v>
      </c>
      <c r="AH43">
        <f t="shared" si="21"/>
        <v>6.881371462057812E-3</v>
      </c>
      <c r="AJ43">
        <v>11</v>
      </c>
      <c r="AK43">
        <v>8.4348763699336846</v>
      </c>
      <c r="AL43">
        <v>347.50868786147606</v>
      </c>
    </row>
    <row r="44" spans="2:38" x14ac:dyDescent="0.2">
      <c r="B44">
        <v>1360</v>
      </c>
      <c r="C44">
        <v>1900000</v>
      </c>
      <c r="E44">
        <v>300.01222999999999</v>
      </c>
      <c r="F44">
        <v>-554630.20161999995</v>
      </c>
      <c r="G44" s="2">
        <v>2496623.71166</v>
      </c>
      <c r="H44">
        <v>459.83947999999998</v>
      </c>
      <c r="J44">
        <f t="shared" si="12"/>
        <v>1529.4694212005707</v>
      </c>
      <c r="K44">
        <f t="shared" si="13"/>
        <v>0.13990330212941054</v>
      </c>
      <c r="L44">
        <f t="shared" si="14"/>
        <v>0.99917756211960895</v>
      </c>
      <c r="M44">
        <f t="shared" si="15"/>
        <v>-38.950459999963641</v>
      </c>
      <c r="N44">
        <f t="shared" si="16"/>
        <v>-4.4834577499990704</v>
      </c>
      <c r="P44">
        <f t="shared" si="5"/>
        <v>1360</v>
      </c>
      <c r="Q44">
        <v>1900000</v>
      </c>
      <c r="R44">
        <v>300.01222999999999</v>
      </c>
      <c r="S44">
        <v>-554630.20161999995</v>
      </c>
      <c r="T44" s="2">
        <v>2496623.71166</v>
      </c>
      <c r="U44">
        <v>459.83947999999998</v>
      </c>
      <c r="V44">
        <v>1519.0311400000001</v>
      </c>
      <c r="W44">
        <f t="shared" si="9"/>
        <v>0.15190311400000001</v>
      </c>
      <c r="Y44">
        <v>1900000</v>
      </c>
      <c r="Z44">
        <v>34.4771</v>
      </c>
      <c r="AA44">
        <v>105.649</v>
      </c>
      <c r="AB44">
        <v>71.171899999999994</v>
      </c>
      <c r="AD44">
        <f t="shared" si="17"/>
        <v>188670.53342300578</v>
      </c>
      <c r="AE44">
        <f t="shared" si="18"/>
        <v>0.15513426998075297</v>
      </c>
      <c r="AF44">
        <f t="shared" si="19"/>
        <v>155.13426998075298</v>
      </c>
      <c r="AG44">
        <f t="shared" si="20"/>
        <v>83.542202373039757</v>
      </c>
      <c r="AH44">
        <f t="shared" si="21"/>
        <v>7.2083328293286453E-3</v>
      </c>
      <c r="AJ44">
        <v>12</v>
      </c>
      <c r="AK44">
        <v>10.941531590660185</v>
      </c>
      <c r="AL44">
        <v>320.42254218722871</v>
      </c>
    </row>
    <row r="45" spans="2:38" x14ac:dyDescent="0.2">
      <c r="B45">
        <v>1440</v>
      </c>
      <c r="C45">
        <v>2000000</v>
      </c>
      <c r="E45">
        <v>299.98401000000001</v>
      </c>
      <c r="F45">
        <v>-554627.13239000004</v>
      </c>
      <c r="G45" s="2">
        <v>2496623.71166</v>
      </c>
      <c r="H45">
        <v>514.95671000000004</v>
      </c>
      <c r="J45">
        <f t="shared" si="12"/>
        <v>1532.538651200477</v>
      </c>
      <c r="K45">
        <f t="shared" si="13"/>
        <v>0.14813290813702293</v>
      </c>
      <c r="L45">
        <f t="shared" si="14"/>
        <v>0.99917756211960895</v>
      </c>
      <c r="M45">
        <f t="shared" si="15"/>
        <v>-35.881230000057258</v>
      </c>
      <c r="N45">
        <f t="shared" si="16"/>
        <v>-4.46163462500117</v>
      </c>
      <c r="P45">
        <f t="shared" si="5"/>
        <v>1440</v>
      </c>
      <c r="Q45">
        <v>2000000</v>
      </c>
      <c r="R45">
        <v>299.98401000000001</v>
      </c>
      <c r="S45">
        <v>-554627.13239000004</v>
      </c>
      <c r="T45" s="2">
        <v>2496623.71166</v>
      </c>
      <c r="U45">
        <v>514.95671000000004</v>
      </c>
      <c r="V45">
        <v>1754.92094</v>
      </c>
      <c r="W45">
        <f t="shared" si="9"/>
        <v>0.17549209400000002</v>
      </c>
      <c r="Y45">
        <v>2000000</v>
      </c>
      <c r="Z45">
        <v>34.723100000000002</v>
      </c>
      <c r="AA45">
        <v>105.92400000000001</v>
      </c>
      <c r="AB45">
        <v>71.200900000000004</v>
      </c>
      <c r="AD45">
        <f t="shared" si="17"/>
        <v>188901.25686259879</v>
      </c>
      <c r="AE45">
        <f t="shared" si="18"/>
        <v>0.17900611012589346</v>
      </c>
      <c r="AF45">
        <f t="shared" si="19"/>
        <v>179.00611012589346</v>
      </c>
      <c r="AG45">
        <f t="shared" si="20"/>
        <v>78.997456168511789</v>
      </c>
      <c r="AH45">
        <f t="shared" si="21"/>
        <v>7.6230302747398527E-3</v>
      </c>
      <c r="AJ45">
        <v>13</v>
      </c>
      <c r="AK45">
        <v>9.4312182445540635</v>
      </c>
      <c r="AL45">
        <v>316.49794084870712</v>
      </c>
    </row>
    <row r="46" spans="2:38" x14ac:dyDescent="0.2">
      <c r="B46">
        <v>1520</v>
      </c>
      <c r="C46">
        <v>2100000</v>
      </c>
      <c r="E46">
        <v>300.03163000000001</v>
      </c>
      <c r="F46">
        <v>-554621.29053999996</v>
      </c>
      <c r="G46" s="2">
        <v>2496623.71166</v>
      </c>
      <c r="H46">
        <v>585.13202000000001</v>
      </c>
      <c r="J46">
        <f t="shared" si="12"/>
        <v>1538.3805012005614</v>
      </c>
      <c r="K46">
        <f t="shared" si="13"/>
        <v>0.15636251414463531</v>
      </c>
      <c r="L46">
        <f t="shared" si="14"/>
        <v>0.99917756211960895</v>
      </c>
      <c r="M46">
        <f t="shared" si="15"/>
        <v>-30.03937999997288</v>
      </c>
      <c r="N46">
        <f t="shared" si="16"/>
        <v>-4.4269768749989451</v>
      </c>
      <c r="P46">
        <f t="shared" si="5"/>
        <v>1520</v>
      </c>
      <c r="Q46">
        <v>2100000</v>
      </c>
      <c r="R46">
        <v>300.03163000000001</v>
      </c>
      <c r="S46">
        <v>-554621.29053999996</v>
      </c>
      <c r="T46" s="2">
        <v>2496623.71166</v>
      </c>
      <c r="U46">
        <v>585.13202000000001</v>
      </c>
      <c r="V46">
        <v>1997.15293</v>
      </c>
      <c r="W46">
        <f t="shared" si="9"/>
        <v>0.19971529300000002</v>
      </c>
      <c r="Y46">
        <v>2100000</v>
      </c>
      <c r="Z46">
        <v>34.509799999999998</v>
      </c>
      <c r="AA46">
        <v>106</v>
      </c>
      <c r="AB46">
        <v>71.490200000000002</v>
      </c>
      <c r="AD46">
        <f t="shared" si="17"/>
        <v>191213.22828531099</v>
      </c>
      <c r="AE46">
        <f t="shared" si="18"/>
        <v>0.20125122599821549</v>
      </c>
      <c r="AF46">
        <f t="shared" si="19"/>
        <v>201.25122599821549</v>
      </c>
      <c r="AG46">
        <f t="shared" si="20"/>
        <v>75.755661890404127</v>
      </c>
      <c r="AH46">
        <f t="shared" si="21"/>
        <v>7.9492408220418424E-3</v>
      </c>
      <c r="AJ46">
        <v>14</v>
      </c>
      <c r="AK46">
        <v>10.804047149529469</v>
      </c>
      <c r="AL46">
        <v>314.04269183105407</v>
      </c>
    </row>
    <row r="47" spans="2:38" x14ac:dyDescent="0.2">
      <c r="B47">
        <v>1600</v>
      </c>
      <c r="C47">
        <v>2200000</v>
      </c>
      <c r="E47">
        <v>299.99865</v>
      </c>
      <c r="F47">
        <v>-554618.87285000004</v>
      </c>
      <c r="G47">
        <v>2496623.71166</v>
      </c>
      <c r="H47">
        <v>688.85727999999995</v>
      </c>
      <c r="J47">
        <f t="shared" si="12"/>
        <v>1540.7981912004761</v>
      </c>
      <c r="K47">
        <f t="shared" si="13"/>
        <v>0.16459212015224772</v>
      </c>
      <c r="L47">
        <f t="shared" si="14"/>
        <v>0.99917756211960895</v>
      </c>
      <c r="M47">
        <f t="shared" si="15"/>
        <v>-27.621690000058152</v>
      </c>
      <c r="N47">
        <f t="shared" si="16"/>
        <v>-4.4697788750010661</v>
      </c>
      <c r="P47">
        <f t="shared" si="5"/>
        <v>1600</v>
      </c>
      <c r="Q47">
        <v>2200000</v>
      </c>
      <c r="R47">
        <v>299.99865</v>
      </c>
      <c r="S47">
        <v>-554618.87285000004</v>
      </c>
      <c r="T47">
        <v>2496623.71166</v>
      </c>
      <c r="U47">
        <v>688.85727999999995</v>
      </c>
      <c r="V47">
        <v>2283.1837700000001</v>
      </c>
      <c r="W47">
        <f t="shared" si="9"/>
        <v>0.22831837700000002</v>
      </c>
      <c r="Y47">
        <v>2200000</v>
      </c>
      <c r="Z47">
        <v>34.852800000000002</v>
      </c>
      <c r="AA47">
        <v>106.236</v>
      </c>
      <c r="AB47">
        <v>71.383200000000002</v>
      </c>
      <c r="AD47">
        <f t="shared" si="17"/>
        <v>190355.94120309805</v>
      </c>
      <c r="AE47">
        <f t="shared" si="18"/>
        <v>0.23111044787358939</v>
      </c>
      <c r="AF47">
        <f t="shared" si="19"/>
        <v>231.11044787358938</v>
      </c>
      <c r="AG47">
        <f t="shared" si="20"/>
        <v>71.645217370316018</v>
      </c>
      <c r="AH47">
        <f t="shared" si="21"/>
        <v>8.4053063428837175E-3</v>
      </c>
      <c r="AJ47">
        <v>15</v>
      </c>
      <c r="AK47">
        <v>12.633461612699643</v>
      </c>
      <c r="AL47">
        <v>279.41027479532346</v>
      </c>
    </row>
    <row r="48" spans="2:38" x14ac:dyDescent="0.2">
      <c r="B48">
        <v>1680</v>
      </c>
      <c r="C48">
        <v>2300000</v>
      </c>
      <c r="E48">
        <v>299.95645999999999</v>
      </c>
      <c r="F48">
        <v>-554611.55648000003</v>
      </c>
      <c r="G48">
        <v>2496623.71166</v>
      </c>
      <c r="H48">
        <v>783.42903999999999</v>
      </c>
      <c r="J48">
        <f t="shared" si="12"/>
        <v>1548.1145612004912</v>
      </c>
      <c r="K48">
        <f t="shared" si="13"/>
        <v>0.17282172615986011</v>
      </c>
      <c r="L48">
        <f t="shared" si="14"/>
        <v>0.99917756211960895</v>
      </c>
      <c r="M48">
        <f t="shared" si="15"/>
        <v>-20.305320000043139</v>
      </c>
      <c r="N48">
        <f t="shared" si="16"/>
        <v>-4.4085453749998127</v>
      </c>
      <c r="P48">
        <f t="shared" si="5"/>
        <v>1680</v>
      </c>
      <c r="Q48">
        <v>2300000</v>
      </c>
      <c r="R48">
        <v>299.95645999999999</v>
      </c>
      <c r="S48">
        <v>-554611.55648000003</v>
      </c>
      <c r="T48">
        <v>2496623.71166</v>
      </c>
      <c r="U48">
        <v>783.42903999999999</v>
      </c>
      <c r="V48">
        <v>2565.4087199999999</v>
      </c>
      <c r="W48">
        <f t="shared" si="9"/>
        <v>0.25654087199999998</v>
      </c>
      <c r="Y48">
        <v>2300000</v>
      </c>
      <c r="Z48">
        <v>34.842500000000001</v>
      </c>
      <c r="AA48">
        <v>106.68300000000001</v>
      </c>
      <c r="AB48">
        <v>71.840500000000006</v>
      </c>
      <c r="AD48">
        <f t="shared" si="17"/>
        <v>194037.84228231997</v>
      </c>
      <c r="AE48">
        <f t="shared" si="18"/>
        <v>0.25475063589378999</v>
      </c>
      <c r="AF48">
        <f t="shared" si="19"/>
        <v>254.75063589378999</v>
      </c>
      <c r="AG48">
        <f t="shared" si="20"/>
        <v>69.553326560960159</v>
      </c>
      <c r="AH48">
        <f t="shared" si="21"/>
        <v>8.6581049358178501E-3</v>
      </c>
      <c r="AJ48">
        <v>16</v>
      </c>
      <c r="AK48">
        <v>15.935267167206106</v>
      </c>
      <c r="AL48">
        <v>268.17124168004341</v>
      </c>
    </row>
    <row r="49" spans="2:38" x14ac:dyDescent="0.2">
      <c r="B49">
        <v>1760</v>
      </c>
      <c r="C49">
        <v>2400000</v>
      </c>
      <c r="E49">
        <v>299.93558999999999</v>
      </c>
      <c r="F49">
        <v>-554607.17249000003</v>
      </c>
      <c r="G49">
        <v>2496623.71166</v>
      </c>
      <c r="H49">
        <v>874.65792999999996</v>
      </c>
      <c r="J49">
        <f t="shared" si="12"/>
        <v>1552.4985512004932</v>
      </c>
      <c r="K49">
        <f t="shared" si="13"/>
        <v>0.18105133216747249</v>
      </c>
      <c r="L49">
        <f t="shared" si="14"/>
        <v>0.99917756211960895</v>
      </c>
      <c r="M49">
        <f t="shared" si="15"/>
        <v>-15.921330000041053</v>
      </c>
      <c r="N49">
        <f t="shared" si="16"/>
        <v>-4.4452001249999737</v>
      </c>
      <c r="P49">
        <f t="shared" si="5"/>
        <v>1760</v>
      </c>
      <c r="Q49">
        <v>2400000</v>
      </c>
      <c r="R49">
        <v>299.93558999999999</v>
      </c>
      <c r="S49">
        <v>-554607.17249000003</v>
      </c>
      <c r="T49">
        <v>2496623.71166</v>
      </c>
      <c r="U49">
        <v>874.65792999999996</v>
      </c>
      <c r="V49">
        <v>2951.58536</v>
      </c>
      <c r="W49">
        <f t="shared" si="9"/>
        <v>0.29515853600000003</v>
      </c>
      <c r="Y49">
        <v>2400000</v>
      </c>
      <c r="Z49">
        <v>35.099499999999999</v>
      </c>
      <c r="AA49">
        <v>106.917</v>
      </c>
      <c r="AB49">
        <v>71.817499999999995</v>
      </c>
      <c r="AD49">
        <f t="shared" si="17"/>
        <v>193851.53615747552</v>
      </c>
      <c r="AE49">
        <f t="shared" si="18"/>
        <v>0.29338050203237598</v>
      </c>
      <c r="AF49">
        <f t="shared" si="19"/>
        <v>293.380502032376</v>
      </c>
      <c r="AG49">
        <f t="shared" si="20"/>
        <v>66.328065382972582</v>
      </c>
      <c r="AH49">
        <f t="shared" si="21"/>
        <v>9.0791129896967224E-3</v>
      </c>
      <c r="AJ49">
        <v>17</v>
      </c>
      <c r="AK49">
        <v>13.207306166573238</v>
      </c>
      <c r="AL49">
        <v>264.11419512039316</v>
      </c>
    </row>
    <row r="50" spans="2:38" x14ac:dyDescent="0.2">
      <c r="B50">
        <v>1840</v>
      </c>
      <c r="C50">
        <v>2500000</v>
      </c>
      <c r="E50">
        <v>299.97761000000003</v>
      </c>
      <c r="F50">
        <v>-554599.34216999996</v>
      </c>
      <c r="G50">
        <v>2496623.71166</v>
      </c>
      <c r="H50">
        <v>964.65246999999999</v>
      </c>
      <c r="J50">
        <f t="shared" si="12"/>
        <v>1560.3288712005597</v>
      </c>
      <c r="K50">
        <f t="shared" si="13"/>
        <v>0.18928093817508487</v>
      </c>
      <c r="L50">
        <f t="shared" si="14"/>
        <v>0.99917756211960895</v>
      </c>
      <c r="M50">
        <f t="shared" si="15"/>
        <v>-8.0910099999746308</v>
      </c>
      <c r="N50">
        <f t="shared" si="16"/>
        <v>-4.4021209999991697</v>
      </c>
      <c r="P50">
        <f t="shared" si="5"/>
        <v>1840</v>
      </c>
      <c r="Q50">
        <v>2500000</v>
      </c>
      <c r="R50">
        <v>299.97761000000003</v>
      </c>
      <c r="S50">
        <v>-554599.34216999996</v>
      </c>
      <c r="T50">
        <v>2496623.71166</v>
      </c>
      <c r="U50">
        <v>964.65246999999999</v>
      </c>
      <c r="V50">
        <v>3247.0440199999998</v>
      </c>
      <c r="W50">
        <f t="shared" si="9"/>
        <v>0.324704402</v>
      </c>
      <c r="Y50">
        <v>2500000</v>
      </c>
      <c r="Z50">
        <v>35.611699999999999</v>
      </c>
      <c r="AA50">
        <v>106.70099999999999</v>
      </c>
      <c r="AB50">
        <v>71.089299999999994</v>
      </c>
      <c r="AD50">
        <f t="shared" si="17"/>
        <v>188014.39919674408</v>
      </c>
      <c r="AE50">
        <f t="shared" si="18"/>
        <v>0.33276850213187464</v>
      </c>
      <c r="AF50">
        <f t="shared" si="19"/>
        <v>332.76850213187464</v>
      </c>
      <c r="AG50">
        <f t="shared" si="20"/>
        <v>61.53384304145613</v>
      </c>
      <c r="AH50">
        <f t="shared" si="21"/>
        <v>9.7864844813006432E-3</v>
      </c>
      <c r="AJ50">
        <v>18</v>
      </c>
      <c r="AK50">
        <v>12.599954487171484</v>
      </c>
      <c r="AL50">
        <v>260.7901788510506</v>
      </c>
    </row>
    <row r="51" spans="2:38" x14ac:dyDescent="0.2">
      <c r="B51">
        <v>1920</v>
      </c>
      <c r="C51">
        <v>2600000</v>
      </c>
      <c r="E51">
        <v>300.00240000000002</v>
      </c>
      <c r="F51">
        <v>-554590.41249999998</v>
      </c>
      <c r="G51">
        <v>2496623.71166</v>
      </c>
      <c r="H51">
        <v>1077.77352</v>
      </c>
      <c r="J51">
        <f t="shared" si="12"/>
        <v>1569.2585412005428</v>
      </c>
      <c r="K51">
        <f t="shared" si="13"/>
        <v>0.19751054418269726</v>
      </c>
      <c r="L51">
        <f t="shared" si="14"/>
        <v>0.99917756211960895</v>
      </c>
      <c r="M51">
        <f t="shared" si="15"/>
        <v>0.83866000000853091</v>
      </c>
      <c r="N51">
        <f t="shared" si="16"/>
        <v>-4.3883791250002107</v>
      </c>
      <c r="P51">
        <f t="shared" si="5"/>
        <v>1920</v>
      </c>
      <c r="Q51">
        <v>2600000</v>
      </c>
      <c r="R51">
        <v>300.00240000000002</v>
      </c>
      <c r="S51">
        <v>-554590.41249999998</v>
      </c>
      <c r="T51">
        <v>2496623.71166</v>
      </c>
      <c r="U51">
        <v>1077.77352</v>
      </c>
      <c r="V51">
        <v>3587.3015399999999</v>
      </c>
      <c r="W51">
        <f t="shared" si="9"/>
        <v>0.35873015400000002</v>
      </c>
      <c r="Y51">
        <v>2600000</v>
      </c>
      <c r="Z51">
        <v>35.118000000000002</v>
      </c>
      <c r="AA51">
        <v>106.925</v>
      </c>
      <c r="AB51">
        <v>71.807000000000002</v>
      </c>
      <c r="AD51">
        <f t="shared" si="17"/>
        <v>193766.52302468685</v>
      </c>
      <c r="AE51">
        <f t="shared" si="18"/>
        <v>0.35672560600336978</v>
      </c>
      <c r="AF51">
        <f t="shared" si="19"/>
        <v>356.72560600336976</v>
      </c>
      <c r="AG51">
        <f t="shared" si="20"/>
        <v>60.77406258618042</v>
      </c>
      <c r="AH51">
        <f t="shared" si="21"/>
        <v>9.9088323928658312E-3</v>
      </c>
      <c r="AJ51">
        <v>19</v>
      </c>
      <c r="AK51">
        <v>14.715418791098633</v>
      </c>
      <c r="AL51">
        <v>238.05441190026835</v>
      </c>
    </row>
    <row r="52" spans="2:38" x14ac:dyDescent="0.2">
      <c r="B52">
        <v>2000</v>
      </c>
      <c r="C52">
        <v>2700000</v>
      </c>
      <c r="E52">
        <v>300.01553000000001</v>
      </c>
      <c r="F52">
        <v>-554579.36237999995</v>
      </c>
      <c r="G52">
        <v>2496623.71166</v>
      </c>
      <c r="H52">
        <v>1209.7502500000001</v>
      </c>
      <c r="J52">
        <f t="shared" si="12"/>
        <v>1580.3086612005718</v>
      </c>
      <c r="K52">
        <f t="shared" si="13"/>
        <v>0.20574015019030964</v>
      </c>
      <c r="L52">
        <f t="shared" si="14"/>
        <v>0.99917756211960895</v>
      </c>
      <c r="M52">
        <f t="shared" si="15"/>
        <v>11.888780000037514</v>
      </c>
      <c r="N52">
        <f t="shared" si="16"/>
        <v>-4.3618734999996374</v>
      </c>
      <c r="P52">
        <f t="shared" si="5"/>
        <v>2000</v>
      </c>
      <c r="Q52">
        <v>2700000</v>
      </c>
      <c r="R52">
        <v>300.01553000000001</v>
      </c>
      <c r="S52">
        <v>-554579.36237999995</v>
      </c>
      <c r="T52">
        <v>2496623.71166</v>
      </c>
      <c r="U52">
        <v>1209.7502500000001</v>
      </c>
      <c r="V52">
        <v>3935.2332900000001</v>
      </c>
      <c r="W52">
        <f t="shared" si="9"/>
        <v>0.39352332900000003</v>
      </c>
      <c r="Y52">
        <v>2700000</v>
      </c>
      <c r="Z52">
        <v>35.645499999999998</v>
      </c>
      <c r="AA52">
        <v>106.95699999999999</v>
      </c>
      <c r="AB52">
        <v>71.311499999999995</v>
      </c>
      <c r="AD52">
        <f t="shared" si="17"/>
        <v>189782.91492460979</v>
      </c>
      <c r="AE52">
        <f t="shared" si="18"/>
        <v>0.39953839200595487</v>
      </c>
      <c r="AF52">
        <f t="shared" si="19"/>
        <v>399.53839200595485</v>
      </c>
      <c r="AG52">
        <f t="shared" si="20"/>
        <v>57.143635683800007</v>
      </c>
      <c r="AH52">
        <f t="shared" si="21"/>
        <v>1.0538356420515982E-2</v>
      </c>
      <c r="AJ52">
        <v>20</v>
      </c>
      <c r="AK52">
        <v>19.370775725434804</v>
      </c>
      <c r="AL52">
        <v>223.16954561668584</v>
      </c>
    </row>
    <row r="53" spans="2:38" x14ac:dyDescent="0.2">
      <c r="B53">
        <v>2080</v>
      </c>
      <c r="C53">
        <v>2800000</v>
      </c>
      <c r="E53">
        <v>299.95951000000002</v>
      </c>
      <c r="F53">
        <v>-554573.31556999998</v>
      </c>
      <c r="G53">
        <v>2496623.71166</v>
      </c>
      <c r="H53">
        <v>1356.5211099999999</v>
      </c>
      <c r="J53">
        <f t="shared" si="12"/>
        <v>1586.3554712005425</v>
      </c>
      <c r="K53">
        <f t="shared" si="13"/>
        <v>0.21396975619792202</v>
      </c>
      <c r="L53">
        <f t="shared" si="14"/>
        <v>0.99917756211960895</v>
      </c>
      <c r="M53">
        <f t="shared" si="15"/>
        <v>17.935590000008233</v>
      </c>
      <c r="N53">
        <f t="shared" si="16"/>
        <v>-4.424414875000366</v>
      </c>
      <c r="P53">
        <f t="shared" si="5"/>
        <v>2080</v>
      </c>
      <c r="Q53">
        <v>2800000</v>
      </c>
      <c r="R53">
        <v>299.95951000000002</v>
      </c>
      <c r="S53">
        <v>-554573.31556999998</v>
      </c>
      <c r="T53">
        <v>2496623.71166</v>
      </c>
      <c r="U53">
        <v>1356.5211099999999</v>
      </c>
      <c r="V53">
        <v>4378.86733</v>
      </c>
      <c r="W53">
        <f t="shared" si="9"/>
        <v>0.43788673300000003</v>
      </c>
      <c r="Y53">
        <v>2800000</v>
      </c>
      <c r="Z53">
        <v>35.6036</v>
      </c>
      <c r="AA53">
        <v>107.376</v>
      </c>
      <c r="AB53">
        <v>71.772400000000005</v>
      </c>
      <c r="AD53">
        <f t="shared" si="17"/>
        <v>193486.56041280823</v>
      </c>
      <c r="AE53">
        <f t="shared" si="18"/>
        <v>0.43606991949418605</v>
      </c>
      <c r="AF53">
        <f t="shared" si="19"/>
        <v>436.06991949418608</v>
      </c>
      <c r="AG53">
        <f t="shared" si="20"/>
        <v>56.018080134900529</v>
      </c>
      <c r="AH53">
        <f t="shared" si="21"/>
        <v>1.0750100655891912E-2</v>
      </c>
      <c r="AJ53">
        <v>21</v>
      </c>
      <c r="AK53">
        <v>16.837334383081835</v>
      </c>
      <c r="AL53">
        <v>223.06149340427305</v>
      </c>
    </row>
    <row r="54" spans="2:38" x14ac:dyDescent="0.2">
      <c r="B54">
        <v>2160</v>
      </c>
      <c r="C54">
        <v>2900000</v>
      </c>
      <c r="E54">
        <v>300.04590999999999</v>
      </c>
      <c r="F54">
        <v>-554560.47635000001</v>
      </c>
      <c r="G54">
        <v>2496623.71166</v>
      </c>
      <c r="H54">
        <v>1479.30719</v>
      </c>
      <c r="J54">
        <f t="shared" si="12"/>
        <v>1599.1946912005078</v>
      </c>
      <c r="K54">
        <f t="shared" si="13"/>
        <v>0.22219936220553441</v>
      </c>
      <c r="L54">
        <f t="shared" si="14"/>
        <v>0.99917756211960895</v>
      </c>
      <c r="M54">
        <f t="shared" si="15"/>
        <v>30.774809999973513</v>
      </c>
      <c r="N54">
        <f t="shared" si="16"/>
        <v>-4.3395097500004338</v>
      </c>
      <c r="P54">
        <f t="shared" si="5"/>
        <v>2160</v>
      </c>
      <c r="Q54">
        <v>2900000</v>
      </c>
      <c r="R54">
        <v>300.04590999999999</v>
      </c>
      <c r="S54">
        <v>-554560.47635000001</v>
      </c>
      <c r="T54">
        <v>2496623.71166</v>
      </c>
      <c r="U54">
        <v>1479.30719</v>
      </c>
      <c r="V54">
        <v>4788.4860399999998</v>
      </c>
      <c r="W54">
        <f t="shared" si="9"/>
        <v>0.47884860400000001</v>
      </c>
      <c r="Y54">
        <v>2900000</v>
      </c>
      <c r="Z54">
        <v>35.561799999999998</v>
      </c>
      <c r="AA54">
        <v>107.331</v>
      </c>
      <c r="AB54">
        <v>71.769199999999998</v>
      </c>
      <c r="AD54">
        <f t="shared" si="17"/>
        <v>193460.68154899517</v>
      </c>
      <c r="AE54">
        <f t="shared" si="18"/>
        <v>0.47692562657699605</v>
      </c>
      <c r="AF54">
        <f t="shared" si="19"/>
        <v>476.92562657699608</v>
      </c>
      <c r="AG54">
        <f t="shared" si="20"/>
        <v>53.936121494817073</v>
      </c>
      <c r="AH54">
        <f t="shared" si="21"/>
        <v>1.1165059394525941E-2</v>
      </c>
      <c r="AJ54">
        <v>22</v>
      </c>
      <c r="AK54">
        <v>22.372711993110702</v>
      </c>
      <c r="AL54">
        <v>215.35616434177018</v>
      </c>
    </row>
    <row r="55" spans="2:38" x14ac:dyDescent="0.2">
      <c r="B55">
        <v>2240</v>
      </c>
      <c r="C55">
        <v>3000000</v>
      </c>
      <c r="E55">
        <v>300.01398</v>
      </c>
      <c r="F55">
        <v>-554547.86404000001</v>
      </c>
      <c r="G55">
        <v>2496623.71166</v>
      </c>
      <c r="H55">
        <v>1621.81882</v>
      </c>
      <c r="J55">
        <f t="shared" si="12"/>
        <v>1611.8070012005046</v>
      </c>
      <c r="K55">
        <f t="shared" si="13"/>
        <v>0.23042896821314679</v>
      </c>
      <c r="L55">
        <f t="shared" si="14"/>
        <v>0.99917756211960895</v>
      </c>
      <c r="M55">
        <f t="shared" si="15"/>
        <v>43.387119999970309</v>
      </c>
      <c r="N55">
        <f t="shared" si="16"/>
        <v>-4.3423461250000397</v>
      </c>
      <c r="P55">
        <f t="shared" si="5"/>
        <v>2240</v>
      </c>
      <c r="Q55">
        <v>3000000</v>
      </c>
      <c r="R55">
        <v>300.01398</v>
      </c>
      <c r="S55">
        <v>-554547.86404000001</v>
      </c>
      <c r="T55">
        <v>2496623.71166</v>
      </c>
      <c r="U55">
        <v>1621.81882</v>
      </c>
      <c r="V55">
        <v>5263.9184599999999</v>
      </c>
      <c r="W55">
        <f t="shared" si="9"/>
        <v>0.526391846</v>
      </c>
      <c r="Y55">
        <v>3000000</v>
      </c>
      <c r="Z55">
        <v>35.534100000000002</v>
      </c>
      <c r="AA55">
        <v>107.288</v>
      </c>
      <c r="AB55">
        <v>71.753900000000002</v>
      </c>
      <c r="AD55">
        <f t="shared" si="17"/>
        <v>193336.98012300371</v>
      </c>
      <c r="AE55">
        <f t="shared" si="18"/>
        <v>0.52461338774830524</v>
      </c>
      <c r="AF55">
        <f t="shared" si="19"/>
        <v>524.61338774830529</v>
      </c>
      <c r="AG55">
        <f t="shared" si="20"/>
        <v>51.976575638425373</v>
      </c>
      <c r="AH55">
        <f t="shared" si="21"/>
        <v>1.158598835346906E-2</v>
      </c>
      <c r="AJ55">
        <v>23</v>
      </c>
      <c r="AK55">
        <v>19.153168475481394</v>
      </c>
      <c r="AL55">
        <v>202.7223414932968</v>
      </c>
    </row>
    <row r="56" spans="2:38" x14ac:dyDescent="0.2">
      <c r="B56">
        <v>2320</v>
      </c>
      <c r="C56">
        <v>3100000</v>
      </c>
      <c r="E56">
        <v>299.95621999999997</v>
      </c>
      <c r="F56">
        <v>-554538.17313999997</v>
      </c>
      <c r="G56">
        <v>2496623.71166</v>
      </c>
      <c r="H56">
        <v>1813.0867699999999</v>
      </c>
      <c r="J56">
        <f t="shared" si="12"/>
        <v>1621.4979012005497</v>
      </c>
      <c r="K56">
        <f t="shared" si="13"/>
        <v>0.23865857422075917</v>
      </c>
      <c r="L56">
        <f t="shared" si="14"/>
        <v>0.99917756211960895</v>
      </c>
      <c r="M56">
        <f t="shared" si="15"/>
        <v>53.078020000015385</v>
      </c>
      <c r="N56">
        <f t="shared" si="16"/>
        <v>-4.3788637499994367</v>
      </c>
      <c r="P56">
        <f t="shared" si="5"/>
        <v>2320</v>
      </c>
      <c r="Q56">
        <v>3100000</v>
      </c>
      <c r="R56">
        <v>299.95621999999997</v>
      </c>
      <c r="S56">
        <v>-554538.17313999997</v>
      </c>
      <c r="T56">
        <v>2496623.71166</v>
      </c>
      <c r="U56">
        <v>1813.0867699999999</v>
      </c>
      <c r="V56">
        <v>5797.0342300000002</v>
      </c>
      <c r="W56">
        <f t="shared" si="9"/>
        <v>0.579703423</v>
      </c>
      <c r="Y56">
        <v>3100000</v>
      </c>
      <c r="Z56">
        <v>36.072699999999998</v>
      </c>
      <c r="AA56">
        <v>107.547</v>
      </c>
      <c r="AB56">
        <v>71.474299999999999</v>
      </c>
      <c r="AD56">
        <f t="shared" si="17"/>
        <v>191085.67454250489</v>
      </c>
      <c r="AE56">
        <f t="shared" si="18"/>
        <v>0.58455163792244258</v>
      </c>
      <c r="AF56">
        <f t="shared" si="19"/>
        <v>584.55163792244252</v>
      </c>
      <c r="AG56">
        <f t="shared" si="20"/>
        <v>49.599910866162254</v>
      </c>
      <c r="AH56">
        <f t="shared" si="21"/>
        <v>1.2141150850551813E-2</v>
      </c>
      <c r="AJ56">
        <v>24</v>
      </c>
      <c r="AK56">
        <v>20.579117592474542</v>
      </c>
      <c r="AL56">
        <v>194.06808457161492</v>
      </c>
    </row>
    <row r="57" spans="2:38" x14ac:dyDescent="0.2">
      <c r="B57">
        <v>2400</v>
      </c>
      <c r="C57">
        <v>3200000</v>
      </c>
      <c r="E57">
        <v>299.98624000000001</v>
      </c>
      <c r="F57">
        <v>-554522.33918999997</v>
      </c>
      <c r="G57">
        <v>2496623.71166</v>
      </c>
      <c r="H57">
        <v>1963.3588400000001</v>
      </c>
      <c r="J57">
        <f t="shared" si="12"/>
        <v>1637.3318512005499</v>
      </c>
      <c r="K57">
        <f t="shared" si="13"/>
        <v>0.24688818022837156</v>
      </c>
      <c r="L57">
        <f t="shared" si="14"/>
        <v>0.99917756211960895</v>
      </c>
      <c r="M57">
        <f t="shared" si="15"/>
        <v>68.911970000015572</v>
      </c>
      <c r="N57">
        <f t="shared" si="16"/>
        <v>-4.3020756249999978</v>
      </c>
      <c r="P57">
        <f t="shared" si="5"/>
        <v>2400</v>
      </c>
      <c r="Q57">
        <v>3200000</v>
      </c>
      <c r="R57">
        <v>299.98624000000001</v>
      </c>
      <c r="S57">
        <v>-554522.33918999997</v>
      </c>
      <c r="T57">
        <v>2496623.71166</v>
      </c>
      <c r="U57">
        <v>1963.3588400000001</v>
      </c>
      <c r="V57">
        <v>6342.5144200000004</v>
      </c>
      <c r="W57">
        <f t="shared" si="9"/>
        <v>0.63425144200000005</v>
      </c>
      <c r="Y57">
        <v>3200000</v>
      </c>
      <c r="Z57">
        <v>35.968200000000003</v>
      </c>
      <c r="AA57">
        <v>107.497</v>
      </c>
      <c r="AB57">
        <v>71.528800000000004</v>
      </c>
      <c r="AD57">
        <f t="shared" si="17"/>
        <v>191523.12320062189</v>
      </c>
      <c r="AE57">
        <f t="shared" si="18"/>
        <v>0.63809507815758937</v>
      </c>
      <c r="AF57">
        <f t="shared" si="19"/>
        <v>638.09507815758934</v>
      </c>
      <c r="AG57">
        <f t="shared" si="20"/>
        <v>48.056343663089372</v>
      </c>
      <c r="AH57">
        <f t="shared" si="21"/>
        <v>1.2531123970268499E-2</v>
      </c>
      <c r="AJ57">
        <v>25</v>
      </c>
      <c r="AK57">
        <v>24.203570254475196</v>
      </c>
      <c r="AL57">
        <v>192.131793899287</v>
      </c>
    </row>
    <row r="58" spans="2:38" x14ac:dyDescent="0.2">
      <c r="B58">
        <v>2480</v>
      </c>
      <c r="C58">
        <v>3300000</v>
      </c>
      <c r="E58">
        <v>300.01589999999999</v>
      </c>
      <c r="F58">
        <v>-554507.36624999996</v>
      </c>
      <c r="G58">
        <v>2496623.71166</v>
      </c>
      <c r="H58">
        <v>2146.0057000000002</v>
      </c>
      <c r="J58">
        <f t="shared" si="12"/>
        <v>1652.3047912005568</v>
      </c>
      <c r="K58">
        <f t="shared" si="13"/>
        <v>0.25511778623598397</v>
      </c>
      <c r="L58">
        <f t="shared" si="14"/>
        <v>0.99917756211960895</v>
      </c>
      <c r="M58">
        <f t="shared" si="15"/>
        <v>83.884910000022501</v>
      </c>
      <c r="N58">
        <f t="shared" si="16"/>
        <v>-4.3128382499999134</v>
      </c>
      <c r="P58">
        <f t="shared" si="5"/>
        <v>2480</v>
      </c>
      <c r="Q58">
        <v>3300000</v>
      </c>
      <c r="R58">
        <v>300.01589999999999</v>
      </c>
      <c r="S58">
        <v>-554507.36624999996</v>
      </c>
      <c r="T58">
        <v>2496623.71166</v>
      </c>
      <c r="U58">
        <v>2146.0057000000002</v>
      </c>
      <c r="V58">
        <v>6898.6893600000003</v>
      </c>
      <c r="W58">
        <f t="shared" si="9"/>
        <v>0.6898689360000001</v>
      </c>
      <c r="Y58">
        <v>3300000</v>
      </c>
      <c r="Z58">
        <v>36.2502</v>
      </c>
      <c r="AA58">
        <v>107.92100000000001</v>
      </c>
      <c r="AB58">
        <v>71.6708</v>
      </c>
      <c r="AD58">
        <f t="shared" si="17"/>
        <v>192666.03247664269</v>
      </c>
      <c r="AE58">
        <f t="shared" si="18"/>
        <v>0.68993246640208317</v>
      </c>
      <c r="AF58">
        <f t="shared" si="19"/>
        <v>689.93246640208315</v>
      </c>
      <c r="AG58">
        <f t="shared" si="20"/>
        <v>46.783663208642835</v>
      </c>
      <c r="AH58">
        <f t="shared" si="21"/>
        <v>1.2872014688425453E-2</v>
      </c>
      <c r="AJ58">
        <v>26</v>
      </c>
      <c r="AK58">
        <v>27.188553533286569</v>
      </c>
      <c r="AL58">
        <v>184.42152105207242</v>
      </c>
    </row>
    <row r="59" spans="2:38" x14ac:dyDescent="0.2">
      <c r="B59">
        <v>2560</v>
      </c>
      <c r="C59">
        <v>3400000</v>
      </c>
      <c r="E59">
        <v>299.98849999999999</v>
      </c>
      <c r="F59">
        <v>-554493.24980999995</v>
      </c>
      <c r="G59">
        <v>2496623.71166</v>
      </c>
      <c r="H59">
        <v>2387.37851</v>
      </c>
      <c r="J59">
        <f t="shared" si="12"/>
        <v>1666.4212312005693</v>
      </c>
      <c r="K59">
        <f t="shared" si="13"/>
        <v>0.26334739224359632</v>
      </c>
      <c r="L59">
        <f t="shared" si="14"/>
        <v>0.99917756211960895</v>
      </c>
      <c r="M59">
        <f t="shared" si="15"/>
        <v>98.001350000035018</v>
      </c>
      <c r="N59">
        <f t="shared" si="16"/>
        <v>-4.3235444999998434</v>
      </c>
      <c r="P59">
        <f t="shared" si="5"/>
        <v>2560</v>
      </c>
      <c r="Q59">
        <v>3400000</v>
      </c>
      <c r="R59">
        <v>299.98849999999999</v>
      </c>
      <c r="S59">
        <v>-554493.24980999995</v>
      </c>
      <c r="T59">
        <v>2496623.71166</v>
      </c>
      <c r="U59">
        <v>2387.37851</v>
      </c>
      <c r="V59">
        <v>7626.4262699999999</v>
      </c>
      <c r="W59">
        <f t="shared" si="9"/>
        <v>0.76264262700000007</v>
      </c>
      <c r="Y59">
        <v>3400000</v>
      </c>
      <c r="Z59">
        <v>36.278399999999998</v>
      </c>
      <c r="AA59">
        <v>107.82</v>
      </c>
      <c r="AB59">
        <v>71.541600000000003</v>
      </c>
      <c r="AD59">
        <f t="shared" si="17"/>
        <v>191625.96015702162</v>
      </c>
      <c r="AE59">
        <f t="shared" si="18"/>
        <v>0.76685257245357075</v>
      </c>
      <c r="AF59">
        <f t="shared" si="19"/>
        <v>766.8525724535707</v>
      </c>
      <c r="AG59">
        <f t="shared" si="20"/>
        <v>45.077012971311881</v>
      </c>
      <c r="AH59">
        <f t="shared" si="21"/>
        <v>1.3359359023705827E-2</v>
      </c>
      <c r="AJ59">
        <v>27</v>
      </c>
      <c r="AK59">
        <v>24.789742140934841</v>
      </c>
      <c r="AL59">
        <v>179.48063804191773</v>
      </c>
    </row>
    <row r="60" spans="2:38" x14ac:dyDescent="0.2">
      <c r="B60">
        <v>2640</v>
      </c>
      <c r="C60">
        <v>3500000</v>
      </c>
      <c r="E60">
        <v>299.94432</v>
      </c>
      <c r="F60">
        <v>-554475.06169999996</v>
      </c>
      <c r="G60">
        <v>2496623.71166</v>
      </c>
      <c r="H60">
        <v>2612.6614100000002</v>
      </c>
      <c r="J60">
        <f t="shared" si="12"/>
        <v>1684.6093412005575</v>
      </c>
      <c r="K60">
        <f t="shared" si="13"/>
        <v>0.27157699825120873</v>
      </c>
      <c r="L60">
        <f t="shared" si="14"/>
        <v>0.99917756211960895</v>
      </c>
      <c r="M60">
        <f t="shared" si="15"/>
        <v>116.18946000002325</v>
      </c>
      <c r="N60">
        <f t="shared" si="16"/>
        <v>-4.272648625000147</v>
      </c>
      <c r="P60">
        <f t="shared" si="5"/>
        <v>2640</v>
      </c>
      <c r="Q60">
        <v>3500000</v>
      </c>
      <c r="R60">
        <v>299.94432</v>
      </c>
      <c r="S60">
        <v>-554475.06169999996</v>
      </c>
      <c r="T60">
        <v>2496623.71166</v>
      </c>
      <c r="U60">
        <v>2612.6614100000002</v>
      </c>
      <c r="V60">
        <v>8265.8152599999994</v>
      </c>
      <c r="W60">
        <f t="shared" si="9"/>
        <v>0.82658152600000001</v>
      </c>
      <c r="Y60">
        <v>3500000</v>
      </c>
      <c r="Z60">
        <v>36.221699999999998</v>
      </c>
      <c r="AA60">
        <v>108.161</v>
      </c>
      <c r="AB60">
        <v>71.939300000000003</v>
      </c>
      <c r="AD60">
        <f t="shared" si="17"/>
        <v>194839.50636170685</v>
      </c>
      <c r="AE60">
        <f t="shared" si="18"/>
        <v>0.81743611401264082</v>
      </c>
      <c r="AF60">
        <f t="shared" si="19"/>
        <v>817.43611401264081</v>
      </c>
      <c r="AG60">
        <f t="shared" si="20"/>
        <v>44.444072246598431</v>
      </c>
      <c r="AH60">
        <f t="shared" si="21"/>
        <v>1.3549613470581331E-2</v>
      </c>
      <c r="AJ60">
        <v>28</v>
      </c>
      <c r="AK60">
        <v>29.470861425629035</v>
      </c>
      <c r="AL60">
        <v>175.73015855800193</v>
      </c>
    </row>
    <row r="61" spans="2:38" x14ac:dyDescent="0.2">
      <c r="B61">
        <v>2720</v>
      </c>
      <c r="C61">
        <v>3600000</v>
      </c>
      <c r="E61">
        <v>300.05614000000003</v>
      </c>
      <c r="F61">
        <v>-554456.51147000003</v>
      </c>
      <c r="G61">
        <v>2496623.71166</v>
      </c>
      <c r="H61">
        <v>2852.9339799999998</v>
      </c>
      <c r="J61">
        <f t="shared" si="12"/>
        <v>1703.1595712004928</v>
      </c>
      <c r="K61">
        <f t="shared" si="13"/>
        <v>0.27980660425882109</v>
      </c>
      <c r="L61">
        <f t="shared" si="14"/>
        <v>0.99917756211960895</v>
      </c>
      <c r="M61">
        <f t="shared" si="15"/>
        <v>134.7396899999585</v>
      </c>
      <c r="N61">
        <f t="shared" si="16"/>
        <v>-4.2681221250008097</v>
      </c>
      <c r="P61">
        <f t="shared" si="5"/>
        <v>2720</v>
      </c>
      <c r="Q61">
        <v>3600000</v>
      </c>
      <c r="R61">
        <v>300.05614000000003</v>
      </c>
      <c r="S61">
        <v>-554456.51147000003</v>
      </c>
      <c r="T61">
        <v>2496623.71166</v>
      </c>
      <c r="U61">
        <v>2852.9339799999998</v>
      </c>
      <c r="V61">
        <v>9028.4864199999993</v>
      </c>
      <c r="W61">
        <f t="shared" si="9"/>
        <v>0.90284864199999992</v>
      </c>
      <c r="Y61">
        <v>3600000</v>
      </c>
      <c r="Z61">
        <v>36.5002</v>
      </c>
      <c r="AA61">
        <v>108.256</v>
      </c>
      <c r="AB61">
        <v>71.755799999999994</v>
      </c>
      <c r="AD61">
        <f t="shared" si="17"/>
        <v>193352.33886960562</v>
      </c>
      <c r="AE61">
        <f t="shared" si="18"/>
        <v>0.89972681886160011</v>
      </c>
      <c r="AF61">
        <f t="shared" si="19"/>
        <v>899.72681886160012</v>
      </c>
      <c r="AG61">
        <f t="shared" si="20"/>
        <v>42.807639142381063</v>
      </c>
      <c r="AH61">
        <f t="shared" si="21"/>
        <v>1.4067582610595332E-2</v>
      </c>
      <c r="AJ61">
        <v>29</v>
      </c>
      <c r="AK61">
        <v>26.911733216950086</v>
      </c>
      <c r="AL61">
        <v>172.01089613909826</v>
      </c>
    </row>
    <row r="62" spans="2:38" x14ac:dyDescent="0.2">
      <c r="B62">
        <v>2800</v>
      </c>
      <c r="C62">
        <v>3700000</v>
      </c>
      <c r="E62">
        <v>300.00101999999998</v>
      </c>
      <c r="F62">
        <v>-554437.13155000005</v>
      </c>
      <c r="G62">
        <v>2496623.71166</v>
      </c>
      <c r="H62">
        <v>3092.4618999999998</v>
      </c>
      <c r="J62">
        <f t="shared" si="12"/>
        <v>1722.5394912004704</v>
      </c>
      <c r="K62">
        <f t="shared" si="13"/>
        <v>0.2880362102664335</v>
      </c>
      <c r="L62">
        <f t="shared" si="14"/>
        <v>0.99917756211960895</v>
      </c>
      <c r="M62">
        <f t="shared" si="15"/>
        <v>154.11960999993607</v>
      </c>
      <c r="N62">
        <f t="shared" si="16"/>
        <v>-4.2577510000002805</v>
      </c>
      <c r="P62">
        <f t="shared" si="5"/>
        <v>2800</v>
      </c>
      <c r="Q62">
        <v>3700000</v>
      </c>
      <c r="R62">
        <v>300.00101999999998</v>
      </c>
      <c r="S62">
        <v>-554437.13155000005</v>
      </c>
      <c r="T62">
        <v>2496623.71166</v>
      </c>
      <c r="U62">
        <v>3092.4618999999998</v>
      </c>
      <c r="V62">
        <v>9938.7685099999999</v>
      </c>
      <c r="W62">
        <f t="shared" si="9"/>
        <v>0.99387685100000001</v>
      </c>
      <c r="Y62">
        <v>3700000</v>
      </c>
      <c r="Z62">
        <v>36.481200000000001</v>
      </c>
      <c r="AA62">
        <v>108.42400000000001</v>
      </c>
      <c r="AB62">
        <v>71.942800000000005</v>
      </c>
      <c r="AD62">
        <f t="shared" si="17"/>
        <v>194867.9458148522</v>
      </c>
      <c r="AE62">
        <f t="shared" si="18"/>
        <v>0.98273701674850056</v>
      </c>
      <c r="AF62">
        <f t="shared" si="19"/>
        <v>982.73701674850054</v>
      </c>
      <c r="AG62">
        <f t="shared" si="20"/>
        <v>41.910527489179998</v>
      </c>
      <c r="AH62">
        <f t="shared" si="21"/>
        <v>1.4368704859547984E-2</v>
      </c>
      <c r="AJ62">
        <v>30</v>
      </c>
      <c r="AK62">
        <v>36.847082847168444</v>
      </c>
      <c r="AL62">
        <v>167.20951301091165</v>
      </c>
    </row>
    <row r="63" spans="2:38" x14ac:dyDescent="0.2">
      <c r="B63">
        <v>2880</v>
      </c>
      <c r="C63">
        <v>3800000</v>
      </c>
      <c r="E63">
        <v>300.02305000000001</v>
      </c>
      <c r="F63">
        <v>-554412.92348</v>
      </c>
      <c r="G63">
        <v>2496623.71166</v>
      </c>
      <c r="H63">
        <v>3481.98803</v>
      </c>
      <c r="J63">
        <f t="shared" si="12"/>
        <v>1746.7475612005219</v>
      </c>
      <c r="K63">
        <f t="shared" si="13"/>
        <v>0.29626581627404586</v>
      </c>
      <c r="L63">
        <f t="shared" si="14"/>
        <v>0.99917756211960895</v>
      </c>
      <c r="M63">
        <f t="shared" si="15"/>
        <v>178.32767999998759</v>
      </c>
      <c r="N63">
        <f t="shared" si="16"/>
        <v>-4.1973991249993556</v>
      </c>
      <c r="P63">
        <f t="shared" si="5"/>
        <v>2880</v>
      </c>
      <c r="Q63">
        <v>3800000</v>
      </c>
      <c r="R63">
        <v>300.02305000000001</v>
      </c>
      <c r="S63">
        <v>-554412.92348</v>
      </c>
      <c r="T63">
        <v>2496623.71166</v>
      </c>
      <c r="U63">
        <v>3481.98803</v>
      </c>
      <c r="V63">
        <v>11053.643309999999</v>
      </c>
      <c r="W63">
        <f t="shared" si="9"/>
        <v>1.1053643310000001</v>
      </c>
      <c r="Y63">
        <v>3800000</v>
      </c>
      <c r="Z63">
        <v>36.566600000000001</v>
      </c>
      <c r="AA63">
        <v>108.623</v>
      </c>
      <c r="AB63">
        <v>72.056399999999996</v>
      </c>
      <c r="AD63">
        <f t="shared" si="17"/>
        <v>195792.51250160756</v>
      </c>
      <c r="AE63">
        <f t="shared" si="18"/>
        <v>1.0878136734757375</v>
      </c>
      <c r="AF63">
        <f t="shared" si="19"/>
        <v>1087.8136734757375</v>
      </c>
      <c r="AG63">
        <f t="shared" si="20"/>
        <v>40.939670495995856</v>
      </c>
      <c r="AH63">
        <f t="shared" si="21"/>
        <v>1.4709449116325905E-2</v>
      </c>
      <c r="AJ63">
        <v>31</v>
      </c>
      <c r="AK63">
        <v>36.530289152273866</v>
      </c>
      <c r="AL63">
        <v>158.2738602469199</v>
      </c>
    </row>
    <row r="64" spans="2:38" x14ac:dyDescent="0.2">
      <c r="B64">
        <v>2960</v>
      </c>
      <c r="C64">
        <v>3900000</v>
      </c>
      <c r="E64">
        <v>299.96938</v>
      </c>
      <c r="F64">
        <v>-554388.63459000003</v>
      </c>
      <c r="G64">
        <v>2496623.71166</v>
      </c>
      <c r="H64">
        <v>3856.3232200000002</v>
      </c>
      <c r="J64">
        <f t="shared" si="12"/>
        <v>1771.036451200489</v>
      </c>
      <c r="K64">
        <f t="shared" si="13"/>
        <v>0.30449542228165827</v>
      </c>
      <c r="L64">
        <f t="shared" si="14"/>
        <v>0.99917756211960895</v>
      </c>
      <c r="M64">
        <f t="shared" si="15"/>
        <v>202.61656999995466</v>
      </c>
      <c r="N64">
        <f t="shared" si="16"/>
        <v>-4.1963888750004115</v>
      </c>
      <c r="P64">
        <f t="shared" si="5"/>
        <v>2960</v>
      </c>
      <c r="Q64">
        <v>3900000</v>
      </c>
      <c r="R64">
        <v>299.96938</v>
      </c>
      <c r="S64">
        <v>-554388.63459000003</v>
      </c>
      <c r="T64">
        <v>2496623.71166</v>
      </c>
      <c r="U64">
        <v>3856.3232200000002</v>
      </c>
      <c r="V64">
        <v>12126.406849999999</v>
      </c>
      <c r="W64">
        <f t="shared" si="9"/>
        <v>1.212640685</v>
      </c>
      <c r="Y64">
        <v>3900000</v>
      </c>
      <c r="Z64">
        <v>36.683</v>
      </c>
      <c r="AA64">
        <v>108.70399999999999</v>
      </c>
      <c r="AB64">
        <v>72.021000000000001</v>
      </c>
      <c r="AD64">
        <f t="shared" si="17"/>
        <v>195504.08633548659</v>
      </c>
      <c r="AE64">
        <f t="shared" si="18"/>
        <v>1.1951473215776178</v>
      </c>
      <c r="AF64">
        <f t="shared" si="19"/>
        <v>1195.1473215776177</v>
      </c>
      <c r="AG64">
        <f t="shared" si="20"/>
        <v>39.774513780820953</v>
      </c>
      <c r="AH64">
        <f t="shared" si="21"/>
        <v>1.5140348498499495E-2</v>
      </c>
      <c r="AJ64">
        <v>32</v>
      </c>
      <c r="AK64">
        <v>31.801117923849716</v>
      </c>
      <c r="AL64">
        <v>157.23921892988477</v>
      </c>
    </row>
    <row r="65" spans="2:38" x14ac:dyDescent="0.2">
      <c r="B65">
        <v>3040</v>
      </c>
      <c r="C65">
        <v>4000000</v>
      </c>
      <c r="E65">
        <v>300.03683999999998</v>
      </c>
      <c r="F65">
        <v>-554359.68151000002</v>
      </c>
      <c r="G65">
        <v>2496623.71166</v>
      </c>
      <c r="H65">
        <v>4219.2323800000004</v>
      </c>
      <c r="J65">
        <f t="shared" si="12"/>
        <v>1799.9895312004955</v>
      </c>
      <c r="K65">
        <f t="shared" si="13"/>
        <v>0.31272502828927062</v>
      </c>
      <c r="L65">
        <f t="shared" si="14"/>
        <v>0.99917756211960895</v>
      </c>
      <c r="M65">
        <f t="shared" si="15"/>
        <v>231.56964999996126</v>
      </c>
      <c r="N65">
        <f t="shared" si="16"/>
        <v>-4.1380864999999174</v>
      </c>
      <c r="P65">
        <f t="shared" si="5"/>
        <v>3040</v>
      </c>
      <c r="Q65">
        <v>4000000</v>
      </c>
      <c r="R65">
        <v>300.03683999999998</v>
      </c>
      <c r="S65">
        <v>-554359.68151000002</v>
      </c>
      <c r="T65">
        <v>2496623.71166</v>
      </c>
      <c r="U65">
        <v>4219.2323800000004</v>
      </c>
      <c r="V65">
        <v>13410.341259999999</v>
      </c>
      <c r="W65">
        <f t="shared" si="9"/>
        <v>1.341034126</v>
      </c>
      <c r="Y65">
        <v>4000000</v>
      </c>
      <c r="Z65">
        <v>36.768000000000001</v>
      </c>
      <c r="AA65">
        <v>108.94799999999999</v>
      </c>
      <c r="AB65">
        <v>72.180000000000007</v>
      </c>
      <c r="AD65">
        <f t="shared" si="17"/>
        <v>196801.78394808006</v>
      </c>
      <c r="AE65">
        <f t="shared" si="18"/>
        <v>1.3129734542025977</v>
      </c>
      <c r="AF65">
        <f t="shared" si="19"/>
        <v>1312.9734542025976</v>
      </c>
      <c r="AG65">
        <f t="shared" si="20"/>
        <v>38.984879701820333</v>
      </c>
      <c r="AH65">
        <f t="shared" si="21"/>
        <v>1.5447014447806063E-2</v>
      </c>
      <c r="AJ65">
        <v>33</v>
      </c>
      <c r="AK65">
        <v>32.701596876510699</v>
      </c>
      <c r="AL65">
        <v>156.85799739161956</v>
      </c>
    </row>
    <row r="66" spans="2:38" x14ac:dyDescent="0.2">
      <c r="B66">
        <v>3120</v>
      </c>
      <c r="C66">
        <v>4100000</v>
      </c>
      <c r="E66">
        <v>300.01954000000001</v>
      </c>
      <c r="F66">
        <v>-554327.29495000001</v>
      </c>
      <c r="G66">
        <v>2496623.71166</v>
      </c>
      <c r="H66">
        <v>4688.5155299999997</v>
      </c>
      <c r="J66">
        <f t="shared" si="12"/>
        <v>1832.3760912005091</v>
      </c>
      <c r="K66">
        <f t="shared" si="13"/>
        <v>0.32095463429688303</v>
      </c>
      <c r="L66">
        <f t="shared" si="14"/>
        <v>0.99917756211960895</v>
      </c>
      <c r="M66">
        <f t="shared" si="15"/>
        <v>263.95620999997482</v>
      </c>
      <c r="N66">
        <f t="shared" si="16"/>
        <v>-4.0951679999998305</v>
      </c>
      <c r="P66">
        <f t="shared" si="5"/>
        <v>3120</v>
      </c>
      <c r="Q66">
        <v>4100000</v>
      </c>
      <c r="R66">
        <v>300.01954000000001</v>
      </c>
      <c r="S66">
        <v>-554327.29495000001</v>
      </c>
      <c r="T66">
        <v>2496623.71166</v>
      </c>
      <c r="U66">
        <v>4688.5155299999997</v>
      </c>
      <c r="V66">
        <v>14840.88977</v>
      </c>
      <c r="W66">
        <f t="shared" si="9"/>
        <v>1.4840889770000001</v>
      </c>
      <c r="Y66">
        <v>4100000</v>
      </c>
      <c r="Z66">
        <v>36.902900000000002</v>
      </c>
      <c r="AA66">
        <v>109.384</v>
      </c>
      <c r="AB66">
        <v>72.481099999999998</v>
      </c>
      <c r="AD66">
        <f t="shared" si="17"/>
        <v>199274.95736631172</v>
      </c>
      <c r="AE66">
        <f t="shared" si="18"/>
        <v>1.4350015204799751</v>
      </c>
      <c r="AF66">
        <f t="shared" si="19"/>
        <v>1435.0015204799752</v>
      </c>
      <c r="AG66">
        <f t="shared" si="20"/>
        <v>38.46262157884388</v>
      </c>
      <c r="AH66">
        <f t="shared" si="21"/>
        <v>1.5656759089225373E-2</v>
      </c>
      <c r="AJ66">
        <v>34</v>
      </c>
      <c r="AK66">
        <v>48.858359402005661</v>
      </c>
      <c r="AL66">
        <v>146.85824058148819</v>
      </c>
    </row>
    <row r="67" spans="2:38" x14ac:dyDescent="0.2">
      <c r="B67">
        <v>3189</v>
      </c>
      <c r="C67">
        <v>4200000</v>
      </c>
      <c r="E67">
        <v>299.95708999999999</v>
      </c>
      <c r="F67">
        <v>-554297.31100999995</v>
      </c>
      <c r="G67">
        <v>2496623.71166</v>
      </c>
      <c r="H67">
        <v>5133.1493700000001</v>
      </c>
      <c r="J67">
        <f t="shared" si="12"/>
        <v>1862.3600312005728</v>
      </c>
      <c r="K67">
        <f t="shared" si="13"/>
        <v>0.32805266947844874</v>
      </c>
      <c r="L67">
        <f t="shared" si="14"/>
        <v>0.99917756211960895</v>
      </c>
      <c r="M67">
        <f t="shared" si="15"/>
        <v>293.94015000003856</v>
      </c>
      <c r="N67">
        <f t="shared" si="16"/>
        <v>-4.0654501449266123</v>
      </c>
      <c r="P67">
        <f t="shared" si="5"/>
        <v>3189</v>
      </c>
      <c r="Q67">
        <v>4200000</v>
      </c>
      <c r="R67">
        <v>299.95708999999999</v>
      </c>
      <c r="S67">
        <v>-554297.31100999995</v>
      </c>
      <c r="T67">
        <v>2496623.71166</v>
      </c>
      <c r="U67">
        <v>5133.1493700000001</v>
      </c>
      <c r="V67">
        <v>16219.67857</v>
      </c>
      <c r="W67">
        <f t="shared" si="9"/>
        <v>1.621967857</v>
      </c>
      <c r="Y67">
        <v>4200000</v>
      </c>
      <c r="Z67">
        <v>37.046300000000002</v>
      </c>
      <c r="AA67">
        <v>109.64400000000001</v>
      </c>
      <c r="AB67">
        <v>72.597700000000003</v>
      </c>
      <c r="AD67">
        <f t="shared" si="17"/>
        <v>200238.22332859843</v>
      </c>
      <c r="AE67">
        <f t="shared" si="18"/>
        <v>1.5607753841257606</v>
      </c>
      <c r="AF67">
        <f t="shared" si="19"/>
        <v>1560.7753841257606</v>
      </c>
      <c r="AG67">
        <f t="shared" si="20"/>
        <v>37.812310469890861</v>
      </c>
      <c r="AH67">
        <f t="shared" si="21"/>
        <v>1.5926030240323956E-2</v>
      </c>
      <c r="AJ67">
        <v>35</v>
      </c>
      <c r="AK67">
        <v>45.943907528946497</v>
      </c>
      <c r="AL67">
        <v>146.31189269959063</v>
      </c>
    </row>
    <row r="68" spans="2:38" x14ac:dyDescent="0.2">
      <c r="B68">
        <v>3242</v>
      </c>
      <c r="C68">
        <v>4300000</v>
      </c>
      <c r="E68">
        <v>299.98385000000002</v>
      </c>
      <c r="F68">
        <v>-554270.65330999997</v>
      </c>
      <c r="G68">
        <v>2496623.71166</v>
      </c>
      <c r="H68">
        <v>5467.1793500000003</v>
      </c>
      <c r="J68">
        <f t="shared" si="12"/>
        <v>1889.0177312005544</v>
      </c>
      <c r="K68">
        <f t="shared" si="13"/>
        <v>0.33350478345849194</v>
      </c>
      <c r="L68">
        <f t="shared" si="14"/>
        <v>0.99917756211960895</v>
      </c>
      <c r="M68">
        <f t="shared" si="15"/>
        <v>320.59785000002012</v>
      </c>
      <c r="N68">
        <f t="shared" si="16"/>
        <v>-3.9970245283022345</v>
      </c>
      <c r="P68">
        <f t="shared" si="5"/>
        <v>3242</v>
      </c>
      <c r="Q68">
        <v>4300000</v>
      </c>
      <c r="R68">
        <v>299.98385000000002</v>
      </c>
      <c r="S68">
        <v>-554270.65330999997</v>
      </c>
      <c r="T68">
        <v>2496623.71166</v>
      </c>
      <c r="U68">
        <v>5467.1793500000003</v>
      </c>
      <c r="V68">
        <v>17361.490440000001</v>
      </c>
      <c r="W68">
        <f t="shared" si="9"/>
        <v>1.7361490440000003</v>
      </c>
      <c r="Y68">
        <v>4300000</v>
      </c>
      <c r="Z68">
        <v>36.9773</v>
      </c>
      <c r="AA68">
        <v>109.73099999999999</v>
      </c>
      <c r="AB68">
        <v>72.753699999999995</v>
      </c>
      <c r="AD68">
        <f t="shared" si="17"/>
        <v>201531.83184047655</v>
      </c>
      <c r="AE68">
        <f t="shared" si="18"/>
        <v>1.6599251296668709</v>
      </c>
      <c r="AF68">
        <f t="shared" si="19"/>
        <v>1659.9251296668708</v>
      </c>
      <c r="AG68">
        <f t="shared" si="20"/>
        <v>37.434444520152674</v>
      </c>
      <c r="AH68">
        <f t="shared" si="21"/>
        <v>1.608678872410697E-2</v>
      </c>
      <c r="AJ68">
        <v>36</v>
      </c>
      <c r="AK68">
        <v>39.081222233276748</v>
      </c>
      <c r="AL68">
        <v>143.18880353636087</v>
      </c>
    </row>
    <row r="69" spans="2:38" x14ac:dyDescent="0.2">
      <c r="B69">
        <v>3282</v>
      </c>
      <c r="C69">
        <v>4400000</v>
      </c>
      <c r="E69">
        <v>299.98754000000002</v>
      </c>
      <c r="F69">
        <v>-554251.1764</v>
      </c>
      <c r="G69">
        <v>2496623.71166</v>
      </c>
      <c r="H69">
        <v>5740.1612800000003</v>
      </c>
      <c r="J69">
        <f t="shared" si="12"/>
        <v>1908.4946412005229</v>
      </c>
      <c r="K69">
        <f t="shared" si="13"/>
        <v>0.33761958646229812</v>
      </c>
      <c r="L69">
        <f t="shared" si="14"/>
        <v>0.99917756211960895</v>
      </c>
      <c r="M69">
        <f t="shared" si="15"/>
        <v>340.0747599999886</v>
      </c>
      <c r="N69">
        <f t="shared" si="16"/>
        <v>-4.0130772500007881</v>
      </c>
      <c r="P69">
        <f t="shared" si="5"/>
        <v>3282</v>
      </c>
      <c r="Q69">
        <v>4400000</v>
      </c>
      <c r="R69">
        <v>299.98754000000002</v>
      </c>
      <c r="S69">
        <v>-554251.1764</v>
      </c>
      <c r="T69">
        <v>2496623.71166</v>
      </c>
      <c r="U69">
        <v>5740.1612800000003</v>
      </c>
      <c r="V69">
        <v>18163.119869999999</v>
      </c>
      <c r="W69">
        <f t="shared" si="9"/>
        <v>1.816311987</v>
      </c>
      <c r="Y69">
        <v>4400000</v>
      </c>
      <c r="Z69">
        <v>37.247</v>
      </c>
      <c r="AA69">
        <v>109.962</v>
      </c>
      <c r="AB69">
        <v>72.715000000000003</v>
      </c>
      <c r="AD69">
        <f t="shared" si="17"/>
        <v>201210.39936587459</v>
      </c>
      <c r="AE69">
        <f t="shared" si="18"/>
        <v>1.7393427560940198</v>
      </c>
      <c r="AF69">
        <f t="shared" si="19"/>
        <v>1739.3427560940197</v>
      </c>
      <c r="AG69">
        <f t="shared" si="20"/>
        <v>36.919226842818304</v>
      </c>
      <c r="AH69">
        <f t="shared" si="21"/>
        <v>1.6311284159980795E-2</v>
      </c>
      <c r="AJ69">
        <v>37</v>
      </c>
      <c r="AK69">
        <v>39.832392102225974</v>
      </c>
      <c r="AL69">
        <v>141.6264087404364</v>
      </c>
    </row>
    <row r="70" spans="2:38" x14ac:dyDescent="0.2">
      <c r="B70">
        <v>3311</v>
      </c>
      <c r="C70">
        <v>4500000</v>
      </c>
      <c r="E70">
        <v>300.0222</v>
      </c>
      <c r="F70">
        <v>-554234.31880000001</v>
      </c>
      <c r="G70">
        <v>2496623.71166</v>
      </c>
      <c r="H70">
        <v>5954.0653499999999</v>
      </c>
      <c r="J70">
        <f t="shared" si="12"/>
        <v>1925.3522412005113</v>
      </c>
      <c r="K70">
        <f t="shared" si="13"/>
        <v>0.34060281864005759</v>
      </c>
      <c r="L70">
        <f t="shared" si="14"/>
        <v>0.99917756211960895</v>
      </c>
      <c r="M70">
        <f t="shared" si="15"/>
        <v>356.93235999997705</v>
      </c>
      <c r="N70">
        <f t="shared" si="16"/>
        <v>-3.9187034482762604</v>
      </c>
      <c r="P70">
        <f t="shared" si="5"/>
        <v>3311</v>
      </c>
      <c r="Q70">
        <v>4500000</v>
      </c>
      <c r="R70">
        <v>300.0222</v>
      </c>
      <c r="S70">
        <v>-554234.31880000001</v>
      </c>
      <c r="T70">
        <v>2496623.71166</v>
      </c>
      <c r="U70">
        <v>5954.0653499999999</v>
      </c>
      <c r="V70">
        <v>18729.83108</v>
      </c>
      <c r="W70">
        <f t="shared" si="9"/>
        <v>1.8729831080000001</v>
      </c>
      <c r="Y70">
        <v>4500000</v>
      </c>
      <c r="Z70">
        <v>37.209200000000003</v>
      </c>
      <c r="AA70">
        <v>110.02200000000001</v>
      </c>
      <c r="AB70">
        <v>72.812799999999996</v>
      </c>
      <c r="AD70">
        <f t="shared" si="17"/>
        <v>202023.36185866076</v>
      </c>
      <c r="AE70">
        <f t="shared" si="18"/>
        <v>1.7863946664700181</v>
      </c>
      <c r="AF70">
        <f t="shared" si="19"/>
        <v>1786.3946664700181</v>
      </c>
      <c r="AG70">
        <f t="shared" si="20"/>
        <v>36.743723500841291</v>
      </c>
      <c r="AH70">
        <f t="shared" si="21"/>
        <v>1.6389193653338154E-2</v>
      </c>
      <c r="AJ70">
        <v>38</v>
      </c>
      <c r="AK70">
        <v>60.660544760690691</v>
      </c>
      <c r="AL70">
        <v>134.06733074233378</v>
      </c>
    </row>
    <row r="71" spans="2:38" x14ac:dyDescent="0.2">
      <c r="B71">
        <v>3331</v>
      </c>
      <c r="C71">
        <v>4600000</v>
      </c>
      <c r="E71">
        <v>300.01470999999998</v>
      </c>
      <c r="F71">
        <v>-554226.59172999999</v>
      </c>
      <c r="G71">
        <v>2496623.71166</v>
      </c>
      <c r="H71">
        <v>6101.1063999999997</v>
      </c>
      <c r="J71">
        <f t="shared" si="12"/>
        <v>1933.079311200534</v>
      </c>
      <c r="K71">
        <f t="shared" si="13"/>
        <v>0.34266022014196068</v>
      </c>
      <c r="L71">
        <f t="shared" si="14"/>
        <v>0.99917756211960895</v>
      </c>
      <c r="M71">
        <f t="shared" si="15"/>
        <v>364.6594299999997</v>
      </c>
      <c r="N71">
        <f t="shared" si="16"/>
        <v>-4.1136464999988673</v>
      </c>
      <c r="P71">
        <f t="shared" si="5"/>
        <v>3331</v>
      </c>
      <c r="Q71">
        <v>4600000</v>
      </c>
      <c r="R71">
        <v>300.01470999999998</v>
      </c>
      <c r="S71">
        <v>-554226.59172999999</v>
      </c>
      <c r="T71">
        <v>2496623.71166</v>
      </c>
      <c r="U71">
        <v>6101.1063999999997</v>
      </c>
      <c r="V71">
        <v>19222.66545</v>
      </c>
      <c r="W71">
        <f t="shared" si="9"/>
        <v>1.922266545</v>
      </c>
      <c r="Y71">
        <v>4600000</v>
      </c>
      <c r="Z71">
        <v>37.452199999999998</v>
      </c>
      <c r="AA71">
        <v>110.16800000000001</v>
      </c>
      <c r="AB71">
        <v>72.715800000000002</v>
      </c>
      <c r="AD71">
        <f t="shared" si="17"/>
        <v>201217.04050279746</v>
      </c>
      <c r="AE71">
        <f t="shared" si="18"/>
        <v>1.8407465585265343</v>
      </c>
      <c r="AF71">
        <f t="shared" si="19"/>
        <v>1840.7465585265343</v>
      </c>
      <c r="AG71">
        <f t="shared" si="20"/>
        <v>36.377334671505437</v>
      </c>
      <c r="AH71">
        <f t="shared" si="21"/>
        <v>1.6554263951385817E-2</v>
      </c>
      <c r="AJ71">
        <v>39</v>
      </c>
      <c r="AK71">
        <v>58.31682830421326</v>
      </c>
      <c r="AL71">
        <v>131.41375635462987</v>
      </c>
    </row>
    <row r="72" spans="2:38" x14ac:dyDescent="0.2">
      <c r="B72">
        <v>3350</v>
      </c>
      <c r="C72">
        <v>4700000</v>
      </c>
      <c r="E72">
        <v>299.99743999999998</v>
      </c>
      <c r="F72">
        <v>-554218.88058</v>
      </c>
      <c r="G72">
        <v>2496623.71166</v>
      </c>
      <c r="H72">
        <v>6210.8217599999998</v>
      </c>
      <c r="J72">
        <f t="shared" si="12"/>
        <v>1940.7904612005223</v>
      </c>
      <c r="K72">
        <f t="shared" si="13"/>
        <v>0.34461475156876864</v>
      </c>
      <c r="L72">
        <f t="shared" si="14"/>
        <v>0.99917756211960895</v>
      </c>
      <c r="M72">
        <f t="shared" si="15"/>
        <v>372.37057999998797</v>
      </c>
      <c r="N72">
        <f t="shared" si="16"/>
        <v>-4.0941500000006172</v>
      </c>
      <c r="P72">
        <f t="shared" si="5"/>
        <v>3350</v>
      </c>
      <c r="Q72">
        <v>4700000</v>
      </c>
      <c r="R72">
        <v>299.99743999999998</v>
      </c>
      <c r="S72">
        <v>-554218.88058</v>
      </c>
      <c r="T72">
        <v>2496623.71166</v>
      </c>
      <c r="U72">
        <v>6210.8217599999998</v>
      </c>
      <c r="V72">
        <v>19603.067800000001</v>
      </c>
      <c r="W72">
        <f t="shared" si="9"/>
        <v>1.9603067800000002</v>
      </c>
      <c r="Y72">
        <v>4700000</v>
      </c>
      <c r="Z72">
        <v>37.599200000000003</v>
      </c>
      <c r="AA72">
        <v>110.22799999999999</v>
      </c>
      <c r="AB72">
        <v>72.628799999999998</v>
      </c>
      <c r="AD72">
        <f t="shared" si="17"/>
        <v>200495.67267789139</v>
      </c>
      <c r="AE72">
        <f t="shared" si="18"/>
        <v>1.8839274976192042</v>
      </c>
      <c r="AF72">
        <f t="shared" si="19"/>
        <v>1883.9274976192041</v>
      </c>
      <c r="AG72">
        <f t="shared" si="20"/>
        <v>36.041341518395875</v>
      </c>
      <c r="AH72">
        <f t="shared" si="21"/>
        <v>1.6708590042150091E-2</v>
      </c>
      <c r="AJ72">
        <v>40</v>
      </c>
      <c r="AK72">
        <v>47.77996631162349</v>
      </c>
      <c r="AL72">
        <v>130.61901634338079</v>
      </c>
    </row>
    <row r="73" spans="2:38" x14ac:dyDescent="0.2">
      <c r="B73">
        <v>3364</v>
      </c>
      <c r="C73">
        <v>4800000</v>
      </c>
      <c r="E73">
        <v>299.94970000000001</v>
      </c>
      <c r="F73">
        <v>-554216.46964999998</v>
      </c>
      <c r="G73">
        <v>2496623.71166</v>
      </c>
      <c r="H73">
        <v>6329.39761</v>
      </c>
      <c r="J73">
        <f t="shared" si="12"/>
        <v>1943.201391200535</v>
      </c>
      <c r="K73">
        <f t="shared" si="13"/>
        <v>0.34605493262010079</v>
      </c>
      <c r="L73">
        <f t="shared" si="14"/>
        <v>0.99917756211960895</v>
      </c>
      <c r="M73">
        <f t="shared" si="15"/>
        <v>374.78151000000071</v>
      </c>
      <c r="N73">
        <f t="shared" si="16"/>
        <v>-4.327790714284804</v>
      </c>
      <c r="P73">
        <f t="shared" si="5"/>
        <v>3364</v>
      </c>
      <c r="Q73">
        <v>4800000</v>
      </c>
      <c r="R73">
        <v>299.94970000000001</v>
      </c>
      <c r="S73">
        <v>-554216.46964999998</v>
      </c>
      <c r="T73">
        <v>2496623.71166</v>
      </c>
      <c r="U73">
        <v>6329.39761</v>
      </c>
      <c r="V73">
        <v>19825.829150000001</v>
      </c>
      <c r="W73">
        <f t="shared" si="9"/>
        <v>1.9825829150000003</v>
      </c>
      <c r="Y73">
        <v>4800000</v>
      </c>
      <c r="Z73">
        <v>37.785400000000003</v>
      </c>
      <c r="AA73">
        <v>110.11</v>
      </c>
      <c r="AB73">
        <v>72.324600000000004</v>
      </c>
      <c r="AD73">
        <f t="shared" si="17"/>
        <v>197986.92882448761</v>
      </c>
      <c r="AE73">
        <f t="shared" si="18"/>
        <v>1.9294786932057961</v>
      </c>
      <c r="AF73">
        <f t="shared" si="19"/>
        <v>1929.4786932057962</v>
      </c>
      <c r="AG73">
        <f t="shared" si="20"/>
        <v>35.442249862695135</v>
      </c>
      <c r="AH73">
        <f t="shared" si="21"/>
        <v>1.6991020669764188E-2</v>
      </c>
      <c r="AJ73">
        <v>41</v>
      </c>
      <c r="AK73">
        <v>51.423939465752113</v>
      </c>
      <c r="AL73">
        <v>129.17272746315814</v>
      </c>
    </row>
    <row r="74" spans="2:38" x14ac:dyDescent="0.2">
      <c r="B74">
        <v>3375</v>
      </c>
      <c r="C74">
        <v>4900000</v>
      </c>
      <c r="E74">
        <v>299.94779</v>
      </c>
      <c r="F74">
        <v>-554210.66798999999</v>
      </c>
      <c r="G74">
        <v>2496623.71166</v>
      </c>
      <c r="H74">
        <v>6425.1242899999997</v>
      </c>
      <c r="J74">
        <f t="shared" si="12"/>
        <v>1949.0030512005324</v>
      </c>
      <c r="K74">
        <f t="shared" si="13"/>
        <v>0.34718650344614754</v>
      </c>
      <c r="L74">
        <f t="shared" si="14"/>
        <v>0.99917756211960895</v>
      </c>
      <c r="M74">
        <f t="shared" si="15"/>
        <v>380.58316999999806</v>
      </c>
      <c r="N74">
        <f t="shared" si="16"/>
        <v>-3.972576363636604</v>
      </c>
      <c r="P74">
        <f t="shared" si="5"/>
        <v>3375</v>
      </c>
      <c r="Q74">
        <v>4900000</v>
      </c>
      <c r="R74">
        <v>299.94779</v>
      </c>
      <c r="S74">
        <v>-554210.66798999999</v>
      </c>
      <c r="T74">
        <v>2496623.71166</v>
      </c>
      <c r="U74">
        <v>6425.1242899999997</v>
      </c>
      <c r="V74">
        <v>20100.258239999999</v>
      </c>
      <c r="W74">
        <f t="shared" si="9"/>
        <v>2.010025824</v>
      </c>
      <c r="Y74">
        <v>4900000</v>
      </c>
      <c r="Z74">
        <v>37.564900000000002</v>
      </c>
      <c r="AA74">
        <v>110.572</v>
      </c>
      <c r="AB74">
        <v>73.007099999999994</v>
      </c>
      <c r="AD74">
        <f t="shared" si="17"/>
        <v>203644.97147401067</v>
      </c>
      <c r="AE74">
        <f t="shared" si="18"/>
        <v>1.9018361278711591</v>
      </c>
      <c r="AF74">
        <f t="shared" si="19"/>
        <v>1901.8361278711591</v>
      </c>
      <c r="AG74">
        <f t="shared" si="20"/>
        <v>36.336296836044212</v>
      </c>
      <c r="AH74">
        <f t="shared" si="21"/>
        <v>1.6572960164797E-2</v>
      </c>
      <c r="AJ74">
        <v>42</v>
      </c>
      <c r="AK74">
        <v>57.969603177011912</v>
      </c>
      <c r="AL74">
        <v>122.57644548730245</v>
      </c>
    </row>
    <row r="75" spans="2:38" x14ac:dyDescent="0.2">
      <c r="B75">
        <v>3386</v>
      </c>
      <c r="C75">
        <v>5000000</v>
      </c>
      <c r="E75">
        <v>300.0147</v>
      </c>
      <c r="F75">
        <v>-554204.59169999999</v>
      </c>
      <c r="G75">
        <v>2496623.71166</v>
      </c>
      <c r="H75">
        <v>6508.6823199999999</v>
      </c>
      <c r="J75">
        <f t="shared" si="12"/>
        <v>1955.0793412005296</v>
      </c>
      <c r="K75">
        <f t="shared" si="13"/>
        <v>0.34831807427219424</v>
      </c>
      <c r="L75">
        <f t="shared" si="14"/>
        <v>0.99917756211960895</v>
      </c>
      <c r="M75">
        <f t="shared" si="15"/>
        <v>386.65945999999531</v>
      </c>
      <c r="N75">
        <f t="shared" si="16"/>
        <v>-3.9476100000002505</v>
      </c>
      <c r="P75">
        <f t="shared" si="5"/>
        <v>3386</v>
      </c>
      <c r="Q75">
        <v>5000000</v>
      </c>
      <c r="R75">
        <v>300.0147</v>
      </c>
      <c r="S75">
        <v>-554204.59169999999</v>
      </c>
      <c r="T75">
        <v>2496623.71166</v>
      </c>
      <c r="U75">
        <v>6508.6823199999999</v>
      </c>
      <c r="V75">
        <v>20395.570629999998</v>
      </c>
      <c r="W75">
        <f t="shared" si="9"/>
        <v>2.0395570629999997</v>
      </c>
      <c r="Y75">
        <v>5000000</v>
      </c>
      <c r="Z75">
        <v>38.061900000000001</v>
      </c>
      <c r="AA75">
        <v>110.54900000000001</v>
      </c>
      <c r="AB75">
        <v>72.487099999999998</v>
      </c>
      <c r="AD75">
        <f t="shared" si="17"/>
        <v>199324.44952591148</v>
      </c>
      <c r="AE75">
        <f t="shared" si="18"/>
        <v>1.9716073746095832</v>
      </c>
      <c r="AF75">
        <f t="shared" si="19"/>
        <v>1971.6073746095833</v>
      </c>
      <c r="AG75">
        <f t="shared" si="20"/>
        <v>35.449847461460095</v>
      </c>
      <c r="AH75">
        <f t="shared" si="21"/>
        <v>1.6987379160226062E-2</v>
      </c>
      <c r="AJ75">
        <v>43</v>
      </c>
      <c r="AK75">
        <v>61.628321071593263</v>
      </c>
      <c r="AL75">
        <v>120.31175699164307</v>
      </c>
    </row>
    <row r="76" spans="2:38" x14ac:dyDescent="0.2">
      <c r="B76">
        <v>3396</v>
      </c>
      <c r="C76">
        <v>5100000</v>
      </c>
      <c r="E76">
        <v>300.00189999999998</v>
      </c>
      <c r="F76">
        <v>-554201.6237</v>
      </c>
      <c r="G76">
        <v>2496623.71166</v>
      </c>
      <c r="H76">
        <v>6577.2896899999996</v>
      </c>
      <c r="J76">
        <f t="shared" si="12"/>
        <v>1958.0473412005231</v>
      </c>
      <c r="K76">
        <f>B76/$B$25</f>
        <v>0.34934677502314576</v>
      </c>
      <c r="L76">
        <f t="shared" si="14"/>
        <v>0.99917756211960895</v>
      </c>
      <c r="M76">
        <f t="shared" si="15"/>
        <v>389.62745999998879</v>
      </c>
      <c r="N76">
        <f t="shared" si="16"/>
        <v>-4.2032000000006517</v>
      </c>
      <c r="P76">
        <f t="shared" si="5"/>
        <v>3396</v>
      </c>
      <c r="Q76">
        <v>5100000</v>
      </c>
      <c r="R76">
        <v>300.00189999999998</v>
      </c>
      <c r="S76">
        <v>-554201.6237</v>
      </c>
      <c r="T76">
        <v>2496623.71166</v>
      </c>
      <c r="U76">
        <v>6577.2896899999996</v>
      </c>
      <c r="V76">
        <v>20522.007710000002</v>
      </c>
      <c r="W76">
        <f t="shared" si="9"/>
        <v>2.0522007710000003</v>
      </c>
      <c r="Y76">
        <v>5100000</v>
      </c>
      <c r="Z76">
        <v>37.905299999999997</v>
      </c>
      <c r="AA76">
        <v>110.746</v>
      </c>
      <c r="AB76">
        <v>72.840699999999998</v>
      </c>
      <c r="AD76">
        <f t="shared" si="17"/>
        <v>202255.68138829037</v>
      </c>
      <c r="AE76">
        <f t="shared" si="18"/>
        <v>1.9550787859256862</v>
      </c>
      <c r="AF76">
        <f t="shared" si="19"/>
        <v>1955.0787859256861</v>
      </c>
      <c r="AG76">
        <f t="shared" si="20"/>
        <v>35.865244797417098</v>
      </c>
      <c r="AH76">
        <f t="shared" si="21"/>
        <v>1.6790628459431807E-2</v>
      </c>
      <c r="AJ76">
        <v>44</v>
      </c>
      <c r="AK76">
        <v>80.225154715506903</v>
      </c>
      <c r="AL76">
        <v>119.85477905360526</v>
      </c>
    </row>
    <row r="77" spans="2:38" x14ac:dyDescent="0.2">
      <c r="AJ77">
        <v>45</v>
      </c>
      <c r="AK77">
        <v>70.526566106726634</v>
      </c>
      <c r="AL77">
        <v>119.03916665641495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69.306835736721808</v>
      </c>
      <c r="AL78">
        <v>113.02032542692304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9.6438478228476052E-2</v>
      </c>
      <c r="L79">
        <f>K79*16.02</f>
        <v>1.5449444212201864</v>
      </c>
      <c r="AE79" t="s">
        <v>9</v>
      </c>
      <c r="AJ79">
        <v>47</v>
      </c>
      <c r="AK79">
        <v>86.448447613556155</v>
      </c>
      <c r="AL79">
        <v>111.52163652565297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97.153470769852333</v>
      </c>
      <c r="AL80">
        <v>109.3634998842563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7" si="22">(1/6)*3.14*(AB81)^3</f>
        <v>329974.80723958334</v>
      </c>
      <c r="AJ81">
        <v>49</v>
      </c>
      <c r="AK81">
        <v>76.913487851510851</v>
      </c>
      <c r="AL81">
        <v>108.92868354434866</v>
      </c>
    </row>
    <row r="82" spans="1:38" x14ac:dyDescent="0.2">
      <c r="B82">
        <v>0</v>
      </c>
      <c r="C82">
        <v>100000</v>
      </c>
      <c r="E82">
        <v>300.00346000000002</v>
      </c>
      <c r="F82">
        <v>-601869.68052000005</v>
      </c>
      <c r="G82" s="2">
        <v>2498649.5486900001</v>
      </c>
      <c r="H82">
        <v>-1.839E-2</v>
      </c>
      <c r="Y82">
        <v>100000</v>
      </c>
      <c r="Z82">
        <v>26.230899999999998</v>
      </c>
      <c r="AA82">
        <v>111.22499999999999</v>
      </c>
      <c r="AB82">
        <v>84.994100000000003</v>
      </c>
      <c r="AD82">
        <f t="shared" si="22"/>
        <v>321325.16280362039</v>
      </c>
      <c r="AJ82">
        <v>50</v>
      </c>
      <c r="AK82">
        <v>83.720407417135519</v>
      </c>
      <c r="AL82">
        <v>105.13230544461757</v>
      </c>
    </row>
    <row r="83" spans="1:38" x14ac:dyDescent="0.2">
      <c r="B83">
        <v>0</v>
      </c>
      <c r="C83">
        <v>200000</v>
      </c>
      <c r="E83">
        <v>300.00592</v>
      </c>
      <c r="F83">
        <v>-522710.74994000001</v>
      </c>
      <c r="G83" s="2">
        <v>2494957.4329300001</v>
      </c>
      <c r="H83">
        <v>4.9250000000000002E-2</v>
      </c>
      <c r="J83">
        <f>F83-(128000-$B$81)/128000*F$82</f>
        <v>2227.7599316585111</v>
      </c>
      <c r="K83">
        <f>B83/$B$81</f>
        <v>0</v>
      </c>
      <c r="L83" s="2">
        <f>G83/$G$82</f>
        <v>0.99852235550122037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26.455200000000001</v>
      </c>
      <c r="AA83">
        <v>111.218</v>
      </c>
      <c r="AB83">
        <v>84.762799999999999</v>
      </c>
      <c r="AD83">
        <f t="shared" si="22"/>
        <v>318708.96585848829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118.34820380986103</v>
      </c>
      <c r="AL83">
        <v>103.7214352824637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299.95652999999999</v>
      </c>
      <c r="F84">
        <v>-522715.08805000002</v>
      </c>
      <c r="G84" s="2">
        <v>2494957.4329400002</v>
      </c>
      <c r="H84">
        <v>-75.380309999999994</v>
      </c>
      <c r="J84">
        <f t="shared" ref="J84:J87" si="23">F84-(128000-$B$81)/128000*F$82</f>
        <v>2223.4218216584995</v>
      </c>
      <c r="K84">
        <f t="shared" ref="K84:K87" si="24">B84/$B$81</f>
        <v>7.6401197970784179E-3</v>
      </c>
      <c r="L84" s="2">
        <f t="shared" ref="L84:L87" si="25">G84/$G$82</f>
        <v>0.99852235550522261</v>
      </c>
      <c r="M84">
        <f t="shared" ref="M84:M87" si="26">F84-$F$83</f>
        <v>-4.3381100000115111</v>
      </c>
      <c r="N84">
        <f>((M84-M83)-(B84-B83)*$B$15)/(B84-B83)</f>
        <v>-4.534704880000092</v>
      </c>
      <c r="P84">
        <f>B84</f>
        <v>125</v>
      </c>
      <c r="Q84">
        <v>300000</v>
      </c>
      <c r="R84">
        <v>299.95652999999999</v>
      </c>
      <c r="S84">
        <v>-522715.08805000002</v>
      </c>
      <c r="T84" s="2">
        <v>2494957.4329400002</v>
      </c>
      <c r="U84">
        <v>-75.380309999999994</v>
      </c>
      <c r="V84">
        <v>8.4244000000000003</v>
      </c>
      <c r="W84">
        <f>V84*10^-4</f>
        <v>8.4244000000000007E-4</v>
      </c>
      <c r="Y84">
        <v>300000</v>
      </c>
      <c r="Z84">
        <v>25.72</v>
      </c>
      <c r="AA84">
        <v>110.449</v>
      </c>
      <c r="AB84">
        <v>84.728999999999999</v>
      </c>
      <c r="AD84">
        <f t="shared" si="22"/>
        <v>318327.85286913591</v>
      </c>
      <c r="AE84">
        <f>W84*$AD$80/AD84</f>
        <v>8.6034299713729726E-4</v>
      </c>
      <c r="AF84">
        <f>AE84*1000</f>
        <v>0.86034299713729723</v>
      </c>
      <c r="AG84">
        <f>AD84/P84*0.6022</f>
        <v>1533.576263982349</v>
      </c>
      <c r="AH84">
        <f t="shared" ref="AH84:AH87" si="27">P84/AD84</f>
        <v>3.9267691744016914E-4</v>
      </c>
      <c r="AJ84">
        <v>52</v>
      </c>
      <c r="AK84">
        <v>105.39852180619688</v>
      </c>
      <c r="AL84">
        <v>103.66751420427347</v>
      </c>
    </row>
    <row r="85" spans="1:38" x14ac:dyDescent="0.2">
      <c r="B85">
        <v>250</v>
      </c>
      <c r="C85">
        <v>400000</v>
      </c>
      <c r="E85">
        <v>299.99018999999998</v>
      </c>
      <c r="F85">
        <v>-522724.45857999998</v>
      </c>
      <c r="G85" s="2">
        <v>2494957.4329400002</v>
      </c>
      <c r="H85">
        <v>-58.717140000000001</v>
      </c>
      <c r="J85">
        <f t="shared" si="23"/>
        <v>2214.0512916585431</v>
      </c>
      <c r="K85">
        <f t="shared" si="24"/>
        <v>1.5280239594156836E-2</v>
      </c>
      <c r="L85" s="2">
        <f t="shared" si="25"/>
        <v>0.99852235550522261</v>
      </c>
      <c r="M85">
        <f t="shared" si="26"/>
        <v>-13.708639999968</v>
      </c>
      <c r="N85">
        <f t="shared" ref="N85:N87" si="28">((M85-M84)-(B85-B84)*$B$15)/(B85-B84)</f>
        <v>-4.5749642399996517</v>
      </c>
      <c r="P85">
        <f t="shared" ref="P85:P126" si="29">B85</f>
        <v>250</v>
      </c>
      <c r="Q85">
        <v>400000</v>
      </c>
      <c r="R85">
        <v>299.99018999999998</v>
      </c>
      <c r="S85">
        <v>-522724.45857999998</v>
      </c>
      <c r="T85" s="2">
        <v>2494957.4329400002</v>
      </c>
      <c r="U85">
        <v>-58.717140000000001</v>
      </c>
      <c r="V85">
        <v>28.757549999999998</v>
      </c>
      <c r="W85">
        <f>V85*10^-4</f>
        <v>2.8757549999999998E-3</v>
      </c>
      <c r="Y85">
        <v>400000</v>
      </c>
      <c r="Z85">
        <v>26.025600000000001</v>
      </c>
      <c r="AA85">
        <v>110.459</v>
      </c>
      <c r="AB85">
        <v>84.433400000000006</v>
      </c>
      <c r="AD85">
        <f t="shared" si="22"/>
        <v>315007.74488513707</v>
      </c>
      <c r="AE85">
        <f t="shared" ref="AE85:AE126" si="30">W85*$AD$80/AD85</f>
        <v>2.9678226191958827E-3</v>
      </c>
      <c r="AF85">
        <f t="shared" ref="AF85:AF87" si="31">AE85*1000</f>
        <v>2.9678226191958825</v>
      </c>
      <c r="AG85">
        <f t="shared" ref="AG84:AG87" si="32">AD85/P85*0.6022</f>
        <v>758.79065587931814</v>
      </c>
      <c r="AH85">
        <f t="shared" si="27"/>
        <v>7.936312806885393E-4</v>
      </c>
      <c r="AJ85">
        <v>53</v>
      </c>
      <c r="AK85">
        <v>94.008411927169718</v>
      </c>
      <c r="AL85">
        <v>102.25871707966537</v>
      </c>
    </row>
    <row r="86" spans="1:38" x14ac:dyDescent="0.2">
      <c r="B86">
        <v>375</v>
      </c>
      <c r="C86">
        <v>500000</v>
      </c>
      <c r="E86">
        <v>299.98500000000001</v>
      </c>
      <c r="F86">
        <v>-522732.08062999998</v>
      </c>
      <c r="G86" s="2">
        <v>2494957.4329400002</v>
      </c>
      <c r="H86">
        <v>-55.43365</v>
      </c>
      <c r="J86">
        <f t="shared" si="23"/>
        <v>2206.4292416585376</v>
      </c>
      <c r="K86">
        <f t="shared" si="24"/>
        <v>2.2920359391235254E-2</v>
      </c>
      <c r="L86" s="2">
        <f t="shared" si="25"/>
        <v>0.99852235550522261</v>
      </c>
      <c r="M86">
        <f t="shared" si="26"/>
        <v>-21.330689999973401</v>
      </c>
      <c r="N86">
        <f t="shared" si="28"/>
        <v>-4.560976400000043</v>
      </c>
      <c r="P86">
        <f t="shared" si="29"/>
        <v>375</v>
      </c>
      <c r="Q86">
        <v>500000</v>
      </c>
      <c r="R86">
        <v>299.98500000000001</v>
      </c>
      <c r="S86">
        <v>-522732.08062999998</v>
      </c>
      <c r="T86" s="2">
        <v>2494957.4329400002</v>
      </c>
      <c r="U86">
        <v>-55.43365</v>
      </c>
      <c r="V86">
        <v>51.57911</v>
      </c>
      <c r="W86">
        <f t="shared" ref="W86:W126" si="33">V86*10^-4</f>
        <v>5.1579110000000003E-3</v>
      </c>
      <c r="Y86">
        <v>500000</v>
      </c>
      <c r="Z86">
        <v>25.613099999999999</v>
      </c>
      <c r="AA86">
        <v>110.66</v>
      </c>
      <c r="AB86">
        <v>85.046899999999994</v>
      </c>
      <c r="AD86">
        <f t="shared" si="22"/>
        <v>321924.37535027572</v>
      </c>
      <c r="AE86">
        <f t="shared" si="30"/>
        <v>5.2086751304557203E-3</v>
      </c>
      <c r="AF86">
        <f t="shared" si="31"/>
        <v>5.2086751304557204</v>
      </c>
      <c r="AG86">
        <f t="shared" si="32"/>
        <v>516.9676235624961</v>
      </c>
      <c r="AH86">
        <f t="shared" si="27"/>
        <v>1.1648698536480015E-3</v>
      </c>
      <c r="AJ86">
        <v>54</v>
      </c>
      <c r="AK86">
        <v>100.43114951422255</v>
      </c>
      <c r="AL86">
        <v>98.221369590329843</v>
      </c>
    </row>
    <row r="87" spans="1:38" x14ac:dyDescent="0.2">
      <c r="B87">
        <v>500</v>
      </c>
      <c r="C87">
        <v>600000</v>
      </c>
      <c r="E87">
        <v>299.99524000000002</v>
      </c>
      <c r="F87">
        <v>-522737.08185999998</v>
      </c>
      <c r="G87" s="2">
        <v>2494957.4329400002</v>
      </c>
      <c r="H87">
        <v>-52.669609999999999</v>
      </c>
      <c r="J87">
        <f t="shared" si="23"/>
        <v>2201.4280116585433</v>
      </c>
      <c r="K87">
        <f t="shared" si="24"/>
        <v>3.0560479188313672E-2</v>
      </c>
      <c r="L87" s="2">
        <f t="shared" si="25"/>
        <v>0.99852235550522261</v>
      </c>
      <c r="M87">
        <f t="shared" si="26"/>
        <v>-26.331919999967795</v>
      </c>
      <c r="N87">
        <f t="shared" si="28"/>
        <v>-4.5400098399999553</v>
      </c>
      <c r="P87">
        <f t="shared" si="29"/>
        <v>500</v>
      </c>
      <c r="Q87">
        <v>600000</v>
      </c>
      <c r="R87">
        <v>299.99524000000002</v>
      </c>
      <c r="S87">
        <v>-522737.08185999998</v>
      </c>
      <c r="T87" s="2">
        <v>2494957.4329400002</v>
      </c>
      <c r="U87">
        <v>-52.669609999999999</v>
      </c>
      <c r="V87">
        <v>73.475589999999997</v>
      </c>
      <c r="W87">
        <f t="shared" si="33"/>
        <v>7.347559E-3</v>
      </c>
      <c r="Y87">
        <v>600000</v>
      </c>
      <c r="Z87">
        <v>25.844799999999999</v>
      </c>
      <c r="AA87">
        <v>110.705</v>
      </c>
      <c r="AB87">
        <v>84.860200000000006</v>
      </c>
      <c r="AD87">
        <f t="shared" si="22"/>
        <v>319808.90370559029</v>
      </c>
      <c r="AE87">
        <f t="shared" si="30"/>
        <v>7.4689546068499382E-3</v>
      </c>
      <c r="AF87">
        <f t="shared" si="31"/>
        <v>7.4689546068499384</v>
      </c>
      <c r="AG87">
        <f t="shared" si="32"/>
        <v>385.1778436230129</v>
      </c>
      <c r="AH87">
        <f t="shared" si="27"/>
        <v>1.5634336449253147E-3</v>
      </c>
      <c r="AJ87">
        <v>55</v>
      </c>
      <c r="AK87">
        <v>120.90242146429294</v>
      </c>
      <c r="AL87">
        <v>97.528718257841703</v>
      </c>
    </row>
    <row r="88" spans="1:38" x14ac:dyDescent="0.2">
      <c r="B88">
        <v>625</v>
      </c>
      <c r="C88">
        <v>700000</v>
      </c>
      <c r="E88">
        <v>299.98185999999998</v>
      </c>
      <c r="F88">
        <v>-522740.38734000002</v>
      </c>
      <c r="G88">
        <v>2494957.4329400002</v>
      </c>
      <c r="H88">
        <v>-5.5950300000000004</v>
      </c>
      <c r="J88">
        <f t="shared" ref="J88:J126" si="34">F88-(128000-$B$81)/128000*F$82</f>
        <v>2198.1225316585042</v>
      </c>
      <c r="K88">
        <f t="shared" ref="K88:K126" si="35">B88/$B$81</f>
        <v>3.820059898539209E-2</v>
      </c>
      <c r="L88" s="2">
        <f t="shared" ref="L88:L126" si="36">G88/$G$82</f>
        <v>0.99852235550522261</v>
      </c>
      <c r="M88">
        <f t="shared" ref="M88:M126" si="37">F88-$F$83</f>
        <v>-29.637400000006892</v>
      </c>
      <c r="N88">
        <f t="shared" ref="N88:N126" si="38">((M88-M87)-(B88-B87)*$B$15)/(B88-B87)</f>
        <v>-4.5264438400003124</v>
      </c>
      <c r="P88">
        <f t="shared" si="29"/>
        <v>625</v>
      </c>
      <c r="Q88">
        <v>700000</v>
      </c>
      <c r="R88">
        <v>299.98185999999998</v>
      </c>
      <c r="S88">
        <v>-522740.38734000002</v>
      </c>
      <c r="T88">
        <v>2494957.4329400002</v>
      </c>
      <c r="U88">
        <v>-5.5950300000000004</v>
      </c>
      <c r="V88">
        <v>95.295119999999997</v>
      </c>
      <c r="W88">
        <f t="shared" si="33"/>
        <v>9.5295120000000004E-3</v>
      </c>
      <c r="Y88">
        <v>700000</v>
      </c>
      <c r="Z88">
        <v>25.4816</v>
      </c>
      <c r="AA88">
        <v>111.102</v>
      </c>
      <c r="AB88">
        <v>85.620400000000004</v>
      </c>
      <c r="AD88">
        <f t="shared" ref="AD88:AD126" si="39">(1/6)*3.14*(AB88)^3</f>
        <v>328480.92499243101</v>
      </c>
      <c r="AE88">
        <f t="shared" si="30"/>
        <v>9.4312182445540644E-3</v>
      </c>
      <c r="AF88">
        <f t="shared" ref="AF88:AF126" si="40">AE88*1000</f>
        <v>9.4312182445540635</v>
      </c>
      <c r="AG88">
        <f t="shared" ref="AG88:AG126" si="41">AD88/P88*0.6022</f>
        <v>316.49794084870712</v>
      </c>
      <c r="AH88">
        <f t="shared" ref="AH88:AH126" si="42">P88/AD88</f>
        <v>1.9026980029796295E-3</v>
      </c>
      <c r="AJ88">
        <v>56</v>
      </c>
      <c r="AK88">
        <v>109.41254841738116</v>
      </c>
      <c r="AL88">
        <v>96.504232236133959</v>
      </c>
    </row>
    <row r="89" spans="1:38" x14ac:dyDescent="0.2">
      <c r="B89">
        <v>750</v>
      </c>
      <c r="C89">
        <v>800000</v>
      </c>
      <c r="E89">
        <v>299.97937000000002</v>
      </c>
      <c r="F89">
        <v>-522742.96444000001</v>
      </c>
      <c r="G89">
        <v>2494957.4329400002</v>
      </c>
      <c r="H89">
        <v>-41.146610000000003</v>
      </c>
      <c r="J89">
        <f t="shared" si="34"/>
        <v>2195.5454316585092</v>
      </c>
      <c r="K89">
        <f t="shared" si="35"/>
        <v>4.5840718782470508E-2</v>
      </c>
      <c r="L89" s="2">
        <f t="shared" si="36"/>
        <v>0.99852235550522261</v>
      </c>
      <c r="M89">
        <f t="shared" si="37"/>
        <v>-32.214500000001863</v>
      </c>
      <c r="N89">
        <f t="shared" si="38"/>
        <v>-4.52061679999996</v>
      </c>
      <c r="P89">
        <f t="shared" si="29"/>
        <v>750</v>
      </c>
      <c r="Q89">
        <v>800000</v>
      </c>
      <c r="R89">
        <v>299.97937000000002</v>
      </c>
      <c r="S89">
        <v>-522742.96444000001</v>
      </c>
      <c r="T89">
        <v>2494957.4329400002</v>
      </c>
      <c r="U89">
        <v>-41.146610000000003</v>
      </c>
      <c r="V89">
        <v>125.88484</v>
      </c>
      <c r="W89">
        <f t="shared" si="33"/>
        <v>1.2588484E-2</v>
      </c>
      <c r="Y89">
        <v>800000</v>
      </c>
      <c r="Z89">
        <v>25.622900000000001</v>
      </c>
      <c r="AA89">
        <v>110.922</v>
      </c>
      <c r="AB89">
        <v>85.299099999999996</v>
      </c>
      <c r="AD89">
        <f t="shared" si="39"/>
        <v>324796.80195663893</v>
      </c>
      <c r="AE89">
        <f t="shared" si="30"/>
        <v>1.2599954487171484E-2</v>
      </c>
      <c r="AF89">
        <f t="shared" si="40"/>
        <v>12.599954487171484</v>
      </c>
      <c r="AG89">
        <f t="shared" si="41"/>
        <v>260.7901788510506</v>
      </c>
      <c r="AH89">
        <f t="shared" si="42"/>
        <v>2.3091360366908004E-3</v>
      </c>
      <c r="AJ89">
        <v>57</v>
      </c>
      <c r="AK89">
        <v>142.01458490098628</v>
      </c>
      <c r="AL89">
        <v>95.001479670920062</v>
      </c>
    </row>
    <row r="90" spans="1:38" x14ac:dyDescent="0.2">
      <c r="B90">
        <v>875</v>
      </c>
      <c r="C90">
        <v>900000</v>
      </c>
      <c r="E90">
        <v>299.95648</v>
      </c>
      <c r="F90">
        <v>-522748.10616000002</v>
      </c>
      <c r="G90">
        <v>2494957.4329400002</v>
      </c>
      <c r="H90">
        <v>-7.3586299999999998</v>
      </c>
      <c r="J90">
        <f t="shared" si="34"/>
        <v>2190.403711658495</v>
      </c>
      <c r="K90">
        <f t="shared" si="35"/>
        <v>5.3480838579548926E-2</v>
      </c>
      <c r="L90" s="2">
        <f t="shared" si="36"/>
        <v>0.99852235550522261</v>
      </c>
      <c r="M90">
        <f t="shared" si="37"/>
        <v>-37.356220000016037</v>
      </c>
      <c r="N90">
        <f t="shared" si="38"/>
        <v>-4.5411337600001138</v>
      </c>
      <c r="P90">
        <f t="shared" si="29"/>
        <v>875</v>
      </c>
      <c r="Q90">
        <v>900000</v>
      </c>
      <c r="R90">
        <v>299.95648</v>
      </c>
      <c r="S90">
        <v>-522748.10616000002</v>
      </c>
      <c r="T90">
        <v>2494957.4329400002</v>
      </c>
      <c r="U90">
        <v>-7.3586299999999998</v>
      </c>
      <c r="V90">
        <v>167.86415</v>
      </c>
      <c r="W90">
        <f t="shared" si="33"/>
        <v>1.6786414999999999E-2</v>
      </c>
      <c r="Y90">
        <v>900000</v>
      </c>
      <c r="Z90">
        <v>25.807099999999998</v>
      </c>
      <c r="AA90">
        <v>111.04600000000001</v>
      </c>
      <c r="AB90">
        <v>85.238900000000001</v>
      </c>
      <c r="AD90">
        <f t="shared" si="39"/>
        <v>324109.60931374785</v>
      </c>
      <c r="AE90">
        <f t="shared" si="30"/>
        <v>1.6837334383081836E-2</v>
      </c>
      <c r="AF90">
        <f t="shared" si="40"/>
        <v>16.837334383081835</v>
      </c>
      <c r="AG90">
        <f t="shared" si="41"/>
        <v>223.06149340427305</v>
      </c>
      <c r="AH90">
        <f t="shared" si="42"/>
        <v>2.6997039731487065E-3</v>
      </c>
      <c r="AJ90">
        <v>58</v>
      </c>
      <c r="AK90">
        <v>118.74345401774166</v>
      </c>
      <c r="AL90">
        <v>92.232126517207661</v>
      </c>
    </row>
    <row r="91" spans="1:38" x14ac:dyDescent="0.2">
      <c r="B91">
        <v>1000</v>
      </c>
      <c r="C91">
        <v>1000000</v>
      </c>
      <c r="E91">
        <v>300.08069</v>
      </c>
      <c r="F91">
        <v>-522750.00017000001</v>
      </c>
      <c r="G91">
        <v>2494957.4329400002</v>
      </c>
      <c r="H91">
        <v>-2.3340999999999998</v>
      </c>
      <c r="J91">
        <f t="shared" si="34"/>
        <v>2188.5097016585059</v>
      </c>
      <c r="K91">
        <f t="shared" si="35"/>
        <v>6.1120958376627343E-2</v>
      </c>
      <c r="L91" s="2">
        <f t="shared" si="36"/>
        <v>0.99852235550522261</v>
      </c>
      <c r="M91">
        <f t="shared" si="37"/>
        <v>-39.250230000005104</v>
      </c>
      <c r="N91">
        <f t="shared" si="38"/>
        <v>-4.515152079999913</v>
      </c>
      <c r="P91">
        <f t="shared" si="29"/>
        <v>1000</v>
      </c>
      <c r="Q91">
        <v>1000000</v>
      </c>
      <c r="R91">
        <v>300.08069</v>
      </c>
      <c r="S91">
        <v>-522750.00017000001</v>
      </c>
      <c r="T91">
        <v>2494957.4329400002</v>
      </c>
      <c r="U91">
        <v>-2.3340999999999998</v>
      </c>
      <c r="V91">
        <v>204.00125</v>
      </c>
      <c r="W91">
        <f t="shared" si="33"/>
        <v>2.0400125000000002E-2</v>
      </c>
      <c r="Y91">
        <v>1000000</v>
      </c>
      <c r="Z91">
        <v>26.0091</v>
      </c>
      <c r="AA91">
        <v>111.086</v>
      </c>
      <c r="AB91">
        <v>85.076899999999995</v>
      </c>
      <c r="AD91">
        <f t="shared" si="39"/>
        <v>322265.16866757709</v>
      </c>
      <c r="AE91">
        <f t="shared" si="30"/>
        <v>2.0579117592474543E-2</v>
      </c>
      <c r="AF91">
        <f t="shared" si="40"/>
        <v>20.579117592474542</v>
      </c>
      <c r="AG91">
        <f t="shared" si="41"/>
        <v>194.06808457161492</v>
      </c>
      <c r="AH91">
        <f t="shared" si="42"/>
        <v>3.1030346969688179E-3</v>
      </c>
      <c r="AJ91">
        <v>59</v>
      </c>
      <c r="AK91">
        <v>141.73951684614474</v>
      </c>
      <c r="AL91">
        <v>91.807798002574771</v>
      </c>
    </row>
    <row r="92" spans="1:38" x14ac:dyDescent="0.2">
      <c r="B92">
        <v>1125</v>
      </c>
      <c r="C92">
        <v>1100000</v>
      </c>
      <c r="E92">
        <v>300.01193000000001</v>
      </c>
      <c r="F92">
        <v>-522755.75115000003</v>
      </c>
      <c r="G92">
        <v>2494957.4329400002</v>
      </c>
      <c r="H92">
        <v>5.5526900000000001</v>
      </c>
      <c r="J92">
        <f t="shared" si="34"/>
        <v>2182.7587216584943</v>
      </c>
      <c r="K92">
        <f t="shared" si="35"/>
        <v>6.8761078173705761E-2</v>
      </c>
      <c r="L92" s="2">
        <f t="shared" si="36"/>
        <v>0.99852235550522261</v>
      </c>
      <c r="M92">
        <f t="shared" si="37"/>
        <v>-45.001210000016727</v>
      </c>
      <c r="N92">
        <f t="shared" si="38"/>
        <v>-4.5460078400000929</v>
      </c>
      <c r="P92">
        <f t="shared" si="29"/>
        <v>1125</v>
      </c>
      <c r="Q92">
        <v>1100000</v>
      </c>
      <c r="R92">
        <v>300.01193000000001</v>
      </c>
      <c r="S92">
        <v>-522755.75115000003</v>
      </c>
      <c r="T92">
        <v>2494957.4329400002</v>
      </c>
      <c r="U92">
        <v>5.5526900000000001</v>
      </c>
      <c r="V92">
        <v>266.01254</v>
      </c>
      <c r="W92">
        <f t="shared" si="33"/>
        <v>2.6601254000000001E-2</v>
      </c>
      <c r="Y92">
        <v>1100000</v>
      </c>
      <c r="Z92">
        <v>26.170400000000001</v>
      </c>
      <c r="AA92">
        <v>111.166</v>
      </c>
      <c r="AB92">
        <v>84.995599999999996</v>
      </c>
      <c r="AD92">
        <f t="shared" si="39"/>
        <v>321342.1756168807</v>
      </c>
      <c r="AE92">
        <f t="shared" si="30"/>
        <v>2.6911733216950087E-2</v>
      </c>
      <c r="AF92">
        <f t="shared" si="40"/>
        <v>26.911733216950086</v>
      </c>
      <c r="AG92">
        <f t="shared" si="41"/>
        <v>172.01089613909826</v>
      </c>
      <c r="AH92">
        <f t="shared" si="42"/>
        <v>3.5009410073244731E-3</v>
      </c>
      <c r="AJ92">
        <v>60</v>
      </c>
      <c r="AK92">
        <v>163.04388866732876</v>
      </c>
      <c r="AL92">
        <v>88.628030750022049</v>
      </c>
    </row>
    <row r="93" spans="1:38" x14ac:dyDescent="0.2">
      <c r="B93">
        <v>1250</v>
      </c>
      <c r="C93">
        <v>1200000</v>
      </c>
      <c r="E93">
        <v>299.95101</v>
      </c>
      <c r="F93">
        <v>-522760.56774999999</v>
      </c>
      <c r="G93">
        <v>2494957.4329400002</v>
      </c>
      <c r="H93">
        <v>23.250859999999999</v>
      </c>
      <c r="J93">
        <f t="shared" si="34"/>
        <v>2177.9421216585324</v>
      </c>
      <c r="K93">
        <f t="shared" si="35"/>
        <v>7.6401197970784179E-2</v>
      </c>
      <c r="L93" s="2">
        <f t="shared" si="36"/>
        <v>0.99852235550522261</v>
      </c>
      <c r="M93">
        <f t="shared" si="37"/>
        <v>-49.817809999978635</v>
      </c>
      <c r="N93">
        <f t="shared" si="38"/>
        <v>-4.5385327999996949</v>
      </c>
      <c r="P93">
        <f t="shared" si="29"/>
        <v>1250</v>
      </c>
      <c r="Q93">
        <v>1200000</v>
      </c>
      <c r="R93">
        <v>299.95101</v>
      </c>
      <c r="S93">
        <v>-522760.56774999999</v>
      </c>
      <c r="T93">
        <v>2494957.4329400002</v>
      </c>
      <c r="U93">
        <v>23.250859999999999</v>
      </c>
      <c r="V93">
        <v>327.51983000000001</v>
      </c>
      <c r="W93">
        <f t="shared" si="33"/>
        <v>3.2751983000000005E-2</v>
      </c>
      <c r="Y93">
        <v>1200000</v>
      </c>
      <c r="Z93">
        <v>26.191199999999998</v>
      </c>
      <c r="AA93">
        <v>111.56</v>
      </c>
      <c r="AB93">
        <v>85.368799999999993</v>
      </c>
      <c r="AD93">
        <f t="shared" si="39"/>
        <v>325593.65117822058</v>
      </c>
      <c r="AE93">
        <f t="shared" si="30"/>
        <v>3.2701596876510697E-2</v>
      </c>
      <c r="AF93">
        <f t="shared" si="40"/>
        <v>32.701596876510699</v>
      </c>
      <c r="AG93">
        <f t="shared" si="41"/>
        <v>156.85799739161956</v>
      </c>
      <c r="AH93">
        <f t="shared" si="42"/>
        <v>3.8391411978601084E-3</v>
      </c>
      <c r="AJ93">
        <v>61</v>
      </c>
      <c r="AK93">
        <v>138.76354481096686</v>
      </c>
      <c r="AL93">
        <v>87.683419177086819</v>
      </c>
    </row>
    <row r="94" spans="1:38" x14ac:dyDescent="0.2">
      <c r="B94">
        <v>1375</v>
      </c>
      <c r="C94">
        <v>1300000</v>
      </c>
      <c r="E94">
        <v>299.95722000000001</v>
      </c>
      <c r="F94">
        <v>-522763.10700999998</v>
      </c>
      <c r="G94">
        <v>2494957.4329400002</v>
      </c>
      <c r="H94">
        <v>68.183409999999995</v>
      </c>
      <c r="J94">
        <f t="shared" si="34"/>
        <v>2175.402861658542</v>
      </c>
      <c r="K94">
        <f t="shared" si="35"/>
        <v>8.4041317767862597E-2</v>
      </c>
      <c r="L94" s="2">
        <f t="shared" si="36"/>
        <v>0.99852235550522261</v>
      </c>
      <c r="M94">
        <f t="shared" si="37"/>
        <v>-52.357069999969099</v>
      </c>
      <c r="N94">
        <f t="shared" si="38"/>
        <v>-4.520314079999924</v>
      </c>
      <c r="P94">
        <f t="shared" si="29"/>
        <v>1375</v>
      </c>
      <c r="Q94">
        <v>1300000</v>
      </c>
      <c r="R94">
        <v>299.95722000000001</v>
      </c>
      <c r="S94">
        <v>-522763.10700999998</v>
      </c>
      <c r="T94">
        <v>2494957.4329400002</v>
      </c>
      <c r="U94">
        <v>68.183409999999995</v>
      </c>
      <c r="V94">
        <v>393.03557000000001</v>
      </c>
      <c r="W94">
        <f t="shared" si="33"/>
        <v>3.9303557000000003E-2</v>
      </c>
      <c r="Y94">
        <v>1300000</v>
      </c>
      <c r="Z94">
        <v>26.508500000000002</v>
      </c>
      <c r="AA94">
        <v>111.995</v>
      </c>
      <c r="AB94">
        <v>85.486500000000007</v>
      </c>
      <c r="AD94">
        <f t="shared" si="39"/>
        <v>326942.21996429126</v>
      </c>
      <c r="AE94">
        <f t="shared" si="30"/>
        <v>3.9081222233276751E-2</v>
      </c>
      <c r="AF94">
        <f t="shared" si="40"/>
        <v>39.081222233276748</v>
      </c>
      <c r="AG94">
        <f t="shared" si="41"/>
        <v>143.18880353636087</v>
      </c>
      <c r="AH94">
        <f t="shared" si="42"/>
        <v>4.2056360911422756E-3</v>
      </c>
      <c r="AJ94">
        <v>62</v>
      </c>
      <c r="AK94">
        <v>162.51552467696601</v>
      </c>
      <c r="AL94">
        <v>87.580417959703453</v>
      </c>
    </row>
    <row r="95" spans="1:38" x14ac:dyDescent="0.2">
      <c r="B95">
        <v>1500</v>
      </c>
      <c r="C95">
        <v>1400000</v>
      </c>
      <c r="E95">
        <v>299.98108000000002</v>
      </c>
      <c r="F95">
        <v>-522763.09956</v>
      </c>
      <c r="G95">
        <v>2494957.4329400002</v>
      </c>
      <c r="H95">
        <v>83.891300000000001</v>
      </c>
      <c r="J95">
        <f t="shared" si="34"/>
        <v>2175.4103116585175</v>
      </c>
      <c r="K95">
        <f t="shared" si="35"/>
        <v>9.1681437564941015E-2</v>
      </c>
      <c r="L95" s="2">
        <f t="shared" si="36"/>
        <v>0.99852235550522261</v>
      </c>
      <c r="M95">
        <f t="shared" si="37"/>
        <v>-52.349619999993593</v>
      </c>
      <c r="N95">
        <f t="shared" si="38"/>
        <v>-4.4999404000001961</v>
      </c>
      <c r="P95">
        <f t="shared" si="29"/>
        <v>1500</v>
      </c>
      <c r="Q95">
        <v>1400000</v>
      </c>
      <c r="R95">
        <v>299.98108000000002</v>
      </c>
      <c r="S95">
        <v>-522763.09956</v>
      </c>
      <c r="T95">
        <v>2494957.4329400002</v>
      </c>
      <c r="U95">
        <v>83.891300000000001</v>
      </c>
      <c r="V95">
        <v>478.18446999999998</v>
      </c>
      <c r="W95">
        <f t="shared" si="33"/>
        <v>4.7818447E-2</v>
      </c>
      <c r="Y95">
        <v>1400000</v>
      </c>
      <c r="Z95">
        <v>26.3081</v>
      </c>
      <c r="AA95">
        <v>111.65600000000001</v>
      </c>
      <c r="AB95">
        <v>85.347899999999996</v>
      </c>
      <c r="AD95">
        <f t="shared" si="39"/>
        <v>325354.57408680039</v>
      </c>
      <c r="AE95">
        <f t="shared" si="30"/>
        <v>4.7779966311623491E-2</v>
      </c>
      <c r="AF95">
        <f t="shared" si="40"/>
        <v>47.77996631162349</v>
      </c>
      <c r="AG95">
        <f t="shared" si="41"/>
        <v>130.61901634338079</v>
      </c>
      <c r="AH95">
        <f t="shared" si="42"/>
        <v>4.6103547313271192E-3</v>
      </c>
      <c r="AJ95">
        <v>63</v>
      </c>
      <c r="AK95">
        <v>132.74215031648228</v>
      </c>
      <c r="AL95">
        <v>87.511625163731168</v>
      </c>
    </row>
    <row r="96" spans="1:38" x14ac:dyDescent="0.2">
      <c r="B96">
        <v>1625</v>
      </c>
      <c r="C96">
        <v>1500000</v>
      </c>
      <c r="E96">
        <v>300.00380999999999</v>
      </c>
      <c r="F96">
        <v>-522766.52958999999</v>
      </c>
      <c r="G96">
        <v>2494957.4329400002</v>
      </c>
      <c r="H96">
        <v>203.91398000000001</v>
      </c>
      <c r="J96">
        <f t="shared" si="34"/>
        <v>2171.9802816585288</v>
      </c>
      <c r="K96">
        <f t="shared" si="35"/>
        <v>9.9321557362019433E-2</v>
      </c>
      <c r="L96" s="2">
        <f t="shared" si="36"/>
        <v>0.99852235550522261</v>
      </c>
      <c r="M96">
        <f t="shared" si="37"/>
        <v>-55.779649999982212</v>
      </c>
      <c r="N96">
        <f t="shared" si="38"/>
        <v>-4.5274402399999092</v>
      </c>
      <c r="P96">
        <f t="shared" si="29"/>
        <v>1625</v>
      </c>
      <c r="Q96">
        <v>1500000</v>
      </c>
      <c r="R96">
        <v>300.00380999999999</v>
      </c>
      <c r="S96">
        <v>-522766.52958999999</v>
      </c>
      <c r="T96">
        <v>2494957.4329400002</v>
      </c>
      <c r="U96">
        <v>203.91398000000001</v>
      </c>
      <c r="V96">
        <v>589.81074000000001</v>
      </c>
      <c r="W96">
        <f t="shared" si="33"/>
        <v>5.8981074000000001E-2</v>
      </c>
      <c r="Y96">
        <v>1500000</v>
      </c>
      <c r="Z96">
        <v>26.189599999999999</v>
      </c>
      <c r="AA96">
        <v>112.008</v>
      </c>
      <c r="AB96">
        <v>85.818399999999997</v>
      </c>
      <c r="AD96">
        <f t="shared" si="39"/>
        <v>330765.06794564344</v>
      </c>
      <c r="AE96">
        <f t="shared" si="30"/>
        <v>5.7969603177011914E-2</v>
      </c>
      <c r="AF96">
        <f t="shared" si="40"/>
        <v>57.969603177011912</v>
      </c>
      <c r="AG96">
        <f t="shared" si="41"/>
        <v>122.57644548730245</v>
      </c>
      <c r="AH96">
        <f t="shared" si="42"/>
        <v>4.9128525273020845E-3</v>
      </c>
      <c r="AJ96">
        <v>64</v>
      </c>
      <c r="AK96">
        <v>192.63079862265286</v>
      </c>
      <c r="AL96">
        <v>84.999785649968672</v>
      </c>
    </row>
    <row r="97" spans="2:38" x14ac:dyDescent="0.2">
      <c r="B97">
        <v>1750</v>
      </c>
      <c r="C97">
        <v>1600000</v>
      </c>
      <c r="E97">
        <v>299.98505</v>
      </c>
      <c r="F97">
        <v>-522767.38251999998</v>
      </c>
      <c r="G97">
        <v>2494957.4329400002</v>
      </c>
      <c r="H97">
        <v>254.64671999999999</v>
      </c>
      <c r="J97">
        <f t="shared" si="34"/>
        <v>2171.1273516585352</v>
      </c>
      <c r="K97">
        <f t="shared" si="35"/>
        <v>0.10696167715909785</v>
      </c>
      <c r="L97" s="2">
        <f t="shared" si="36"/>
        <v>0.99852235550522261</v>
      </c>
      <c r="M97">
        <f t="shared" si="37"/>
        <v>-56.63257999997586</v>
      </c>
      <c r="N97">
        <f t="shared" si="38"/>
        <v>-4.5068234399999492</v>
      </c>
      <c r="P97">
        <f t="shared" si="29"/>
        <v>1750</v>
      </c>
      <c r="Q97">
        <v>1600000</v>
      </c>
      <c r="R97">
        <v>299.98505</v>
      </c>
      <c r="S97">
        <v>-522767.38251999998</v>
      </c>
      <c r="T97">
        <v>2494957.4329400002</v>
      </c>
      <c r="U97">
        <v>254.64671999999999</v>
      </c>
      <c r="V97">
        <v>700.20084999999995</v>
      </c>
      <c r="W97">
        <f t="shared" si="33"/>
        <v>7.0020084999999996E-2</v>
      </c>
      <c r="Y97">
        <v>1600000</v>
      </c>
      <c r="Z97">
        <v>26.2973</v>
      </c>
      <c r="AA97">
        <v>111.914</v>
      </c>
      <c r="AB97">
        <v>85.616699999999994</v>
      </c>
      <c r="AD97">
        <f t="shared" si="39"/>
        <v>328438.34190819552</v>
      </c>
      <c r="AE97">
        <f t="shared" si="30"/>
        <v>6.9306835736721806E-2</v>
      </c>
      <c r="AF97">
        <f t="shared" si="40"/>
        <v>69.306835736721808</v>
      </c>
      <c r="AG97">
        <f t="shared" si="41"/>
        <v>113.02032542692304</v>
      </c>
      <c r="AH97">
        <f t="shared" si="42"/>
        <v>5.328245142855936E-3</v>
      </c>
      <c r="AJ97">
        <v>65</v>
      </c>
      <c r="AK97">
        <v>185.20077554295881</v>
      </c>
      <c r="AL97">
        <v>83.624181002102262</v>
      </c>
    </row>
    <row r="98" spans="2:38" x14ac:dyDescent="0.2">
      <c r="B98">
        <v>1875</v>
      </c>
      <c r="C98">
        <v>1700000</v>
      </c>
      <c r="E98">
        <v>299.99371000000002</v>
      </c>
      <c r="F98">
        <v>-522767.20218000002</v>
      </c>
      <c r="G98">
        <v>2494957.4329400002</v>
      </c>
      <c r="H98">
        <v>332.02256999999997</v>
      </c>
      <c r="J98">
        <f t="shared" si="34"/>
        <v>2171.3076916584978</v>
      </c>
      <c r="K98">
        <f t="shared" si="35"/>
        <v>0.11460179695617627</v>
      </c>
      <c r="L98" s="2">
        <f t="shared" si="36"/>
        <v>0.99852235550522261</v>
      </c>
      <c r="M98">
        <f t="shared" si="37"/>
        <v>-56.452240000013262</v>
      </c>
      <c r="N98">
        <f t="shared" si="38"/>
        <v>-4.4985572800002993</v>
      </c>
      <c r="P98">
        <f t="shared" si="29"/>
        <v>1875</v>
      </c>
      <c r="Q98">
        <v>1700000</v>
      </c>
      <c r="R98">
        <v>299.99371000000002</v>
      </c>
      <c r="S98">
        <v>-522767.20218000002</v>
      </c>
      <c r="T98">
        <v>2494957.4329400002</v>
      </c>
      <c r="U98">
        <v>332.02256999999997</v>
      </c>
      <c r="V98">
        <v>842.98676</v>
      </c>
      <c r="W98">
        <f t="shared" si="33"/>
        <v>8.4298676000000003E-2</v>
      </c>
      <c r="Y98">
        <v>1700000</v>
      </c>
      <c r="Z98">
        <v>26.771999999999998</v>
      </c>
      <c r="AA98">
        <v>112.29300000000001</v>
      </c>
      <c r="AB98">
        <v>85.521000000000001</v>
      </c>
      <c r="AD98">
        <f t="shared" si="39"/>
        <v>327338.21439498162</v>
      </c>
      <c r="AE98">
        <f t="shared" si="30"/>
        <v>8.3720407417135517E-2</v>
      </c>
      <c r="AF98">
        <f t="shared" si="40"/>
        <v>83.720407417135519</v>
      </c>
      <c r="AG98">
        <f t="shared" si="41"/>
        <v>105.13230544461757</v>
      </c>
      <c r="AH98">
        <f t="shared" si="42"/>
        <v>5.7280204923997576E-3</v>
      </c>
      <c r="AJ98">
        <v>66</v>
      </c>
      <c r="AK98">
        <v>155.13426998075298</v>
      </c>
      <c r="AL98">
        <v>83.542202373039757</v>
      </c>
    </row>
    <row r="99" spans="2:38" x14ac:dyDescent="0.2">
      <c r="B99">
        <v>2000</v>
      </c>
      <c r="C99">
        <v>1800000</v>
      </c>
      <c r="E99">
        <v>299.97730999999999</v>
      </c>
      <c r="F99">
        <v>-522766.07199000003</v>
      </c>
      <c r="G99">
        <v>2494957.4329400002</v>
      </c>
      <c r="H99">
        <v>383.45506</v>
      </c>
      <c r="J99">
        <f t="shared" si="34"/>
        <v>2172.437881658494</v>
      </c>
      <c r="K99">
        <f t="shared" si="35"/>
        <v>0.12224191675325469</v>
      </c>
      <c r="L99" s="2">
        <f t="shared" si="36"/>
        <v>0.99852235550522261</v>
      </c>
      <c r="M99">
        <f t="shared" si="37"/>
        <v>-55.322050000017043</v>
      </c>
      <c r="N99">
        <f t="shared" si="38"/>
        <v>-4.49095848000003</v>
      </c>
      <c r="P99">
        <f t="shared" si="29"/>
        <v>2000</v>
      </c>
      <c r="Q99">
        <v>1800000</v>
      </c>
      <c r="R99">
        <v>299.97730999999999</v>
      </c>
      <c r="S99">
        <v>-522766.07199000003</v>
      </c>
      <c r="T99">
        <v>2494957.4329400002</v>
      </c>
      <c r="U99">
        <v>383.45506</v>
      </c>
      <c r="V99">
        <v>1007.75828</v>
      </c>
      <c r="W99">
        <f t="shared" si="33"/>
        <v>0.10077582800000001</v>
      </c>
      <c r="Y99">
        <v>1800000</v>
      </c>
      <c r="Z99">
        <v>26.694500000000001</v>
      </c>
      <c r="AA99">
        <v>112.117</v>
      </c>
      <c r="AB99">
        <v>85.422499999999999</v>
      </c>
      <c r="AD99">
        <f t="shared" si="39"/>
        <v>326208.46758661524</v>
      </c>
      <c r="AE99">
        <f t="shared" si="30"/>
        <v>0.10043114951422255</v>
      </c>
      <c r="AF99">
        <f t="shared" si="40"/>
        <v>100.43114951422255</v>
      </c>
      <c r="AG99">
        <f t="shared" si="41"/>
        <v>98.221369590329843</v>
      </c>
      <c r="AH99">
        <f t="shared" si="42"/>
        <v>6.1310486965484969E-3</v>
      </c>
      <c r="AJ99">
        <v>67</v>
      </c>
      <c r="AK99">
        <v>157.84918143392463</v>
      </c>
      <c r="AL99">
        <v>82.948829105388654</v>
      </c>
    </row>
    <row r="100" spans="2:38" x14ac:dyDescent="0.2">
      <c r="B100">
        <v>2125</v>
      </c>
      <c r="C100">
        <v>1900000</v>
      </c>
      <c r="E100">
        <v>300.04214999999999</v>
      </c>
      <c r="F100">
        <v>-522764.34006000002</v>
      </c>
      <c r="G100">
        <v>2494957.4329400002</v>
      </c>
      <c r="H100">
        <v>486.71949000000001</v>
      </c>
      <c r="J100">
        <f t="shared" si="34"/>
        <v>2174.169811658503</v>
      </c>
      <c r="K100">
        <f t="shared" si="35"/>
        <v>0.12988203655033312</v>
      </c>
      <c r="L100" s="2">
        <f t="shared" si="36"/>
        <v>0.99852235550522261</v>
      </c>
      <c r="M100">
        <f t="shared" si="37"/>
        <v>-53.590120000008028</v>
      </c>
      <c r="N100">
        <f t="shared" si="38"/>
        <v>-4.4861445599999277</v>
      </c>
      <c r="P100">
        <f t="shared" si="29"/>
        <v>2125</v>
      </c>
      <c r="Q100">
        <v>1900000</v>
      </c>
      <c r="R100">
        <v>300.04214999999999</v>
      </c>
      <c r="S100">
        <v>-522764.34006000002</v>
      </c>
      <c r="T100">
        <v>2494957.4329400002</v>
      </c>
      <c r="U100">
        <v>486.71949000000001</v>
      </c>
      <c r="V100">
        <v>1188.7835700000001</v>
      </c>
      <c r="W100">
        <f t="shared" si="33"/>
        <v>0.11887835700000002</v>
      </c>
      <c r="Y100">
        <v>1900000</v>
      </c>
      <c r="Z100">
        <v>26.864699999999999</v>
      </c>
      <c r="AA100">
        <v>112.22199999999999</v>
      </c>
      <c r="AB100">
        <v>85.357299999999995</v>
      </c>
      <c r="AD100">
        <f t="shared" si="39"/>
        <v>325462.0870957594</v>
      </c>
      <c r="AE100">
        <f t="shared" si="30"/>
        <v>0.11874345401774165</v>
      </c>
      <c r="AF100">
        <f t="shared" si="40"/>
        <v>118.74345401774166</v>
      </c>
      <c r="AG100">
        <f t="shared" si="41"/>
        <v>92.232126517207661</v>
      </c>
      <c r="AH100">
        <f t="shared" si="42"/>
        <v>6.5291783106361323E-3</v>
      </c>
      <c r="AJ100">
        <v>68</v>
      </c>
      <c r="AK100">
        <v>180.7698610067134</v>
      </c>
      <c r="AL100">
        <v>79.153044302394719</v>
      </c>
    </row>
    <row r="101" spans="2:38" x14ac:dyDescent="0.2">
      <c r="B101">
        <v>2250</v>
      </c>
      <c r="C101">
        <v>2000000</v>
      </c>
      <c r="E101">
        <v>300.02186</v>
      </c>
      <c r="F101">
        <v>-522764.06618999998</v>
      </c>
      <c r="G101">
        <v>2494957.4329400002</v>
      </c>
      <c r="H101">
        <v>549.15881000000002</v>
      </c>
      <c r="J101">
        <f t="shared" si="34"/>
        <v>2174.4436816585367</v>
      </c>
      <c r="K101">
        <f t="shared" si="35"/>
        <v>0.13752215634741152</v>
      </c>
      <c r="L101" s="2">
        <f t="shared" si="36"/>
        <v>0.99852235550522261</v>
      </c>
      <c r="M101">
        <f t="shared" si="37"/>
        <v>-53.316249999974389</v>
      </c>
      <c r="N101">
        <f t="shared" si="38"/>
        <v>-4.4978090399997308</v>
      </c>
      <c r="P101">
        <f t="shared" si="29"/>
        <v>2250</v>
      </c>
      <c r="Q101">
        <v>2000000</v>
      </c>
      <c r="R101">
        <v>300.02186</v>
      </c>
      <c r="S101">
        <v>-522764.06618999998</v>
      </c>
      <c r="T101">
        <v>2494957.4329400002</v>
      </c>
      <c r="U101">
        <v>549.15881000000002</v>
      </c>
      <c r="V101">
        <v>1398.38688</v>
      </c>
      <c r="W101">
        <f t="shared" si="33"/>
        <v>0.13983868800000002</v>
      </c>
      <c r="Y101">
        <v>2000000</v>
      </c>
      <c r="Z101">
        <v>26.912199999999999</v>
      </c>
      <c r="AA101">
        <v>112.45699999999999</v>
      </c>
      <c r="AB101">
        <v>85.544799999999995</v>
      </c>
      <c r="AD101">
        <f t="shared" si="39"/>
        <v>327611.57945607003</v>
      </c>
      <c r="AE101">
        <f t="shared" si="30"/>
        <v>0.13876354481096687</v>
      </c>
      <c r="AF101">
        <f t="shared" si="40"/>
        <v>138.76354481096686</v>
      </c>
      <c r="AG101">
        <f t="shared" si="41"/>
        <v>87.683419177086819</v>
      </c>
      <c r="AH101">
        <f t="shared" si="42"/>
        <v>6.8678891134911985E-3</v>
      </c>
      <c r="AJ101">
        <v>69</v>
      </c>
      <c r="AK101">
        <v>179.00611012589346</v>
      </c>
      <c r="AL101">
        <v>78.997456168511789</v>
      </c>
    </row>
    <row r="102" spans="2:38" x14ac:dyDescent="0.2">
      <c r="B102">
        <v>2375</v>
      </c>
      <c r="C102">
        <v>2100000</v>
      </c>
      <c r="E102">
        <v>299.95197999999999</v>
      </c>
      <c r="F102">
        <v>-522760.10011</v>
      </c>
      <c r="G102">
        <v>2494957.4329400002</v>
      </c>
      <c r="H102">
        <v>660.45777999999996</v>
      </c>
      <c r="J102">
        <f t="shared" si="34"/>
        <v>2178.4097616585204</v>
      </c>
      <c r="K102">
        <f t="shared" si="35"/>
        <v>0.14516227614448995</v>
      </c>
      <c r="L102" s="2">
        <f t="shared" si="36"/>
        <v>0.99852235550522261</v>
      </c>
      <c r="M102">
        <f t="shared" si="37"/>
        <v>-49.350169999990612</v>
      </c>
      <c r="N102">
        <f t="shared" si="38"/>
        <v>-4.4682713600001298</v>
      </c>
      <c r="P102">
        <f t="shared" si="29"/>
        <v>2375</v>
      </c>
      <c r="Q102">
        <v>2100000</v>
      </c>
      <c r="R102">
        <v>299.95197999999999</v>
      </c>
      <c r="S102">
        <v>-522760.10011</v>
      </c>
      <c r="T102">
        <v>2494957.4329400002</v>
      </c>
      <c r="U102">
        <v>660.45777999999996</v>
      </c>
      <c r="V102">
        <v>1588.4303199999999</v>
      </c>
      <c r="W102">
        <f t="shared" si="33"/>
        <v>0.158843032</v>
      </c>
      <c r="Y102">
        <v>2100000</v>
      </c>
      <c r="Z102">
        <v>27.1723</v>
      </c>
      <c r="AA102">
        <v>112.676</v>
      </c>
      <c r="AB102">
        <v>85.503699999999995</v>
      </c>
      <c r="AD102">
        <f t="shared" si="39"/>
        <v>327139.60332995362</v>
      </c>
      <c r="AE102">
        <f t="shared" si="30"/>
        <v>0.15784918143392462</v>
      </c>
      <c r="AF102">
        <f t="shared" si="40"/>
        <v>157.84918143392463</v>
      </c>
      <c r="AG102">
        <f t="shared" si="41"/>
        <v>82.948829105388654</v>
      </c>
      <c r="AH102">
        <f t="shared" si="42"/>
        <v>7.2598975355624264E-3</v>
      </c>
      <c r="AJ102">
        <v>70</v>
      </c>
      <c r="AK102">
        <v>230.09910207978004</v>
      </c>
      <c r="AL102">
        <v>77.827900333836126</v>
      </c>
    </row>
    <row r="103" spans="2:38" x14ac:dyDescent="0.2">
      <c r="B103">
        <v>2500</v>
      </c>
      <c r="C103">
        <v>2200000</v>
      </c>
      <c r="E103">
        <v>300.02148</v>
      </c>
      <c r="F103">
        <v>-522752.61641000002</v>
      </c>
      <c r="G103">
        <v>2494957.4329400002</v>
      </c>
      <c r="H103">
        <v>762.83502999999996</v>
      </c>
      <c r="J103">
        <f t="shared" si="34"/>
        <v>2185.8934616585029</v>
      </c>
      <c r="K103">
        <f t="shared" si="35"/>
        <v>0.15280239594156836</v>
      </c>
      <c r="L103" s="2">
        <f t="shared" si="36"/>
        <v>0.99852235550522261</v>
      </c>
      <c r="M103">
        <f t="shared" si="37"/>
        <v>-41.866470000008121</v>
      </c>
      <c r="N103">
        <f t="shared" si="38"/>
        <v>-4.4401304000001405</v>
      </c>
      <c r="P103">
        <f t="shared" si="29"/>
        <v>2500</v>
      </c>
      <c r="Q103">
        <v>2200000</v>
      </c>
      <c r="R103">
        <v>300.02148</v>
      </c>
      <c r="S103">
        <v>-522752.61641000002</v>
      </c>
      <c r="T103">
        <v>2494957.4329400002</v>
      </c>
      <c r="U103">
        <v>762.83502999999996</v>
      </c>
      <c r="V103">
        <v>1827.19802</v>
      </c>
      <c r="W103">
        <f t="shared" si="33"/>
        <v>0.18271980200000001</v>
      </c>
      <c r="Y103">
        <v>2200000</v>
      </c>
      <c r="Z103">
        <v>27.129300000000001</v>
      </c>
      <c r="AA103">
        <v>112.76</v>
      </c>
      <c r="AB103">
        <v>85.630700000000004</v>
      </c>
      <c r="AD103">
        <f t="shared" si="39"/>
        <v>328599.48647623183</v>
      </c>
      <c r="AE103">
        <f t="shared" si="30"/>
        <v>0.18076986100671341</v>
      </c>
      <c r="AF103">
        <f t="shared" si="40"/>
        <v>180.7698610067134</v>
      </c>
      <c r="AG103">
        <f t="shared" si="41"/>
        <v>79.153044302394719</v>
      </c>
      <c r="AH103">
        <f t="shared" si="42"/>
        <v>7.608045973561889E-3</v>
      </c>
      <c r="AJ103">
        <v>71</v>
      </c>
      <c r="AK103">
        <v>212.38519040393487</v>
      </c>
      <c r="AL103">
        <v>77.709779479325249</v>
      </c>
    </row>
    <row r="104" spans="2:38" x14ac:dyDescent="0.2">
      <c r="B104">
        <v>2625</v>
      </c>
      <c r="C104">
        <v>2300000</v>
      </c>
      <c r="E104">
        <v>300.05183</v>
      </c>
      <c r="F104">
        <v>-522744.13361000002</v>
      </c>
      <c r="G104">
        <v>2494957.4329400002</v>
      </c>
      <c r="H104">
        <v>885.27517</v>
      </c>
      <c r="J104">
        <f t="shared" si="34"/>
        <v>2194.3762616585009</v>
      </c>
      <c r="K104">
        <f t="shared" si="35"/>
        <v>0.16044251573864679</v>
      </c>
      <c r="L104" s="2">
        <f t="shared" si="36"/>
        <v>0.99852235550522261</v>
      </c>
      <c r="M104">
        <f t="shared" si="37"/>
        <v>-33.38367000001017</v>
      </c>
      <c r="N104">
        <f t="shared" si="38"/>
        <v>-4.4321376000000168</v>
      </c>
      <c r="P104">
        <f t="shared" si="29"/>
        <v>2625</v>
      </c>
      <c r="Q104">
        <v>2300000</v>
      </c>
      <c r="R104">
        <v>300.05183</v>
      </c>
      <c r="S104">
        <v>-522744.13361000002</v>
      </c>
      <c r="T104">
        <v>2494957.4329400002</v>
      </c>
      <c r="U104">
        <v>885.27517</v>
      </c>
      <c r="V104">
        <v>2051.7656000000002</v>
      </c>
      <c r="W104">
        <f t="shared" si="33"/>
        <v>0.20517656000000004</v>
      </c>
      <c r="Y104">
        <v>2300000</v>
      </c>
      <c r="Z104">
        <v>27.126899999999999</v>
      </c>
      <c r="AA104">
        <v>112.67400000000001</v>
      </c>
      <c r="AB104">
        <v>85.5471</v>
      </c>
      <c r="AD104">
        <f t="shared" si="39"/>
        <v>327638.00514969788</v>
      </c>
      <c r="AE104">
        <f t="shared" si="30"/>
        <v>0.20358264833464651</v>
      </c>
      <c r="AF104">
        <f t="shared" si="40"/>
        <v>203.58264833464651</v>
      </c>
      <c r="AG104">
        <f t="shared" si="41"/>
        <v>75.163278743294498</v>
      </c>
      <c r="AH104">
        <f t="shared" si="42"/>
        <v>8.0118910466465479E-3</v>
      </c>
      <c r="AJ104">
        <v>72</v>
      </c>
      <c r="AK104">
        <v>201.25122599821549</v>
      </c>
      <c r="AL104">
        <v>75.755661890404127</v>
      </c>
    </row>
    <row r="105" spans="2:38" x14ac:dyDescent="0.2">
      <c r="B105">
        <v>2750</v>
      </c>
      <c r="C105">
        <v>2400000</v>
      </c>
      <c r="E105">
        <v>299.99482</v>
      </c>
      <c r="F105">
        <v>-522739.26039000001</v>
      </c>
      <c r="G105">
        <v>2494957.4329400002</v>
      </c>
      <c r="H105">
        <v>977.21537000000001</v>
      </c>
      <c r="J105">
        <f t="shared" si="34"/>
        <v>2199.2494816585095</v>
      </c>
      <c r="K105">
        <f t="shared" si="35"/>
        <v>0.16808263553572519</v>
      </c>
      <c r="L105" s="2">
        <f t="shared" si="36"/>
        <v>0.99852235550522261</v>
      </c>
      <c r="M105">
        <f t="shared" si="37"/>
        <v>-28.510450000001583</v>
      </c>
      <c r="N105">
        <f t="shared" si="38"/>
        <v>-4.4610142399999315</v>
      </c>
      <c r="P105">
        <f t="shared" si="29"/>
        <v>2750</v>
      </c>
      <c r="Q105">
        <v>2400000</v>
      </c>
      <c r="R105">
        <v>299.99482</v>
      </c>
      <c r="S105">
        <v>-522739.26039000001</v>
      </c>
      <c r="T105">
        <v>2494957.4329400002</v>
      </c>
      <c r="U105">
        <v>977.21537000000001</v>
      </c>
      <c r="V105">
        <v>2320.6014300000002</v>
      </c>
      <c r="W105">
        <f t="shared" si="33"/>
        <v>0.23206014300000002</v>
      </c>
      <c r="Y105">
        <v>2400000</v>
      </c>
      <c r="Z105">
        <v>27.231000000000002</v>
      </c>
      <c r="AA105">
        <v>112.88200000000001</v>
      </c>
      <c r="AB105">
        <v>85.650999999999996</v>
      </c>
      <c r="AD105">
        <f t="shared" si="39"/>
        <v>328833.23971154593</v>
      </c>
      <c r="AE105">
        <f t="shared" si="30"/>
        <v>0.22942045294176661</v>
      </c>
      <c r="AF105">
        <f t="shared" si="40"/>
        <v>229.4204529417666</v>
      </c>
      <c r="AG105">
        <f t="shared" si="41"/>
        <v>72.008500710651987</v>
      </c>
      <c r="AH105">
        <f t="shared" si="42"/>
        <v>8.3629015193607339E-3</v>
      </c>
      <c r="AJ105">
        <v>73</v>
      </c>
      <c r="AK105">
        <v>239.22042283715422</v>
      </c>
      <c r="AL105">
        <v>75.165231312720834</v>
      </c>
    </row>
    <row r="106" spans="2:38" x14ac:dyDescent="0.2">
      <c r="B106">
        <v>2875</v>
      </c>
      <c r="C106">
        <v>2500000</v>
      </c>
      <c r="E106">
        <v>300.03467999999998</v>
      </c>
      <c r="F106">
        <v>-522728.43676999997</v>
      </c>
      <c r="G106">
        <v>2494957.4329400002</v>
      </c>
      <c r="H106">
        <v>1136.72091</v>
      </c>
      <c r="J106">
        <f t="shared" si="34"/>
        <v>2210.0731016585487</v>
      </c>
      <c r="K106">
        <f t="shared" si="35"/>
        <v>0.17572275533280363</v>
      </c>
      <c r="L106" s="2">
        <f t="shared" si="36"/>
        <v>0.99852235550522261</v>
      </c>
      <c r="M106">
        <f t="shared" si="37"/>
        <v>-17.686829999962356</v>
      </c>
      <c r="N106">
        <f t="shared" si="38"/>
        <v>-4.4134110399996862</v>
      </c>
      <c r="P106">
        <f t="shared" si="29"/>
        <v>2875</v>
      </c>
      <c r="Q106">
        <v>2500000</v>
      </c>
      <c r="R106">
        <v>300.03467999999998</v>
      </c>
      <c r="S106">
        <v>-522728.43676999997</v>
      </c>
      <c r="T106">
        <v>2494957.4329400002</v>
      </c>
      <c r="U106">
        <v>1136.72091</v>
      </c>
      <c r="V106">
        <v>2563.1044299999999</v>
      </c>
      <c r="W106">
        <f t="shared" si="33"/>
        <v>0.256310443</v>
      </c>
      <c r="Y106">
        <v>2500000</v>
      </c>
      <c r="Z106">
        <v>27.356000000000002</v>
      </c>
      <c r="AA106">
        <v>113.01900000000001</v>
      </c>
      <c r="AB106">
        <v>85.662999999999997</v>
      </c>
      <c r="AD106">
        <f t="shared" si="39"/>
        <v>328971.47108363925</v>
      </c>
      <c r="AE106">
        <f t="shared" si="30"/>
        <v>0.25328843049975264</v>
      </c>
      <c r="AF106">
        <f t="shared" si="40"/>
        <v>253.28843049975265</v>
      </c>
      <c r="AG106">
        <f t="shared" si="41"/>
        <v>68.906650395327844</v>
      </c>
      <c r="AH106">
        <f t="shared" si="42"/>
        <v>8.7393596488160117E-3</v>
      </c>
      <c r="AJ106">
        <v>74</v>
      </c>
      <c r="AK106">
        <v>203.58264833464651</v>
      </c>
      <c r="AL106">
        <v>75.163278743294498</v>
      </c>
    </row>
    <row r="107" spans="2:38" x14ac:dyDescent="0.2">
      <c r="B107">
        <v>3000</v>
      </c>
      <c r="C107">
        <v>2600000</v>
      </c>
      <c r="E107">
        <v>300.03647999999998</v>
      </c>
      <c r="F107">
        <v>-522716.37186999997</v>
      </c>
      <c r="G107">
        <v>2494957.4329400002</v>
      </c>
      <c r="H107">
        <v>1284.6815999999999</v>
      </c>
      <c r="J107">
        <f t="shared" si="34"/>
        <v>2222.1380016585463</v>
      </c>
      <c r="K107">
        <f t="shared" si="35"/>
        <v>0.18336287512988203</v>
      </c>
      <c r="L107" s="2">
        <f t="shared" si="36"/>
        <v>0.99852235550522261</v>
      </c>
      <c r="M107">
        <f t="shared" si="37"/>
        <v>-5.6219299999647774</v>
      </c>
      <c r="N107">
        <f t="shared" si="38"/>
        <v>-4.4034808000000192</v>
      </c>
      <c r="P107">
        <f t="shared" si="29"/>
        <v>3000</v>
      </c>
      <c r="Q107">
        <v>2600000</v>
      </c>
      <c r="R107">
        <v>300.03647999999998</v>
      </c>
      <c r="S107">
        <v>-522716.37186999997</v>
      </c>
      <c r="T107">
        <v>2494957.4329400002</v>
      </c>
      <c r="U107">
        <v>1284.6815999999999</v>
      </c>
      <c r="V107">
        <v>2873.0724500000001</v>
      </c>
      <c r="W107">
        <f t="shared" si="33"/>
        <v>0.28730724500000004</v>
      </c>
      <c r="Y107">
        <v>2600000</v>
      </c>
      <c r="Z107">
        <v>27.508600000000001</v>
      </c>
      <c r="AA107">
        <v>113.226</v>
      </c>
      <c r="AB107">
        <v>85.717399999999998</v>
      </c>
      <c r="AD107">
        <f t="shared" si="39"/>
        <v>329598.6058532988</v>
      </c>
      <c r="AE107">
        <f t="shared" si="30"/>
        <v>0.28337954601137127</v>
      </c>
      <c r="AF107">
        <f t="shared" si="40"/>
        <v>283.3795460113713</v>
      </c>
      <c r="AG107">
        <f t="shared" si="41"/>
        <v>66.161426814952179</v>
      </c>
      <c r="AH107">
        <f t="shared" si="42"/>
        <v>9.1019802472564817E-3</v>
      </c>
      <c r="AJ107">
        <v>75</v>
      </c>
      <c r="AK107">
        <v>260.80998771689269</v>
      </c>
      <c r="AL107">
        <v>74.484898664992855</v>
      </c>
    </row>
    <row r="108" spans="2:38" x14ac:dyDescent="0.2">
      <c r="B108">
        <v>3125</v>
      </c>
      <c r="C108">
        <v>2700000</v>
      </c>
      <c r="E108">
        <v>299.94112999999999</v>
      </c>
      <c r="F108">
        <v>-522707.86168999999</v>
      </c>
      <c r="G108">
        <v>2494957.4329400002</v>
      </c>
      <c r="H108">
        <v>1470.4087</v>
      </c>
      <c r="J108">
        <f t="shared" si="34"/>
        <v>2230.6481816585292</v>
      </c>
      <c r="K108">
        <f t="shared" si="35"/>
        <v>0.19100299492696046</v>
      </c>
      <c r="L108" s="2">
        <f t="shared" si="36"/>
        <v>0.99852235550522261</v>
      </c>
      <c r="M108">
        <f t="shared" si="37"/>
        <v>2.8882500000181608</v>
      </c>
      <c r="N108">
        <f t="shared" si="38"/>
        <v>-4.4319185600001365</v>
      </c>
      <c r="P108">
        <f t="shared" si="29"/>
        <v>3125</v>
      </c>
      <c r="Q108">
        <v>2700000</v>
      </c>
      <c r="R108">
        <v>299.94112999999999</v>
      </c>
      <c r="S108">
        <v>-522707.86168999999</v>
      </c>
      <c r="T108">
        <v>2494957.4329400002</v>
      </c>
      <c r="U108">
        <v>1470.4087</v>
      </c>
      <c r="V108">
        <v>3199.1547700000001</v>
      </c>
      <c r="W108">
        <f t="shared" si="33"/>
        <v>0.319915477</v>
      </c>
      <c r="Y108">
        <v>2700000</v>
      </c>
      <c r="Z108">
        <v>27.5763</v>
      </c>
      <c r="AA108">
        <v>113.589</v>
      </c>
      <c r="AB108">
        <v>86.012699999999995</v>
      </c>
      <c r="AD108">
        <f t="shared" si="39"/>
        <v>333016.79728911439</v>
      </c>
      <c r="AE108">
        <f t="shared" si="30"/>
        <v>0.31230317526720081</v>
      </c>
      <c r="AF108">
        <f t="shared" si="40"/>
        <v>312.3031752672008</v>
      </c>
      <c r="AG108">
        <f t="shared" si="41"/>
        <v>64.173668904801502</v>
      </c>
      <c r="AH108">
        <f t="shared" si="42"/>
        <v>9.3839110382380395E-3</v>
      </c>
      <c r="AJ108">
        <v>76</v>
      </c>
      <c r="AK108">
        <v>262.24267955653784</v>
      </c>
      <c r="AL108">
        <v>72.754965697440397</v>
      </c>
    </row>
    <row r="109" spans="2:38" x14ac:dyDescent="0.2">
      <c r="B109">
        <v>3250</v>
      </c>
      <c r="C109">
        <v>2800000</v>
      </c>
      <c r="E109">
        <v>299.99354</v>
      </c>
      <c r="F109">
        <v>-522694.56303000002</v>
      </c>
      <c r="G109">
        <v>2494957.4329400002</v>
      </c>
      <c r="H109">
        <v>1594.52071</v>
      </c>
      <c r="J109">
        <f t="shared" si="34"/>
        <v>2243.9468416585005</v>
      </c>
      <c r="K109">
        <f t="shared" si="35"/>
        <v>0.19864311472403887</v>
      </c>
      <c r="L109" s="2">
        <f t="shared" si="36"/>
        <v>0.99852235550522261</v>
      </c>
      <c r="M109">
        <f t="shared" si="37"/>
        <v>16.186909999989439</v>
      </c>
      <c r="N109">
        <f t="shared" si="38"/>
        <v>-4.3936107200002299</v>
      </c>
      <c r="P109">
        <f t="shared" si="29"/>
        <v>3250</v>
      </c>
      <c r="Q109">
        <v>2800000</v>
      </c>
      <c r="R109">
        <v>299.99354</v>
      </c>
      <c r="S109">
        <v>-522694.56303000002</v>
      </c>
      <c r="T109">
        <v>2494957.4329400002</v>
      </c>
      <c r="U109">
        <v>1594.52071</v>
      </c>
      <c r="V109">
        <v>3517.5711299999998</v>
      </c>
      <c r="W109">
        <f t="shared" si="33"/>
        <v>0.35175711300000001</v>
      </c>
      <c r="Y109">
        <v>2800000</v>
      </c>
      <c r="Z109">
        <v>27.639500000000002</v>
      </c>
      <c r="AA109">
        <v>113.322</v>
      </c>
      <c r="AB109">
        <v>85.682500000000005</v>
      </c>
      <c r="AD109">
        <f t="shared" si="39"/>
        <v>329196.17967674322</v>
      </c>
      <c r="AE109">
        <f t="shared" si="30"/>
        <v>0.34737246476181627</v>
      </c>
      <c r="AF109">
        <f t="shared" si="40"/>
        <v>347.37246476181627</v>
      </c>
      <c r="AG109">
        <f t="shared" si="41"/>
        <v>60.997519815795314</v>
      </c>
      <c r="AH109">
        <f t="shared" si="42"/>
        <v>9.8725325524474886E-3</v>
      </c>
      <c r="AJ109">
        <v>77</v>
      </c>
      <c r="AK109">
        <v>229.4204529417666</v>
      </c>
      <c r="AL109">
        <v>72.008500710651987</v>
      </c>
    </row>
    <row r="110" spans="2:38" x14ac:dyDescent="0.2">
      <c r="B110">
        <v>3375</v>
      </c>
      <c r="C110">
        <v>2900000</v>
      </c>
      <c r="E110">
        <v>300.01508000000001</v>
      </c>
      <c r="F110">
        <v>-522679.48618000001</v>
      </c>
      <c r="G110">
        <v>2494957.4329400002</v>
      </c>
      <c r="H110">
        <v>1725.21765</v>
      </c>
      <c r="J110">
        <f t="shared" si="34"/>
        <v>2259.0236916585127</v>
      </c>
      <c r="K110">
        <f t="shared" si="35"/>
        <v>0.2062832345211173</v>
      </c>
      <c r="L110" s="2">
        <f t="shared" si="36"/>
        <v>0.99852235550522261</v>
      </c>
      <c r="M110">
        <f t="shared" si="37"/>
        <v>31.263760000001639</v>
      </c>
      <c r="N110">
        <f t="shared" si="38"/>
        <v>-4.3793851999999021</v>
      </c>
      <c r="P110">
        <f t="shared" si="29"/>
        <v>3375</v>
      </c>
      <c r="Q110">
        <v>2900000</v>
      </c>
      <c r="R110">
        <v>300.01508000000001</v>
      </c>
      <c r="S110">
        <v>-522679.48618000001</v>
      </c>
      <c r="T110">
        <v>2494957.4329400002</v>
      </c>
      <c r="U110">
        <v>1725.21765</v>
      </c>
      <c r="V110">
        <v>3813.1704599999998</v>
      </c>
      <c r="W110">
        <f t="shared" si="33"/>
        <v>0.38131704599999999</v>
      </c>
      <c r="Y110">
        <v>2900000</v>
      </c>
      <c r="Z110">
        <v>27.793099999999999</v>
      </c>
      <c r="AA110">
        <v>113.645</v>
      </c>
      <c r="AB110">
        <v>85.851900000000001</v>
      </c>
      <c r="AD110">
        <f t="shared" si="39"/>
        <v>331152.57071070978</v>
      </c>
      <c r="AE110">
        <f t="shared" si="30"/>
        <v>0.37433926018436753</v>
      </c>
      <c r="AF110">
        <f t="shared" si="40"/>
        <v>374.3392601843675</v>
      </c>
      <c r="AG110">
        <f t="shared" si="41"/>
        <v>59.087430542811681</v>
      </c>
      <c r="AH110">
        <f t="shared" si="42"/>
        <v>1.0191676884031659E-2</v>
      </c>
      <c r="AJ110">
        <v>78</v>
      </c>
      <c r="AK110">
        <v>231.11044787358938</v>
      </c>
      <c r="AL110">
        <v>71.645217370316018</v>
      </c>
    </row>
    <row r="111" spans="2:38" x14ac:dyDescent="0.2">
      <c r="B111">
        <v>3500</v>
      </c>
      <c r="C111">
        <v>3000000</v>
      </c>
      <c r="E111">
        <v>300.04160000000002</v>
      </c>
      <c r="F111">
        <v>-522663.08588000003</v>
      </c>
      <c r="G111">
        <v>2494957.4329400002</v>
      </c>
      <c r="H111">
        <v>1908.31224</v>
      </c>
      <c r="J111">
        <f t="shared" si="34"/>
        <v>2275.423991658492</v>
      </c>
      <c r="K111">
        <f t="shared" si="35"/>
        <v>0.2139233543181957</v>
      </c>
      <c r="L111" s="2">
        <f t="shared" si="36"/>
        <v>0.99852235550522261</v>
      </c>
      <c r="M111">
        <f t="shared" si="37"/>
        <v>47.664059999980964</v>
      </c>
      <c r="N111">
        <f t="shared" si="38"/>
        <v>-4.3687976000001658</v>
      </c>
      <c r="P111">
        <f t="shared" si="29"/>
        <v>3500</v>
      </c>
      <c r="Q111">
        <v>3000000</v>
      </c>
      <c r="R111">
        <v>300.04160000000002</v>
      </c>
      <c r="S111">
        <v>-522663.08588000003</v>
      </c>
      <c r="T111">
        <v>2494957.4329400002</v>
      </c>
      <c r="U111">
        <v>1908.31224</v>
      </c>
      <c r="V111">
        <v>4194.2283100000004</v>
      </c>
      <c r="W111">
        <f t="shared" si="33"/>
        <v>0.41942283100000005</v>
      </c>
      <c r="Y111">
        <v>3000000</v>
      </c>
      <c r="Z111">
        <v>28.094999999999999</v>
      </c>
      <c r="AA111">
        <v>113.708</v>
      </c>
      <c r="AB111">
        <v>85.613</v>
      </c>
      <c r="AD111">
        <f t="shared" si="39"/>
        <v>328395.76250433113</v>
      </c>
      <c r="AE111">
        <f t="shared" si="30"/>
        <v>0.41520427013693328</v>
      </c>
      <c r="AF111">
        <f t="shared" si="40"/>
        <v>415.2042701369333</v>
      </c>
      <c r="AG111">
        <f t="shared" si="41"/>
        <v>56.502836622888054</v>
      </c>
      <c r="AH111">
        <f t="shared" si="42"/>
        <v>1.0657871993563984E-2</v>
      </c>
      <c r="AJ111">
        <v>79</v>
      </c>
      <c r="AK111">
        <v>302.70184165312679</v>
      </c>
      <c r="AL111">
        <v>70.991457507882131</v>
      </c>
    </row>
    <row r="112" spans="2:38" x14ac:dyDescent="0.2">
      <c r="B112">
        <v>3625</v>
      </c>
      <c r="C112">
        <v>3100000</v>
      </c>
      <c r="E112">
        <v>299.96625999999998</v>
      </c>
      <c r="F112">
        <v>-522649.67051000003</v>
      </c>
      <c r="G112">
        <v>2494957.4329400002</v>
      </c>
      <c r="H112">
        <v>2093.0914699999998</v>
      </c>
      <c r="J112">
        <f t="shared" si="34"/>
        <v>2288.8393616584945</v>
      </c>
      <c r="K112">
        <f t="shared" si="35"/>
        <v>0.22156347411527413</v>
      </c>
      <c r="L112" s="2">
        <f t="shared" si="36"/>
        <v>0.99852235550522261</v>
      </c>
      <c r="M112">
        <f t="shared" si="37"/>
        <v>61.079429999983404</v>
      </c>
      <c r="N112">
        <f t="shared" si="38"/>
        <v>-4.3926770399999802</v>
      </c>
      <c r="P112">
        <f t="shared" si="29"/>
        <v>3625</v>
      </c>
      <c r="Q112">
        <v>3100000</v>
      </c>
      <c r="R112">
        <v>299.96625999999998</v>
      </c>
      <c r="S112">
        <v>-522649.67051000003</v>
      </c>
      <c r="T112">
        <v>2494957.4329400002</v>
      </c>
      <c r="U112">
        <v>2093.0914699999998</v>
      </c>
      <c r="V112">
        <v>4596.2529999999997</v>
      </c>
      <c r="W112">
        <f t="shared" si="33"/>
        <v>0.45962530000000001</v>
      </c>
      <c r="Y112">
        <v>3100000</v>
      </c>
      <c r="Z112">
        <v>28.052399999999999</v>
      </c>
      <c r="AA112">
        <v>113.74</v>
      </c>
      <c r="AB112">
        <v>85.687600000000003</v>
      </c>
      <c r="AD112">
        <f t="shared" si="39"/>
        <v>329254.96649260313</v>
      </c>
      <c r="AE112">
        <f t="shared" si="30"/>
        <v>0.45381503523307759</v>
      </c>
      <c r="AF112">
        <f t="shared" si="40"/>
        <v>453.81503523307759</v>
      </c>
      <c r="AG112">
        <f t="shared" si="41"/>
        <v>54.697197468095332</v>
      </c>
      <c r="AH112">
        <f t="shared" si="42"/>
        <v>1.1009704845504396E-2</v>
      </c>
      <c r="AJ112">
        <v>80</v>
      </c>
      <c r="AK112">
        <v>254.75063589378999</v>
      </c>
      <c r="AL112">
        <v>69.553326560960159</v>
      </c>
    </row>
    <row r="113" spans="2:38" x14ac:dyDescent="0.2">
      <c r="B113">
        <v>3750</v>
      </c>
      <c r="C113">
        <v>3200000</v>
      </c>
      <c r="E113">
        <v>299.98628000000002</v>
      </c>
      <c r="F113">
        <v>-522630.46492</v>
      </c>
      <c r="G113">
        <v>2494957.4329400002</v>
      </c>
      <c r="H113">
        <v>2297.3329199999998</v>
      </c>
      <c r="J113">
        <f t="shared" si="34"/>
        <v>2308.0449516585213</v>
      </c>
      <c r="K113">
        <f t="shared" si="35"/>
        <v>0.22920359391235254</v>
      </c>
      <c r="L113" s="2">
        <f t="shared" si="36"/>
        <v>0.99852235550522261</v>
      </c>
      <c r="M113">
        <f t="shared" si="37"/>
        <v>80.285020000010263</v>
      </c>
      <c r="N113">
        <f t="shared" si="38"/>
        <v>-4.3463552799997851</v>
      </c>
      <c r="P113">
        <f t="shared" si="29"/>
        <v>3750</v>
      </c>
      <c r="Q113">
        <v>3200000</v>
      </c>
      <c r="R113">
        <v>299.98628000000002</v>
      </c>
      <c r="S113">
        <v>-522630.46492</v>
      </c>
      <c r="T113">
        <v>2494957.4329400002</v>
      </c>
      <c r="U113">
        <v>2297.3329199999998</v>
      </c>
      <c r="V113">
        <v>4995.2407499999999</v>
      </c>
      <c r="W113">
        <f t="shared" si="33"/>
        <v>0.49952407500000001</v>
      </c>
      <c r="Y113">
        <v>3200000</v>
      </c>
      <c r="Z113">
        <v>28.290700000000001</v>
      </c>
      <c r="AA113">
        <v>113.764</v>
      </c>
      <c r="AB113">
        <v>85.473299999999995</v>
      </c>
      <c r="AD113">
        <f t="shared" si="39"/>
        <v>326790.79356507788</v>
      </c>
      <c r="AE113">
        <f t="shared" si="30"/>
        <v>0.49692849379922843</v>
      </c>
      <c r="AF113">
        <f t="shared" si="40"/>
        <v>496.92849379922842</v>
      </c>
      <c r="AG113">
        <f t="shared" si="41"/>
        <v>52.478244235970635</v>
      </c>
      <c r="AH113">
        <f t="shared" si="42"/>
        <v>1.1475231474821877E-2</v>
      </c>
      <c r="AJ113">
        <v>81</v>
      </c>
      <c r="AK113">
        <v>253.28843049975265</v>
      </c>
      <c r="AL113">
        <v>68.906650395327844</v>
      </c>
    </row>
    <row r="114" spans="2:38" x14ac:dyDescent="0.2">
      <c r="B114">
        <v>3875</v>
      </c>
      <c r="C114">
        <v>3300000</v>
      </c>
      <c r="E114">
        <v>299.99099000000001</v>
      </c>
      <c r="F114">
        <v>-522611.83883999998</v>
      </c>
      <c r="G114">
        <v>2494957.4329400002</v>
      </c>
      <c r="H114">
        <v>2498.6327799999999</v>
      </c>
      <c r="J114">
        <f t="shared" si="34"/>
        <v>2326.6710316585377</v>
      </c>
      <c r="K114">
        <f t="shared" si="35"/>
        <v>0.23684371370943097</v>
      </c>
      <c r="L114" s="2">
        <f t="shared" si="36"/>
        <v>0.99852235550522261</v>
      </c>
      <c r="M114">
        <f t="shared" si="37"/>
        <v>98.911100000026636</v>
      </c>
      <c r="N114">
        <f t="shared" si="38"/>
        <v>-4.3509913599998686</v>
      </c>
      <c r="P114">
        <f t="shared" si="29"/>
        <v>3875</v>
      </c>
      <c r="Q114">
        <v>3300000</v>
      </c>
      <c r="R114">
        <v>299.99099000000001</v>
      </c>
      <c r="S114">
        <v>-522611.83883999998</v>
      </c>
      <c r="T114">
        <v>2494957.4329400002</v>
      </c>
      <c r="U114">
        <v>2498.6327799999999</v>
      </c>
      <c r="V114">
        <v>5447.2518799999998</v>
      </c>
      <c r="W114">
        <f t="shared" si="33"/>
        <v>0.54472518800000003</v>
      </c>
      <c r="Y114">
        <v>3300000</v>
      </c>
      <c r="Z114">
        <v>28.2501</v>
      </c>
      <c r="AA114">
        <v>113.834</v>
      </c>
      <c r="AB114">
        <v>85.5839</v>
      </c>
      <c r="AD114">
        <f t="shared" si="39"/>
        <v>328061.00952817965</v>
      </c>
      <c r="AE114">
        <f t="shared" si="30"/>
        <v>0.53979658040289391</v>
      </c>
      <c r="AF114">
        <f t="shared" si="40"/>
        <v>539.79658040289394</v>
      </c>
      <c r="AG114">
        <f t="shared" si="41"/>
        <v>50.982797403321236</v>
      </c>
      <c r="AH114">
        <f t="shared" si="42"/>
        <v>1.1811827335327232E-2</v>
      </c>
      <c r="AJ114">
        <v>82</v>
      </c>
      <c r="AK114">
        <v>298.50366940209562</v>
      </c>
      <c r="AL114">
        <v>68.732975465042159</v>
      </c>
    </row>
    <row r="115" spans="2:38" x14ac:dyDescent="0.2">
      <c r="B115">
        <v>4000</v>
      </c>
      <c r="C115">
        <v>3400000</v>
      </c>
      <c r="E115">
        <v>299.9742</v>
      </c>
      <c r="F115">
        <v>-522589.90331999998</v>
      </c>
      <c r="G115">
        <v>2494957.4329400002</v>
      </c>
      <c r="H115">
        <v>2728.9879500000002</v>
      </c>
      <c r="J115">
        <f t="shared" si="34"/>
        <v>2348.6065516585368</v>
      </c>
      <c r="K115">
        <f t="shared" si="35"/>
        <v>0.24448383350650937</v>
      </c>
      <c r="L115" s="2">
        <f t="shared" si="36"/>
        <v>0.99852235550522261</v>
      </c>
      <c r="M115">
        <f t="shared" si="37"/>
        <v>120.84662000002572</v>
      </c>
      <c r="N115">
        <f t="shared" si="38"/>
        <v>-4.3245158400000072</v>
      </c>
      <c r="P115">
        <f t="shared" si="29"/>
        <v>4000</v>
      </c>
      <c r="Q115">
        <v>3400000</v>
      </c>
      <c r="R115">
        <v>299.9742</v>
      </c>
      <c r="S115">
        <v>-522589.90331999998</v>
      </c>
      <c r="T115">
        <v>2494957.4329400002</v>
      </c>
      <c r="U115">
        <v>2728.9879500000002</v>
      </c>
      <c r="V115">
        <v>5920.0243600000003</v>
      </c>
      <c r="W115">
        <f t="shared" si="33"/>
        <v>0.59200243600000002</v>
      </c>
      <c r="Y115">
        <v>3400000</v>
      </c>
      <c r="Z115">
        <v>28.4239</v>
      </c>
      <c r="AA115">
        <v>114.04</v>
      </c>
      <c r="AB115">
        <v>85.616100000000003</v>
      </c>
      <c r="AD115">
        <f t="shared" si="39"/>
        <v>328431.43688998773</v>
      </c>
      <c r="AE115">
        <f t="shared" si="30"/>
        <v>0.58598441015729064</v>
      </c>
      <c r="AF115">
        <f t="shared" si="40"/>
        <v>585.98441015729065</v>
      </c>
      <c r="AG115">
        <f t="shared" si="41"/>
        <v>49.445352823787644</v>
      </c>
      <c r="AH115">
        <f t="shared" si="42"/>
        <v>1.2179102091679033E-2</v>
      </c>
      <c r="AJ115">
        <v>83</v>
      </c>
      <c r="AK115">
        <v>338.2730106920713</v>
      </c>
      <c r="AL115">
        <v>67.791852734299795</v>
      </c>
    </row>
    <row r="116" spans="2:38" x14ac:dyDescent="0.2">
      <c r="B116">
        <v>4125</v>
      </c>
      <c r="C116">
        <v>3500000</v>
      </c>
      <c r="E116">
        <v>300.02807999999999</v>
      </c>
      <c r="F116">
        <v>-522566.83380999998</v>
      </c>
      <c r="G116">
        <v>2494957.4329400002</v>
      </c>
      <c r="H116">
        <v>2982.38429</v>
      </c>
      <c r="J116">
        <f t="shared" si="34"/>
        <v>2371.6760616585379</v>
      </c>
      <c r="K116">
        <f t="shared" si="35"/>
        <v>0.25212395330358778</v>
      </c>
      <c r="L116" s="2">
        <f t="shared" si="36"/>
        <v>0.99852235550522261</v>
      </c>
      <c r="M116">
        <f t="shared" si="37"/>
        <v>143.9161300000269</v>
      </c>
      <c r="N116">
        <f t="shared" si="38"/>
        <v>-4.315443919999991</v>
      </c>
      <c r="P116">
        <f t="shared" si="29"/>
        <v>4125</v>
      </c>
      <c r="Q116">
        <v>3500000</v>
      </c>
      <c r="R116">
        <v>300.02807999999999</v>
      </c>
      <c r="S116">
        <v>-522566.83380999998</v>
      </c>
      <c r="T116">
        <v>2494957.4329400002</v>
      </c>
      <c r="U116">
        <v>2982.38429</v>
      </c>
      <c r="V116">
        <v>6464.1552899999997</v>
      </c>
      <c r="W116">
        <f t="shared" si="33"/>
        <v>0.64641552899999999</v>
      </c>
      <c r="Y116">
        <v>3500000</v>
      </c>
      <c r="Z116">
        <v>28.371700000000001</v>
      </c>
      <c r="AA116">
        <v>114.482</v>
      </c>
      <c r="AB116">
        <v>86.110299999999995</v>
      </c>
      <c r="AD116">
        <f t="shared" si="39"/>
        <v>334151.72275040968</v>
      </c>
      <c r="AE116">
        <f t="shared" si="30"/>
        <v>0.62889097894553081</v>
      </c>
      <c r="AF116">
        <f t="shared" si="40"/>
        <v>628.89097894553083</v>
      </c>
      <c r="AG116">
        <f t="shared" si="41"/>
        <v>48.782101197647684</v>
      </c>
      <c r="AH116">
        <f t="shared" si="42"/>
        <v>1.234469170485503E-2</v>
      </c>
      <c r="AJ116">
        <v>84</v>
      </c>
      <c r="AK116">
        <v>293.380502032376</v>
      </c>
      <c r="AL116">
        <v>66.328065382972582</v>
      </c>
    </row>
    <row r="117" spans="2:38" x14ac:dyDescent="0.2">
      <c r="B117">
        <v>4250</v>
      </c>
      <c r="C117">
        <v>3600000</v>
      </c>
      <c r="E117">
        <v>299.96269000000001</v>
      </c>
      <c r="F117">
        <v>-522545.60596000002</v>
      </c>
      <c r="G117">
        <v>2494957.4329400002</v>
      </c>
      <c r="H117">
        <v>3194.3269</v>
      </c>
      <c r="J117">
        <f t="shared" si="34"/>
        <v>2392.9039116585045</v>
      </c>
      <c r="K117">
        <f t="shared" si="35"/>
        <v>0.25976407310066624</v>
      </c>
      <c r="L117" s="2">
        <f t="shared" si="36"/>
        <v>0.99852235550522261</v>
      </c>
      <c r="M117">
        <f t="shared" si="37"/>
        <v>165.14397999999346</v>
      </c>
      <c r="N117">
        <f t="shared" si="38"/>
        <v>-4.3301772000002678</v>
      </c>
      <c r="P117">
        <f t="shared" si="29"/>
        <v>4250</v>
      </c>
      <c r="Q117">
        <v>3600000</v>
      </c>
      <c r="R117">
        <v>299.96269000000001</v>
      </c>
      <c r="S117">
        <v>-522545.60596000002</v>
      </c>
      <c r="T117">
        <v>2494957.4329400002</v>
      </c>
      <c r="U117">
        <v>3194.3269</v>
      </c>
      <c r="V117">
        <v>6972.62896</v>
      </c>
      <c r="W117">
        <f t="shared" si="33"/>
        <v>0.69726289600000002</v>
      </c>
      <c r="Y117">
        <v>3600000</v>
      </c>
      <c r="Z117">
        <v>28.612300000000001</v>
      </c>
      <c r="AA117">
        <v>114.413</v>
      </c>
      <c r="AB117">
        <v>85.800700000000006</v>
      </c>
      <c r="AD117">
        <f t="shared" si="39"/>
        <v>330560.44978836615</v>
      </c>
      <c r="AE117">
        <f t="shared" si="30"/>
        <v>0.6857296894205005</v>
      </c>
      <c r="AF117">
        <f t="shared" si="40"/>
        <v>685.72968942050045</v>
      </c>
      <c r="AG117">
        <f t="shared" si="41"/>
        <v>46.838471261777435</v>
      </c>
      <c r="AH117">
        <f t="shared" si="42"/>
        <v>1.2856952496044117E-2</v>
      </c>
      <c r="AJ117">
        <v>85</v>
      </c>
      <c r="AK117">
        <v>283.3795460113713</v>
      </c>
      <c r="AL117">
        <v>66.161426814952179</v>
      </c>
    </row>
    <row r="118" spans="2:38" x14ac:dyDescent="0.2">
      <c r="B118">
        <v>4375</v>
      </c>
      <c r="C118">
        <v>3700000</v>
      </c>
      <c r="E118">
        <v>300.05268999999998</v>
      </c>
      <c r="F118">
        <v>-522517.74060999998</v>
      </c>
      <c r="G118">
        <v>2494957.4329400002</v>
      </c>
      <c r="H118">
        <v>3482.5000100000002</v>
      </c>
      <c r="J118">
        <f t="shared" si="34"/>
        <v>2420.7692616585409</v>
      </c>
      <c r="K118">
        <f t="shared" si="35"/>
        <v>0.26740419289774464</v>
      </c>
      <c r="L118" s="2">
        <f t="shared" si="36"/>
        <v>0.99852235550522261</v>
      </c>
      <c r="M118">
        <f t="shared" si="37"/>
        <v>193.00933000002988</v>
      </c>
      <c r="N118">
        <f t="shared" si="38"/>
        <v>-4.2770771999997086</v>
      </c>
      <c r="P118">
        <f t="shared" si="29"/>
        <v>4375</v>
      </c>
      <c r="Q118">
        <v>3700000</v>
      </c>
      <c r="R118">
        <v>300.05268999999998</v>
      </c>
      <c r="S118">
        <v>-522517.74060999998</v>
      </c>
      <c r="T118">
        <v>2494957.4329400002</v>
      </c>
      <c r="U118">
        <v>3482.5000100000002</v>
      </c>
      <c r="V118">
        <v>7532.1162700000004</v>
      </c>
      <c r="W118">
        <f t="shared" si="33"/>
        <v>0.75321162700000011</v>
      </c>
      <c r="Y118">
        <v>3700000</v>
      </c>
      <c r="Z118">
        <v>28.7027</v>
      </c>
      <c r="AA118">
        <v>114.24</v>
      </c>
      <c r="AB118">
        <v>85.537300000000002</v>
      </c>
      <c r="AD118">
        <f t="shared" si="39"/>
        <v>327525.41858722159</v>
      </c>
      <c r="AE118">
        <f t="shared" si="30"/>
        <v>0.7476172158588188</v>
      </c>
      <c r="AF118">
        <f t="shared" si="40"/>
        <v>747.61721585881878</v>
      </c>
      <c r="AG118">
        <f t="shared" si="41"/>
        <v>45.082470188165679</v>
      </c>
      <c r="AH118">
        <f t="shared" si="42"/>
        <v>1.3357741878085461E-2</v>
      </c>
      <c r="AJ118">
        <v>86</v>
      </c>
      <c r="AK118">
        <v>327.5162700364657</v>
      </c>
      <c r="AL118">
        <v>66.005899719153319</v>
      </c>
    </row>
    <row r="119" spans="2:38" x14ac:dyDescent="0.2">
      <c r="B119">
        <v>4500</v>
      </c>
      <c r="C119">
        <v>3800000</v>
      </c>
      <c r="E119">
        <v>299.99432999999999</v>
      </c>
      <c r="F119">
        <v>-522493.79275999998</v>
      </c>
      <c r="G119">
        <v>2494957.4329400002</v>
      </c>
      <c r="H119">
        <v>3747.5257799999999</v>
      </c>
      <c r="J119">
        <f t="shared" si="34"/>
        <v>2444.7171116585378</v>
      </c>
      <c r="K119">
        <f t="shared" si="35"/>
        <v>0.27504431269482305</v>
      </c>
      <c r="L119" s="2">
        <f t="shared" si="36"/>
        <v>0.99852235550522261</v>
      </c>
      <c r="M119">
        <f t="shared" si="37"/>
        <v>216.95718000002671</v>
      </c>
      <c r="N119">
        <f t="shared" si="38"/>
        <v>-4.3084172000000249</v>
      </c>
      <c r="P119">
        <f t="shared" si="29"/>
        <v>4500</v>
      </c>
      <c r="Q119">
        <v>3800000</v>
      </c>
      <c r="R119">
        <v>299.99432999999999</v>
      </c>
      <c r="S119">
        <v>-522493.79275999998</v>
      </c>
      <c r="T119">
        <v>2494957.4329400002</v>
      </c>
      <c r="U119">
        <v>3747.5257799999999</v>
      </c>
      <c r="V119">
        <v>8202.8275599999997</v>
      </c>
      <c r="W119">
        <f t="shared" si="33"/>
        <v>0.820282756</v>
      </c>
      <c r="Y119">
        <v>3800000</v>
      </c>
      <c r="Z119">
        <v>28.475899999999999</v>
      </c>
      <c r="AA119">
        <v>114.389</v>
      </c>
      <c r="AB119">
        <v>85.9131</v>
      </c>
      <c r="AD119">
        <f t="shared" si="39"/>
        <v>331861.26747361926</v>
      </c>
      <c r="AE119">
        <f t="shared" si="30"/>
        <v>0.80355258564642329</v>
      </c>
      <c r="AF119">
        <f t="shared" si="40"/>
        <v>803.55258564642327</v>
      </c>
      <c r="AG119">
        <f t="shared" si="41"/>
        <v>44.410412282803001</v>
      </c>
      <c r="AH119">
        <f t="shared" si="42"/>
        <v>1.3559883123021338E-2</v>
      </c>
      <c r="AJ119">
        <v>87</v>
      </c>
      <c r="AK119">
        <v>312.3031752672008</v>
      </c>
      <c r="AL119">
        <v>64.173668904801502</v>
      </c>
    </row>
    <row r="120" spans="2:38" x14ac:dyDescent="0.2">
      <c r="B120">
        <v>4625</v>
      </c>
      <c r="C120">
        <v>3900000</v>
      </c>
      <c r="E120">
        <v>299.99347999999998</v>
      </c>
      <c r="F120">
        <v>-522462.77957000001</v>
      </c>
      <c r="G120">
        <v>2494957.4329400002</v>
      </c>
      <c r="H120">
        <v>4126.9278000000004</v>
      </c>
      <c r="J120">
        <f t="shared" si="34"/>
        <v>2475.7303016585065</v>
      </c>
      <c r="K120">
        <f t="shared" si="35"/>
        <v>0.28268443249190145</v>
      </c>
      <c r="L120" s="2">
        <f t="shared" si="36"/>
        <v>0.99852235550522261</v>
      </c>
      <c r="M120">
        <f t="shared" si="37"/>
        <v>247.97036999999546</v>
      </c>
      <c r="N120">
        <f t="shared" si="38"/>
        <v>-4.2518944800002503</v>
      </c>
      <c r="P120">
        <f t="shared" si="29"/>
        <v>4625</v>
      </c>
      <c r="Q120">
        <v>3900000</v>
      </c>
      <c r="R120">
        <v>299.99347999999998</v>
      </c>
      <c r="S120">
        <v>-522462.77957000001</v>
      </c>
      <c r="T120">
        <v>2494957.4329400002</v>
      </c>
      <c r="U120">
        <v>4126.9278000000004</v>
      </c>
      <c r="V120">
        <v>8937.4122399999997</v>
      </c>
      <c r="W120">
        <f t="shared" si="33"/>
        <v>0.893741224</v>
      </c>
      <c r="Y120">
        <v>3900000</v>
      </c>
      <c r="Z120">
        <v>28.570799999999998</v>
      </c>
      <c r="AA120">
        <v>114.736</v>
      </c>
      <c r="AB120">
        <v>86.165199999999999</v>
      </c>
      <c r="AD120">
        <f t="shared" si="39"/>
        <v>334791.25000632519</v>
      </c>
      <c r="AE120">
        <f t="shared" si="30"/>
        <v>0.86785062380558442</v>
      </c>
      <c r="AF120">
        <f t="shared" si="40"/>
        <v>867.85062380558441</v>
      </c>
      <c r="AG120">
        <f t="shared" si="41"/>
        <v>43.591630433256</v>
      </c>
      <c r="AH120">
        <f t="shared" si="42"/>
        <v>1.3814578487079994E-2</v>
      </c>
      <c r="AJ120">
        <v>88</v>
      </c>
      <c r="AK120">
        <v>360.62672492397775</v>
      </c>
      <c r="AL120">
        <v>64.0224094439765</v>
      </c>
    </row>
    <row r="121" spans="2:38" x14ac:dyDescent="0.2">
      <c r="B121">
        <v>4750</v>
      </c>
      <c r="C121">
        <v>4000000</v>
      </c>
      <c r="E121">
        <v>300.03458000000001</v>
      </c>
      <c r="F121">
        <v>-522430.84143999999</v>
      </c>
      <c r="G121">
        <v>2494957.4329400002</v>
      </c>
      <c r="H121">
        <v>4551.78269</v>
      </c>
      <c r="J121">
        <f t="shared" si="34"/>
        <v>2507.6684316585306</v>
      </c>
      <c r="K121">
        <f t="shared" si="35"/>
        <v>0.29032455228897991</v>
      </c>
      <c r="L121" s="2">
        <f t="shared" si="36"/>
        <v>0.99852235550522261</v>
      </c>
      <c r="M121">
        <f t="shared" si="37"/>
        <v>279.90850000001956</v>
      </c>
      <c r="N121">
        <f t="shared" si="38"/>
        <v>-4.2444949599998072</v>
      </c>
      <c r="P121">
        <f t="shared" si="29"/>
        <v>4750</v>
      </c>
      <c r="Q121">
        <v>4000000</v>
      </c>
      <c r="R121">
        <v>300.03458000000001</v>
      </c>
      <c r="S121">
        <v>-522430.84143999999</v>
      </c>
      <c r="T121">
        <v>2494957.4329400002</v>
      </c>
      <c r="U121">
        <v>4551.78269</v>
      </c>
      <c r="V121">
        <v>9832.1431599999996</v>
      </c>
      <c r="W121">
        <f t="shared" si="33"/>
        <v>0.98321431599999998</v>
      </c>
      <c r="Y121">
        <v>4000000</v>
      </c>
      <c r="Z121">
        <v>28.814</v>
      </c>
      <c r="AA121">
        <v>114.916</v>
      </c>
      <c r="AB121">
        <v>86.102000000000004</v>
      </c>
      <c r="AD121">
        <f t="shared" si="39"/>
        <v>334055.10741011222</v>
      </c>
      <c r="AE121">
        <f t="shared" si="30"/>
        <v>0.95683568934703422</v>
      </c>
      <c r="AF121">
        <f t="shared" si="40"/>
        <v>956.83568934703419</v>
      </c>
      <c r="AG121">
        <f t="shared" si="41"/>
        <v>42.351154880498861</v>
      </c>
      <c r="AH121">
        <f t="shared" si="42"/>
        <v>1.4219210826699104E-2</v>
      </c>
      <c r="AJ121">
        <v>89</v>
      </c>
      <c r="AK121">
        <v>378.15093557838992</v>
      </c>
      <c r="AL121">
        <v>63.715821173401203</v>
      </c>
    </row>
    <row r="122" spans="2:38" x14ac:dyDescent="0.2">
      <c r="B122">
        <v>4875</v>
      </c>
      <c r="C122">
        <v>4100000</v>
      </c>
      <c r="E122">
        <v>299.97055</v>
      </c>
      <c r="F122">
        <v>-522395.89435000002</v>
      </c>
      <c r="G122">
        <v>2494957.4329400002</v>
      </c>
      <c r="H122">
        <v>4963.3213900000001</v>
      </c>
      <c r="J122">
        <f t="shared" si="34"/>
        <v>2542.615521658503</v>
      </c>
      <c r="K122">
        <f t="shared" si="35"/>
        <v>0.29796467208605831</v>
      </c>
      <c r="L122" s="2">
        <f t="shared" si="36"/>
        <v>0.99852235550522261</v>
      </c>
      <c r="M122">
        <f t="shared" si="37"/>
        <v>314.85558999999193</v>
      </c>
      <c r="N122">
        <f t="shared" si="38"/>
        <v>-4.2204232800002206</v>
      </c>
      <c r="P122">
        <f t="shared" si="29"/>
        <v>4875</v>
      </c>
      <c r="Q122">
        <v>4100000</v>
      </c>
      <c r="R122">
        <v>299.97055</v>
      </c>
      <c r="S122">
        <v>-522395.89435000002</v>
      </c>
      <c r="T122">
        <v>2494957.4329400002</v>
      </c>
      <c r="U122">
        <v>4963.3213900000001</v>
      </c>
      <c r="V122">
        <v>10751.2878</v>
      </c>
      <c r="W122">
        <f t="shared" si="33"/>
        <v>1.07512878</v>
      </c>
      <c r="Y122">
        <v>4100000</v>
      </c>
      <c r="Z122">
        <v>28.912299999999998</v>
      </c>
      <c r="AA122">
        <v>115.127</v>
      </c>
      <c r="AB122">
        <v>86.214699999999993</v>
      </c>
      <c r="AD122">
        <f t="shared" si="39"/>
        <v>335368.57202407968</v>
      </c>
      <c r="AE122">
        <f t="shared" si="30"/>
        <v>1.0421864309773343</v>
      </c>
      <c r="AF122">
        <f t="shared" si="40"/>
        <v>1042.1864309773343</v>
      </c>
      <c r="AG122">
        <f t="shared" si="41"/>
        <v>41.427477758543752</v>
      </c>
      <c r="AH122">
        <f t="shared" si="42"/>
        <v>1.4536245810325876E-2</v>
      </c>
      <c r="AJ122">
        <v>90</v>
      </c>
      <c r="AK122">
        <v>412.55997785099225</v>
      </c>
      <c r="AL122">
        <v>62.376152638456183</v>
      </c>
    </row>
    <row r="123" spans="2:38" x14ac:dyDescent="0.2">
      <c r="B123">
        <v>5000</v>
      </c>
      <c r="C123">
        <v>4200000</v>
      </c>
      <c r="E123">
        <v>300.03787999999997</v>
      </c>
      <c r="F123">
        <v>-522355.77055999998</v>
      </c>
      <c r="G123">
        <v>2494957.4329400002</v>
      </c>
      <c r="H123">
        <v>5422.7634399999997</v>
      </c>
      <c r="J123">
        <f t="shared" si="34"/>
        <v>2582.7393116585445</v>
      </c>
      <c r="K123">
        <f t="shared" si="35"/>
        <v>0.30560479188313672</v>
      </c>
      <c r="L123" s="2">
        <f t="shared" si="36"/>
        <v>0.99852235550522261</v>
      </c>
      <c r="M123">
        <f t="shared" si="37"/>
        <v>354.97938000003342</v>
      </c>
      <c r="N123">
        <f t="shared" si="38"/>
        <v>-4.1790096799996679</v>
      </c>
      <c r="P123">
        <f t="shared" si="29"/>
        <v>5000</v>
      </c>
      <c r="Q123">
        <v>4200000</v>
      </c>
      <c r="R123">
        <v>300.03787999999997</v>
      </c>
      <c r="S123">
        <v>-522355.77055999998</v>
      </c>
      <c r="T123">
        <v>2494957.4329400002</v>
      </c>
      <c r="U123">
        <v>5422.7634399999997</v>
      </c>
      <c r="V123">
        <v>11760.949140000001</v>
      </c>
      <c r="W123">
        <f t="shared" si="33"/>
        <v>1.1760949140000001</v>
      </c>
      <c r="Y123">
        <v>4200000</v>
      </c>
      <c r="Z123">
        <v>29.007300000000001</v>
      </c>
      <c r="AA123">
        <v>115.09099999999999</v>
      </c>
      <c r="AB123">
        <v>86.083699999999993</v>
      </c>
      <c r="AD123">
        <f t="shared" si="39"/>
        <v>333842.15384580061</v>
      </c>
      <c r="AE123">
        <f t="shared" si="30"/>
        <v>1.1452715878379727</v>
      </c>
      <c r="AF123">
        <f t="shared" si="40"/>
        <v>1145.2715878379727</v>
      </c>
      <c r="AG123">
        <f t="shared" si="41"/>
        <v>40.207949009188219</v>
      </c>
      <c r="AH123">
        <f t="shared" si="42"/>
        <v>1.4977137974940892E-2</v>
      </c>
      <c r="AJ123">
        <v>91</v>
      </c>
      <c r="AK123">
        <v>332.76850213187464</v>
      </c>
      <c r="AL123">
        <v>61.53384304145613</v>
      </c>
    </row>
    <row r="124" spans="2:38" x14ac:dyDescent="0.2">
      <c r="B124">
        <v>5125</v>
      </c>
      <c r="C124">
        <v>4300000</v>
      </c>
      <c r="E124">
        <v>300.05518999999998</v>
      </c>
      <c r="F124">
        <v>-522314.12193000002</v>
      </c>
      <c r="G124">
        <v>2494957.4329400002</v>
      </c>
      <c r="H124">
        <v>5975.2737999999999</v>
      </c>
      <c r="J124">
        <f t="shared" si="34"/>
        <v>2624.3879416584969</v>
      </c>
      <c r="K124">
        <f t="shared" si="35"/>
        <v>0.31324491168021512</v>
      </c>
      <c r="L124" s="2">
        <f t="shared" si="36"/>
        <v>0.99852235550522261</v>
      </c>
      <c r="M124">
        <f t="shared" si="37"/>
        <v>396.62800999998581</v>
      </c>
      <c r="N124">
        <f t="shared" si="38"/>
        <v>-4.1668109600003813</v>
      </c>
      <c r="P124">
        <f t="shared" si="29"/>
        <v>5125</v>
      </c>
      <c r="Q124">
        <v>4300000</v>
      </c>
      <c r="R124">
        <v>300.05518999999998</v>
      </c>
      <c r="S124">
        <v>-522314.12193000002</v>
      </c>
      <c r="T124">
        <v>2494957.4329400002</v>
      </c>
      <c r="U124">
        <v>5975.2737999999999</v>
      </c>
      <c r="V124">
        <v>12975.513209999999</v>
      </c>
      <c r="W124">
        <f t="shared" si="33"/>
        <v>1.297551321</v>
      </c>
      <c r="Y124">
        <v>4300000</v>
      </c>
      <c r="Z124">
        <v>29.0151</v>
      </c>
      <c r="AA124">
        <v>115.15600000000001</v>
      </c>
      <c r="AB124">
        <v>86.140900000000002</v>
      </c>
      <c r="AD124">
        <f t="shared" si="39"/>
        <v>334508.08000497275</v>
      </c>
      <c r="AE124">
        <f t="shared" si="30"/>
        <v>1.2610294237494373</v>
      </c>
      <c r="AF124">
        <f t="shared" si="40"/>
        <v>1261.0294237494372</v>
      </c>
      <c r="AG124">
        <f t="shared" si="41"/>
        <v>39.305515273950164</v>
      </c>
      <c r="AH124">
        <f t="shared" si="42"/>
        <v>1.5321005100755151E-2</v>
      </c>
      <c r="AJ124">
        <v>92</v>
      </c>
      <c r="AK124">
        <v>447.47502674933253</v>
      </c>
      <c r="AL124">
        <v>61.410045959149087</v>
      </c>
    </row>
    <row r="125" spans="2:38" x14ac:dyDescent="0.2">
      <c r="B125">
        <v>5241</v>
      </c>
      <c r="C125">
        <v>4400000</v>
      </c>
      <c r="E125">
        <v>299.98907000000003</v>
      </c>
      <c r="F125">
        <v>-522268.31163000001</v>
      </c>
      <c r="G125">
        <v>2494957.4329400002</v>
      </c>
      <c r="H125">
        <v>6500.1868700000005</v>
      </c>
      <c r="J125">
        <f t="shared" si="34"/>
        <v>2670.1982416585088</v>
      </c>
      <c r="K125">
        <f t="shared" si="35"/>
        <v>0.32033494285190389</v>
      </c>
      <c r="L125" s="2">
        <f t="shared" si="36"/>
        <v>0.99852235550522261</v>
      </c>
      <c r="M125">
        <f t="shared" si="37"/>
        <v>442.43830999999773</v>
      </c>
      <c r="N125">
        <f t="shared" si="38"/>
        <v>-4.1050836206895527</v>
      </c>
      <c r="P125">
        <f t="shared" si="29"/>
        <v>5241</v>
      </c>
      <c r="Q125">
        <v>4400000</v>
      </c>
      <c r="R125">
        <v>299.98907000000003</v>
      </c>
      <c r="S125">
        <v>-522268.31163000001</v>
      </c>
      <c r="T125">
        <v>2494957.4329400002</v>
      </c>
      <c r="U125">
        <v>6500.1868700000005</v>
      </c>
      <c r="V125">
        <v>14125.747499999999</v>
      </c>
      <c r="W125">
        <f t="shared" si="33"/>
        <v>1.4125747500000001</v>
      </c>
      <c r="Y125">
        <v>4400000</v>
      </c>
      <c r="Z125">
        <v>28.921399999999998</v>
      </c>
      <c r="AA125">
        <v>115.307</v>
      </c>
      <c r="AB125">
        <v>86.385599999999997</v>
      </c>
      <c r="AD125">
        <f t="shared" si="39"/>
        <v>337366.89167072659</v>
      </c>
      <c r="AE125">
        <f t="shared" si="30"/>
        <v>1.3611822200770387</v>
      </c>
      <c r="AF125">
        <f t="shared" si="40"/>
        <v>1361.1822200770387</v>
      </c>
      <c r="AG125">
        <f t="shared" si="41"/>
        <v>38.764041626428451</v>
      </c>
      <c r="AH125">
        <f t="shared" si="42"/>
        <v>1.553501582222617E-2</v>
      </c>
      <c r="AJ125">
        <v>93</v>
      </c>
      <c r="AK125">
        <v>347.37246476181627</v>
      </c>
      <c r="AL125">
        <v>60.997519815795314</v>
      </c>
    </row>
    <row r="126" spans="2:38" x14ac:dyDescent="0.2">
      <c r="B126">
        <v>5331</v>
      </c>
      <c r="C126">
        <v>4500000</v>
      </c>
      <c r="E126">
        <v>299.99599000000001</v>
      </c>
      <c r="F126">
        <v>-522231.93082000001</v>
      </c>
      <c r="G126">
        <v>2494957.4329400002</v>
      </c>
      <c r="H126">
        <v>7010.7569199999998</v>
      </c>
      <c r="J126">
        <f t="shared" si="34"/>
        <v>2706.5790516585112</v>
      </c>
      <c r="K126">
        <f t="shared" si="35"/>
        <v>0.32583582910580039</v>
      </c>
      <c r="L126" s="2">
        <f t="shared" si="36"/>
        <v>0.99852235550522261</v>
      </c>
      <c r="M126">
        <f t="shared" si="37"/>
        <v>478.81912000000011</v>
      </c>
      <c r="N126">
        <f t="shared" si="38"/>
        <v>-4.0957687777777512</v>
      </c>
      <c r="P126">
        <f t="shared" si="29"/>
        <v>5331</v>
      </c>
      <c r="Q126">
        <v>4500000</v>
      </c>
      <c r="R126">
        <v>299.99599000000001</v>
      </c>
      <c r="S126">
        <v>-522231.93082000001</v>
      </c>
      <c r="T126">
        <v>2494957.4329400002</v>
      </c>
      <c r="U126">
        <v>7010.7569199999998</v>
      </c>
      <c r="V126">
        <v>15228.850109999999</v>
      </c>
      <c r="W126">
        <f t="shared" si="33"/>
        <v>1.5228850110000001</v>
      </c>
      <c r="Y126">
        <v>4500000</v>
      </c>
      <c r="Z126">
        <v>29.242599999999999</v>
      </c>
      <c r="AA126">
        <v>115.438</v>
      </c>
      <c r="AB126">
        <v>86.195400000000006</v>
      </c>
      <c r="AD126">
        <f t="shared" si="39"/>
        <v>335143.39587926987</v>
      </c>
      <c r="AE126">
        <f t="shared" si="30"/>
        <v>1.4772150880108814</v>
      </c>
      <c r="AF126">
        <f t="shared" si="40"/>
        <v>1477.2150880108813</v>
      </c>
      <c r="AG126">
        <f t="shared" si="41"/>
        <v>37.858441755486083</v>
      </c>
      <c r="AH126">
        <f t="shared" si="42"/>
        <v>1.5906624046742097E-2</v>
      </c>
      <c r="AJ126">
        <v>94</v>
      </c>
      <c r="AK126">
        <v>356.72560600336976</v>
      </c>
      <c r="AL126">
        <v>60.77406258618042</v>
      </c>
    </row>
    <row r="127" spans="2:38" x14ac:dyDescent="0.2">
      <c r="AJ127">
        <v>95</v>
      </c>
      <c r="AK127">
        <v>404.5940874291029</v>
      </c>
      <c r="AL127">
        <v>59.953755427715087</v>
      </c>
    </row>
    <row r="128" spans="2:38" x14ac:dyDescent="0.2">
      <c r="AJ128">
        <v>96</v>
      </c>
      <c r="AK128">
        <v>374.3392601843675</v>
      </c>
      <c r="AL128">
        <v>59.087430542811681</v>
      </c>
    </row>
    <row r="129" spans="1:38" x14ac:dyDescent="0.2">
      <c r="AJ129">
        <v>97</v>
      </c>
      <c r="AK129">
        <v>434.51480376243518</v>
      </c>
      <c r="AL129">
        <v>58.735328792925941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399.53839200595485</v>
      </c>
      <c r="AL130">
        <v>57.143635683800007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9.422420985000253E-2</v>
      </c>
      <c r="L131">
        <f>K131*16.02</f>
        <v>1.5094718417970405</v>
      </c>
      <c r="AE131" t="s">
        <v>9</v>
      </c>
      <c r="AJ131">
        <v>99</v>
      </c>
      <c r="AK131">
        <v>415.2042701369333</v>
      </c>
      <c r="AL131">
        <v>56.502836622888054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486.95599132772435</v>
      </c>
      <c r="AL132">
        <v>56.251464234928513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42" si="43">(1/6)*3.14*(AB133)^3</f>
        <v>103754.63858995668</v>
      </c>
      <c r="AJ133">
        <v>101</v>
      </c>
      <c r="AK133">
        <v>546.36386309325519</v>
      </c>
      <c r="AL133">
        <v>56.025535312397793</v>
      </c>
    </row>
    <row r="134" spans="1:38" x14ac:dyDescent="0.2">
      <c r="B134">
        <v>0</v>
      </c>
      <c r="C134">
        <v>100000</v>
      </c>
      <c r="E134">
        <v>300.00346000000002</v>
      </c>
      <c r="F134">
        <v>-601869.68052000005</v>
      </c>
      <c r="G134" s="2">
        <v>2498649.5486900001</v>
      </c>
      <c r="H134">
        <v>-1.839E-2</v>
      </c>
      <c r="Y134">
        <v>100000</v>
      </c>
      <c r="Z134">
        <v>39.678400000000003</v>
      </c>
      <c r="AA134">
        <v>97.509100000000004</v>
      </c>
      <c r="AB134">
        <v>57.8307</v>
      </c>
      <c r="AD134">
        <f t="shared" si="43"/>
        <v>101217.06623616656</v>
      </c>
      <c r="AJ134">
        <v>102</v>
      </c>
      <c r="AK134">
        <v>436.06991949418608</v>
      </c>
      <c r="AL134">
        <v>56.018080134900529</v>
      </c>
    </row>
    <row r="135" spans="1:38" x14ac:dyDescent="0.2">
      <c r="B135">
        <v>0</v>
      </c>
      <c r="C135">
        <v>200000</v>
      </c>
      <c r="E135">
        <v>300.00290000000001</v>
      </c>
      <c r="F135">
        <v>-577047.04489000002</v>
      </c>
      <c r="G135" s="2">
        <v>2497346.6072</v>
      </c>
      <c r="H135">
        <v>3.3950000000000001E-2</v>
      </c>
      <c r="J135">
        <f>F135-(128000-$B$133)/128000*F$134</f>
        <v>1006.4642875484424</v>
      </c>
      <c r="K135">
        <f>B135/$B$133</f>
        <v>0</v>
      </c>
      <c r="L135" s="2">
        <f>G135/$G$134</f>
        <v>0.99947854172239436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38.674100000000003</v>
      </c>
      <c r="AA135">
        <v>97.156999999999996</v>
      </c>
      <c r="AB135">
        <v>58.482900000000001</v>
      </c>
      <c r="AD135">
        <f t="shared" si="43"/>
        <v>104680.33345802967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523.1092888055465</v>
      </c>
      <c r="AL135">
        <v>55.315261338912435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300.03055999999998</v>
      </c>
      <c r="F136">
        <v>-577049.68105000001</v>
      </c>
      <c r="G136" s="2">
        <v>2497346.6072</v>
      </c>
      <c r="H136">
        <v>-25.735410000000002</v>
      </c>
      <c r="J136">
        <f t="shared" ref="J136:J142" si="44">F136-(128000-$B$133)/128000*F$134</f>
        <v>1003.8281275484478</v>
      </c>
      <c r="K136">
        <f t="shared" ref="K136:K142" si="45">B136/$B$133</f>
        <v>7.8973346495557744E-3</v>
      </c>
      <c r="L136" s="2">
        <f t="shared" ref="L136:L142" si="46">G136/$G$134</f>
        <v>0.99947854172239436</v>
      </c>
      <c r="M136">
        <f t="shared" ref="M136:M142" si="47">F136-$F$135</f>
        <v>-2.6361599999945611</v>
      </c>
      <c r="N136">
        <f>((M136-M135)-(B136-B135)*$B$15)/(B136-B135)</f>
        <v>-4.5659039999998638</v>
      </c>
      <c r="P136">
        <f>B136</f>
        <v>40</v>
      </c>
      <c r="Q136">
        <v>300000</v>
      </c>
      <c r="R136">
        <v>300.03055999999998</v>
      </c>
      <c r="S136">
        <v>-577049.68105000001</v>
      </c>
      <c r="T136" s="2">
        <v>2497346.6072</v>
      </c>
      <c r="U136">
        <v>-25.735410000000002</v>
      </c>
      <c r="V136">
        <v>12.92896</v>
      </c>
      <c r="W136">
        <f>V136*10^-4</f>
        <v>1.292896E-3</v>
      </c>
      <c r="Y136">
        <v>300000</v>
      </c>
      <c r="Z136">
        <v>37.847700000000003</v>
      </c>
      <c r="AA136">
        <v>96.212100000000007</v>
      </c>
      <c r="AB136">
        <v>58.364400000000003</v>
      </c>
      <c r="AD136">
        <f t="shared" si="43"/>
        <v>104045.3015852386</v>
      </c>
      <c r="AE136">
        <f>W136*$AD$132/AD136</f>
        <v>1.2702088815929444E-3</v>
      </c>
      <c r="AF136">
        <f>AE136*1000</f>
        <v>1.2702088815929444</v>
      </c>
      <c r="AG136">
        <f t="shared" ref="AG136:AG142" si="48">AD136/P136*0.6022</f>
        <v>1566.4020153657668</v>
      </c>
      <c r="AH136">
        <f t="shared" ref="AH136:AH142" si="49">P136/AD136</f>
        <v>3.8444792211237138E-4</v>
      </c>
      <c r="AJ136">
        <v>104</v>
      </c>
      <c r="AK136">
        <v>453.81503523307759</v>
      </c>
      <c r="AL136">
        <v>54.697197468095332</v>
      </c>
    </row>
    <row r="137" spans="1:38" x14ac:dyDescent="0.2">
      <c r="B137">
        <v>80</v>
      </c>
      <c r="C137">
        <v>400000</v>
      </c>
      <c r="E137">
        <v>300.02368000000001</v>
      </c>
      <c r="F137">
        <v>-577052.66631999996</v>
      </c>
      <c r="G137" s="2">
        <v>2497346.6072</v>
      </c>
      <c r="H137">
        <v>-8.6759799999999991</v>
      </c>
      <c r="J137">
        <f t="shared" si="44"/>
        <v>1000.8428575485013</v>
      </c>
      <c r="K137">
        <f t="shared" si="45"/>
        <v>1.5794669299111549E-2</v>
      </c>
      <c r="L137" s="2">
        <f t="shared" si="46"/>
        <v>0.99947854172239436</v>
      </c>
      <c r="M137">
        <f t="shared" si="47"/>
        <v>-5.6214299999410287</v>
      </c>
      <c r="N137">
        <f t="shared" ref="N137:N142" si="50">((M137-M136)-(B137-B136)*$B$15)/(B137-B136)</f>
        <v>-4.5746317499986615</v>
      </c>
      <c r="P137">
        <f t="shared" ref="P137:P178" si="51">B137</f>
        <v>80</v>
      </c>
      <c r="Q137">
        <v>400000</v>
      </c>
      <c r="R137">
        <v>300.02368000000001</v>
      </c>
      <c r="S137">
        <v>-577052.66631999996</v>
      </c>
      <c r="T137" s="2">
        <v>2497346.6072</v>
      </c>
      <c r="U137">
        <v>-8.6759799999999991</v>
      </c>
      <c r="V137">
        <v>29.944050000000001</v>
      </c>
      <c r="W137">
        <f>V137*10^-4</f>
        <v>2.9944050000000003E-3</v>
      </c>
      <c r="Y137">
        <v>400000</v>
      </c>
      <c r="Z137">
        <v>38.029699999999998</v>
      </c>
      <c r="AA137">
        <v>96.176100000000005</v>
      </c>
      <c r="AB137">
        <v>58.1464</v>
      </c>
      <c r="AD137">
        <f t="shared" si="43"/>
        <v>102883.7753327786</v>
      </c>
      <c r="AE137">
        <f t="shared" ref="AE137:AE178" si="52">W137*$AD$132/AD137</f>
        <v>2.9750733220381756E-3</v>
      </c>
      <c r="AF137">
        <f t="shared" ref="AF137:AF142" si="53">AE137*1000</f>
        <v>2.9750733220381758</v>
      </c>
      <c r="AG137">
        <f t="shared" si="48"/>
        <v>774.45761881749092</v>
      </c>
      <c r="AH137">
        <f t="shared" si="49"/>
        <v>7.7757644236167657E-4</v>
      </c>
      <c r="AJ137">
        <v>105</v>
      </c>
      <c r="AK137">
        <v>535.27299240689445</v>
      </c>
      <c r="AL137">
        <v>54.055241180525442</v>
      </c>
    </row>
    <row r="138" spans="1:38" x14ac:dyDescent="0.2">
      <c r="B138">
        <v>120</v>
      </c>
      <c r="C138">
        <v>500000</v>
      </c>
      <c r="E138">
        <v>300.00232999999997</v>
      </c>
      <c r="F138">
        <v>-577056.85083999997</v>
      </c>
      <c r="G138" s="2">
        <v>2497346.6072</v>
      </c>
      <c r="H138">
        <v>-10.554500000000001</v>
      </c>
      <c r="J138">
        <f t="shared" si="44"/>
        <v>996.65833754849155</v>
      </c>
      <c r="K138">
        <f t="shared" si="45"/>
        <v>2.3692003948667325E-2</v>
      </c>
      <c r="L138" s="2">
        <f t="shared" si="46"/>
        <v>0.99947854172239436</v>
      </c>
      <c r="M138">
        <f t="shared" si="47"/>
        <v>-9.8059499999508262</v>
      </c>
      <c r="N138">
        <f t="shared" si="50"/>
        <v>-4.6046130000002448</v>
      </c>
      <c r="P138">
        <f t="shared" si="51"/>
        <v>120</v>
      </c>
      <c r="Q138">
        <v>500000</v>
      </c>
      <c r="R138">
        <v>300.00232999999997</v>
      </c>
      <c r="S138">
        <v>-577056.85083999997</v>
      </c>
      <c r="T138" s="2">
        <v>2497346.6072</v>
      </c>
      <c r="U138">
        <v>-10.554500000000001</v>
      </c>
      <c r="V138">
        <v>48.210560000000001</v>
      </c>
      <c r="W138">
        <f t="shared" ref="W138:W178" si="54">V138*10^-4</f>
        <v>4.8210560000000006E-3</v>
      </c>
      <c r="Y138">
        <v>500000</v>
      </c>
      <c r="Z138">
        <v>37.945900000000002</v>
      </c>
      <c r="AA138">
        <v>96.143500000000003</v>
      </c>
      <c r="AB138">
        <v>58.197600000000001</v>
      </c>
      <c r="AD138">
        <f t="shared" si="43"/>
        <v>103155.793325987</v>
      </c>
      <c r="AE138">
        <f t="shared" si="52"/>
        <v>4.7773007140513978E-3</v>
      </c>
      <c r="AF138">
        <f t="shared" si="53"/>
        <v>4.7773007140513979</v>
      </c>
      <c r="AG138">
        <f t="shared" si="48"/>
        <v>517.67015617424477</v>
      </c>
      <c r="AH138">
        <f t="shared" si="49"/>
        <v>1.1632890032727769E-3</v>
      </c>
      <c r="AJ138">
        <v>106</v>
      </c>
      <c r="AK138">
        <v>476.92562657699608</v>
      </c>
      <c r="AL138">
        <v>53.936121494817073</v>
      </c>
    </row>
    <row r="139" spans="1:38" x14ac:dyDescent="0.2">
      <c r="B139">
        <v>160</v>
      </c>
      <c r="C139">
        <v>600000</v>
      </c>
      <c r="E139">
        <v>299.97379999999998</v>
      </c>
      <c r="F139">
        <v>-577058.77888</v>
      </c>
      <c r="G139" s="2">
        <v>2497346.6072</v>
      </c>
      <c r="H139">
        <v>-6.6267199999999997</v>
      </c>
      <c r="J139">
        <f t="shared" si="44"/>
        <v>994.73029754846357</v>
      </c>
      <c r="K139">
        <f t="shared" si="45"/>
        <v>3.1589338598223098E-2</v>
      </c>
      <c r="L139" s="2">
        <f t="shared" si="46"/>
        <v>0.99947854172239436</v>
      </c>
      <c r="M139">
        <f t="shared" si="47"/>
        <v>-11.733989999978803</v>
      </c>
      <c r="N139">
        <f t="shared" si="50"/>
        <v>-4.5482010000006996</v>
      </c>
      <c r="P139">
        <f t="shared" si="51"/>
        <v>160</v>
      </c>
      <c r="Q139">
        <v>600000</v>
      </c>
      <c r="R139">
        <v>299.97379999999998</v>
      </c>
      <c r="S139">
        <v>-577058.77888</v>
      </c>
      <c r="T139" s="2">
        <v>2497346.6072</v>
      </c>
      <c r="U139">
        <v>-6.6267199999999997</v>
      </c>
      <c r="V139">
        <v>77.439909999999998</v>
      </c>
      <c r="W139">
        <f t="shared" si="54"/>
        <v>7.7439910000000004E-3</v>
      </c>
      <c r="Y139">
        <v>600000</v>
      </c>
      <c r="Z139">
        <v>38.014800000000001</v>
      </c>
      <c r="AA139">
        <v>96.070999999999998</v>
      </c>
      <c r="AB139">
        <v>58.056199999999997</v>
      </c>
      <c r="AD139">
        <f t="shared" si="43"/>
        <v>102405.72020977364</v>
      </c>
      <c r="AE139">
        <f t="shared" si="52"/>
        <v>7.7299137829033573E-3</v>
      </c>
      <c r="AF139">
        <f t="shared" si="53"/>
        <v>7.7299137829033571</v>
      </c>
      <c r="AG139">
        <f t="shared" si="48"/>
        <v>385.42952943953554</v>
      </c>
      <c r="AH139">
        <f t="shared" si="49"/>
        <v>1.5624127214011775E-3</v>
      </c>
      <c r="AJ139">
        <v>107</v>
      </c>
      <c r="AK139">
        <v>568.53970011332615</v>
      </c>
      <c r="AL139">
        <v>53.413564730200171</v>
      </c>
    </row>
    <row r="140" spans="1:38" x14ac:dyDescent="0.2">
      <c r="B140">
        <v>200</v>
      </c>
      <c r="C140">
        <v>700000</v>
      </c>
      <c r="E140">
        <v>299.96184</v>
      </c>
      <c r="F140">
        <v>-577061.65486999997</v>
      </c>
      <c r="G140">
        <v>2497346.6072</v>
      </c>
      <c r="H140">
        <v>10.788830000000001</v>
      </c>
      <c r="J140">
        <f t="shared" si="44"/>
        <v>991.85430754849222</v>
      </c>
      <c r="K140">
        <f t="shared" si="45"/>
        <v>3.9486673247778874E-2</v>
      </c>
      <c r="L140" s="2">
        <f t="shared" si="46"/>
        <v>0.99947854172239436</v>
      </c>
      <c r="M140">
        <f t="shared" si="47"/>
        <v>-14.609979999950156</v>
      </c>
      <c r="N140">
        <f t="shared" si="50"/>
        <v>-4.5718997499992842</v>
      </c>
      <c r="P140">
        <f t="shared" si="51"/>
        <v>200</v>
      </c>
      <c r="Q140">
        <v>700000</v>
      </c>
      <c r="R140">
        <v>299.96184</v>
      </c>
      <c r="S140">
        <v>-577061.65486999997</v>
      </c>
      <c r="T140">
        <v>2497346.6072</v>
      </c>
      <c r="U140">
        <v>10.788830000000001</v>
      </c>
      <c r="V140">
        <v>110.23775999999999</v>
      </c>
      <c r="W140">
        <f t="shared" si="54"/>
        <v>1.1023776000000001E-2</v>
      </c>
      <c r="Y140">
        <v>700000</v>
      </c>
      <c r="Z140">
        <v>37.773299999999999</v>
      </c>
      <c r="AA140">
        <v>96.185000000000002</v>
      </c>
      <c r="AB140">
        <v>58.411700000000003</v>
      </c>
      <c r="AD140">
        <f t="shared" si="43"/>
        <v>104298.4695553152</v>
      </c>
      <c r="AE140">
        <f t="shared" si="52"/>
        <v>1.0804047149529469E-2</v>
      </c>
      <c r="AF140">
        <f t="shared" si="53"/>
        <v>10.804047149529469</v>
      </c>
      <c r="AG140">
        <f t="shared" si="48"/>
        <v>314.04269183105407</v>
      </c>
      <c r="AH140">
        <f t="shared" si="49"/>
        <v>1.9175736791988978E-3</v>
      </c>
      <c r="AJ140">
        <v>108</v>
      </c>
      <c r="AK140">
        <v>496.92849379922842</v>
      </c>
      <c r="AL140">
        <v>52.478244235970635</v>
      </c>
    </row>
    <row r="141" spans="1:38" x14ac:dyDescent="0.2">
      <c r="B141">
        <v>240</v>
      </c>
      <c r="C141">
        <v>800000</v>
      </c>
      <c r="E141">
        <v>299.95186999999999</v>
      </c>
      <c r="F141">
        <v>-577061.84250000003</v>
      </c>
      <c r="G141">
        <v>2497346.6072</v>
      </c>
      <c r="H141">
        <v>1.4755100000000001</v>
      </c>
      <c r="J141">
        <f t="shared" si="44"/>
        <v>991.66667754843365</v>
      </c>
      <c r="K141">
        <f t="shared" si="45"/>
        <v>4.738400789733465E-2</v>
      </c>
      <c r="L141" s="2">
        <f t="shared" si="46"/>
        <v>0.99947854172239436</v>
      </c>
      <c r="M141">
        <f t="shared" si="47"/>
        <v>-14.797610000008717</v>
      </c>
      <c r="N141">
        <f t="shared" si="50"/>
        <v>-4.5046907500014637</v>
      </c>
      <c r="P141">
        <f t="shared" si="51"/>
        <v>240</v>
      </c>
      <c r="Q141">
        <v>800000</v>
      </c>
      <c r="R141">
        <v>299.95186999999999</v>
      </c>
      <c r="S141">
        <v>-577061.84250000003</v>
      </c>
      <c r="T141">
        <v>2497346.6072</v>
      </c>
      <c r="U141">
        <v>1.4755100000000001</v>
      </c>
      <c r="V141">
        <v>136.00111000000001</v>
      </c>
      <c r="W141">
        <f t="shared" si="54"/>
        <v>1.3600111000000002E-2</v>
      </c>
      <c r="Y141">
        <v>800000</v>
      </c>
      <c r="Z141">
        <v>38.107100000000003</v>
      </c>
      <c r="AA141">
        <v>96.697699999999998</v>
      </c>
      <c r="AB141">
        <v>58.590600000000002</v>
      </c>
      <c r="AD141">
        <f t="shared" si="43"/>
        <v>105259.72572051539</v>
      </c>
      <c r="AE141">
        <f t="shared" si="52"/>
        <v>1.3207306166573238E-2</v>
      </c>
      <c r="AF141">
        <f t="shared" si="53"/>
        <v>13.207306166573238</v>
      </c>
      <c r="AG141">
        <f t="shared" si="48"/>
        <v>264.11419512039316</v>
      </c>
      <c r="AH141">
        <f t="shared" si="49"/>
        <v>2.2800743433176495E-3</v>
      </c>
      <c r="AJ141">
        <v>109</v>
      </c>
      <c r="AK141">
        <v>619.38347759080079</v>
      </c>
      <c r="AL141">
        <v>52.412381341439847</v>
      </c>
    </row>
    <row r="142" spans="1:38" x14ac:dyDescent="0.2">
      <c r="B142">
        <v>280</v>
      </c>
      <c r="C142">
        <v>900000</v>
      </c>
      <c r="E142">
        <v>299.98025999999999</v>
      </c>
      <c r="F142">
        <v>-577064.65992999997</v>
      </c>
      <c r="G142">
        <v>2497346.6072</v>
      </c>
      <c r="H142">
        <v>-9.2447800000000004</v>
      </c>
      <c r="J142">
        <f t="shared" si="44"/>
        <v>988.84924754849635</v>
      </c>
      <c r="K142">
        <f t="shared" si="45"/>
        <v>5.5281342546890426E-2</v>
      </c>
      <c r="L142" s="2">
        <f t="shared" si="46"/>
        <v>0.99947854172239436</v>
      </c>
      <c r="M142">
        <f t="shared" si="47"/>
        <v>-17.615039999946021</v>
      </c>
      <c r="N142">
        <f t="shared" si="50"/>
        <v>-4.5704357499984329</v>
      </c>
      <c r="P142">
        <f t="shared" si="51"/>
        <v>280</v>
      </c>
      <c r="Q142">
        <v>900000</v>
      </c>
      <c r="R142">
        <v>299.98025999999999</v>
      </c>
      <c r="S142">
        <v>-577064.65992999997</v>
      </c>
      <c r="T142">
        <v>2497346.6072</v>
      </c>
      <c r="U142">
        <v>-9.2447800000000004</v>
      </c>
      <c r="V142">
        <v>196.63697999999999</v>
      </c>
      <c r="W142">
        <f t="shared" si="54"/>
        <v>1.9663698E-2</v>
      </c>
      <c r="Y142">
        <v>900000</v>
      </c>
      <c r="Z142">
        <v>38.024799999999999</v>
      </c>
      <c r="AA142">
        <v>96.336799999999997</v>
      </c>
      <c r="AB142">
        <v>58.311999999999998</v>
      </c>
      <c r="AD142">
        <f t="shared" si="43"/>
        <v>103765.31513230164</v>
      </c>
      <c r="AE142">
        <f t="shared" si="52"/>
        <v>1.9370775725434802E-2</v>
      </c>
      <c r="AF142">
        <f t="shared" si="53"/>
        <v>19.370775725434804</v>
      </c>
      <c r="AG142">
        <f t="shared" si="48"/>
        <v>223.16954561668584</v>
      </c>
      <c r="AH142">
        <f t="shared" si="49"/>
        <v>2.6983968548931567E-3</v>
      </c>
      <c r="AJ142">
        <v>110</v>
      </c>
      <c r="AK142">
        <v>524.61338774830529</v>
      </c>
      <c r="AL142">
        <v>51.976575638425373</v>
      </c>
    </row>
    <row r="143" spans="1:38" x14ac:dyDescent="0.2">
      <c r="B143">
        <v>320</v>
      </c>
      <c r="C143">
        <v>1000000</v>
      </c>
      <c r="E143">
        <v>299.97174999999999</v>
      </c>
      <c r="F143">
        <v>-577066.13931999996</v>
      </c>
      <c r="G143">
        <v>2497346.6072</v>
      </c>
      <c r="H143">
        <v>5.1755500000000003</v>
      </c>
      <c r="J143">
        <f t="shared" ref="J143:J178" si="55">F143-(128000-$B$133)/128000*F$134</f>
        <v>987.36985754850321</v>
      </c>
      <c r="K143">
        <f t="shared" ref="K143:K178" si="56">B143/$B$133</f>
        <v>6.3178677196446195E-2</v>
      </c>
      <c r="L143" s="2">
        <f t="shared" ref="L143:L178" si="57">G143/$G$134</f>
        <v>0.99947854172239436</v>
      </c>
      <c r="M143">
        <f t="shared" ref="M143:M178" si="58">F143-$F$135</f>
        <v>-19.094429999939166</v>
      </c>
      <c r="N143">
        <f t="shared" ref="N143:N178" si="59">((M143-M142)-(B143-B142)*$B$15)/(B143-B142)</f>
        <v>-4.5369847499998288</v>
      </c>
      <c r="P143">
        <f t="shared" si="51"/>
        <v>320</v>
      </c>
      <c r="Q143">
        <v>1000000</v>
      </c>
      <c r="R143">
        <v>299.97174999999999</v>
      </c>
      <c r="S143">
        <v>-577066.13931999996</v>
      </c>
      <c r="T143">
        <v>2497346.6072</v>
      </c>
      <c r="U143">
        <v>5.1755500000000003</v>
      </c>
      <c r="V143">
        <v>241.74297999999999</v>
      </c>
      <c r="W143">
        <f t="shared" si="54"/>
        <v>2.4174298E-2</v>
      </c>
      <c r="Y143">
        <v>1000000</v>
      </c>
      <c r="Z143">
        <v>38.1111</v>
      </c>
      <c r="AA143">
        <v>96.108699999999999</v>
      </c>
      <c r="AB143">
        <v>57.997599999999998</v>
      </c>
      <c r="AD143">
        <f t="shared" ref="AD143:AD178" si="60">(1/6)*3.14*(AB143)^3</f>
        <v>102095.93830583169</v>
      </c>
      <c r="AE143">
        <f t="shared" si="52"/>
        <v>2.4203570254475195E-2</v>
      </c>
      <c r="AF143">
        <f t="shared" ref="AF143:AF178" si="61">AE143*1000</f>
        <v>24.203570254475196</v>
      </c>
      <c r="AG143">
        <f t="shared" ref="AG143:AG178" si="62">AD143/P143*0.6022</f>
        <v>192.131793899287</v>
      </c>
      <c r="AH143">
        <f t="shared" ref="AH143:AH178" si="63">P143/AD143</f>
        <v>3.1343068618599657E-3</v>
      </c>
      <c r="AJ143">
        <v>111</v>
      </c>
      <c r="AK143">
        <v>618.54618610047009</v>
      </c>
      <c r="AL143">
        <v>51.829107652668306</v>
      </c>
    </row>
    <row r="144" spans="1:38" x14ac:dyDescent="0.2">
      <c r="B144">
        <v>360</v>
      </c>
      <c r="C144">
        <v>1100000</v>
      </c>
      <c r="E144">
        <v>300.07053000000002</v>
      </c>
      <c r="F144">
        <v>-577064.51789999998</v>
      </c>
      <c r="G144">
        <v>2497346.6072</v>
      </c>
      <c r="H144">
        <v>16.98095</v>
      </c>
      <c r="J144">
        <f t="shared" si="55"/>
        <v>988.9912775484845</v>
      </c>
      <c r="K144">
        <f t="shared" si="56"/>
        <v>7.1076011846001971E-2</v>
      </c>
      <c r="L144" s="2">
        <f t="shared" si="57"/>
        <v>0.99947854172239436</v>
      </c>
      <c r="M144">
        <f t="shared" si="58"/>
        <v>-17.473009999957867</v>
      </c>
      <c r="N144">
        <f t="shared" si="59"/>
        <v>-4.4594645000004673</v>
      </c>
      <c r="P144">
        <f t="shared" si="51"/>
        <v>360</v>
      </c>
      <c r="Q144">
        <v>1100000</v>
      </c>
      <c r="R144">
        <v>300.07053000000002</v>
      </c>
      <c r="S144">
        <v>-577064.51789999998</v>
      </c>
      <c r="T144">
        <v>2497346.6072</v>
      </c>
      <c r="U144">
        <v>16.98095</v>
      </c>
      <c r="V144">
        <v>302.87738999999999</v>
      </c>
      <c r="W144">
        <f t="shared" si="54"/>
        <v>3.0287739000000001E-2</v>
      </c>
      <c r="Y144">
        <v>1100000</v>
      </c>
      <c r="Z144">
        <v>38.125500000000002</v>
      </c>
      <c r="AA144">
        <v>96.677700000000002</v>
      </c>
      <c r="AB144">
        <v>58.552199999999999</v>
      </c>
      <c r="AD144">
        <f t="shared" si="60"/>
        <v>105052.90116386698</v>
      </c>
      <c r="AE144">
        <f t="shared" si="52"/>
        <v>2.9470861425629036E-2</v>
      </c>
      <c r="AF144">
        <f t="shared" si="61"/>
        <v>29.470861425629035</v>
      </c>
      <c r="AG144">
        <f t="shared" si="62"/>
        <v>175.73015855800193</v>
      </c>
      <c r="AH144">
        <f t="shared" si="63"/>
        <v>3.4268449134827158E-3</v>
      </c>
      <c r="AJ144">
        <v>112</v>
      </c>
      <c r="AK144">
        <v>675.94976648758711</v>
      </c>
      <c r="AL144">
        <v>51.178075221238146</v>
      </c>
    </row>
    <row r="145" spans="2:38" x14ac:dyDescent="0.2">
      <c r="B145">
        <v>400</v>
      </c>
      <c r="C145">
        <v>1200000</v>
      </c>
      <c r="E145">
        <v>300.04199999999997</v>
      </c>
      <c r="F145">
        <v>-577067.50448999996</v>
      </c>
      <c r="G145">
        <v>2497346.6072</v>
      </c>
      <c r="H145">
        <v>33.471679999999999</v>
      </c>
      <c r="J145">
        <f t="shared" si="55"/>
        <v>986.00468754849862</v>
      </c>
      <c r="K145">
        <f t="shared" si="56"/>
        <v>7.8973346495557747E-2</v>
      </c>
      <c r="L145" s="2">
        <f t="shared" si="57"/>
        <v>0.99947854172239436</v>
      </c>
      <c r="M145">
        <f t="shared" si="58"/>
        <v>-20.459599999943748</v>
      </c>
      <c r="N145">
        <f t="shared" si="59"/>
        <v>-4.5746647499996467</v>
      </c>
      <c r="P145">
        <f t="shared" si="51"/>
        <v>400</v>
      </c>
      <c r="Q145">
        <v>1200000</v>
      </c>
      <c r="R145">
        <v>300.04199999999997</v>
      </c>
      <c r="S145">
        <v>-577067.50448999996</v>
      </c>
      <c r="T145">
        <v>2497346.6072</v>
      </c>
      <c r="U145">
        <v>33.471679999999999</v>
      </c>
      <c r="V145">
        <v>375.70546999999999</v>
      </c>
      <c r="W145">
        <f t="shared" si="54"/>
        <v>3.7570547000000003E-2</v>
      </c>
      <c r="Y145">
        <v>1200000</v>
      </c>
      <c r="Z145">
        <v>37.815800000000003</v>
      </c>
      <c r="AA145">
        <v>96.382400000000004</v>
      </c>
      <c r="AB145">
        <v>58.566600000000001</v>
      </c>
      <c r="AD145">
        <f t="shared" si="60"/>
        <v>105130.42859310521</v>
      </c>
      <c r="AE145">
        <f t="shared" si="52"/>
        <v>3.6530289152273868E-2</v>
      </c>
      <c r="AF145">
        <f t="shared" si="61"/>
        <v>36.530289152273866</v>
      </c>
      <c r="AG145">
        <f t="shared" si="62"/>
        <v>158.2738602469199</v>
      </c>
      <c r="AH145">
        <f t="shared" si="63"/>
        <v>3.8047975771900665E-3</v>
      </c>
      <c r="AJ145">
        <v>113</v>
      </c>
      <c r="AK145">
        <v>539.79658040289394</v>
      </c>
      <c r="AL145">
        <v>50.982797403321236</v>
      </c>
    </row>
    <row r="146" spans="2:38" x14ac:dyDescent="0.2">
      <c r="B146">
        <v>440</v>
      </c>
      <c r="C146">
        <v>1300000</v>
      </c>
      <c r="E146">
        <v>299.99193000000002</v>
      </c>
      <c r="F146">
        <v>-577068.83522999997</v>
      </c>
      <c r="G146">
        <v>2497346.6072</v>
      </c>
      <c r="H146">
        <v>57.264409999999998</v>
      </c>
      <c r="J146">
        <f t="shared" si="55"/>
        <v>984.67394754849374</v>
      </c>
      <c r="K146">
        <f t="shared" si="56"/>
        <v>8.6870681145113524E-2</v>
      </c>
      <c r="L146" s="2">
        <f t="shared" si="57"/>
        <v>0.99947854172239436</v>
      </c>
      <c r="M146">
        <f t="shared" si="58"/>
        <v>-21.790339999948628</v>
      </c>
      <c r="N146">
        <f t="shared" si="59"/>
        <v>-4.5332685000001218</v>
      </c>
      <c r="P146">
        <f t="shared" si="51"/>
        <v>440</v>
      </c>
      <c r="Q146">
        <v>1300000</v>
      </c>
      <c r="R146">
        <v>299.99193000000002</v>
      </c>
      <c r="S146">
        <v>-577068.83522999997</v>
      </c>
      <c r="T146">
        <v>2497346.6072</v>
      </c>
      <c r="U146">
        <v>57.264409999999998</v>
      </c>
      <c r="V146">
        <v>480.49122</v>
      </c>
      <c r="W146">
        <f t="shared" si="54"/>
        <v>4.8049122E-2</v>
      </c>
      <c r="Y146">
        <v>1300000</v>
      </c>
      <c r="Z146">
        <v>37.873800000000003</v>
      </c>
      <c r="AA146">
        <v>96.767799999999994</v>
      </c>
      <c r="AB146">
        <v>58.893999999999998</v>
      </c>
      <c r="AD146">
        <f t="shared" si="60"/>
        <v>106903.40881404829</v>
      </c>
      <c r="AE146">
        <f t="shared" si="52"/>
        <v>4.5943907528946497E-2</v>
      </c>
      <c r="AF146">
        <f t="shared" si="61"/>
        <v>45.943907528946497</v>
      </c>
      <c r="AG146">
        <f t="shared" si="62"/>
        <v>146.31189269959063</v>
      </c>
      <c r="AH146">
        <f t="shared" si="63"/>
        <v>4.1158650119880848E-3</v>
      </c>
      <c r="AJ146">
        <v>114</v>
      </c>
      <c r="AK146">
        <v>672.54187729097816</v>
      </c>
      <c r="AL146">
        <v>50.637253444633473</v>
      </c>
    </row>
    <row r="147" spans="2:38" x14ac:dyDescent="0.2">
      <c r="B147">
        <v>480</v>
      </c>
      <c r="C147">
        <v>1400000</v>
      </c>
      <c r="E147">
        <v>300.05765000000002</v>
      </c>
      <c r="F147">
        <v>-577067.76092000003</v>
      </c>
      <c r="G147">
        <v>2497346.6072</v>
      </c>
      <c r="H147">
        <v>84.385270000000006</v>
      </c>
      <c r="J147">
        <f t="shared" si="55"/>
        <v>985.74825754843187</v>
      </c>
      <c r="K147">
        <f t="shared" si="56"/>
        <v>9.47680157946693E-2</v>
      </c>
      <c r="L147" s="2">
        <f t="shared" si="57"/>
        <v>0.99947854172239436</v>
      </c>
      <c r="M147">
        <f t="shared" si="58"/>
        <v>-20.716030000010505</v>
      </c>
      <c r="N147">
        <f t="shared" si="59"/>
        <v>-4.4731422500015467</v>
      </c>
      <c r="P147">
        <f t="shared" si="51"/>
        <v>480</v>
      </c>
      <c r="Q147">
        <v>1400000</v>
      </c>
      <c r="R147">
        <v>300.05765000000002</v>
      </c>
      <c r="S147">
        <v>-577067.76092000003</v>
      </c>
      <c r="T147">
        <v>2497346.6072</v>
      </c>
      <c r="U147">
        <v>84.385270000000006</v>
      </c>
      <c r="V147">
        <v>597.58705999999995</v>
      </c>
      <c r="W147">
        <f t="shared" si="54"/>
        <v>5.9758705999999995E-2</v>
      </c>
      <c r="Y147">
        <v>1400000</v>
      </c>
      <c r="Z147">
        <v>38.088700000000003</v>
      </c>
      <c r="AA147">
        <v>96.584000000000003</v>
      </c>
      <c r="AB147">
        <v>58.4953</v>
      </c>
      <c r="AD147">
        <f t="shared" si="60"/>
        <v>104746.93299605171</v>
      </c>
      <c r="AE147">
        <f t="shared" si="52"/>
        <v>5.831682830421326E-2</v>
      </c>
      <c r="AF147">
        <f t="shared" si="61"/>
        <v>58.31682830421326</v>
      </c>
      <c r="AG147">
        <f t="shared" si="62"/>
        <v>131.41375635462987</v>
      </c>
      <c r="AH147">
        <f t="shared" si="63"/>
        <v>4.5824730736325515E-3</v>
      </c>
      <c r="AJ147">
        <v>115</v>
      </c>
      <c r="AK147">
        <v>584.55163792244252</v>
      </c>
      <c r="AL147">
        <v>49.599910866162254</v>
      </c>
    </row>
    <row r="148" spans="2:38" x14ac:dyDescent="0.2">
      <c r="B148">
        <v>520</v>
      </c>
      <c r="C148">
        <v>1500000</v>
      </c>
      <c r="E148">
        <v>299.91703000000001</v>
      </c>
      <c r="F148">
        <v>-577068.68819000002</v>
      </c>
      <c r="G148">
        <v>2497346.6072</v>
      </c>
      <c r="H148">
        <v>96.591250000000002</v>
      </c>
      <c r="J148">
        <f t="shared" si="55"/>
        <v>984.82098754844628</v>
      </c>
      <c r="K148">
        <f t="shared" si="56"/>
        <v>0.10266535044422508</v>
      </c>
      <c r="L148" s="2">
        <f t="shared" si="57"/>
        <v>0.99947854172239436</v>
      </c>
      <c r="M148">
        <f t="shared" si="58"/>
        <v>-21.643299999996088</v>
      </c>
      <c r="N148">
        <f t="shared" si="59"/>
        <v>-4.5231817499996394</v>
      </c>
      <c r="P148">
        <f t="shared" si="51"/>
        <v>520</v>
      </c>
      <c r="Q148">
        <v>1500000</v>
      </c>
      <c r="R148">
        <v>299.91703000000001</v>
      </c>
      <c r="S148">
        <v>-577068.68819000002</v>
      </c>
      <c r="T148">
        <v>2497346.6072</v>
      </c>
      <c r="U148">
        <v>96.591250000000002</v>
      </c>
      <c r="V148">
        <v>709.20401000000004</v>
      </c>
      <c r="W148">
        <f t="shared" si="54"/>
        <v>7.0920401000000008E-2</v>
      </c>
      <c r="Y148">
        <v>1500000</v>
      </c>
      <c r="Z148">
        <v>38.085799999999999</v>
      </c>
      <c r="AA148">
        <v>96.214600000000004</v>
      </c>
      <c r="AB148">
        <v>58.128799999999998</v>
      </c>
      <c r="AD148">
        <f t="shared" si="60"/>
        <v>102790.37970995645</v>
      </c>
      <c r="AE148">
        <f t="shared" si="52"/>
        <v>7.052656610672664E-2</v>
      </c>
      <c r="AF148">
        <f t="shared" si="61"/>
        <v>70.526566106726634</v>
      </c>
      <c r="AG148">
        <f t="shared" si="62"/>
        <v>119.03916665641495</v>
      </c>
      <c r="AH148">
        <f t="shared" si="63"/>
        <v>5.0588391780172779E-3</v>
      </c>
      <c r="AJ148">
        <v>116</v>
      </c>
      <c r="AK148">
        <v>754.09802324883469</v>
      </c>
      <c r="AL148">
        <v>49.490380283964512</v>
      </c>
    </row>
    <row r="149" spans="2:38" x14ac:dyDescent="0.2">
      <c r="B149">
        <v>560</v>
      </c>
      <c r="C149">
        <v>1600000</v>
      </c>
      <c r="E149">
        <v>299.98329999999999</v>
      </c>
      <c r="F149">
        <v>-577069.94984999998</v>
      </c>
      <c r="G149">
        <v>2497346.6072</v>
      </c>
      <c r="H149">
        <v>145.78715</v>
      </c>
      <c r="J149">
        <f t="shared" si="55"/>
        <v>983.55932754848618</v>
      </c>
      <c r="K149">
        <f t="shared" si="56"/>
        <v>0.11056268509378085</v>
      </c>
      <c r="L149" s="2">
        <f t="shared" si="57"/>
        <v>0.99947854172239436</v>
      </c>
      <c r="M149">
        <f t="shared" si="58"/>
        <v>-22.904959999956191</v>
      </c>
      <c r="N149">
        <f t="shared" si="59"/>
        <v>-4.5315414999990029</v>
      </c>
      <c r="P149">
        <f t="shared" si="51"/>
        <v>560</v>
      </c>
      <c r="Q149">
        <v>1600000</v>
      </c>
      <c r="R149">
        <v>299.98329999999999</v>
      </c>
      <c r="S149">
        <v>-577069.94984999998</v>
      </c>
      <c r="T149">
        <v>2497346.6072</v>
      </c>
      <c r="U149">
        <v>145.78715</v>
      </c>
      <c r="V149">
        <v>877.06056000000001</v>
      </c>
      <c r="W149">
        <f t="shared" si="54"/>
        <v>8.7706056000000004E-2</v>
      </c>
      <c r="Y149">
        <v>1600000</v>
      </c>
      <c r="Z149">
        <v>37.993299999999998</v>
      </c>
      <c r="AA149">
        <v>96.294300000000007</v>
      </c>
      <c r="AB149">
        <v>58.301000000000002</v>
      </c>
      <c r="AD149">
        <f t="shared" si="60"/>
        <v>103706.60321216485</v>
      </c>
      <c r="AE149">
        <f t="shared" si="52"/>
        <v>8.6448447613556162E-2</v>
      </c>
      <c r="AF149">
        <f t="shared" si="61"/>
        <v>86.448447613556155</v>
      </c>
      <c r="AG149">
        <f t="shared" si="62"/>
        <v>111.52163652565297</v>
      </c>
      <c r="AH149">
        <f t="shared" si="63"/>
        <v>5.3998490226735306E-3</v>
      </c>
      <c r="AJ149">
        <v>117</v>
      </c>
      <c r="AK149">
        <v>585.98441015729065</v>
      </c>
      <c r="AL149">
        <v>49.445352823787644</v>
      </c>
    </row>
    <row r="150" spans="2:38" x14ac:dyDescent="0.2">
      <c r="B150">
        <v>600</v>
      </c>
      <c r="C150">
        <v>1700000</v>
      </c>
      <c r="E150">
        <v>300.06423000000001</v>
      </c>
      <c r="F150">
        <v>-577068.14876999997</v>
      </c>
      <c r="G150">
        <v>2497346.6072</v>
      </c>
      <c r="H150">
        <v>184.42716999999999</v>
      </c>
      <c r="J150">
        <f t="shared" si="55"/>
        <v>985.36040754849091</v>
      </c>
      <c r="K150">
        <f t="shared" si="56"/>
        <v>0.11846001974333663</v>
      </c>
      <c r="L150" s="2">
        <f t="shared" si="57"/>
        <v>0.99947854172239436</v>
      </c>
      <c r="M150">
        <f t="shared" si="58"/>
        <v>-21.103879999951459</v>
      </c>
      <c r="N150">
        <f t="shared" si="59"/>
        <v>-4.4549729999998817</v>
      </c>
      <c r="P150">
        <f t="shared" si="51"/>
        <v>600</v>
      </c>
      <c r="Q150">
        <v>1700000</v>
      </c>
      <c r="R150">
        <v>300.06423000000001</v>
      </c>
      <c r="S150">
        <v>-577068.14876999997</v>
      </c>
      <c r="T150">
        <v>2497346.6072</v>
      </c>
      <c r="U150">
        <v>184.42716999999999</v>
      </c>
      <c r="V150">
        <v>1065.00998</v>
      </c>
      <c r="W150">
        <f t="shared" si="54"/>
        <v>0.10650099800000001</v>
      </c>
      <c r="Y150">
        <v>1700000</v>
      </c>
      <c r="Z150">
        <v>38.003999999999998</v>
      </c>
      <c r="AA150">
        <v>96.226600000000005</v>
      </c>
      <c r="AB150">
        <v>58.2226</v>
      </c>
      <c r="AD150">
        <f t="shared" si="60"/>
        <v>103288.78864590517</v>
      </c>
      <c r="AE150">
        <f t="shared" si="52"/>
        <v>0.10539852180619688</v>
      </c>
      <c r="AF150">
        <f t="shared" si="61"/>
        <v>105.39852180619688</v>
      </c>
      <c r="AG150">
        <f t="shared" si="62"/>
        <v>103.66751420427347</v>
      </c>
      <c r="AH150">
        <f t="shared" si="63"/>
        <v>5.8089557237128728E-3</v>
      </c>
      <c r="AJ150">
        <v>118</v>
      </c>
      <c r="AK150">
        <v>737.08563241040179</v>
      </c>
      <c r="AL150">
        <v>48.782556636362735</v>
      </c>
    </row>
    <row r="151" spans="2:38" x14ac:dyDescent="0.2">
      <c r="B151">
        <v>640</v>
      </c>
      <c r="C151">
        <v>1800000</v>
      </c>
      <c r="E151">
        <v>300.02873</v>
      </c>
      <c r="F151">
        <v>-577070.05859000003</v>
      </c>
      <c r="G151">
        <v>2497346.6072</v>
      </c>
      <c r="H151">
        <v>219.10704999999999</v>
      </c>
      <c r="J151">
        <f t="shared" si="55"/>
        <v>983.45058754843194</v>
      </c>
      <c r="K151">
        <f t="shared" si="56"/>
        <v>0.12635735439289239</v>
      </c>
      <c r="L151" s="2">
        <f t="shared" si="57"/>
        <v>0.99947854172239436</v>
      </c>
      <c r="M151">
        <f t="shared" si="58"/>
        <v>-23.013700000010431</v>
      </c>
      <c r="N151">
        <f t="shared" si="59"/>
        <v>-4.5477455000014739</v>
      </c>
      <c r="P151">
        <f t="shared" si="51"/>
        <v>640</v>
      </c>
      <c r="Q151">
        <v>1800000</v>
      </c>
      <c r="R151">
        <v>300.02873</v>
      </c>
      <c r="S151">
        <v>-577070.05859000003</v>
      </c>
      <c r="T151">
        <v>2497346.6072</v>
      </c>
      <c r="U151">
        <v>219.10704999999999</v>
      </c>
      <c r="V151">
        <v>1225.9498699999999</v>
      </c>
      <c r="W151">
        <f t="shared" si="54"/>
        <v>0.122594987</v>
      </c>
      <c r="Y151">
        <v>1800000</v>
      </c>
      <c r="Z151">
        <v>37.921300000000002</v>
      </c>
      <c r="AA151">
        <v>96.211799999999997</v>
      </c>
      <c r="AB151">
        <v>58.290500000000002</v>
      </c>
      <c r="AD151">
        <f t="shared" si="60"/>
        <v>103650.5806792074</v>
      </c>
      <c r="AE151">
        <f t="shared" si="52"/>
        <v>0.12090242146429295</v>
      </c>
      <c r="AF151">
        <f t="shared" si="61"/>
        <v>120.90242146429294</v>
      </c>
      <c r="AG151">
        <f t="shared" si="62"/>
        <v>97.528718257841703</v>
      </c>
      <c r="AH151">
        <f t="shared" si="63"/>
        <v>6.1745915537199285E-3</v>
      </c>
      <c r="AJ151">
        <v>119</v>
      </c>
      <c r="AK151">
        <v>628.89097894553083</v>
      </c>
      <c r="AL151">
        <v>48.782101197647684</v>
      </c>
    </row>
    <row r="152" spans="2:38" x14ac:dyDescent="0.2">
      <c r="B152">
        <v>680</v>
      </c>
      <c r="C152">
        <v>1900000</v>
      </c>
      <c r="E152">
        <v>299.98120999999998</v>
      </c>
      <c r="F152">
        <v>-577069.03891999996</v>
      </c>
      <c r="G152">
        <v>2497346.6072</v>
      </c>
      <c r="H152">
        <v>236.16911999999999</v>
      </c>
      <c r="J152">
        <f t="shared" si="55"/>
        <v>984.47025754849892</v>
      </c>
      <c r="K152">
        <f t="shared" si="56"/>
        <v>0.13425468904244817</v>
      </c>
      <c r="L152" s="2">
        <f t="shared" si="57"/>
        <v>0.99947854172239436</v>
      </c>
      <c r="M152">
        <f t="shared" si="58"/>
        <v>-21.99402999994345</v>
      </c>
      <c r="N152">
        <f t="shared" si="59"/>
        <v>-4.4745082499983253</v>
      </c>
      <c r="P152">
        <f t="shared" si="51"/>
        <v>680</v>
      </c>
      <c r="Q152">
        <v>1900000</v>
      </c>
      <c r="R152">
        <v>299.98120999999998</v>
      </c>
      <c r="S152">
        <v>-577069.03891999996</v>
      </c>
      <c r="T152">
        <v>2497346.6072</v>
      </c>
      <c r="U152">
        <v>236.16911999999999</v>
      </c>
      <c r="V152">
        <v>1437.4894099999999</v>
      </c>
      <c r="W152">
        <f t="shared" si="54"/>
        <v>0.14374894099999999</v>
      </c>
      <c r="Y152">
        <v>1900000</v>
      </c>
      <c r="Z152">
        <v>37.943800000000003</v>
      </c>
      <c r="AA152">
        <v>96.237700000000004</v>
      </c>
      <c r="AB152">
        <v>58.293900000000001</v>
      </c>
      <c r="AD152">
        <f t="shared" si="60"/>
        <v>103668.71909955305</v>
      </c>
      <c r="AE152">
        <f t="shared" si="52"/>
        <v>0.14173951684614475</v>
      </c>
      <c r="AF152">
        <f t="shared" si="61"/>
        <v>141.73951684614474</v>
      </c>
      <c r="AG152">
        <f t="shared" si="62"/>
        <v>91.807798002574771</v>
      </c>
      <c r="AH152">
        <f t="shared" si="63"/>
        <v>6.5593556658783067E-3</v>
      </c>
      <c r="AJ152">
        <v>120</v>
      </c>
      <c r="AK152">
        <v>826.91227718054233</v>
      </c>
      <c r="AL152">
        <v>48.620008278755805</v>
      </c>
    </row>
    <row r="153" spans="2:38" x14ac:dyDescent="0.2">
      <c r="B153">
        <v>720</v>
      </c>
      <c r="C153">
        <v>2000000</v>
      </c>
      <c r="E153">
        <v>300.05058000000002</v>
      </c>
      <c r="F153">
        <v>-577066.90368999995</v>
      </c>
      <c r="G153">
        <v>2497346.6072</v>
      </c>
      <c r="H153">
        <v>280.26524999999998</v>
      </c>
      <c r="J153">
        <f t="shared" si="55"/>
        <v>986.60548754851334</v>
      </c>
      <c r="K153">
        <f t="shared" si="56"/>
        <v>0.14215202369200394</v>
      </c>
      <c r="L153" s="2">
        <f t="shared" si="57"/>
        <v>0.99947854172239436</v>
      </c>
      <c r="M153">
        <f t="shared" si="58"/>
        <v>-19.858799999929033</v>
      </c>
      <c r="N153">
        <f t="shared" si="59"/>
        <v>-4.4466192499996398</v>
      </c>
      <c r="P153">
        <f t="shared" si="51"/>
        <v>720</v>
      </c>
      <c r="Q153">
        <v>2000000</v>
      </c>
      <c r="R153">
        <v>300.05058000000002</v>
      </c>
      <c r="S153">
        <v>-577066.90368999995</v>
      </c>
      <c r="T153">
        <v>2497346.6072</v>
      </c>
      <c r="U153">
        <v>280.26524999999998</v>
      </c>
      <c r="V153">
        <v>1664.7904900000001</v>
      </c>
      <c r="W153">
        <f t="shared" si="54"/>
        <v>0.16647904900000002</v>
      </c>
      <c r="Y153">
        <v>2000000</v>
      </c>
      <c r="Z153">
        <v>37.900100000000002</v>
      </c>
      <c r="AA153">
        <v>96.388999999999996</v>
      </c>
      <c r="AB153">
        <v>58.488900000000001</v>
      </c>
      <c r="AD153">
        <f t="shared" si="60"/>
        <v>104712.55551475672</v>
      </c>
      <c r="AE153">
        <f t="shared" si="52"/>
        <v>0.16251552467696601</v>
      </c>
      <c r="AF153">
        <f t="shared" si="61"/>
        <v>162.51552467696601</v>
      </c>
      <c r="AG153">
        <f t="shared" si="62"/>
        <v>87.580417959703453</v>
      </c>
      <c r="AH153">
        <f t="shared" si="63"/>
        <v>6.875966272244528E-3</v>
      </c>
      <c r="AJ153">
        <v>121</v>
      </c>
      <c r="AK153">
        <v>638.09507815758934</v>
      </c>
      <c r="AL153">
        <v>48.056343663089372</v>
      </c>
    </row>
    <row r="154" spans="2:38" x14ac:dyDescent="0.2">
      <c r="B154">
        <v>760</v>
      </c>
      <c r="C154">
        <v>2100000</v>
      </c>
      <c r="E154">
        <v>300.00342999999998</v>
      </c>
      <c r="F154">
        <v>-577066.89711000002</v>
      </c>
      <c r="G154">
        <v>2497346.6072</v>
      </c>
      <c r="H154">
        <v>350.76774999999998</v>
      </c>
      <c r="J154">
        <f t="shared" si="55"/>
        <v>986.6120675484417</v>
      </c>
      <c r="K154">
        <f t="shared" si="56"/>
        <v>0.15004935834155972</v>
      </c>
      <c r="L154" s="2">
        <f t="shared" si="57"/>
        <v>0.99947854172239436</v>
      </c>
      <c r="M154">
        <f t="shared" si="58"/>
        <v>-19.852220000000671</v>
      </c>
      <c r="N154">
        <f t="shared" si="59"/>
        <v>-4.4998355000017911</v>
      </c>
      <c r="P154">
        <f t="shared" si="51"/>
        <v>760</v>
      </c>
      <c r="Q154">
        <v>2100000</v>
      </c>
      <c r="R154">
        <v>300.00342999999998</v>
      </c>
      <c r="S154">
        <v>-577066.89711000002</v>
      </c>
      <c r="T154">
        <v>2497346.6072</v>
      </c>
      <c r="U154">
        <v>350.76774999999998</v>
      </c>
      <c r="V154">
        <v>1912.1127300000001</v>
      </c>
      <c r="W154">
        <f t="shared" si="54"/>
        <v>0.19121127300000001</v>
      </c>
      <c r="Y154">
        <v>2100000</v>
      </c>
      <c r="Z154">
        <v>38.031700000000001</v>
      </c>
      <c r="AA154">
        <v>96.673699999999997</v>
      </c>
      <c r="AB154">
        <v>58.642000000000003</v>
      </c>
      <c r="AD154">
        <f t="shared" si="60"/>
        <v>105536.99362603408</v>
      </c>
      <c r="AE154">
        <f t="shared" si="52"/>
        <v>0.1852007755429588</v>
      </c>
      <c r="AF154">
        <f t="shared" si="61"/>
        <v>185.20077554295881</v>
      </c>
      <c r="AG154">
        <f t="shared" si="62"/>
        <v>83.624181002102262</v>
      </c>
      <c r="AH154">
        <f t="shared" si="63"/>
        <v>7.2012663416680996E-3</v>
      </c>
      <c r="AJ154">
        <v>122</v>
      </c>
      <c r="AK154">
        <v>799.28514462335897</v>
      </c>
      <c r="AL154">
        <v>48.025766030184634</v>
      </c>
    </row>
    <row r="155" spans="2:38" x14ac:dyDescent="0.2">
      <c r="B155">
        <v>800</v>
      </c>
      <c r="C155">
        <v>2200000</v>
      </c>
      <c r="E155">
        <v>299.99360000000001</v>
      </c>
      <c r="F155">
        <v>-577067.18633000006</v>
      </c>
      <c r="G155">
        <v>2497346.6072</v>
      </c>
      <c r="H155">
        <v>376.48818</v>
      </c>
      <c r="J155">
        <f t="shared" si="55"/>
        <v>986.32284754840657</v>
      </c>
      <c r="K155">
        <f t="shared" si="56"/>
        <v>0.15794669299111549</v>
      </c>
      <c r="L155" s="2">
        <f t="shared" si="57"/>
        <v>0.99947854172239436</v>
      </c>
      <c r="M155">
        <f t="shared" si="58"/>
        <v>-20.1414400000358</v>
      </c>
      <c r="N155">
        <f t="shared" si="59"/>
        <v>-4.5072305000008779</v>
      </c>
      <c r="P155">
        <f t="shared" si="51"/>
        <v>800</v>
      </c>
      <c r="Q155">
        <v>2200000</v>
      </c>
      <c r="R155">
        <v>299.99360000000001</v>
      </c>
      <c r="S155">
        <v>-577067.18633000006</v>
      </c>
      <c r="T155">
        <v>2497346.6072</v>
      </c>
      <c r="U155">
        <v>376.48818</v>
      </c>
      <c r="V155">
        <v>2144.93984</v>
      </c>
      <c r="W155">
        <f t="shared" si="54"/>
        <v>0.214493984</v>
      </c>
      <c r="Y155">
        <v>2200000</v>
      </c>
      <c r="Z155">
        <v>38.120199999999997</v>
      </c>
      <c r="AA155">
        <v>96.332599999999999</v>
      </c>
      <c r="AB155">
        <v>58.212400000000002</v>
      </c>
      <c r="AD155">
        <f t="shared" si="60"/>
        <v>103234.51275898406</v>
      </c>
      <c r="AE155">
        <f t="shared" si="52"/>
        <v>0.21238519040393486</v>
      </c>
      <c r="AF155">
        <f t="shared" si="61"/>
        <v>212.38519040393487</v>
      </c>
      <c r="AG155">
        <f t="shared" si="62"/>
        <v>77.709779479325249</v>
      </c>
      <c r="AH155">
        <f t="shared" si="63"/>
        <v>7.7493464018929025E-3</v>
      </c>
      <c r="AJ155">
        <v>123</v>
      </c>
      <c r="AK155">
        <v>889.76451585951691</v>
      </c>
      <c r="AL155">
        <v>48.021412675080384</v>
      </c>
    </row>
    <row r="156" spans="2:38" x14ac:dyDescent="0.2">
      <c r="B156">
        <v>840</v>
      </c>
      <c r="C156">
        <v>2300000</v>
      </c>
      <c r="E156">
        <v>299.97667999999999</v>
      </c>
      <c r="F156">
        <v>-577059.09077999997</v>
      </c>
      <c r="G156">
        <v>2497346.6072</v>
      </c>
      <c r="H156">
        <v>443.07605999999998</v>
      </c>
      <c r="J156">
        <f t="shared" si="55"/>
        <v>994.41839754849207</v>
      </c>
      <c r="K156">
        <f t="shared" si="56"/>
        <v>0.16584402764067127</v>
      </c>
      <c r="L156" s="2">
        <f t="shared" si="57"/>
        <v>0.99947854172239436</v>
      </c>
      <c r="M156">
        <f t="shared" si="58"/>
        <v>-12.045889999950305</v>
      </c>
      <c r="N156">
        <f t="shared" si="59"/>
        <v>-4.2976112499978623</v>
      </c>
      <c r="P156">
        <f t="shared" si="51"/>
        <v>840</v>
      </c>
      <c r="Q156">
        <v>2300000</v>
      </c>
      <c r="R156">
        <v>299.97667999999999</v>
      </c>
      <c r="S156">
        <v>-577059.09077999997</v>
      </c>
      <c r="T156">
        <v>2497346.6072</v>
      </c>
      <c r="U156">
        <v>443.07605999999998</v>
      </c>
      <c r="V156">
        <v>2453.69038</v>
      </c>
      <c r="W156">
        <f t="shared" si="54"/>
        <v>0.24536903800000001</v>
      </c>
      <c r="Y156">
        <v>2300000</v>
      </c>
      <c r="Z156">
        <v>38.213099999999997</v>
      </c>
      <c r="AA156">
        <v>96.727000000000004</v>
      </c>
      <c r="AB156">
        <v>58.5139</v>
      </c>
      <c r="AD156">
        <f t="shared" si="60"/>
        <v>104846.88525852791</v>
      </c>
      <c r="AE156">
        <f t="shared" si="52"/>
        <v>0.23922042283715422</v>
      </c>
      <c r="AF156">
        <f t="shared" si="61"/>
        <v>239.22042283715422</v>
      </c>
      <c r="AG156">
        <f t="shared" si="62"/>
        <v>75.165231312720834</v>
      </c>
      <c r="AH156">
        <f t="shared" si="63"/>
        <v>8.0116829215169955E-3</v>
      </c>
      <c r="AJ156">
        <v>124</v>
      </c>
      <c r="AK156">
        <v>982.09146228416216</v>
      </c>
      <c r="AL156">
        <v>46.913488617572391</v>
      </c>
    </row>
    <row r="157" spans="2:38" x14ac:dyDescent="0.2">
      <c r="B157">
        <v>880</v>
      </c>
      <c r="C157">
        <v>2400000</v>
      </c>
      <c r="E157">
        <v>300.06146999999999</v>
      </c>
      <c r="F157">
        <v>-577057.77393000002</v>
      </c>
      <c r="G157">
        <v>2497346.6072</v>
      </c>
      <c r="H157">
        <v>527.18254000000002</v>
      </c>
      <c r="J157">
        <f t="shared" si="55"/>
        <v>995.73524754843675</v>
      </c>
      <c r="K157">
        <f t="shared" si="56"/>
        <v>0.17374136229022705</v>
      </c>
      <c r="L157" s="2">
        <f t="shared" si="57"/>
        <v>0.99947854172239436</v>
      </c>
      <c r="M157">
        <f t="shared" si="58"/>
        <v>-10.729040000005625</v>
      </c>
      <c r="N157">
        <f t="shared" si="59"/>
        <v>-4.4670787500013827</v>
      </c>
      <c r="P157">
        <f t="shared" si="51"/>
        <v>880</v>
      </c>
      <c r="Q157">
        <v>2400000</v>
      </c>
      <c r="R157">
        <v>300.06146999999999</v>
      </c>
      <c r="S157">
        <v>-577057.77393000002</v>
      </c>
      <c r="T157">
        <v>2497346.6072</v>
      </c>
      <c r="U157">
        <v>527.18254000000002</v>
      </c>
      <c r="V157">
        <v>2727.55746</v>
      </c>
      <c r="W157">
        <f t="shared" si="54"/>
        <v>0.27275574600000002</v>
      </c>
      <c r="Y157">
        <v>2400000</v>
      </c>
      <c r="Z157">
        <v>37.8504</v>
      </c>
      <c r="AA157">
        <v>96.636600000000001</v>
      </c>
      <c r="AB157">
        <v>58.786200000000001</v>
      </c>
      <c r="AD157">
        <f t="shared" si="60"/>
        <v>106317.45236424368</v>
      </c>
      <c r="AE157">
        <f t="shared" si="52"/>
        <v>0.26224267955653785</v>
      </c>
      <c r="AF157">
        <f t="shared" si="61"/>
        <v>262.24267955653784</v>
      </c>
      <c r="AG157">
        <f t="shared" si="62"/>
        <v>72.754965697440397</v>
      </c>
      <c r="AH157">
        <f t="shared" si="63"/>
        <v>8.2770982602660501E-3</v>
      </c>
      <c r="AJ157">
        <v>125</v>
      </c>
      <c r="AK157">
        <v>685.72968942050045</v>
      </c>
      <c r="AL157">
        <v>46.838471261777435</v>
      </c>
    </row>
    <row r="158" spans="2:38" x14ac:dyDescent="0.2">
      <c r="B158">
        <v>920</v>
      </c>
      <c r="C158">
        <v>2500000</v>
      </c>
      <c r="E158">
        <v>300.05504000000002</v>
      </c>
      <c r="F158">
        <v>-577055.44168000005</v>
      </c>
      <c r="G158">
        <v>2497346.6072</v>
      </c>
      <c r="H158">
        <v>574.10934999999995</v>
      </c>
      <c r="J158">
        <f t="shared" si="55"/>
        <v>998.06749754841439</v>
      </c>
      <c r="K158">
        <f t="shared" si="56"/>
        <v>0.18163869693978282</v>
      </c>
      <c r="L158" s="2">
        <f t="shared" si="57"/>
        <v>0.99947854172239436</v>
      </c>
      <c r="M158">
        <f t="shared" si="58"/>
        <v>-8.3967900000279769</v>
      </c>
      <c r="N158">
        <f t="shared" si="59"/>
        <v>-4.4416937500005584</v>
      </c>
      <c r="P158">
        <f t="shared" si="51"/>
        <v>920</v>
      </c>
      <c r="Q158">
        <v>2500000</v>
      </c>
      <c r="R158">
        <v>300.05504000000002</v>
      </c>
      <c r="S158">
        <v>-577055.44168000005</v>
      </c>
      <c r="T158">
        <v>2497346.6072</v>
      </c>
      <c r="U158">
        <v>574.10934999999995</v>
      </c>
      <c r="V158">
        <v>3066.39338</v>
      </c>
      <c r="W158">
        <f t="shared" si="54"/>
        <v>0.30663933800000004</v>
      </c>
      <c r="Y158">
        <v>2500000</v>
      </c>
      <c r="Z158">
        <v>38.085000000000001</v>
      </c>
      <c r="AA158">
        <v>96.628399999999999</v>
      </c>
      <c r="AB158">
        <v>58.543399999999998</v>
      </c>
      <c r="AD158">
        <f t="shared" si="60"/>
        <v>105005.54205884886</v>
      </c>
      <c r="AE158">
        <f t="shared" si="52"/>
        <v>0.29850366940209561</v>
      </c>
      <c r="AF158">
        <f t="shared" si="61"/>
        <v>298.50366940209562</v>
      </c>
      <c r="AG158">
        <f t="shared" si="62"/>
        <v>68.732975465042159</v>
      </c>
      <c r="AH158">
        <f t="shared" si="63"/>
        <v>8.7614423197244114E-3</v>
      </c>
      <c r="AJ158">
        <v>126</v>
      </c>
      <c r="AK158">
        <v>689.93246640208315</v>
      </c>
      <c r="AL158">
        <v>46.783663208642835</v>
      </c>
    </row>
    <row r="159" spans="2:38" x14ac:dyDescent="0.2">
      <c r="B159">
        <v>960</v>
      </c>
      <c r="C159">
        <v>2600000</v>
      </c>
      <c r="E159">
        <v>300.00038000000001</v>
      </c>
      <c r="F159">
        <v>-577050.33958999999</v>
      </c>
      <c r="G159">
        <v>2497346.6072</v>
      </c>
      <c r="H159">
        <v>653.94453999999996</v>
      </c>
      <c r="J159">
        <f t="shared" si="55"/>
        <v>1003.1695875484729</v>
      </c>
      <c r="K159">
        <f t="shared" si="56"/>
        <v>0.1895360315893386</v>
      </c>
      <c r="L159" s="2">
        <f t="shared" si="57"/>
        <v>0.99947854172239436</v>
      </c>
      <c r="M159">
        <f t="shared" si="58"/>
        <v>-3.2946999999694526</v>
      </c>
      <c r="N159">
        <f t="shared" si="59"/>
        <v>-4.3724477499985372</v>
      </c>
      <c r="P159">
        <f t="shared" si="51"/>
        <v>960</v>
      </c>
      <c r="Q159">
        <v>2600000</v>
      </c>
      <c r="R159">
        <v>300.00038000000001</v>
      </c>
      <c r="S159">
        <v>-577050.33958999999</v>
      </c>
      <c r="T159">
        <v>2497346.6072</v>
      </c>
      <c r="U159">
        <v>653.94453999999996</v>
      </c>
      <c r="V159">
        <v>3371.4140299999999</v>
      </c>
      <c r="W159">
        <f t="shared" si="54"/>
        <v>0.33714140300000001</v>
      </c>
      <c r="Y159">
        <v>2600000</v>
      </c>
      <c r="Z159">
        <v>38.176200000000001</v>
      </c>
      <c r="AA159">
        <v>96.760099999999994</v>
      </c>
      <c r="AB159">
        <v>58.5839</v>
      </c>
      <c r="AD159">
        <f t="shared" si="60"/>
        <v>105223.61961206773</v>
      </c>
      <c r="AE159">
        <f t="shared" si="52"/>
        <v>0.32751627003646572</v>
      </c>
      <c r="AF159">
        <f t="shared" si="61"/>
        <v>327.5162700364657</v>
      </c>
      <c r="AG159">
        <f t="shared" si="62"/>
        <v>66.005899719153319</v>
      </c>
      <c r="AH159">
        <f t="shared" si="63"/>
        <v>9.1234268839949784E-3</v>
      </c>
      <c r="AJ159">
        <v>127</v>
      </c>
      <c r="AK159">
        <v>878.07660775980764</v>
      </c>
      <c r="AL159">
        <v>46.543240227462185</v>
      </c>
    </row>
    <row r="160" spans="2:38" x14ac:dyDescent="0.2">
      <c r="B160">
        <v>1000</v>
      </c>
      <c r="C160">
        <v>2700000</v>
      </c>
      <c r="E160">
        <v>299.98916000000003</v>
      </c>
      <c r="F160">
        <v>-577047.14584999997</v>
      </c>
      <c r="G160">
        <v>2497346.6072</v>
      </c>
      <c r="H160">
        <v>719.79137000000003</v>
      </c>
      <c r="J160">
        <f t="shared" si="55"/>
        <v>1006.3633275484899</v>
      </c>
      <c r="K160">
        <f t="shared" si="56"/>
        <v>0.19743336623889438</v>
      </c>
      <c r="L160" s="2">
        <f t="shared" si="57"/>
        <v>0.99947854172239436</v>
      </c>
      <c r="M160">
        <f t="shared" si="58"/>
        <v>-0.1009599999524653</v>
      </c>
      <c r="N160">
        <f t="shared" si="59"/>
        <v>-4.4201564999995755</v>
      </c>
      <c r="P160">
        <f t="shared" si="51"/>
        <v>1000</v>
      </c>
      <c r="Q160">
        <v>2700000</v>
      </c>
      <c r="R160">
        <v>299.98916000000003</v>
      </c>
      <c r="S160">
        <v>-577047.14584999997</v>
      </c>
      <c r="T160">
        <v>2497346.6072</v>
      </c>
      <c r="U160">
        <v>719.79137000000003</v>
      </c>
      <c r="V160">
        <v>3750.7243199999998</v>
      </c>
      <c r="W160">
        <f t="shared" si="54"/>
        <v>0.37507243200000001</v>
      </c>
      <c r="Y160">
        <v>2700000</v>
      </c>
      <c r="Z160">
        <v>37.997700000000002</v>
      </c>
      <c r="AA160">
        <v>96.783299999999997</v>
      </c>
      <c r="AB160">
        <v>58.785600000000002</v>
      </c>
      <c r="AD160">
        <f t="shared" si="60"/>
        <v>106314.1970175631</v>
      </c>
      <c r="AE160">
        <f t="shared" si="52"/>
        <v>0.36062672492397774</v>
      </c>
      <c r="AF160">
        <f t="shared" si="61"/>
        <v>360.62672492397775</v>
      </c>
      <c r="AG160">
        <f t="shared" si="62"/>
        <v>64.0224094439765</v>
      </c>
      <c r="AH160">
        <f t="shared" si="63"/>
        <v>9.406081483499331E-3</v>
      </c>
      <c r="AJ160">
        <v>128</v>
      </c>
      <c r="AK160">
        <v>747.61721585881878</v>
      </c>
      <c r="AL160">
        <v>45.082470188165679</v>
      </c>
    </row>
    <row r="161" spans="2:38" x14ac:dyDescent="0.2">
      <c r="B161">
        <v>1040</v>
      </c>
      <c r="C161">
        <v>2800000</v>
      </c>
      <c r="E161">
        <v>299.99349999999998</v>
      </c>
      <c r="F161">
        <v>-577042.64106000005</v>
      </c>
      <c r="G161">
        <v>2497346.6072</v>
      </c>
      <c r="H161">
        <v>752.06200000000001</v>
      </c>
      <c r="J161">
        <f t="shared" si="55"/>
        <v>1010.8681175484089</v>
      </c>
      <c r="K161">
        <f t="shared" si="56"/>
        <v>0.20533070088845015</v>
      </c>
      <c r="L161" s="2">
        <f t="shared" si="57"/>
        <v>0.99947854172239436</v>
      </c>
      <c r="M161">
        <f t="shared" si="58"/>
        <v>4.4038299999665469</v>
      </c>
      <c r="N161">
        <f t="shared" si="59"/>
        <v>-4.3873802500020247</v>
      </c>
      <c r="P161">
        <f t="shared" si="51"/>
        <v>1040</v>
      </c>
      <c r="Q161">
        <v>2800000</v>
      </c>
      <c r="R161">
        <v>299.99349999999998</v>
      </c>
      <c r="S161">
        <v>-577042.64106000005</v>
      </c>
      <c r="T161">
        <v>2497346.6072</v>
      </c>
      <c r="U161">
        <v>752.06200000000001</v>
      </c>
      <c r="V161">
        <v>4098.2126099999996</v>
      </c>
      <c r="W161">
        <f t="shared" si="54"/>
        <v>0.40982126099999999</v>
      </c>
      <c r="Y161">
        <v>2800000</v>
      </c>
      <c r="Z161">
        <v>38.183900000000001</v>
      </c>
      <c r="AA161">
        <v>96.453699999999998</v>
      </c>
      <c r="AB161">
        <v>58.269799999999996</v>
      </c>
      <c r="AD161">
        <f t="shared" si="60"/>
        <v>103540.19535839205</v>
      </c>
      <c r="AE161">
        <f t="shared" si="52"/>
        <v>0.40459408742910291</v>
      </c>
      <c r="AF161">
        <f t="shared" si="61"/>
        <v>404.5940874291029</v>
      </c>
      <c r="AG161">
        <f t="shared" si="62"/>
        <v>59.953755427715087</v>
      </c>
      <c r="AH161">
        <f t="shared" si="63"/>
        <v>1.0044408322779032E-2</v>
      </c>
      <c r="AJ161">
        <v>129</v>
      </c>
      <c r="AK161">
        <v>766.8525724535707</v>
      </c>
      <c r="AL161">
        <v>45.077012971311881</v>
      </c>
    </row>
    <row r="162" spans="2:38" x14ac:dyDescent="0.2">
      <c r="B162">
        <v>1080</v>
      </c>
      <c r="C162">
        <v>2900000</v>
      </c>
      <c r="E162">
        <v>300.01089999999999</v>
      </c>
      <c r="F162">
        <v>-577036.18946000002</v>
      </c>
      <c r="G162">
        <v>2497346.6072</v>
      </c>
      <c r="H162">
        <v>830.52192000000002</v>
      </c>
      <c r="J162">
        <f t="shared" si="55"/>
        <v>1017.3197175484383</v>
      </c>
      <c r="K162">
        <f t="shared" si="56"/>
        <v>0.21322803553800593</v>
      </c>
      <c r="L162" s="2">
        <f t="shared" si="57"/>
        <v>0.99947854172239436</v>
      </c>
      <c r="M162">
        <f t="shared" si="58"/>
        <v>10.855429999995977</v>
      </c>
      <c r="N162">
        <f t="shared" si="59"/>
        <v>-4.3387099999992644</v>
      </c>
      <c r="P162">
        <f t="shared" si="51"/>
        <v>1080</v>
      </c>
      <c r="Q162">
        <v>2900000</v>
      </c>
      <c r="R162">
        <v>300.01089999999999</v>
      </c>
      <c r="S162">
        <v>-577036.18946000002</v>
      </c>
      <c r="T162">
        <v>2497346.6072</v>
      </c>
      <c r="U162">
        <v>830.52192000000002</v>
      </c>
      <c r="V162">
        <v>4477.6790300000002</v>
      </c>
      <c r="W162">
        <f t="shared" si="54"/>
        <v>0.44776790300000002</v>
      </c>
      <c r="Y162">
        <v>2900000</v>
      </c>
      <c r="Z162">
        <v>38.104500000000002</v>
      </c>
      <c r="AA162">
        <v>96.709500000000006</v>
      </c>
      <c r="AB162">
        <v>58.604999999999997</v>
      </c>
      <c r="AD162">
        <f t="shared" si="60"/>
        <v>105337.35485944872</v>
      </c>
      <c r="AE162">
        <f t="shared" si="52"/>
        <v>0.43451480376243518</v>
      </c>
      <c r="AF162">
        <f t="shared" si="61"/>
        <v>434.51480376243518</v>
      </c>
      <c r="AG162">
        <f t="shared" si="62"/>
        <v>58.735328792925941</v>
      </c>
      <c r="AH162">
        <f t="shared" si="63"/>
        <v>1.0252773115871767E-2</v>
      </c>
      <c r="AJ162">
        <v>130</v>
      </c>
      <c r="AK162">
        <v>1121.1226577537839</v>
      </c>
      <c r="AL162">
        <v>44.459979647440328</v>
      </c>
    </row>
    <row r="163" spans="2:38" x14ac:dyDescent="0.2">
      <c r="B163">
        <v>1120</v>
      </c>
      <c r="C163">
        <v>3000000</v>
      </c>
      <c r="E163">
        <v>300.03831000000002</v>
      </c>
      <c r="F163">
        <v>-577031.42076000001</v>
      </c>
      <c r="G163">
        <v>2497346.6072</v>
      </c>
      <c r="H163">
        <v>934.03715</v>
      </c>
      <c r="J163">
        <f t="shared" si="55"/>
        <v>1022.0884175484534</v>
      </c>
      <c r="K163">
        <f t="shared" si="56"/>
        <v>0.2211253701875617</v>
      </c>
      <c r="L163" s="2">
        <f t="shared" si="57"/>
        <v>0.99947854172239436</v>
      </c>
      <c r="M163">
        <f t="shared" si="58"/>
        <v>15.624130000011064</v>
      </c>
      <c r="N163">
        <f t="shared" si="59"/>
        <v>-4.380782499999623</v>
      </c>
      <c r="P163">
        <f t="shared" si="51"/>
        <v>1120</v>
      </c>
      <c r="Q163">
        <v>3000000</v>
      </c>
      <c r="R163">
        <v>300.03831000000002</v>
      </c>
      <c r="S163">
        <v>-577031.42076000001</v>
      </c>
      <c r="T163">
        <v>2497346.6072</v>
      </c>
      <c r="U163">
        <v>934.03715</v>
      </c>
      <c r="V163">
        <v>4983.8709699999999</v>
      </c>
      <c r="W163">
        <f t="shared" si="54"/>
        <v>0.498387097</v>
      </c>
      <c r="Y163">
        <v>3000000</v>
      </c>
      <c r="Z163">
        <v>38.181899999999999</v>
      </c>
      <c r="AA163">
        <v>96.653400000000005</v>
      </c>
      <c r="AB163">
        <v>58.471499999999999</v>
      </c>
      <c r="AD163">
        <f t="shared" si="60"/>
        <v>104619.12976273654</v>
      </c>
      <c r="AE163">
        <f t="shared" si="52"/>
        <v>0.48695599132772432</v>
      </c>
      <c r="AF163">
        <f t="shared" si="61"/>
        <v>486.95599132772435</v>
      </c>
      <c r="AG163">
        <f t="shared" si="62"/>
        <v>56.251464234928513</v>
      </c>
      <c r="AH163">
        <f t="shared" si="63"/>
        <v>1.070549910460949E-2</v>
      </c>
      <c r="AJ163">
        <v>131</v>
      </c>
      <c r="AK163">
        <v>817.43611401264081</v>
      </c>
      <c r="AL163">
        <v>44.444072246598431</v>
      </c>
    </row>
    <row r="164" spans="2:38" x14ac:dyDescent="0.2">
      <c r="B164">
        <v>1160</v>
      </c>
      <c r="C164">
        <v>3100000</v>
      </c>
      <c r="E164">
        <v>300.03739000000002</v>
      </c>
      <c r="F164">
        <v>-577025.88606000005</v>
      </c>
      <c r="G164">
        <v>2497346.6072</v>
      </c>
      <c r="H164">
        <v>1030.1994299999999</v>
      </c>
      <c r="J164">
        <f t="shared" si="55"/>
        <v>1027.6231175484136</v>
      </c>
      <c r="K164">
        <f t="shared" si="56"/>
        <v>0.22902270483711748</v>
      </c>
      <c r="L164" s="2">
        <f t="shared" si="57"/>
        <v>0.99947854172239436</v>
      </c>
      <c r="M164">
        <f t="shared" si="58"/>
        <v>21.158829999971204</v>
      </c>
      <c r="N164">
        <f t="shared" si="59"/>
        <v>-4.3616325000009963</v>
      </c>
      <c r="P164">
        <f t="shared" si="51"/>
        <v>1160</v>
      </c>
      <c r="Q164">
        <v>3100000</v>
      </c>
      <c r="R164">
        <v>300.03739000000002</v>
      </c>
      <c r="S164">
        <v>-577025.88606000005</v>
      </c>
      <c r="T164">
        <v>2497346.6072</v>
      </c>
      <c r="U164">
        <v>1030.1994299999999</v>
      </c>
      <c r="V164">
        <v>5452.5085099999997</v>
      </c>
      <c r="W164">
        <f t="shared" si="54"/>
        <v>0.54525085100000004</v>
      </c>
      <c r="Y164">
        <v>3100000</v>
      </c>
      <c r="Z164">
        <v>37.920999999999999</v>
      </c>
      <c r="AA164">
        <v>96.300299999999993</v>
      </c>
      <c r="AB164">
        <v>58.379300000000001</v>
      </c>
      <c r="AD164">
        <f t="shared" si="60"/>
        <v>104125.00791997595</v>
      </c>
      <c r="AE164">
        <f t="shared" si="52"/>
        <v>0.53527299240689441</v>
      </c>
      <c r="AF164">
        <f t="shared" si="61"/>
        <v>535.27299240689445</v>
      </c>
      <c r="AG164">
        <f t="shared" si="62"/>
        <v>54.055241180525442</v>
      </c>
      <c r="AH164">
        <f t="shared" si="63"/>
        <v>1.1140455335105515E-2</v>
      </c>
      <c r="AJ164">
        <v>132</v>
      </c>
      <c r="AK164">
        <v>803.55258564642327</v>
      </c>
      <c r="AL164">
        <v>44.410412282803001</v>
      </c>
    </row>
    <row r="165" spans="2:38" x14ac:dyDescent="0.2">
      <c r="B165">
        <v>1200</v>
      </c>
      <c r="C165">
        <v>3200000</v>
      </c>
      <c r="E165">
        <v>300.02699999999999</v>
      </c>
      <c r="F165">
        <v>-577020.00526000001</v>
      </c>
      <c r="G165">
        <v>2497346.6072</v>
      </c>
      <c r="H165">
        <v>1130.9787699999999</v>
      </c>
      <c r="J165">
        <f t="shared" si="55"/>
        <v>1033.5039175484562</v>
      </c>
      <c r="K165">
        <f t="shared" si="56"/>
        <v>0.23692003948667326</v>
      </c>
      <c r="L165" s="2">
        <f t="shared" si="57"/>
        <v>0.99947854172239436</v>
      </c>
      <c r="M165">
        <f t="shared" si="58"/>
        <v>27.039630000013858</v>
      </c>
      <c r="N165">
        <f t="shared" si="59"/>
        <v>-4.3529799999989338</v>
      </c>
      <c r="P165">
        <f t="shared" si="51"/>
        <v>1200</v>
      </c>
      <c r="Q165">
        <v>3200000</v>
      </c>
      <c r="R165">
        <v>300.02699999999999</v>
      </c>
      <c r="S165">
        <v>-577020.00526000001</v>
      </c>
      <c r="T165">
        <v>2497346.6072</v>
      </c>
      <c r="U165">
        <v>1130.9787699999999</v>
      </c>
      <c r="V165">
        <v>5919.9607500000002</v>
      </c>
      <c r="W165">
        <f t="shared" si="54"/>
        <v>0.59199607500000007</v>
      </c>
      <c r="Y165">
        <v>3200000</v>
      </c>
      <c r="Z165">
        <v>37.962299999999999</v>
      </c>
      <c r="AA165">
        <v>96.770499999999998</v>
      </c>
      <c r="AB165">
        <v>58.808199999999999</v>
      </c>
      <c r="AD165">
        <f t="shared" si="60"/>
        <v>106436.86097017638</v>
      </c>
      <c r="AE165">
        <f t="shared" si="52"/>
        <v>0.56853970011332611</v>
      </c>
      <c r="AF165">
        <f t="shared" si="61"/>
        <v>568.53970011332615</v>
      </c>
      <c r="AG165">
        <f t="shared" si="62"/>
        <v>53.413564730200171</v>
      </c>
      <c r="AH165">
        <f t="shared" si="63"/>
        <v>1.1274289649863314E-2</v>
      </c>
      <c r="AJ165">
        <v>133</v>
      </c>
      <c r="AK165">
        <v>1044.2070882528321</v>
      </c>
      <c r="AL165">
        <v>44.295751915659494</v>
      </c>
    </row>
    <row r="166" spans="2:38" x14ac:dyDescent="0.2">
      <c r="B166">
        <v>1240</v>
      </c>
      <c r="C166">
        <v>3300000</v>
      </c>
      <c r="E166">
        <v>300.01193000000001</v>
      </c>
      <c r="F166">
        <v>-577012.28272999998</v>
      </c>
      <c r="G166">
        <v>2497346.6072</v>
      </c>
      <c r="H166">
        <v>1236.9171699999999</v>
      </c>
      <c r="J166">
        <f t="shared" si="55"/>
        <v>1041.2264475484844</v>
      </c>
      <c r="K166">
        <f t="shared" si="56"/>
        <v>0.24481737413622903</v>
      </c>
      <c r="L166" s="2">
        <f t="shared" si="57"/>
        <v>0.99947854172239436</v>
      </c>
      <c r="M166">
        <f t="shared" si="58"/>
        <v>34.762160000042059</v>
      </c>
      <c r="N166">
        <f t="shared" si="59"/>
        <v>-4.306936749999295</v>
      </c>
      <c r="P166">
        <f t="shared" si="51"/>
        <v>1240</v>
      </c>
      <c r="Q166">
        <v>3300000</v>
      </c>
      <c r="R166">
        <v>300.01193000000001</v>
      </c>
      <c r="S166">
        <v>-577012.28272999998</v>
      </c>
      <c r="T166">
        <v>2497346.6072</v>
      </c>
      <c r="U166">
        <v>1236.9171699999999</v>
      </c>
      <c r="V166">
        <v>6457.92166</v>
      </c>
      <c r="W166">
        <f t="shared" si="54"/>
        <v>0.645792166</v>
      </c>
      <c r="Y166">
        <v>3300000</v>
      </c>
      <c r="Z166">
        <v>37.975700000000003</v>
      </c>
      <c r="AA166">
        <v>96.836399999999998</v>
      </c>
      <c r="AB166">
        <v>58.860700000000001</v>
      </c>
      <c r="AD166">
        <f t="shared" si="60"/>
        <v>106722.17450898158</v>
      </c>
      <c r="AE166">
        <f t="shared" si="52"/>
        <v>0.61854618610047007</v>
      </c>
      <c r="AF166">
        <f t="shared" si="61"/>
        <v>618.54618610047009</v>
      </c>
      <c r="AG166">
        <f t="shared" si="62"/>
        <v>51.829107652668306</v>
      </c>
      <c r="AH166">
        <f t="shared" si="63"/>
        <v>1.1618953658929086E-2</v>
      </c>
      <c r="AJ166">
        <v>134</v>
      </c>
      <c r="AK166">
        <v>982.58282458011388</v>
      </c>
      <c r="AL166">
        <v>44.216316996678955</v>
      </c>
    </row>
    <row r="167" spans="2:38" x14ac:dyDescent="0.2">
      <c r="B167">
        <v>1280</v>
      </c>
      <c r="C167">
        <v>3400000</v>
      </c>
      <c r="E167">
        <v>300.02546000000001</v>
      </c>
      <c r="F167">
        <v>-577004.02492</v>
      </c>
      <c r="G167">
        <v>2497346.6072</v>
      </c>
      <c r="H167">
        <v>1355.33437</v>
      </c>
      <c r="J167">
        <f t="shared" si="55"/>
        <v>1049.4842575484654</v>
      </c>
      <c r="K167">
        <f t="shared" si="56"/>
        <v>0.25271470878578478</v>
      </c>
      <c r="L167" s="2">
        <f t="shared" si="57"/>
        <v>0.99947854172239436</v>
      </c>
      <c r="M167">
        <f t="shared" si="58"/>
        <v>43.019970000023022</v>
      </c>
      <c r="N167">
        <f t="shared" si="59"/>
        <v>-4.2935547500004763</v>
      </c>
      <c r="P167">
        <f t="shared" si="51"/>
        <v>1280</v>
      </c>
      <c r="Q167">
        <v>3400000</v>
      </c>
      <c r="R167">
        <v>300.02546000000001</v>
      </c>
      <c r="S167">
        <v>-577004.02492</v>
      </c>
      <c r="T167">
        <v>2497346.6072</v>
      </c>
      <c r="U167">
        <v>1355.33437</v>
      </c>
      <c r="V167">
        <v>7081.4903100000001</v>
      </c>
      <c r="W167">
        <f t="shared" si="54"/>
        <v>0.70814903100000004</v>
      </c>
      <c r="Y167">
        <v>3400000</v>
      </c>
      <c r="Z167">
        <v>38.021799999999999</v>
      </c>
      <c r="AA167">
        <v>97.049199999999999</v>
      </c>
      <c r="AB167">
        <v>59.0274</v>
      </c>
      <c r="AD167">
        <f t="shared" si="60"/>
        <v>107631.49187833087</v>
      </c>
      <c r="AE167">
        <f t="shared" si="52"/>
        <v>0.67254187729097814</v>
      </c>
      <c r="AF167">
        <f t="shared" si="61"/>
        <v>672.54187729097816</v>
      </c>
      <c r="AG167">
        <f t="shared" si="62"/>
        <v>50.637253444633473</v>
      </c>
      <c r="AH167">
        <f t="shared" si="63"/>
        <v>1.1892430158330813E-2</v>
      </c>
      <c r="AJ167">
        <v>135</v>
      </c>
      <c r="AK167">
        <v>867.85062380558441</v>
      </c>
      <c r="AL167">
        <v>43.591630433256</v>
      </c>
    </row>
    <row r="168" spans="2:38" x14ac:dyDescent="0.2">
      <c r="B168">
        <v>1320</v>
      </c>
      <c r="C168">
        <v>3500000</v>
      </c>
      <c r="E168">
        <v>299.98361999999997</v>
      </c>
      <c r="F168">
        <v>-576996.78789000004</v>
      </c>
      <c r="G168">
        <v>2497346.6072</v>
      </c>
      <c r="H168">
        <v>1463.36241</v>
      </c>
      <c r="J168">
        <f t="shared" si="55"/>
        <v>1056.7212875484256</v>
      </c>
      <c r="K168">
        <f t="shared" si="56"/>
        <v>0.26061204343534056</v>
      </c>
      <c r="L168" s="2">
        <f t="shared" si="57"/>
        <v>0.99947854172239436</v>
      </c>
      <c r="M168">
        <f t="shared" si="58"/>
        <v>50.256999999983236</v>
      </c>
      <c r="N168">
        <f t="shared" si="59"/>
        <v>-4.3190742500009947</v>
      </c>
      <c r="P168">
        <f t="shared" si="51"/>
        <v>1320</v>
      </c>
      <c r="Q168">
        <v>3500000</v>
      </c>
      <c r="R168">
        <v>299.98361999999997</v>
      </c>
      <c r="S168">
        <v>-576996.78789000004</v>
      </c>
      <c r="T168">
        <v>2497346.6072</v>
      </c>
      <c r="U168">
        <v>1463.36241</v>
      </c>
      <c r="V168">
        <v>7710.4842900000003</v>
      </c>
      <c r="W168">
        <f t="shared" si="54"/>
        <v>0.77104842900000004</v>
      </c>
      <c r="Y168">
        <v>3500000</v>
      </c>
      <c r="Z168">
        <v>37.869900000000001</v>
      </c>
      <c r="AA168">
        <v>96.768699999999995</v>
      </c>
      <c r="AB168">
        <v>58.898800000000001</v>
      </c>
      <c r="AD168">
        <f t="shared" si="60"/>
        <v>106929.54958485355</v>
      </c>
      <c r="AE168">
        <f t="shared" si="52"/>
        <v>0.73708563241040181</v>
      </c>
      <c r="AF168">
        <f t="shared" si="61"/>
        <v>737.08563241040179</v>
      </c>
      <c r="AG168">
        <f t="shared" si="62"/>
        <v>48.782556636362735</v>
      </c>
      <c r="AH168">
        <f t="shared" si="63"/>
        <v>1.2344576453607137E-2</v>
      </c>
      <c r="AJ168">
        <v>136</v>
      </c>
      <c r="AK168">
        <v>1149.2448583600149</v>
      </c>
      <c r="AL168">
        <v>43.545876204560514</v>
      </c>
    </row>
    <row r="169" spans="2:38" x14ac:dyDescent="0.2">
      <c r="B169">
        <v>1360</v>
      </c>
      <c r="C169">
        <v>3600000</v>
      </c>
      <c r="E169">
        <v>299.97453000000002</v>
      </c>
      <c r="F169">
        <v>-576989.25815999997</v>
      </c>
      <c r="G169">
        <v>2497346.6072</v>
      </c>
      <c r="H169">
        <v>1628.3720499999999</v>
      </c>
      <c r="J169">
        <f t="shared" si="55"/>
        <v>1064.2510175484931</v>
      </c>
      <c r="K169">
        <f t="shared" si="56"/>
        <v>0.26850937808489633</v>
      </c>
      <c r="L169" s="2">
        <f t="shared" si="57"/>
        <v>0.99947854172239436</v>
      </c>
      <c r="M169">
        <f t="shared" si="58"/>
        <v>57.786730000050738</v>
      </c>
      <c r="N169">
        <f t="shared" si="59"/>
        <v>-4.3117567499983123</v>
      </c>
      <c r="P169">
        <f t="shared" si="51"/>
        <v>1360</v>
      </c>
      <c r="Q169">
        <v>3600000</v>
      </c>
      <c r="R169">
        <v>299.97453000000002</v>
      </c>
      <c r="S169">
        <v>-576989.25815999997</v>
      </c>
      <c r="T169">
        <v>2497346.6072</v>
      </c>
      <c r="U169">
        <v>1628.3720499999999</v>
      </c>
      <c r="V169">
        <v>8480.8654399999996</v>
      </c>
      <c r="W169">
        <f t="shared" si="54"/>
        <v>0.84808654400000005</v>
      </c>
      <c r="Y169">
        <v>3600000</v>
      </c>
      <c r="Z169">
        <v>37.947000000000003</v>
      </c>
      <c r="AA169">
        <v>97.125600000000006</v>
      </c>
      <c r="AB169">
        <v>59.178600000000003</v>
      </c>
      <c r="AD169">
        <f t="shared" si="60"/>
        <v>108460.71371811874</v>
      </c>
      <c r="AE169">
        <f t="shared" si="52"/>
        <v>0.79928514462335898</v>
      </c>
      <c r="AF169">
        <f t="shared" si="61"/>
        <v>799.28514462335897</v>
      </c>
      <c r="AG169">
        <f t="shared" si="62"/>
        <v>48.025766030184634</v>
      </c>
      <c r="AH169">
        <f t="shared" si="63"/>
        <v>1.2539102439751024E-2</v>
      </c>
      <c r="AJ169">
        <v>137</v>
      </c>
      <c r="AK169">
        <v>899.72681886160012</v>
      </c>
      <c r="AL169">
        <v>42.807639142381063</v>
      </c>
    </row>
    <row r="170" spans="2:38" x14ac:dyDescent="0.2">
      <c r="B170">
        <v>1400</v>
      </c>
      <c r="C170">
        <v>3700000</v>
      </c>
      <c r="E170">
        <v>299.97118</v>
      </c>
      <c r="F170">
        <v>-576978.57799999998</v>
      </c>
      <c r="G170">
        <v>2497346.6072</v>
      </c>
      <c r="H170">
        <v>1749.6141399999999</v>
      </c>
      <c r="J170">
        <f t="shared" si="55"/>
        <v>1074.9311775484821</v>
      </c>
      <c r="K170">
        <f t="shared" si="56"/>
        <v>0.27640671273445211</v>
      </c>
      <c r="L170" s="2">
        <f t="shared" si="57"/>
        <v>0.99947854172239436</v>
      </c>
      <c r="M170">
        <f t="shared" si="58"/>
        <v>68.466890000039712</v>
      </c>
      <c r="N170">
        <f t="shared" si="59"/>
        <v>-4.2329960000002753</v>
      </c>
      <c r="P170">
        <f t="shared" si="51"/>
        <v>1400</v>
      </c>
      <c r="Q170">
        <v>3700000</v>
      </c>
      <c r="R170">
        <v>299.97118</v>
      </c>
      <c r="S170">
        <v>-576978.57799999998</v>
      </c>
      <c r="T170">
        <v>2497346.6072</v>
      </c>
      <c r="U170">
        <v>1749.6141399999999</v>
      </c>
      <c r="V170">
        <v>9294.8477399999992</v>
      </c>
      <c r="W170">
        <f t="shared" si="54"/>
        <v>0.92948477399999996</v>
      </c>
      <c r="Y170">
        <v>3700000</v>
      </c>
      <c r="Z170">
        <v>37.862200000000001</v>
      </c>
      <c r="AA170">
        <v>96.994100000000003</v>
      </c>
      <c r="AB170">
        <v>59.131900000000002</v>
      </c>
      <c r="AD170">
        <f t="shared" si="60"/>
        <v>108204.14533119739</v>
      </c>
      <c r="AE170">
        <f t="shared" si="52"/>
        <v>0.87807660775980767</v>
      </c>
      <c r="AF170">
        <f t="shared" si="61"/>
        <v>878.07660775980764</v>
      </c>
      <c r="AG170">
        <f t="shared" si="62"/>
        <v>46.543240227462185</v>
      </c>
      <c r="AH170">
        <f t="shared" si="63"/>
        <v>1.2938506151634029E-2</v>
      </c>
      <c r="AJ170">
        <v>138</v>
      </c>
      <c r="AK170">
        <v>1266.1567792749886</v>
      </c>
      <c r="AL170">
        <v>42.574680606264536</v>
      </c>
    </row>
    <row r="171" spans="2:38" x14ac:dyDescent="0.2">
      <c r="B171">
        <v>1440</v>
      </c>
      <c r="C171">
        <v>3800000</v>
      </c>
      <c r="E171">
        <v>299.94887</v>
      </c>
      <c r="F171">
        <v>-576967.41345999995</v>
      </c>
      <c r="G171">
        <v>2497346.6072</v>
      </c>
      <c r="H171">
        <v>1914.94793</v>
      </c>
      <c r="J171">
        <f t="shared" si="55"/>
        <v>1086.0957175485091</v>
      </c>
      <c r="K171">
        <f t="shared" si="56"/>
        <v>0.28430404738400789</v>
      </c>
      <c r="L171" s="2">
        <f t="shared" si="57"/>
        <v>0.99947854172239436</v>
      </c>
      <c r="M171">
        <f t="shared" si="58"/>
        <v>79.631430000066757</v>
      </c>
      <c r="N171">
        <f t="shared" si="59"/>
        <v>-4.2208864999993239</v>
      </c>
      <c r="P171">
        <f t="shared" si="51"/>
        <v>1440</v>
      </c>
      <c r="Q171">
        <v>3800000</v>
      </c>
      <c r="R171">
        <v>299.94887</v>
      </c>
      <c r="S171">
        <v>-576967.41345999995</v>
      </c>
      <c r="T171">
        <v>2497346.6072</v>
      </c>
      <c r="U171">
        <v>1914.94793</v>
      </c>
      <c r="V171">
        <v>10163.41005</v>
      </c>
      <c r="W171">
        <f t="shared" si="54"/>
        <v>1.0163410050000001</v>
      </c>
      <c r="Y171">
        <v>3800000</v>
      </c>
      <c r="Z171">
        <v>38.010899999999999</v>
      </c>
      <c r="AA171">
        <v>96.688900000000004</v>
      </c>
      <c r="AB171">
        <v>58.677999999999997</v>
      </c>
      <c r="AD171">
        <f t="shared" si="60"/>
        <v>105731.47870345019</v>
      </c>
      <c r="AE171">
        <f t="shared" si="52"/>
        <v>0.98258282458011392</v>
      </c>
      <c r="AF171">
        <f t="shared" si="61"/>
        <v>982.58282458011388</v>
      </c>
      <c r="AG171">
        <f t="shared" si="62"/>
        <v>44.216316996678955</v>
      </c>
      <c r="AH171">
        <f t="shared" si="63"/>
        <v>1.3619406610578411E-2</v>
      </c>
      <c r="AJ171">
        <v>139</v>
      </c>
      <c r="AK171">
        <v>956.83568934703419</v>
      </c>
      <c r="AL171">
        <v>42.351154880498861</v>
      </c>
    </row>
    <row r="172" spans="2:38" x14ac:dyDescent="0.2">
      <c r="B172">
        <v>1480</v>
      </c>
      <c r="C172">
        <v>3900000</v>
      </c>
      <c r="E172">
        <v>299.98237999999998</v>
      </c>
      <c r="F172">
        <v>-576955.65023000003</v>
      </c>
      <c r="G172">
        <v>2497346.6072</v>
      </c>
      <c r="H172">
        <v>2109.7314500000002</v>
      </c>
      <c r="J172">
        <f t="shared" si="55"/>
        <v>1097.8589475484332</v>
      </c>
      <c r="K172">
        <f t="shared" si="56"/>
        <v>0.29220138203356366</v>
      </c>
      <c r="L172" s="2">
        <f t="shared" si="57"/>
        <v>0.99947854172239436</v>
      </c>
      <c r="M172">
        <f t="shared" si="58"/>
        <v>91.394659999990836</v>
      </c>
      <c r="N172">
        <f t="shared" si="59"/>
        <v>-4.205919250001898</v>
      </c>
      <c r="P172">
        <f t="shared" si="51"/>
        <v>1480</v>
      </c>
      <c r="Q172">
        <v>3900000</v>
      </c>
      <c r="R172">
        <v>299.98237999999998</v>
      </c>
      <c r="S172">
        <v>-576955.65023000003</v>
      </c>
      <c r="T172">
        <v>2497346.6072</v>
      </c>
      <c r="U172">
        <v>2109.7314500000002</v>
      </c>
      <c r="V172">
        <v>11120.79033</v>
      </c>
      <c r="W172">
        <f t="shared" si="54"/>
        <v>1.1120790330000001</v>
      </c>
      <c r="Y172">
        <v>3900000</v>
      </c>
      <c r="Z172">
        <v>37.939799999999998</v>
      </c>
      <c r="AA172">
        <v>97.191599999999994</v>
      </c>
      <c r="AB172">
        <v>59.251800000000003</v>
      </c>
      <c r="AD172">
        <f t="shared" si="60"/>
        <v>108863.68786977095</v>
      </c>
      <c r="AE172">
        <f t="shared" si="52"/>
        <v>1.044207088252832</v>
      </c>
      <c r="AF172">
        <f t="shared" si="61"/>
        <v>1044.2070882528321</v>
      </c>
      <c r="AG172">
        <f t="shared" si="62"/>
        <v>44.295751915659494</v>
      </c>
      <c r="AH172">
        <f t="shared" si="63"/>
        <v>1.3594983129456921E-2</v>
      </c>
      <c r="AJ172">
        <v>140</v>
      </c>
      <c r="AK172">
        <v>1267.9263879040409</v>
      </c>
      <c r="AL172">
        <v>41.960587516649596</v>
      </c>
    </row>
    <row r="173" spans="2:38" x14ac:dyDescent="0.2">
      <c r="B173">
        <v>1520</v>
      </c>
      <c r="C173">
        <v>4000000</v>
      </c>
      <c r="E173">
        <v>300.00331999999997</v>
      </c>
      <c r="F173">
        <v>-576942.50465000002</v>
      </c>
      <c r="G173">
        <v>2497346.6072</v>
      </c>
      <c r="H173">
        <v>2350.3775300000002</v>
      </c>
      <c r="J173">
        <f t="shared" si="55"/>
        <v>1111.0045275484445</v>
      </c>
      <c r="K173">
        <f t="shared" si="56"/>
        <v>0.30009871668311944</v>
      </c>
      <c r="L173" s="2">
        <f t="shared" si="57"/>
        <v>0.99947854172239436</v>
      </c>
      <c r="M173">
        <f t="shared" si="58"/>
        <v>104.54024000000209</v>
      </c>
      <c r="N173">
        <f t="shared" si="59"/>
        <v>-4.1713604999997189</v>
      </c>
      <c r="P173">
        <f t="shared" si="51"/>
        <v>1520</v>
      </c>
      <c r="Q173">
        <v>4000000</v>
      </c>
      <c r="R173">
        <v>300.00331999999997</v>
      </c>
      <c r="S173">
        <v>-576942.50465000002</v>
      </c>
      <c r="T173">
        <v>2497346.6072</v>
      </c>
      <c r="U173">
        <v>2350.3775300000002</v>
      </c>
      <c r="V173">
        <v>12357.43723</v>
      </c>
      <c r="W173">
        <f t="shared" si="54"/>
        <v>1.2357437229999999</v>
      </c>
      <c r="Y173">
        <v>4000000</v>
      </c>
      <c r="Z173">
        <v>38.000100000000003</v>
      </c>
      <c r="AA173">
        <v>97.441699999999997</v>
      </c>
      <c r="AB173">
        <v>59.441600000000001</v>
      </c>
      <c r="AD173">
        <f t="shared" si="60"/>
        <v>109913.20463455992</v>
      </c>
      <c r="AE173">
        <f t="shared" si="52"/>
        <v>1.1492448583600148</v>
      </c>
      <c r="AF173">
        <f t="shared" si="61"/>
        <v>1149.2448583600149</v>
      </c>
      <c r="AG173">
        <f t="shared" si="62"/>
        <v>43.545876204560514</v>
      </c>
      <c r="AH173">
        <f t="shared" si="63"/>
        <v>1.382909364760772E-2</v>
      </c>
      <c r="AJ173">
        <v>141</v>
      </c>
      <c r="AK173">
        <v>982.73701674850054</v>
      </c>
      <c r="AL173">
        <v>41.910527489179998</v>
      </c>
    </row>
    <row r="174" spans="2:38" x14ac:dyDescent="0.2">
      <c r="B174">
        <v>1560</v>
      </c>
      <c r="C174">
        <v>4100000</v>
      </c>
      <c r="E174">
        <v>299.99689999999998</v>
      </c>
      <c r="F174">
        <v>-576930.96623999998</v>
      </c>
      <c r="G174">
        <v>2497346.6072</v>
      </c>
      <c r="H174">
        <v>2546.72649</v>
      </c>
      <c r="J174">
        <f t="shared" si="55"/>
        <v>1122.5429375484819</v>
      </c>
      <c r="K174">
        <f t="shared" si="56"/>
        <v>0.30799605133267521</v>
      </c>
      <c r="L174" s="2">
        <f t="shared" si="57"/>
        <v>0.99947854172239436</v>
      </c>
      <c r="M174">
        <f t="shared" si="58"/>
        <v>116.07865000003949</v>
      </c>
      <c r="N174">
        <f t="shared" si="59"/>
        <v>-4.2115397499990648</v>
      </c>
      <c r="P174">
        <f t="shared" si="51"/>
        <v>1560</v>
      </c>
      <c r="Q174">
        <v>4100000</v>
      </c>
      <c r="R174">
        <v>299.99689999999998</v>
      </c>
      <c r="S174">
        <v>-576930.96623999998</v>
      </c>
      <c r="T174">
        <v>2497346.6072</v>
      </c>
      <c r="U174">
        <v>2546.72649</v>
      </c>
      <c r="V174">
        <v>13482.96544</v>
      </c>
      <c r="W174">
        <f t="shared" si="54"/>
        <v>1.3482965440000001</v>
      </c>
      <c r="Y174">
        <v>4100000</v>
      </c>
      <c r="Z174">
        <v>38.070599999999999</v>
      </c>
      <c r="AA174">
        <v>97.292500000000004</v>
      </c>
      <c r="AB174">
        <v>59.221899999999998</v>
      </c>
      <c r="AD174">
        <f t="shared" si="60"/>
        <v>108698.96467282195</v>
      </c>
      <c r="AE174">
        <f t="shared" si="52"/>
        <v>1.267926387904041</v>
      </c>
      <c r="AF174">
        <f t="shared" si="61"/>
        <v>1267.9263879040409</v>
      </c>
      <c r="AG174">
        <f t="shared" si="62"/>
        <v>41.960587516649596</v>
      </c>
      <c r="AH174">
        <f t="shared" si="63"/>
        <v>1.435156263627272E-2</v>
      </c>
      <c r="AJ174">
        <v>142</v>
      </c>
      <c r="AK174">
        <v>1472.9777862831261</v>
      </c>
      <c r="AL174">
        <v>41.808451783329751</v>
      </c>
    </row>
    <row r="175" spans="2:38" x14ac:dyDescent="0.2">
      <c r="B175">
        <v>1600</v>
      </c>
      <c r="C175">
        <v>4200000</v>
      </c>
      <c r="E175">
        <v>300.02632</v>
      </c>
      <c r="F175">
        <v>-576910.49702000001</v>
      </c>
      <c r="G175">
        <v>2497346.6072</v>
      </c>
      <c r="H175">
        <v>2804.07834</v>
      </c>
      <c r="J175">
        <f t="shared" si="55"/>
        <v>1143.0121575484518</v>
      </c>
      <c r="K175">
        <f t="shared" si="56"/>
        <v>0.31589338598223099</v>
      </c>
      <c r="L175" s="2">
        <f t="shared" si="57"/>
        <v>0.99947854172239436</v>
      </c>
      <c r="M175">
        <f t="shared" si="58"/>
        <v>136.54787000000942</v>
      </c>
      <c r="N175">
        <f t="shared" si="59"/>
        <v>-3.9882695000007518</v>
      </c>
      <c r="P175">
        <f t="shared" si="51"/>
        <v>1600</v>
      </c>
      <c r="Q175">
        <v>4200000</v>
      </c>
      <c r="R175">
        <v>300.02632</v>
      </c>
      <c r="S175">
        <v>-576910.49702000001</v>
      </c>
      <c r="T175">
        <v>2497346.6072</v>
      </c>
      <c r="U175">
        <v>2804.07834</v>
      </c>
      <c r="V175">
        <v>14890.974389999999</v>
      </c>
      <c r="W175">
        <f t="shared" si="54"/>
        <v>1.489097439</v>
      </c>
      <c r="Y175">
        <v>4200000</v>
      </c>
      <c r="Z175">
        <v>37.977699999999999</v>
      </c>
      <c r="AA175">
        <v>96.857299999999995</v>
      </c>
      <c r="AB175">
        <v>58.879600000000003</v>
      </c>
      <c r="AD175">
        <f t="shared" si="60"/>
        <v>106825.01206457411</v>
      </c>
      <c r="AE175">
        <f t="shared" si="52"/>
        <v>1.4248993647037349</v>
      </c>
      <c r="AF175">
        <f t="shared" si="61"/>
        <v>1424.8993647037348</v>
      </c>
      <c r="AG175">
        <f t="shared" si="62"/>
        <v>40.20626391580408</v>
      </c>
      <c r="AH175">
        <f t="shared" si="63"/>
        <v>1.4977765684995422E-2</v>
      </c>
      <c r="AJ175">
        <v>143</v>
      </c>
      <c r="AK175">
        <v>1042.1864309773343</v>
      </c>
      <c r="AL175">
        <v>41.427477758543752</v>
      </c>
    </row>
    <row r="176" spans="2:38" x14ac:dyDescent="0.2">
      <c r="B176">
        <v>1640</v>
      </c>
      <c r="C176">
        <v>4300000</v>
      </c>
      <c r="E176">
        <v>299.98946999999998</v>
      </c>
      <c r="F176">
        <v>-576892.10011999996</v>
      </c>
      <c r="G176">
        <v>2497346.6072</v>
      </c>
      <c r="H176">
        <v>3074.03316</v>
      </c>
      <c r="J176">
        <f t="shared" si="55"/>
        <v>1161.4090575485025</v>
      </c>
      <c r="K176">
        <f t="shared" si="56"/>
        <v>0.32379072063178677</v>
      </c>
      <c r="L176" s="2">
        <f t="shared" si="57"/>
        <v>0.99947854172239436</v>
      </c>
      <c r="M176">
        <f t="shared" si="58"/>
        <v>154.94477000006009</v>
      </c>
      <c r="N176">
        <f t="shared" si="59"/>
        <v>-4.0400774999987332</v>
      </c>
      <c r="P176">
        <f t="shared" si="51"/>
        <v>1640</v>
      </c>
      <c r="Q176">
        <v>4300000</v>
      </c>
      <c r="R176">
        <v>299.98946999999998</v>
      </c>
      <c r="S176">
        <v>-576892.10011999996</v>
      </c>
      <c r="T176">
        <v>2497346.6072</v>
      </c>
      <c r="U176">
        <v>3074.03316</v>
      </c>
      <c r="V176">
        <v>16192.64885</v>
      </c>
      <c r="W176">
        <f t="shared" si="54"/>
        <v>1.619264885</v>
      </c>
      <c r="Y176">
        <v>4300000</v>
      </c>
      <c r="Z176">
        <v>37.998800000000003</v>
      </c>
      <c r="AA176">
        <v>97.383799999999994</v>
      </c>
      <c r="AB176">
        <v>59.384999999999998</v>
      </c>
      <c r="AD176">
        <f t="shared" si="60"/>
        <v>109599.52706328373</v>
      </c>
      <c r="AE176">
        <f t="shared" si="52"/>
        <v>1.5102305266495408</v>
      </c>
      <c r="AF176">
        <f t="shared" si="61"/>
        <v>1510.2305266495409</v>
      </c>
      <c r="AG176">
        <f t="shared" si="62"/>
        <v>40.244411705798456</v>
      </c>
      <c r="AH176">
        <f t="shared" si="63"/>
        <v>1.496356821916804E-2</v>
      </c>
      <c r="AJ176">
        <v>144</v>
      </c>
      <c r="AK176">
        <v>1598.4530620588366</v>
      </c>
      <c r="AL176">
        <v>41.371419394982681</v>
      </c>
    </row>
    <row r="177" spans="2:38" x14ac:dyDescent="0.2">
      <c r="B177">
        <v>1677</v>
      </c>
      <c r="C177">
        <v>4400000</v>
      </c>
      <c r="E177">
        <v>299.99554999999998</v>
      </c>
      <c r="F177">
        <v>-576874.21372</v>
      </c>
      <c r="G177">
        <v>2497346.6072</v>
      </c>
      <c r="H177">
        <v>3385.09494</v>
      </c>
      <c r="J177">
        <f t="shared" si="55"/>
        <v>1179.2954575484619</v>
      </c>
      <c r="K177">
        <f t="shared" si="56"/>
        <v>0.33109575518262585</v>
      </c>
      <c r="L177" s="2">
        <f t="shared" si="57"/>
        <v>0.99947854172239436</v>
      </c>
      <c r="M177">
        <f t="shared" si="58"/>
        <v>172.83117000001948</v>
      </c>
      <c r="N177">
        <f t="shared" si="59"/>
        <v>-4.0165837837848812</v>
      </c>
      <c r="P177">
        <f t="shared" si="51"/>
        <v>1677</v>
      </c>
      <c r="Q177">
        <v>4400000</v>
      </c>
      <c r="R177">
        <v>299.99554999999998</v>
      </c>
      <c r="S177">
        <v>-576874.21372</v>
      </c>
      <c r="T177">
        <v>2497346.6072</v>
      </c>
      <c r="U177">
        <v>3385.09494</v>
      </c>
      <c r="V177">
        <v>17743.639169999999</v>
      </c>
      <c r="W177">
        <f t="shared" si="54"/>
        <v>1.7743639169999998</v>
      </c>
      <c r="Y177">
        <v>4400000</v>
      </c>
      <c r="Z177">
        <v>37.959200000000003</v>
      </c>
      <c r="AA177">
        <v>97.444400000000002</v>
      </c>
      <c r="AB177">
        <v>59.485199999999999</v>
      </c>
      <c r="AD177">
        <f t="shared" si="60"/>
        <v>110155.24379425838</v>
      </c>
      <c r="AE177">
        <f t="shared" si="52"/>
        <v>1.6465372028337395</v>
      </c>
      <c r="AF177">
        <f t="shared" si="61"/>
        <v>1646.5372028337395</v>
      </c>
      <c r="AG177">
        <f t="shared" si="62"/>
        <v>39.556045207455213</v>
      </c>
      <c r="AH177">
        <f t="shared" si="63"/>
        <v>1.5223968848293815E-2</v>
      </c>
      <c r="AJ177">
        <v>145</v>
      </c>
      <c r="AK177">
        <v>1389.2463853803026</v>
      </c>
      <c r="AL177">
        <v>41.30195318286394</v>
      </c>
    </row>
    <row r="178" spans="2:38" x14ac:dyDescent="0.2">
      <c r="B178">
        <v>1704</v>
      </c>
      <c r="C178">
        <v>4500000</v>
      </c>
      <c r="E178">
        <v>299.96435000000002</v>
      </c>
      <c r="F178">
        <v>-576860.25101000001</v>
      </c>
      <c r="G178">
        <v>2497346.6072</v>
      </c>
      <c r="H178">
        <v>3629.95777</v>
      </c>
      <c r="J178">
        <f t="shared" si="55"/>
        <v>1193.2581675484544</v>
      </c>
      <c r="K178">
        <f t="shared" si="56"/>
        <v>0.33642645607107602</v>
      </c>
      <c r="L178" s="2">
        <f t="shared" si="57"/>
        <v>0.99947854172239436</v>
      </c>
      <c r="M178">
        <f t="shared" si="58"/>
        <v>186.793880000012</v>
      </c>
      <c r="N178">
        <f t="shared" si="59"/>
        <v>-3.9828625925928698</v>
      </c>
      <c r="P178">
        <f t="shared" si="51"/>
        <v>1704</v>
      </c>
      <c r="Q178">
        <v>4500000</v>
      </c>
      <c r="R178">
        <v>299.96435000000002</v>
      </c>
      <c r="S178">
        <v>-576860.25101000001</v>
      </c>
      <c r="T178">
        <v>2497346.6072</v>
      </c>
      <c r="U178">
        <v>3629.95777</v>
      </c>
      <c r="V178">
        <v>18821.889739999999</v>
      </c>
      <c r="W178">
        <f t="shared" si="54"/>
        <v>1.882188974</v>
      </c>
      <c r="Y178">
        <v>4500000</v>
      </c>
      <c r="Z178">
        <v>38.358400000000003</v>
      </c>
      <c r="AA178">
        <v>97.641999999999996</v>
      </c>
      <c r="AB178">
        <v>59.2836</v>
      </c>
      <c r="AD178">
        <f t="shared" si="60"/>
        <v>109039.06095028322</v>
      </c>
      <c r="AE178">
        <f t="shared" si="52"/>
        <v>1.7644735353973227</v>
      </c>
      <c r="AF178">
        <f t="shared" si="61"/>
        <v>1764.4735353973226</v>
      </c>
      <c r="AG178">
        <f t="shared" si="62"/>
        <v>38.534813676209247</v>
      </c>
      <c r="AH178">
        <f t="shared" si="63"/>
        <v>1.5627427319618473E-2</v>
      </c>
      <c r="AJ178">
        <v>146</v>
      </c>
      <c r="AK178">
        <v>1646.5372028337395</v>
      </c>
      <c r="AL178">
        <v>39.556045207455213</v>
      </c>
    </row>
    <row r="179" spans="2:38" x14ac:dyDescent="0.2">
      <c r="AJ179">
        <v>147</v>
      </c>
      <c r="AK179">
        <v>1261.0294237494372</v>
      </c>
      <c r="AL179">
        <v>39.305515273950164</v>
      </c>
    </row>
    <row r="180" spans="2:38" x14ac:dyDescent="0.2">
      <c r="AJ180">
        <v>148</v>
      </c>
      <c r="AK180">
        <v>1864.9973507808597</v>
      </c>
      <c r="AL180">
        <v>39.241385919526522</v>
      </c>
    </row>
    <row r="181" spans="2:38" x14ac:dyDescent="0.2">
      <c r="J181" t="s">
        <v>33</v>
      </c>
      <c r="K181" t="s">
        <v>34</v>
      </c>
      <c r="L181" t="s">
        <v>35</v>
      </c>
      <c r="AJ181">
        <v>149</v>
      </c>
      <c r="AK181">
        <v>1312.9734542025976</v>
      </c>
      <c r="AL181">
        <v>38.984879701820333</v>
      </c>
    </row>
    <row r="182" spans="2:38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9.4819470947581683E-2</v>
      </c>
      <c r="L182">
        <f>K182*16.02</f>
        <v>1.5190079245802586</v>
      </c>
      <c r="AE182" t="s">
        <v>9</v>
      </c>
      <c r="AJ182">
        <v>150</v>
      </c>
      <c r="AK182">
        <v>1950.1736026979975</v>
      </c>
      <c r="AL182">
        <v>38.836014824273676</v>
      </c>
    </row>
    <row r="183" spans="2:38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1361.1822200770387</v>
      </c>
      <c r="AL183">
        <v>38.764041626428451</v>
      </c>
    </row>
    <row r="184" spans="2:38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90" si="64">(1/6)*3.14*(AB184)^3</f>
        <v>46397.097696343335</v>
      </c>
      <c r="AJ184">
        <v>152</v>
      </c>
      <c r="AK184">
        <v>1809.4948633436397</v>
      </c>
      <c r="AL184">
        <v>38.615366148260918</v>
      </c>
    </row>
    <row r="185" spans="2:38" x14ac:dyDescent="0.2">
      <c r="B185">
        <v>0</v>
      </c>
      <c r="C185">
        <v>100000</v>
      </c>
      <c r="E185">
        <v>300.00346000000002</v>
      </c>
      <c r="F185">
        <v>-601869.68052000005</v>
      </c>
      <c r="G185" s="2">
        <v>2498649.5486900001</v>
      </c>
      <c r="H185">
        <v>-1.839E-2</v>
      </c>
      <c r="Y185">
        <v>100000</v>
      </c>
      <c r="Z185">
        <v>46.423499999999997</v>
      </c>
      <c r="AA185">
        <v>90.851900000000001</v>
      </c>
      <c r="AB185">
        <v>44.428400000000003</v>
      </c>
      <c r="AD185">
        <f t="shared" si="64"/>
        <v>45894.476195352123</v>
      </c>
      <c r="AJ185">
        <v>153</v>
      </c>
      <c r="AK185">
        <v>1764.4735353973226</v>
      </c>
      <c r="AL185">
        <v>38.534813676209247</v>
      </c>
    </row>
    <row r="186" spans="2:38" x14ac:dyDescent="0.2">
      <c r="B186">
        <v>0</v>
      </c>
      <c r="C186">
        <v>200000</v>
      </c>
      <c r="E186">
        <v>300.01717000000002</v>
      </c>
      <c r="F186">
        <v>-590570.70972000004</v>
      </c>
      <c r="G186" s="2">
        <v>2497704.3179100002</v>
      </c>
      <c r="H186">
        <v>-8.8400000000000006E-3</v>
      </c>
      <c r="J186">
        <f>F186-(128000-$B$184)/128000*F$134</f>
        <v>592.2734363747295</v>
      </c>
      <c r="K186">
        <f>B186/$B$184</f>
        <v>0</v>
      </c>
      <c r="L186" s="2">
        <f>G186/$G$185</f>
        <v>0.99962170333951172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46.778500000000001</v>
      </c>
      <c r="AA186">
        <v>90.613799999999998</v>
      </c>
      <c r="AB186">
        <v>43.835299999999997</v>
      </c>
      <c r="AD186">
        <f t="shared" si="64"/>
        <v>44080.88925488478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1435.0015204799752</v>
      </c>
      <c r="AL186">
        <v>38.46262157884388</v>
      </c>
    </row>
    <row r="187" spans="2:38" x14ac:dyDescent="0.2">
      <c r="B187">
        <v>20</v>
      </c>
      <c r="C187">
        <v>300000</v>
      </c>
      <c r="E187">
        <v>299.97930000000002</v>
      </c>
      <c r="F187">
        <v>-590571.10895000002</v>
      </c>
      <c r="G187" s="2">
        <v>2497704.3179100002</v>
      </c>
      <c r="H187">
        <v>-13.179550000000001</v>
      </c>
      <c r="J187">
        <f t="shared" ref="J187:J190" si="65">F187-(128000-$B$184)/128000*F$134</f>
        <v>591.87420637474861</v>
      </c>
      <c r="K187">
        <f t="shared" ref="K187:K190" si="66">B187/$B$184</f>
        <v>8.7834870443566099E-3</v>
      </c>
      <c r="L187" s="2">
        <f t="shared" ref="L187:L190" si="67">G187/$G$185</f>
        <v>0.99962170333951172</v>
      </c>
      <c r="M187">
        <f t="shared" ref="M187:M190" si="68">F187-$F$186</f>
        <v>-0.39922999998088926</v>
      </c>
      <c r="N187">
        <f>((M187-M186)-(B187-B186)*$B$15)/(B187-B186)</f>
        <v>-4.5199614999990443</v>
      </c>
      <c r="P187">
        <f>B187</f>
        <v>20</v>
      </c>
      <c r="Q187">
        <v>300000</v>
      </c>
      <c r="R187">
        <v>299.97930000000002</v>
      </c>
      <c r="S187">
        <v>-590571.10895000002</v>
      </c>
      <c r="T187" s="2">
        <v>2497704.3179100002</v>
      </c>
      <c r="U187">
        <v>-13.179550000000001</v>
      </c>
      <c r="V187">
        <v>21.144439999999999</v>
      </c>
      <c r="W187">
        <f>V187*10^-4</f>
        <v>2.114444E-3</v>
      </c>
      <c r="Y187">
        <v>300000</v>
      </c>
      <c r="Z187">
        <v>46.061199999999999</v>
      </c>
      <c r="AA187">
        <v>90.101799999999997</v>
      </c>
      <c r="AB187">
        <v>44.040599999999998</v>
      </c>
      <c r="AD187">
        <f t="shared" si="64"/>
        <v>44703.145082398711</v>
      </c>
      <c r="AE187">
        <f>W187*$AD$183/AD187</f>
        <v>2.1620982640499871E-3</v>
      </c>
      <c r="AF187">
        <f>AE187*1000</f>
        <v>2.1620982640499871</v>
      </c>
      <c r="AG187">
        <f t="shared" ref="AG187:AG190" si="69">AD187/P187*0.6022</f>
        <v>1346.0116984310253</v>
      </c>
      <c r="AH187">
        <f t="shared" ref="AH187:AH190" si="70">P187/AD187</f>
        <v>4.473958143914743E-4</v>
      </c>
      <c r="AJ187">
        <v>155</v>
      </c>
      <c r="AK187">
        <v>1477.2150880108813</v>
      </c>
      <c r="AL187">
        <v>37.858441755486083</v>
      </c>
    </row>
    <row r="188" spans="2:38" x14ac:dyDescent="0.2">
      <c r="B188">
        <v>40</v>
      </c>
      <c r="C188">
        <v>400000</v>
      </c>
      <c r="E188">
        <v>300.04336000000001</v>
      </c>
      <c r="F188">
        <v>-590571.97210000001</v>
      </c>
      <c r="G188" s="2">
        <v>2497704.3179100002</v>
      </c>
      <c r="H188">
        <v>-52.387250000000002</v>
      </c>
      <c r="J188">
        <f t="shared" si="65"/>
        <v>591.01105637475848</v>
      </c>
      <c r="K188">
        <f t="shared" si="66"/>
        <v>1.756697408871322E-2</v>
      </c>
      <c r="L188" s="2">
        <f t="shared" si="67"/>
        <v>0.99962170333951172</v>
      </c>
      <c r="M188">
        <f t="shared" si="68"/>
        <v>-1.2623799999710172</v>
      </c>
      <c r="N188">
        <f t="shared" ref="N188:N190" si="71">((M188-M187)-(B188-B187)*$B$15)/(B188-B187)</f>
        <v>-4.5431574999995066</v>
      </c>
      <c r="P188">
        <f t="shared" ref="P188:P225" si="72">B188</f>
        <v>40</v>
      </c>
      <c r="Q188">
        <v>400000</v>
      </c>
      <c r="R188">
        <v>300.04336000000001</v>
      </c>
      <c r="S188">
        <v>-590571.97210000001</v>
      </c>
      <c r="T188" s="2">
        <v>2497704.3179100002</v>
      </c>
      <c r="U188">
        <v>-52.387250000000002</v>
      </c>
      <c r="V188">
        <v>42.538209999999999</v>
      </c>
      <c r="W188">
        <f>V188*10^-4</f>
        <v>4.2538210000000005E-3</v>
      </c>
      <c r="Y188">
        <v>400000</v>
      </c>
      <c r="Z188">
        <v>46.494900000000001</v>
      </c>
      <c r="AA188">
        <v>90.313100000000006</v>
      </c>
      <c r="AB188">
        <v>43.818199999999997</v>
      </c>
      <c r="AD188">
        <f t="shared" ref="AD188:AD225" si="73">(1/6)*3.14*(AB188)^3</f>
        <v>44029.321965764779</v>
      </c>
      <c r="AE188">
        <f t="shared" ref="AE188:AE225" si="74">W188*$AD$183/AD188</f>
        <v>4.4162589727071207E-3</v>
      </c>
      <c r="AF188">
        <f t="shared" ref="AF188:AF225" si="75">AE188*1000</f>
        <v>4.4162589727071211</v>
      </c>
      <c r="AG188">
        <f t="shared" ref="AG188:AG225" si="76">AD188/P188*0.6022</f>
        <v>662.86144219458868</v>
      </c>
      <c r="AH188">
        <f t="shared" ref="AH188:AH225" si="77">P188/AD188</f>
        <v>9.0848548681040785E-4</v>
      </c>
      <c r="AJ188">
        <v>156</v>
      </c>
      <c r="AK188">
        <v>1560.7753841257606</v>
      </c>
      <c r="AL188">
        <v>37.812310469890861</v>
      </c>
    </row>
    <row r="189" spans="2:38" x14ac:dyDescent="0.2">
      <c r="B189">
        <v>60</v>
      </c>
      <c r="C189">
        <v>500000</v>
      </c>
      <c r="E189">
        <v>299.96328999999997</v>
      </c>
      <c r="F189">
        <v>-590577.10493999999</v>
      </c>
      <c r="G189" s="2">
        <v>2497704.3179100002</v>
      </c>
      <c r="H189">
        <v>-49.524920000000002</v>
      </c>
      <c r="J189">
        <f t="shared" si="65"/>
        <v>585.87821637478191</v>
      </c>
      <c r="K189">
        <f t="shared" si="66"/>
        <v>2.6350461133069828E-2</v>
      </c>
      <c r="L189" s="2">
        <f t="shared" si="67"/>
        <v>0.99962170333951172</v>
      </c>
      <c r="M189">
        <f t="shared" si="68"/>
        <v>-6.3952199999475852</v>
      </c>
      <c r="N189">
        <f t="shared" si="71"/>
        <v>-4.7566419999988288</v>
      </c>
      <c r="P189">
        <f t="shared" si="72"/>
        <v>60</v>
      </c>
      <c r="Q189">
        <v>500000</v>
      </c>
      <c r="R189">
        <v>299.96328999999997</v>
      </c>
      <c r="S189">
        <v>-590577.10493999999</v>
      </c>
      <c r="T189" s="2">
        <v>2497704.3179100002</v>
      </c>
      <c r="U189">
        <v>-49.524920000000002</v>
      </c>
      <c r="V189">
        <v>73.647589999999994</v>
      </c>
      <c r="W189">
        <f t="shared" ref="W189:W225" si="78">V189*10^-4</f>
        <v>7.3647589999999994E-3</v>
      </c>
      <c r="Y189">
        <v>500000</v>
      </c>
      <c r="Z189">
        <v>45.984499999999997</v>
      </c>
      <c r="AA189">
        <v>90.101900000000001</v>
      </c>
      <c r="AB189">
        <v>44.117400000000004</v>
      </c>
      <c r="AD189">
        <f t="shared" si="73"/>
        <v>44937.419274531057</v>
      </c>
      <c r="AE189">
        <f t="shared" si="74"/>
        <v>7.4914818505575752E-3</v>
      </c>
      <c r="AF189">
        <f t="shared" si="75"/>
        <v>7.4914818505575749</v>
      </c>
      <c r="AG189">
        <f t="shared" si="76"/>
        <v>451.02189811871</v>
      </c>
      <c r="AH189">
        <f t="shared" si="77"/>
        <v>1.3351901593068537E-3</v>
      </c>
      <c r="AJ189">
        <v>157</v>
      </c>
      <c r="AK189">
        <v>1883.9274976192041</v>
      </c>
      <c r="AL189">
        <v>36.041341518395875</v>
      </c>
    </row>
    <row r="190" spans="2:38" x14ac:dyDescent="0.2">
      <c r="B190">
        <v>80</v>
      </c>
      <c r="C190">
        <v>600000</v>
      </c>
      <c r="E190">
        <v>299.97843</v>
      </c>
      <c r="F190">
        <v>-590576.17651999998</v>
      </c>
      <c r="G190" s="2">
        <v>2497704.3179100002</v>
      </c>
      <c r="H190">
        <v>-83.492130000000003</v>
      </c>
      <c r="J190">
        <f t="shared" si="65"/>
        <v>586.80663637479302</v>
      </c>
      <c r="K190">
        <f t="shared" si="66"/>
        <v>3.513394817742644E-2</v>
      </c>
      <c r="L190" s="2">
        <f t="shared" si="67"/>
        <v>0.99962170333951172</v>
      </c>
      <c r="M190">
        <f t="shared" si="68"/>
        <v>-5.4667999999364838</v>
      </c>
      <c r="N190">
        <f t="shared" si="71"/>
        <v>-4.4535789999994453</v>
      </c>
      <c r="P190">
        <f t="shared" si="72"/>
        <v>80</v>
      </c>
      <c r="Q190">
        <v>600000</v>
      </c>
      <c r="R190">
        <v>299.97843</v>
      </c>
      <c r="S190">
        <v>-590576.17651999998</v>
      </c>
      <c r="T190" s="2">
        <v>2497704.3179100002</v>
      </c>
      <c r="U190">
        <v>-83.492130000000003</v>
      </c>
      <c r="V190">
        <v>101.89036</v>
      </c>
      <c r="W190">
        <f t="shared" si="78"/>
        <v>1.0189036E-2</v>
      </c>
      <c r="Y190">
        <v>600000</v>
      </c>
      <c r="Z190">
        <v>46.423200000000001</v>
      </c>
      <c r="AA190">
        <v>89.750799999999998</v>
      </c>
      <c r="AB190">
        <v>43.327599999999997</v>
      </c>
      <c r="AD190">
        <f t="shared" si="73"/>
        <v>42566.926893022748</v>
      </c>
      <c r="AE190">
        <f t="shared" si="74"/>
        <v>1.0941531590660185E-2</v>
      </c>
      <c r="AF190">
        <f t="shared" si="75"/>
        <v>10.941531590660185</v>
      </c>
      <c r="AG190">
        <f t="shared" si="76"/>
        <v>320.42254218722871</v>
      </c>
      <c r="AH190">
        <f t="shared" si="77"/>
        <v>1.8793933656768866E-3</v>
      </c>
      <c r="AJ190">
        <v>158</v>
      </c>
      <c r="AK190">
        <v>1955.0787859256861</v>
      </c>
      <c r="AL190">
        <v>35.865244797417098</v>
      </c>
    </row>
    <row r="191" spans="2:38" x14ac:dyDescent="0.2">
      <c r="B191">
        <v>100</v>
      </c>
      <c r="C191">
        <v>700000</v>
      </c>
      <c r="E191">
        <v>299.94006000000002</v>
      </c>
      <c r="F191">
        <v>-590579.87031999999</v>
      </c>
      <c r="G191">
        <v>2497704.3179100002</v>
      </c>
      <c r="H191">
        <v>-88.882760000000005</v>
      </c>
      <c r="J191">
        <f t="shared" ref="J191:J225" si="79">F191-(128000-$B$184)/128000*F$134</f>
        <v>583.11283637478482</v>
      </c>
      <c r="K191">
        <f t="shared" ref="K191:K225" si="80">B191/$B$184</f>
        <v>4.3917435221783048E-2</v>
      </c>
      <c r="L191" s="2">
        <f t="shared" ref="L191:L225" si="81">G191/$G$185</f>
        <v>0.99962170333951172</v>
      </c>
      <c r="M191">
        <f t="shared" ref="M191:M225" si="82">F191-$F$186</f>
        <v>-9.1605999999446794</v>
      </c>
      <c r="N191">
        <f t="shared" ref="N191:N225" si="83">((M191-M190)-(B191-B190)*$B$15)/(B191-B190)</f>
        <v>-4.6846900000004101</v>
      </c>
      <c r="P191">
        <f t="shared" si="72"/>
        <v>100</v>
      </c>
      <c r="Q191">
        <v>700000</v>
      </c>
      <c r="R191">
        <v>299.94006000000002</v>
      </c>
      <c r="S191">
        <v>-590579.87031999999</v>
      </c>
      <c r="T191">
        <v>2497704.3179100002</v>
      </c>
      <c r="U191">
        <v>-88.882760000000005</v>
      </c>
      <c r="V191">
        <v>155.24351999999999</v>
      </c>
      <c r="W191">
        <f t="shared" si="78"/>
        <v>1.5524352E-2</v>
      </c>
      <c r="Y191">
        <v>700000</v>
      </c>
      <c r="Z191">
        <v>46.4694</v>
      </c>
      <c r="AA191">
        <v>90.453699999999998</v>
      </c>
      <c r="AB191">
        <v>43.984299999999998</v>
      </c>
      <c r="AD191">
        <f t="shared" si="73"/>
        <v>44531.923228170614</v>
      </c>
      <c r="AE191">
        <f t="shared" si="74"/>
        <v>1.5935267167206106E-2</v>
      </c>
      <c r="AF191">
        <f t="shared" si="75"/>
        <v>15.935267167206106</v>
      </c>
      <c r="AG191">
        <f t="shared" si="76"/>
        <v>268.17124168004341</v>
      </c>
      <c r="AH191">
        <f t="shared" si="77"/>
        <v>2.2455800861692996E-3</v>
      </c>
      <c r="AJ191">
        <v>159</v>
      </c>
      <c r="AK191">
        <v>1971.6073746095833</v>
      </c>
      <c r="AL191">
        <v>35.449847461460095</v>
      </c>
    </row>
    <row r="192" spans="2:38" x14ac:dyDescent="0.2">
      <c r="B192">
        <v>120</v>
      </c>
      <c r="C192">
        <v>800000</v>
      </c>
      <c r="E192">
        <v>299.97280999999998</v>
      </c>
      <c r="F192">
        <v>-590578.24338999996</v>
      </c>
      <c r="G192">
        <v>2497704.3179100002</v>
      </c>
      <c r="H192">
        <v>-88.481350000000006</v>
      </c>
      <c r="J192">
        <f t="shared" si="79"/>
        <v>584.73976637481246</v>
      </c>
      <c r="K192">
        <f t="shared" si="80"/>
        <v>5.2700922266139656E-2</v>
      </c>
      <c r="L192" s="2">
        <f t="shared" si="81"/>
        <v>0.99962170333951172</v>
      </c>
      <c r="M192">
        <f t="shared" si="82"/>
        <v>-7.5336699999170378</v>
      </c>
      <c r="N192">
        <f t="shared" si="83"/>
        <v>-4.4186534999986176</v>
      </c>
      <c r="P192">
        <f t="shared" si="72"/>
        <v>120</v>
      </c>
      <c r="Q192">
        <v>800000</v>
      </c>
      <c r="R192">
        <v>299.97280999999998</v>
      </c>
      <c r="S192">
        <v>-590578.24338999996</v>
      </c>
      <c r="T192">
        <v>2497704.3179100002</v>
      </c>
      <c r="U192">
        <v>-88.481350000000006</v>
      </c>
      <c r="V192">
        <v>210.0386</v>
      </c>
      <c r="W192">
        <f t="shared" si="78"/>
        <v>2.1003860000000003E-2</v>
      </c>
      <c r="Y192">
        <v>800000</v>
      </c>
      <c r="Z192">
        <v>46.397799999999997</v>
      </c>
      <c r="AA192">
        <v>89.842799999999997</v>
      </c>
      <c r="AB192">
        <v>43.445</v>
      </c>
      <c r="AD192">
        <f t="shared" si="73"/>
        <v>42913.881967805421</v>
      </c>
      <c r="AE192">
        <f t="shared" si="74"/>
        <v>2.2372711993110701E-2</v>
      </c>
      <c r="AF192">
        <f t="shared" si="75"/>
        <v>22.372711993110702</v>
      </c>
      <c r="AG192">
        <f t="shared" si="76"/>
        <v>215.35616434177018</v>
      </c>
      <c r="AH192">
        <f t="shared" si="77"/>
        <v>2.7962979459659611E-3</v>
      </c>
      <c r="AJ192">
        <v>160</v>
      </c>
      <c r="AK192">
        <v>1929.4786932057962</v>
      </c>
      <c r="AL192">
        <v>35.442249862695135</v>
      </c>
    </row>
    <row r="193" spans="2:41" x14ac:dyDescent="0.2">
      <c r="B193">
        <v>140</v>
      </c>
      <c r="C193">
        <v>900000</v>
      </c>
      <c r="E193">
        <v>299.99919</v>
      </c>
      <c r="F193">
        <v>-590578.51873999997</v>
      </c>
      <c r="G193">
        <v>2497704.3179100002</v>
      </c>
      <c r="H193">
        <v>-39.807600000000001</v>
      </c>
      <c r="J193">
        <f t="shared" si="79"/>
        <v>584.46441637480166</v>
      </c>
      <c r="K193">
        <f t="shared" si="80"/>
        <v>6.1484409310496264E-2</v>
      </c>
      <c r="L193" s="2">
        <f t="shared" si="81"/>
        <v>0.99962170333951172</v>
      </c>
      <c r="M193">
        <f t="shared" si="82"/>
        <v>-7.8090199999278411</v>
      </c>
      <c r="N193">
        <f t="shared" si="83"/>
        <v>-4.5137675000005402</v>
      </c>
      <c r="P193">
        <f t="shared" si="72"/>
        <v>140</v>
      </c>
      <c r="Q193">
        <v>900000</v>
      </c>
      <c r="R193">
        <v>299.99919</v>
      </c>
      <c r="S193">
        <v>-590578.51873999997</v>
      </c>
      <c r="T193">
        <v>2497704.3179100002</v>
      </c>
      <c r="U193">
        <v>-39.807600000000001</v>
      </c>
      <c r="V193">
        <v>255.01614000000001</v>
      </c>
      <c r="W193">
        <f t="shared" si="78"/>
        <v>2.5501614000000002E-2</v>
      </c>
      <c r="Y193">
        <v>900000</v>
      </c>
      <c r="Z193">
        <v>46.642499999999998</v>
      </c>
      <c r="AA193">
        <v>90.074200000000005</v>
      </c>
      <c r="AB193">
        <v>43.431699999999999</v>
      </c>
      <c r="AD193">
        <f t="shared" si="73"/>
        <v>42874.481812172271</v>
      </c>
      <c r="AE193">
        <f t="shared" si="74"/>
        <v>2.7188553533286568E-2</v>
      </c>
      <c r="AF193">
        <f t="shared" si="75"/>
        <v>27.188553533286569</v>
      </c>
      <c r="AG193">
        <f t="shared" si="76"/>
        <v>184.42152105207242</v>
      </c>
      <c r="AH193">
        <f t="shared" si="77"/>
        <v>3.2653455874597495E-3</v>
      </c>
    </row>
    <row r="194" spans="2:41" x14ac:dyDescent="0.2">
      <c r="B194">
        <v>160</v>
      </c>
      <c r="C194">
        <v>1000000</v>
      </c>
      <c r="E194">
        <v>299.98077999999998</v>
      </c>
      <c r="F194">
        <v>-590581.44195000001</v>
      </c>
      <c r="G194">
        <v>2497704.3179100002</v>
      </c>
      <c r="H194">
        <v>-115.09357</v>
      </c>
      <c r="J194">
        <f t="shared" si="79"/>
        <v>581.54120637476444</v>
      </c>
      <c r="K194">
        <f t="shared" si="80"/>
        <v>7.026789635485288E-2</v>
      </c>
      <c r="L194" s="2">
        <f t="shared" si="81"/>
        <v>0.99962170333951172</v>
      </c>
      <c r="M194">
        <f t="shared" si="82"/>
        <v>-10.732229999965057</v>
      </c>
      <c r="N194">
        <f t="shared" si="83"/>
        <v>-4.6461605000018604</v>
      </c>
      <c r="P194">
        <f t="shared" si="72"/>
        <v>160</v>
      </c>
      <c r="Q194">
        <v>1000000</v>
      </c>
      <c r="R194">
        <v>299.98077999999998</v>
      </c>
      <c r="S194">
        <v>-590581.44195000001</v>
      </c>
      <c r="T194">
        <v>2497704.3179100002</v>
      </c>
      <c r="U194">
        <v>-115.09357</v>
      </c>
      <c r="V194">
        <v>358.11788000000001</v>
      </c>
      <c r="W194">
        <f t="shared" si="78"/>
        <v>3.5811788000000004E-2</v>
      </c>
      <c r="Y194">
        <v>1000000</v>
      </c>
      <c r="Z194">
        <v>46.341700000000003</v>
      </c>
      <c r="AA194">
        <v>90.291200000000003</v>
      </c>
      <c r="AB194">
        <v>43.9495</v>
      </c>
      <c r="AD194">
        <f t="shared" si="73"/>
        <v>44426.307010537806</v>
      </c>
      <c r="AE194">
        <f t="shared" si="74"/>
        <v>3.6847082847168443E-2</v>
      </c>
      <c r="AF194">
        <f t="shared" si="75"/>
        <v>36.847082847168444</v>
      </c>
      <c r="AG194">
        <f t="shared" si="76"/>
        <v>167.20951301091165</v>
      </c>
      <c r="AH194">
        <f t="shared" si="77"/>
        <v>3.6014697319326681E-3</v>
      </c>
      <c r="AN194">
        <v>1087.8136734757375</v>
      </c>
      <c r="AO194">
        <v>40.939670495995856</v>
      </c>
    </row>
    <row r="195" spans="2:41" x14ac:dyDescent="0.2">
      <c r="B195">
        <v>180</v>
      </c>
      <c r="C195">
        <v>1100000</v>
      </c>
      <c r="E195">
        <v>299.97985999999997</v>
      </c>
      <c r="F195">
        <v>-590581.25618000003</v>
      </c>
      <c r="G195">
        <v>2497704.3179100002</v>
      </c>
      <c r="H195">
        <v>-62.528010000000002</v>
      </c>
      <c r="J195">
        <f t="shared" si="79"/>
        <v>581.7269763747463</v>
      </c>
      <c r="K195">
        <f t="shared" si="80"/>
        <v>7.9051383399209488E-2</v>
      </c>
      <c r="L195" s="2">
        <f t="shared" si="81"/>
        <v>0.99962170333951172</v>
      </c>
      <c r="M195">
        <f t="shared" si="82"/>
        <v>-10.546459999983199</v>
      </c>
      <c r="N195">
        <f t="shared" si="83"/>
        <v>-4.4907115000009075</v>
      </c>
      <c r="P195">
        <f t="shared" si="72"/>
        <v>180</v>
      </c>
      <c r="Q195">
        <v>1100000</v>
      </c>
      <c r="R195">
        <v>299.97985999999997</v>
      </c>
      <c r="S195">
        <v>-590581.25618000003</v>
      </c>
      <c r="T195">
        <v>2497704.3179100002</v>
      </c>
      <c r="U195">
        <v>-62.528010000000002</v>
      </c>
      <c r="V195">
        <v>469.19312000000002</v>
      </c>
      <c r="W195">
        <f t="shared" si="78"/>
        <v>4.6919312000000005E-2</v>
      </c>
      <c r="Y195">
        <v>1100000</v>
      </c>
      <c r="Z195">
        <v>46.856900000000003</v>
      </c>
      <c r="AA195">
        <v>90.631</v>
      </c>
      <c r="AB195">
        <v>43.774099999999997</v>
      </c>
      <c r="AD195">
        <f t="shared" si="73"/>
        <v>43896.518274108064</v>
      </c>
      <c r="AE195">
        <f t="shared" si="74"/>
        <v>4.8858359402005662E-2</v>
      </c>
      <c r="AF195">
        <f t="shared" si="75"/>
        <v>48.858359402005661</v>
      </c>
      <c r="AG195">
        <f t="shared" si="76"/>
        <v>146.85824058148819</v>
      </c>
      <c r="AH195">
        <f t="shared" si="77"/>
        <v>4.1005530068695959E-3</v>
      </c>
      <c r="AN195">
        <v>1510.2305266495409</v>
      </c>
      <c r="AO195">
        <v>40.244411705798456</v>
      </c>
    </row>
    <row r="196" spans="2:41" x14ac:dyDescent="0.2">
      <c r="B196">
        <v>200</v>
      </c>
      <c r="C196">
        <v>1200000</v>
      </c>
      <c r="E196">
        <v>299.99894999999998</v>
      </c>
      <c r="F196">
        <v>-590581.00557000004</v>
      </c>
      <c r="G196">
        <v>2497704.3179100002</v>
      </c>
      <c r="H196">
        <v>-71.326089999999994</v>
      </c>
      <c r="J196">
        <f t="shared" si="79"/>
        <v>581.97758637473453</v>
      </c>
      <c r="K196">
        <f t="shared" si="80"/>
        <v>8.7834870443566096E-2</v>
      </c>
      <c r="L196" s="2">
        <f t="shared" si="81"/>
        <v>0.99962170333951172</v>
      </c>
      <c r="M196">
        <f t="shared" si="82"/>
        <v>-10.295849999994971</v>
      </c>
      <c r="N196">
        <f t="shared" si="83"/>
        <v>-4.4874695000005884</v>
      </c>
      <c r="P196">
        <f t="shared" si="72"/>
        <v>200</v>
      </c>
      <c r="Q196">
        <v>1200000</v>
      </c>
      <c r="R196">
        <v>299.99894999999998</v>
      </c>
      <c r="S196">
        <v>-590581.00557000004</v>
      </c>
      <c r="T196">
        <v>2497704.3179100002</v>
      </c>
      <c r="U196">
        <v>-71.326089999999994</v>
      </c>
      <c r="V196">
        <v>590.88259000000005</v>
      </c>
      <c r="W196">
        <f t="shared" si="78"/>
        <v>5.9088259000000011E-2</v>
      </c>
      <c r="Y196">
        <v>1200000</v>
      </c>
      <c r="Z196">
        <v>46.7089</v>
      </c>
      <c r="AA196">
        <v>90.691199999999995</v>
      </c>
      <c r="AB196">
        <v>43.982300000000002</v>
      </c>
      <c r="AD196">
        <f t="shared" si="73"/>
        <v>44525.848801837863</v>
      </c>
      <c r="AE196">
        <f t="shared" si="74"/>
        <v>6.0660544760690688E-2</v>
      </c>
      <c r="AF196">
        <f t="shared" si="75"/>
        <v>60.660544760690691</v>
      </c>
      <c r="AG196">
        <f t="shared" si="76"/>
        <v>134.06733074233378</v>
      </c>
      <c r="AH196">
        <f t="shared" si="77"/>
        <v>4.4917728775951985E-3</v>
      </c>
      <c r="AN196">
        <v>1145.2715878379727</v>
      </c>
      <c r="AO196">
        <v>40.207949009188219</v>
      </c>
    </row>
    <row r="197" spans="2:41" x14ac:dyDescent="0.2">
      <c r="B197">
        <v>220</v>
      </c>
      <c r="C197">
        <v>1300000</v>
      </c>
      <c r="E197">
        <v>300.03528999999997</v>
      </c>
      <c r="F197">
        <v>-590580.94484000001</v>
      </c>
      <c r="G197">
        <v>2497704.3179100002</v>
      </c>
      <c r="H197">
        <v>-54.454369999999997</v>
      </c>
      <c r="J197">
        <f t="shared" si="79"/>
        <v>582.03831637476105</v>
      </c>
      <c r="K197">
        <f t="shared" si="80"/>
        <v>9.6618357487922704E-2</v>
      </c>
      <c r="L197" s="2">
        <f t="shared" si="81"/>
        <v>0.99962170333951172</v>
      </c>
      <c r="M197">
        <f t="shared" si="82"/>
        <v>-10.235119999968447</v>
      </c>
      <c r="N197">
        <f t="shared" si="83"/>
        <v>-4.4969634999986736</v>
      </c>
      <c r="P197">
        <f t="shared" si="72"/>
        <v>220</v>
      </c>
      <c r="Q197">
        <v>1300000</v>
      </c>
      <c r="R197">
        <v>300.03528999999997</v>
      </c>
      <c r="S197">
        <v>-590580.94484000001</v>
      </c>
      <c r="T197">
        <v>2497704.3179100002</v>
      </c>
      <c r="U197">
        <v>-54.454369999999997</v>
      </c>
      <c r="V197">
        <v>768.47639000000004</v>
      </c>
      <c r="W197">
        <f t="shared" si="78"/>
        <v>7.6847639000000009E-2</v>
      </c>
      <c r="Y197">
        <v>1300000</v>
      </c>
      <c r="Z197">
        <v>46.856499999999997</v>
      </c>
      <c r="AA197">
        <v>90.593900000000005</v>
      </c>
      <c r="AB197">
        <v>43.737400000000001</v>
      </c>
      <c r="AD197">
        <f t="shared" si="73"/>
        <v>43786.202908988969</v>
      </c>
      <c r="AE197">
        <f t="shared" si="74"/>
        <v>8.0225154715506897E-2</v>
      </c>
      <c r="AF197">
        <f t="shared" si="75"/>
        <v>80.225154715506903</v>
      </c>
      <c r="AG197">
        <f t="shared" si="76"/>
        <v>119.85477905360526</v>
      </c>
      <c r="AH197">
        <f t="shared" si="77"/>
        <v>5.0244137509999915E-3</v>
      </c>
      <c r="AN197">
        <v>1424.8993647037348</v>
      </c>
      <c r="AO197">
        <v>40.20626391580408</v>
      </c>
    </row>
    <row r="198" spans="2:41" x14ac:dyDescent="0.2">
      <c r="B198">
        <v>240</v>
      </c>
      <c r="C198">
        <v>1400000</v>
      </c>
      <c r="E198">
        <v>300.01215000000002</v>
      </c>
      <c r="F198">
        <v>-590582.67868000001</v>
      </c>
      <c r="G198">
        <v>2497704.3179100002</v>
      </c>
      <c r="H198">
        <v>-20.117799999999999</v>
      </c>
      <c r="J198">
        <f t="shared" si="79"/>
        <v>580.30447637476027</v>
      </c>
      <c r="K198">
        <f t="shared" si="80"/>
        <v>0.10540184453227931</v>
      </c>
      <c r="L198" s="2">
        <f t="shared" si="81"/>
        <v>0.99962170333951172</v>
      </c>
      <c r="M198">
        <f t="shared" si="82"/>
        <v>-11.968959999969229</v>
      </c>
      <c r="N198">
        <f t="shared" si="83"/>
        <v>-4.5866920000000393</v>
      </c>
      <c r="P198">
        <f t="shared" si="72"/>
        <v>240</v>
      </c>
      <c r="Q198">
        <v>1400000</v>
      </c>
      <c r="R198">
        <v>300.01215000000002</v>
      </c>
      <c r="S198">
        <v>-590582.67868000001</v>
      </c>
      <c r="T198">
        <v>2497704.3179100002</v>
      </c>
      <c r="U198">
        <v>-20.117799999999999</v>
      </c>
      <c r="V198">
        <v>926.36874</v>
      </c>
      <c r="W198">
        <f t="shared" si="78"/>
        <v>9.2636874000000008E-2</v>
      </c>
      <c r="Y198">
        <v>1400000</v>
      </c>
      <c r="Z198">
        <v>46.842199999999998</v>
      </c>
      <c r="AA198">
        <v>90.512699999999995</v>
      </c>
      <c r="AB198">
        <v>43.670499999999997</v>
      </c>
      <c r="AD198">
        <f t="shared" si="73"/>
        <v>43585.586137863691</v>
      </c>
      <c r="AE198">
        <f t="shared" si="74"/>
        <v>9.715347076985234E-2</v>
      </c>
      <c r="AF198">
        <f t="shared" si="75"/>
        <v>97.153470769852333</v>
      </c>
      <c r="AG198">
        <f t="shared" si="76"/>
        <v>109.3634998842563</v>
      </c>
      <c r="AH198">
        <f t="shared" si="77"/>
        <v>5.5064075366766056E-3</v>
      </c>
      <c r="AN198">
        <v>1195.1473215776177</v>
      </c>
      <c r="AO198">
        <v>39.774513780820953</v>
      </c>
    </row>
    <row r="199" spans="2:41" x14ac:dyDescent="0.2">
      <c r="B199">
        <v>260</v>
      </c>
      <c r="C199">
        <v>1500000</v>
      </c>
      <c r="E199">
        <v>299.94376</v>
      </c>
      <c r="F199">
        <v>-590580.89500999998</v>
      </c>
      <c r="G199">
        <v>2497704.3179100002</v>
      </c>
      <c r="H199">
        <v>2.4302199999999998</v>
      </c>
      <c r="J199">
        <f t="shared" si="79"/>
        <v>582.08814637479372</v>
      </c>
      <c r="K199">
        <f t="shared" si="80"/>
        <v>0.11418533157663592</v>
      </c>
      <c r="L199" s="2">
        <f t="shared" si="81"/>
        <v>0.99962170333951172</v>
      </c>
      <c r="M199">
        <f t="shared" si="82"/>
        <v>-10.185289999935776</v>
      </c>
      <c r="N199">
        <f t="shared" si="83"/>
        <v>-4.4108164999983277</v>
      </c>
      <c r="P199">
        <f t="shared" si="72"/>
        <v>260</v>
      </c>
      <c r="Q199">
        <v>1500000</v>
      </c>
      <c r="R199">
        <v>299.94376</v>
      </c>
      <c r="S199">
        <v>-590580.89500999998</v>
      </c>
      <c r="T199">
        <v>2497704.3179100002</v>
      </c>
      <c r="U199">
        <v>2.4302199999999998</v>
      </c>
      <c r="V199">
        <v>1159.4324899999999</v>
      </c>
      <c r="W199">
        <f t="shared" si="78"/>
        <v>0.115943249</v>
      </c>
      <c r="Y199">
        <v>1500000</v>
      </c>
      <c r="Z199">
        <v>46.780900000000003</v>
      </c>
      <c r="AA199">
        <v>90.847300000000004</v>
      </c>
      <c r="AB199">
        <v>44.066400000000002</v>
      </c>
      <c r="AD199">
        <f t="shared" si="73"/>
        <v>44781.755518831887</v>
      </c>
      <c r="AE199">
        <f t="shared" si="74"/>
        <v>0.11834820380986104</v>
      </c>
      <c r="AF199">
        <f t="shared" si="75"/>
        <v>118.34820380986103</v>
      </c>
      <c r="AG199">
        <f t="shared" si="76"/>
        <v>103.7214352824637</v>
      </c>
      <c r="AH199">
        <f t="shared" si="77"/>
        <v>5.8059358546286395E-3</v>
      </c>
      <c r="AN199">
        <v>1659.9251296668708</v>
      </c>
      <c r="AO199">
        <v>37.434444520152674</v>
      </c>
    </row>
    <row r="200" spans="2:41" x14ac:dyDescent="0.2">
      <c r="B200">
        <v>280</v>
      </c>
      <c r="C200">
        <v>1600000</v>
      </c>
      <c r="E200">
        <v>300.04307</v>
      </c>
      <c r="F200">
        <v>-590581.97673999995</v>
      </c>
      <c r="G200">
        <v>2497704.3179100002</v>
      </c>
      <c r="H200">
        <v>3.2827000000000002</v>
      </c>
      <c r="J200">
        <f t="shared" si="79"/>
        <v>581.00641637481749</v>
      </c>
      <c r="K200">
        <f t="shared" si="80"/>
        <v>0.12296881862099253</v>
      </c>
      <c r="L200" s="2">
        <f t="shared" si="81"/>
        <v>0.99962170333951172</v>
      </c>
      <c r="M200">
        <f t="shared" si="82"/>
        <v>-11.267019999912009</v>
      </c>
      <c r="N200">
        <f t="shared" si="83"/>
        <v>-4.554086499998812</v>
      </c>
      <c r="P200">
        <f t="shared" si="72"/>
        <v>280</v>
      </c>
      <c r="Q200">
        <v>1600000</v>
      </c>
      <c r="R200">
        <v>300.04307</v>
      </c>
      <c r="S200">
        <v>-590581.97673999995</v>
      </c>
      <c r="T200">
        <v>2497704.3179100002</v>
      </c>
      <c r="U200">
        <v>3.2827000000000002</v>
      </c>
      <c r="V200">
        <v>1372.34492</v>
      </c>
      <c r="W200">
        <f t="shared" si="78"/>
        <v>0.13723449200000001</v>
      </c>
      <c r="Y200">
        <v>1600000</v>
      </c>
      <c r="Z200">
        <v>46.864699999999999</v>
      </c>
      <c r="AA200">
        <v>90.730199999999996</v>
      </c>
      <c r="AB200">
        <v>43.865499999999997</v>
      </c>
      <c r="AD200">
        <f t="shared" si="73"/>
        <v>44172.059627794115</v>
      </c>
      <c r="AE200">
        <f t="shared" si="74"/>
        <v>0.14201458490098628</v>
      </c>
      <c r="AF200">
        <f t="shared" si="75"/>
        <v>142.01458490098628</v>
      </c>
      <c r="AG200">
        <f t="shared" si="76"/>
        <v>95.001479670920062</v>
      </c>
      <c r="AH200">
        <f t="shared" si="77"/>
        <v>6.3388486377895159E-3</v>
      </c>
      <c r="AN200">
        <v>1739.3427560940197</v>
      </c>
      <c r="AO200">
        <v>36.919226842818304</v>
      </c>
    </row>
    <row r="201" spans="2:41" x14ac:dyDescent="0.2">
      <c r="B201">
        <v>300</v>
      </c>
      <c r="C201">
        <v>1700000</v>
      </c>
      <c r="E201">
        <v>299.93768</v>
      </c>
      <c r="F201">
        <v>-590583.27102999995</v>
      </c>
      <c r="G201">
        <v>2497704.3179100002</v>
      </c>
      <c r="H201">
        <v>33.448039999999999</v>
      </c>
      <c r="J201">
        <f t="shared" si="79"/>
        <v>579.71212637482677</v>
      </c>
      <c r="K201">
        <f t="shared" si="80"/>
        <v>0.13175230566534915</v>
      </c>
      <c r="L201" s="2">
        <f t="shared" si="81"/>
        <v>0.99962170333951172</v>
      </c>
      <c r="M201">
        <f t="shared" si="82"/>
        <v>-12.561309999902733</v>
      </c>
      <c r="N201">
        <f t="shared" si="83"/>
        <v>-4.5647144999995364</v>
      </c>
      <c r="P201">
        <f t="shared" si="72"/>
        <v>300</v>
      </c>
      <c r="Q201">
        <v>1700000</v>
      </c>
      <c r="R201">
        <v>299.93768</v>
      </c>
      <c r="S201">
        <v>-590583.27102999995</v>
      </c>
      <c r="T201">
        <v>2497704.3179100002</v>
      </c>
      <c r="U201">
        <v>33.448039999999999</v>
      </c>
      <c r="V201">
        <v>1574.8486</v>
      </c>
      <c r="W201">
        <f t="shared" si="78"/>
        <v>0.15748486</v>
      </c>
      <c r="Y201">
        <v>1700000</v>
      </c>
      <c r="Z201">
        <v>46.917700000000004</v>
      </c>
      <c r="AA201">
        <v>90.776600000000002</v>
      </c>
      <c r="AB201">
        <v>43.858899999999998</v>
      </c>
      <c r="AD201">
        <f t="shared" si="73"/>
        <v>44152.124252750938</v>
      </c>
      <c r="AE201">
        <f t="shared" si="74"/>
        <v>0.16304388866732875</v>
      </c>
      <c r="AF201">
        <f t="shared" si="75"/>
        <v>163.04388866732876</v>
      </c>
      <c r="AG201">
        <f t="shared" si="76"/>
        <v>88.628030750022049</v>
      </c>
      <c r="AH201">
        <f t="shared" si="77"/>
        <v>6.7946900648004098E-3</v>
      </c>
      <c r="AN201">
        <v>1786.3946664700181</v>
      </c>
      <c r="AO201">
        <v>36.743723500841291</v>
      </c>
    </row>
    <row r="202" spans="2:41" x14ac:dyDescent="0.2">
      <c r="B202">
        <v>320</v>
      </c>
      <c r="C202">
        <v>1800000</v>
      </c>
      <c r="E202">
        <v>299.95477</v>
      </c>
      <c r="F202">
        <v>-590580.65621000004</v>
      </c>
      <c r="G202">
        <v>2497704.3179100002</v>
      </c>
      <c r="H202">
        <v>104.75088</v>
      </c>
      <c r="J202">
        <f t="shared" si="79"/>
        <v>582.32694637472741</v>
      </c>
      <c r="K202">
        <f t="shared" si="80"/>
        <v>0.14053579270970576</v>
      </c>
      <c r="L202" s="2">
        <f t="shared" si="81"/>
        <v>0.99962170333951172</v>
      </c>
      <c r="M202">
        <f t="shared" si="82"/>
        <v>-9.9464900000020862</v>
      </c>
      <c r="N202">
        <f t="shared" si="83"/>
        <v>-4.369259000004968</v>
      </c>
      <c r="P202">
        <f t="shared" si="72"/>
        <v>320</v>
      </c>
      <c r="Q202">
        <v>1800000</v>
      </c>
      <c r="R202">
        <v>299.95477</v>
      </c>
      <c r="S202">
        <v>-590580.65621000004</v>
      </c>
      <c r="T202">
        <v>2497704.3179100002</v>
      </c>
      <c r="U202">
        <v>104.75088</v>
      </c>
      <c r="V202">
        <v>1903.4236599999999</v>
      </c>
      <c r="W202">
        <f t="shared" si="78"/>
        <v>0.19034236600000001</v>
      </c>
      <c r="Y202">
        <v>1800000</v>
      </c>
      <c r="Z202">
        <v>46.865099999999998</v>
      </c>
      <c r="AA202">
        <v>91.057699999999997</v>
      </c>
      <c r="AB202">
        <v>44.192599999999999</v>
      </c>
      <c r="AD202">
        <f t="shared" si="73"/>
        <v>45167.604463616699</v>
      </c>
      <c r="AE202">
        <f t="shared" si="74"/>
        <v>0.19263079862265287</v>
      </c>
      <c r="AF202">
        <f t="shared" si="75"/>
        <v>192.63079862265286</v>
      </c>
      <c r="AG202">
        <f t="shared" si="76"/>
        <v>84.999785649968672</v>
      </c>
      <c r="AH202">
        <f t="shared" si="77"/>
        <v>7.0847237483618519E-3</v>
      </c>
      <c r="AN202">
        <v>1840.7465585265343</v>
      </c>
      <c r="AO202">
        <v>36.377334671505437</v>
      </c>
    </row>
    <row r="203" spans="2:41" x14ac:dyDescent="0.2">
      <c r="B203">
        <v>340</v>
      </c>
      <c r="C203">
        <v>1900000</v>
      </c>
      <c r="E203">
        <v>300.02023000000003</v>
      </c>
      <c r="F203">
        <v>-590577.58489000006</v>
      </c>
      <c r="G203">
        <v>2497704.3179100002</v>
      </c>
      <c r="H203">
        <v>146.58132000000001</v>
      </c>
      <c r="J203">
        <f t="shared" si="79"/>
        <v>585.3982663747156</v>
      </c>
      <c r="K203">
        <f t="shared" si="80"/>
        <v>0.14931927975406237</v>
      </c>
      <c r="L203" s="2">
        <f t="shared" si="81"/>
        <v>0.99962170333951172</v>
      </c>
      <c r="M203">
        <f t="shared" si="82"/>
        <v>-6.8751700000138953</v>
      </c>
      <c r="N203">
        <f t="shared" si="83"/>
        <v>-4.3464340000005901</v>
      </c>
      <c r="P203">
        <f t="shared" si="72"/>
        <v>340</v>
      </c>
      <c r="Q203">
        <v>1900000</v>
      </c>
      <c r="R203">
        <v>300.02023000000003</v>
      </c>
      <c r="S203">
        <v>-590577.58489000006</v>
      </c>
      <c r="T203">
        <v>2497704.3179100002</v>
      </c>
      <c r="U203">
        <v>146.58132000000001</v>
      </c>
      <c r="V203">
        <v>2211.9285</v>
      </c>
      <c r="W203">
        <f t="shared" si="78"/>
        <v>0.22119285</v>
      </c>
      <c r="Y203">
        <v>1900000</v>
      </c>
      <c r="Z203">
        <v>47.245800000000003</v>
      </c>
      <c r="AA203">
        <v>91.034800000000004</v>
      </c>
      <c r="AB203">
        <v>43.789000000000001</v>
      </c>
      <c r="AD203">
        <f t="shared" si="73"/>
        <v>43941.358541189446</v>
      </c>
      <c r="AE203">
        <f t="shared" si="74"/>
        <v>0.23009910207978004</v>
      </c>
      <c r="AF203">
        <f t="shared" si="75"/>
        <v>230.09910207978004</v>
      </c>
      <c r="AG203">
        <f t="shared" si="76"/>
        <v>77.827900333836126</v>
      </c>
      <c r="AH203">
        <f t="shared" si="77"/>
        <v>7.7375850744644857E-3</v>
      </c>
      <c r="AN203">
        <v>1901.8361278711591</v>
      </c>
      <c r="AO203">
        <v>36.336296836044212</v>
      </c>
    </row>
    <row r="204" spans="2:41" x14ac:dyDescent="0.2">
      <c r="B204">
        <v>360</v>
      </c>
      <c r="C204">
        <v>2000000</v>
      </c>
      <c r="E204">
        <v>300.02249999999998</v>
      </c>
      <c r="F204">
        <v>-590577.04919000005</v>
      </c>
      <c r="G204">
        <v>2497704.3179100002</v>
      </c>
      <c r="H204">
        <v>190.11372</v>
      </c>
      <c r="J204">
        <f t="shared" si="79"/>
        <v>585.93396637472324</v>
      </c>
      <c r="K204">
        <f t="shared" si="80"/>
        <v>0.15810276679841898</v>
      </c>
      <c r="L204" s="2">
        <f t="shared" si="81"/>
        <v>0.99962170333951172</v>
      </c>
      <c r="M204">
        <f t="shared" si="82"/>
        <v>-6.3394700000062585</v>
      </c>
      <c r="N204">
        <f t="shared" si="83"/>
        <v>-4.4732149999996178</v>
      </c>
      <c r="P204">
        <f t="shared" si="72"/>
        <v>360</v>
      </c>
      <c r="Q204">
        <v>2000000</v>
      </c>
      <c r="R204">
        <v>300.02249999999998</v>
      </c>
      <c r="S204">
        <v>-590577.04919000005</v>
      </c>
      <c r="T204">
        <v>2497704.3179100002</v>
      </c>
      <c r="U204">
        <v>190.11372</v>
      </c>
      <c r="V204">
        <v>2540.6034300000001</v>
      </c>
      <c r="W204">
        <f t="shared" si="78"/>
        <v>0.25406034300000002</v>
      </c>
      <c r="Y204">
        <v>2000000</v>
      </c>
      <c r="Z204">
        <v>47.003</v>
      </c>
      <c r="AA204">
        <v>90.985900000000001</v>
      </c>
      <c r="AB204">
        <v>43.982900000000001</v>
      </c>
      <c r="AD204">
        <f t="shared" si="73"/>
        <v>44527.671071732693</v>
      </c>
      <c r="AE204">
        <f t="shared" si="74"/>
        <v>0.26080998771689268</v>
      </c>
      <c r="AF204">
        <f t="shared" si="75"/>
        <v>260.80998771689269</v>
      </c>
      <c r="AG204">
        <f t="shared" si="76"/>
        <v>74.484898664992855</v>
      </c>
      <c r="AH204">
        <f t="shared" si="77"/>
        <v>8.0848602977696988E-3</v>
      </c>
    </row>
    <row r="205" spans="2:41" x14ac:dyDescent="0.2">
      <c r="B205">
        <v>380</v>
      </c>
      <c r="C205">
        <v>2100000</v>
      </c>
      <c r="E205">
        <v>300.01909999999998</v>
      </c>
      <c r="F205">
        <v>-590576.28278000001</v>
      </c>
      <c r="G205">
        <v>2497704.3179100002</v>
      </c>
      <c r="H205">
        <v>206.67054999999999</v>
      </c>
      <c r="J205">
        <f t="shared" si="79"/>
        <v>586.70037637476344</v>
      </c>
      <c r="K205">
        <f t="shared" si="80"/>
        <v>0.16688625384277558</v>
      </c>
      <c r="L205" s="2">
        <f t="shared" si="81"/>
        <v>0.99962170333951172</v>
      </c>
      <c r="M205">
        <f t="shared" si="82"/>
        <v>-5.5730599999660626</v>
      </c>
      <c r="N205">
        <f t="shared" si="83"/>
        <v>-4.4616794999979899</v>
      </c>
      <c r="P205">
        <f t="shared" si="72"/>
        <v>380</v>
      </c>
      <c r="Q205">
        <v>2100000</v>
      </c>
      <c r="R205">
        <v>300.01909999999998</v>
      </c>
      <c r="S205">
        <v>-590576.28278000001</v>
      </c>
      <c r="T205">
        <v>2497704.3179100002</v>
      </c>
      <c r="U205">
        <v>206.67054999999999</v>
      </c>
      <c r="V205">
        <v>2966.5159100000001</v>
      </c>
      <c r="W205">
        <f t="shared" si="78"/>
        <v>0.29665159100000005</v>
      </c>
      <c r="Y205">
        <v>2100000</v>
      </c>
      <c r="Z205">
        <v>47.183</v>
      </c>
      <c r="AA205">
        <v>91.254400000000004</v>
      </c>
      <c r="AB205">
        <v>44.071399999999997</v>
      </c>
      <c r="AD205">
        <f t="shared" si="73"/>
        <v>44797.000752233827</v>
      </c>
      <c r="AE205">
        <f t="shared" si="74"/>
        <v>0.3027018416531268</v>
      </c>
      <c r="AF205">
        <f t="shared" si="75"/>
        <v>302.70184165312679</v>
      </c>
      <c r="AG205">
        <f t="shared" si="76"/>
        <v>70.991457507882131</v>
      </c>
      <c r="AH205">
        <f t="shared" si="77"/>
        <v>8.4827107533767439E-3</v>
      </c>
    </row>
    <row r="206" spans="2:41" x14ac:dyDescent="0.2">
      <c r="B206">
        <v>400</v>
      </c>
      <c r="C206">
        <v>2200000</v>
      </c>
      <c r="E206">
        <v>299.97967</v>
      </c>
      <c r="F206">
        <v>-590574.47566999996</v>
      </c>
      <c r="G206">
        <v>2497704.3179100002</v>
      </c>
      <c r="H206">
        <v>248.6985</v>
      </c>
      <c r="J206">
        <f t="shared" si="79"/>
        <v>588.50748637481593</v>
      </c>
      <c r="K206">
        <f t="shared" si="80"/>
        <v>0.17566974088713219</v>
      </c>
      <c r="L206" s="2">
        <f t="shared" si="81"/>
        <v>0.99962170333951172</v>
      </c>
      <c r="M206">
        <f t="shared" si="82"/>
        <v>-3.7659499999135733</v>
      </c>
      <c r="N206">
        <f t="shared" si="83"/>
        <v>-4.4096444999973752</v>
      </c>
      <c r="P206">
        <f t="shared" si="72"/>
        <v>400</v>
      </c>
      <c r="Q206">
        <v>2200000</v>
      </c>
      <c r="R206">
        <v>299.97967</v>
      </c>
      <c r="S206">
        <v>-590574.47566999996</v>
      </c>
      <c r="T206">
        <v>2497704.3179100002</v>
      </c>
      <c r="U206">
        <v>248.6985</v>
      </c>
      <c r="V206">
        <v>3332.3205600000001</v>
      </c>
      <c r="W206">
        <f t="shared" si="78"/>
        <v>0.33323205600000005</v>
      </c>
      <c r="Y206">
        <v>2200000</v>
      </c>
      <c r="Z206">
        <v>47.093299999999999</v>
      </c>
      <c r="AA206">
        <v>91.240799999999993</v>
      </c>
      <c r="AB206">
        <v>44.147500000000001</v>
      </c>
      <c r="AD206">
        <f t="shared" si="73"/>
        <v>45029.460467817866</v>
      </c>
      <c r="AE206">
        <f t="shared" si="74"/>
        <v>0.33827301069207127</v>
      </c>
      <c r="AF206">
        <f t="shared" si="75"/>
        <v>338.2730106920713</v>
      </c>
      <c r="AG206">
        <f t="shared" si="76"/>
        <v>67.791852734299795</v>
      </c>
      <c r="AH206">
        <f t="shared" si="77"/>
        <v>8.883073344524664E-3</v>
      </c>
    </row>
    <row r="207" spans="2:41" x14ac:dyDescent="0.2">
      <c r="B207">
        <v>420</v>
      </c>
      <c r="C207">
        <v>2300000</v>
      </c>
      <c r="E207">
        <v>299.97782000000001</v>
      </c>
      <c r="F207">
        <v>-590573.53937999997</v>
      </c>
      <c r="G207">
        <v>2497704.3179100002</v>
      </c>
      <c r="H207">
        <v>314.10559000000001</v>
      </c>
      <c r="J207">
        <f t="shared" si="79"/>
        <v>589.4437763747992</v>
      </c>
      <c r="K207">
        <f t="shared" si="80"/>
        <v>0.1844532279314888</v>
      </c>
      <c r="L207" s="2">
        <f t="shared" si="81"/>
        <v>0.99962170333951172</v>
      </c>
      <c r="M207">
        <f t="shared" si="82"/>
        <v>-2.8296599999302998</v>
      </c>
      <c r="N207">
        <f t="shared" si="83"/>
        <v>-4.4531855000008367</v>
      </c>
      <c r="P207">
        <f t="shared" si="72"/>
        <v>420</v>
      </c>
      <c r="Q207">
        <v>2300000</v>
      </c>
      <c r="R207">
        <v>299.97782000000001</v>
      </c>
      <c r="S207">
        <v>-590573.53937999997</v>
      </c>
      <c r="T207">
        <v>2497704.3179100002</v>
      </c>
      <c r="U207">
        <v>314.10559000000001</v>
      </c>
      <c r="V207">
        <v>3676.2385399999998</v>
      </c>
      <c r="W207">
        <f t="shared" si="78"/>
        <v>0.36762385400000003</v>
      </c>
      <c r="Y207">
        <v>2300000</v>
      </c>
      <c r="Z207">
        <v>47.304099999999998</v>
      </c>
      <c r="AA207">
        <v>91.257499999999993</v>
      </c>
      <c r="AB207">
        <v>43.953400000000002</v>
      </c>
      <c r="AD207">
        <f t="shared" si="73"/>
        <v>44438.134993072912</v>
      </c>
      <c r="AE207">
        <f t="shared" si="74"/>
        <v>0.37815093557838991</v>
      </c>
      <c r="AF207">
        <f t="shared" si="75"/>
        <v>378.15093557838992</v>
      </c>
      <c r="AG207">
        <f t="shared" si="76"/>
        <v>63.715821173401203</v>
      </c>
      <c r="AH207">
        <f t="shared" si="77"/>
        <v>9.4513417375745017E-3</v>
      </c>
    </row>
    <row r="208" spans="2:41" x14ac:dyDescent="0.2">
      <c r="B208">
        <v>440</v>
      </c>
      <c r="C208">
        <v>2400000</v>
      </c>
      <c r="E208">
        <v>300.01357999999999</v>
      </c>
      <c r="F208">
        <v>-590568.57909000001</v>
      </c>
      <c r="G208">
        <v>2497704.3179100002</v>
      </c>
      <c r="H208">
        <v>343.62574999999998</v>
      </c>
      <c r="J208">
        <f t="shared" si="79"/>
        <v>594.40406637475826</v>
      </c>
      <c r="K208">
        <f t="shared" si="80"/>
        <v>0.19323671497584541</v>
      </c>
      <c r="L208" s="2">
        <f t="shared" si="81"/>
        <v>0.99962170333951172</v>
      </c>
      <c r="M208">
        <f t="shared" si="82"/>
        <v>2.1306300000287592</v>
      </c>
      <c r="N208">
        <f t="shared" si="83"/>
        <v>-4.2519855000020472</v>
      </c>
      <c r="P208">
        <f t="shared" si="72"/>
        <v>440</v>
      </c>
      <c r="Q208">
        <v>2400000</v>
      </c>
      <c r="R208">
        <v>300.01357999999999</v>
      </c>
      <c r="S208">
        <v>-590568.57909000001</v>
      </c>
      <c r="T208">
        <v>2497704.3179100002</v>
      </c>
      <c r="U208">
        <v>343.62574999999998</v>
      </c>
      <c r="V208">
        <v>4113.3937599999999</v>
      </c>
      <c r="W208">
        <f t="shared" si="78"/>
        <v>0.41133937600000003</v>
      </c>
      <c r="Y208">
        <v>2400000</v>
      </c>
      <c r="Z208">
        <v>47.271000000000001</v>
      </c>
      <c r="AA208">
        <v>91.596199999999996</v>
      </c>
      <c r="AB208">
        <v>44.325200000000002</v>
      </c>
      <c r="AD208">
        <f t="shared" si="73"/>
        <v>45575.402127068621</v>
      </c>
      <c r="AE208">
        <f t="shared" si="74"/>
        <v>0.41255997785099224</v>
      </c>
      <c r="AF208">
        <f t="shared" si="75"/>
        <v>412.55997785099225</v>
      </c>
      <c r="AG208">
        <f t="shared" si="76"/>
        <v>62.376152638456183</v>
      </c>
      <c r="AH208">
        <f t="shared" si="77"/>
        <v>9.6543306139842168E-3</v>
      </c>
    </row>
    <row r="209" spans="2:34" x14ac:dyDescent="0.2">
      <c r="B209">
        <v>460</v>
      </c>
      <c r="C209">
        <v>2500000</v>
      </c>
      <c r="E209">
        <v>300.05308000000002</v>
      </c>
      <c r="F209">
        <v>-590568.35294000001</v>
      </c>
      <c r="G209">
        <v>2497704.3179100002</v>
      </c>
      <c r="H209">
        <v>429.09697</v>
      </c>
      <c r="J209">
        <f t="shared" si="79"/>
        <v>594.63021637476049</v>
      </c>
      <c r="K209">
        <f t="shared" si="80"/>
        <v>0.20202020202020202</v>
      </c>
      <c r="L209" s="2">
        <f t="shared" si="81"/>
        <v>0.99962170333951172</v>
      </c>
      <c r="M209">
        <f t="shared" si="82"/>
        <v>2.3567800000309944</v>
      </c>
      <c r="N209">
        <f t="shared" si="83"/>
        <v>-4.4886924999998881</v>
      </c>
      <c r="P209">
        <f t="shared" si="72"/>
        <v>460</v>
      </c>
      <c r="Q209">
        <v>2500000</v>
      </c>
      <c r="R209">
        <v>300.05308000000002</v>
      </c>
      <c r="S209">
        <v>-590568.35294000001</v>
      </c>
      <c r="T209">
        <v>2497704.3179100002</v>
      </c>
      <c r="U209">
        <v>429.09697</v>
      </c>
      <c r="V209">
        <v>4592.0645699999995</v>
      </c>
      <c r="W209">
        <f t="shared" si="78"/>
        <v>0.45920645699999996</v>
      </c>
      <c r="Y209">
        <v>2500000</v>
      </c>
      <c r="Z209">
        <v>46.959600000000002</v>
      </c>
      <c r="AA209">
        <v>91.712999999999994</v>
      </c>
      <c r="AB209">
        <v>44.753399999999999</v>
      </c>
      <c r="AD209">
        <f t="shared" si="73"/>
        <v>46909.035438738931</v>
      </c>
      <c r="AE209">
        <f t="shared" si="74"/>
        <v>0.44747502674933254</v>
      </c>
      <c r="AF209">
        <f t="shared" si="75"/>
        <v>447.47502674933253</v>
      </c>
      <c r="AG209">
        <f t="shared" si="76"/>
        <v>61.410045959149087</v>
      </c>
      <c r="AH209">
        <f t="shared" si="77"/>
        <v>9.8062131463082219E-3</v>
      </c>
    </row>
    <row r="210" spans="2:34" x14ac:dyDescent="0.2">
      <c r="B210">
        <v>480</v>
      </c>
      <c r="C210">
        <v>2600000</v>
      </c>
      <c r="E210">
        <v>300.02113000000003</v>
      </c>
      <c r="F210">
        <v>-590565.07169999997</v>
      </c>
      <c r="G210">
        <v>2497704.3179100002</v>
      </c>
      <c r="H210">
        <v>474.92669000000001</v>
      </c>
      <c r="J210">
        <f t="shared" si="79"/>
        <v>597.91145637480076</v>
      </c>
      <c r="K210">
        <f t="shared" si="80"/>
        <v>0.21080368906455862</v>
      </c>
      <c r="L210" s="2">
        <f t="shared" si="81"/>
        <v>0.99962170333951172</v>
      </c>
      <c r="M210">
        <f t="shared" si="82"/>
        <v>5.6380200000712648</v>
      </c>
      <c r="N210">
        <f t="shared" si="83"/>
        <v>-4.3359379999979861</v>
      </c>
      <c r="P210">
        <f t="shared" si="72"/>
        <v>480</v>
      </c>
      <c r="Q210">
        <v>2600000</v>
      </c>
      <c r="R210">
        <v>300.02113000000003</v>
      </c>
      <c r="S210">
        <v>-590565.07169999997</v>
      </c>
      <c r="T210">
        <v>2497704.3179100002</v>
      </c>
      <c r="U210">
        <v>474.92669000000001</v>
      </c>
      <c r="V210">
        <v>5045.6900299999998</v>
      </c>
      <c r="W210">
        <f t="shared" si="78"/>
        <v>0.50456900299999996</v>
      </c>
      <c r="Y210">
        <v>2600000</v>
      </c>
      <c r="Z210">
        <v>47.579799999999999</v>
      </c>
      <c r="AA210">
        <v>91.418300000000002</v>
      </c>
      <c r="AB210">
        <v>43.838500000000003</v>
      </c>
      <c r="AD210">
        <f t="shared" si="73"/>
        <v>44090.543744068367</v>
      </c>
      <c r="AE210">
        <f t="shared" si="74"/>
        <v>0.52310928880554652</v>
      </c>
      <c r="AF210">
        <f t="shared" si="75"/>
        <v>523.1092888055465</v>
      </c>
      <c r="AG210">
        <f t="shared" si="76"/>
        <v>55.315261338912435</v>
      </c>
      <c r="AH210">
        <f t="shared" si="77"/>
        <v>1.0886688147604798E-2</v>
      </c>
    </row>
    <row r="211" spans="2:34" x14ac:dyDescent="0.2">
      <c r="B211">
        <v>500</v>
      </c>
      <c r="C211">
        <v>2700000</v>
      </c>
      <c r="E211">
        <v>300.05999000000003</v>
      </c>
      <c r="F211">
        <v>-590560.25881999999</v>
      </c>
      <c r="G211">
        <v>2497704.3179100002</v>
      </c>
      <c r="H211">
        <v>515.99473999999998</v>
      </c>
      <c r="J211">
        <f t="shared" si="79"/>
        <v>602.72433637478389</v>
      </c>
      <c r="K211">
        <f t="shared" si="80"/>
        <v>0.21958717610891523</v>
      </c>
      <c r="L211" s="2">
        <f t="shared" si="81"/>
        <v>0.99962170333951172</v>
      </c>
      <c r="M211">
        <f t="shared" si="82"/>
        <v>10.450900000054389</v>
      </c>
      <c r="N211">
        <f t="shared" si="83"/>
        <v>-4.2593560000008441</v>
      </c>
      <c r="P211">
        <f t="shared" si="72"/>
        <v>500</v>
      </c>
      <c r="Q211">
        <v>2700000</v>
      </c>
      <c r="R211">
        <v>300.05999000000003</v>
      </c>
      <c r="S211">
        <v>-590560.25881999999</v>
      </c>
      <c r="T211">
        <v>2497704.3179100002</v>
      </c>
      <c r="U211">
        <v>515.99473999999998</v>
      </c>
      <c r="V211">
        <v>5560.0655999999999</v>
      </c>
      <c r="W211">
        <f t="shared" si="78"/>
        <v>0.55600656000000004</v>
      </c>
      <c r="Y211">
        <v>2700000</v>
      </c>
      <c r="Z211">
        <v>47.093200000000003</v>
      </c>
      <c r="AA211">
        <v>91.721699999999998</v>
      </c>
      <c r="AB211">
        <v>44.628500000000003</v>
      </c>
      <c r="AD211">
        <f t="shared" si="73"/>
        <v>46517.382358350878</v>
      </c>
      <c r="AE211">
        <f t="shared" si="74"/>
        <v>0.54636386309325524</v>
      </c>
      <c r="AF211">
        <f t="shared" si="75"/>
        <v>546.36386309325519</v>
      </c>
      <c r="AG211">
        <f t="shared" si="76"/>
        <v>56.025535312397793</v>
      </c>
      <c r="AH211">
        <f t="shared" si="77"/>
        <v>1.0748670166954034E-2</v>
      </c>
    </row>
    <row r="212" spans="2:34" x14ac:dyDescent="0.2">
      <c r="B212">
        <v>520</v>
      </c>
      <c r="C212">
        <v>2800000</v>
      </c>
      <c r="E212">
        <v>300.04831000000001</v>
      </c>
      <c r="F212">
        <v>-590558.21244999999</v>
      </c>
      <c r="G212">
        <v>2497704.3179100002</v>
      </c>
      <c r="H212">
        <v>568.23302999999999</v>
      </c>
      <c r="J212">
        <f t="shared" si="79"/>
        <v>604.77070637478027</v>
      </c>
      <c r="K212">
        <f t="shared" si="80"/>
        <v>0.22837066315327184</v>
      </c>
      <c r="L212" s="2">
        <f t="shared" si="81"/>
        <v>0.99962170333951172</v>
      </c>
      <c r="M212">
        <f t="shared" si="82"/>
        <v>12.497270000050776</v>
      </c>
      <c r="N212">
        <f t="shared" si="83"/>
        <v>-4.3976815000001803</v>
      </c>
      <c r="P212">
        <f t="shared" si="72"/>
        <v>520</v>
      </c>
      <c r="Q212">
        <v>2800000</v>
      </c>
      <c r="R212">
        <v>300.04831000000001</v>
      </c>
      <c r="S212">
        <v>-590558.21244999999</v>
      </c>
      <c r="T212">
        <v>2497704.3179100002</v>
      </c>
      <c r="U212">
        <v>568.23302999999999</v>
      </c>
      <c r="V212">
        <v>6132.5172899999998</v>
      </c>
      <c r="W212">
        <f t="shared" si="78"/>
        <v>0.61325172900000002</v>
      </c>
      <c r="Y212">
        <v>2800000</v>
      </c>
      <c r="Z212">
        <v>47.4285</v>
      </c>
      <c r="AA212">
        <v>91.650599999999997</v>
      </c>
      <c r="AB212">
        <v>44.222099999999998</v>
      </c>
      <c r="AD212">
        <f t="shared" si="73"/>
        <v>45258.117398785653</v>
      </c>
      <c r="AE212">
        <f t="shared" si="74"/>
        <v>0.61938347759080081</v>
      </c>
      <c r="AF212">
        <f t="shared" si="75"/>
        <v>619.38347759080079</v>
      </c>
      <c r="AG212">
        <f t="shared" si="76"/>
        <v>52.412381341439847</v>
      </c>
      <c r="AH212">
        <f t="shared" si="77"/>
        <v>1.148965157825925E-2</v>
      </c>
    </row>
    <row r="213" spans="2:34" x14ac:dyDescent="0.2">
      <c r="B213">
        <v>540</v>
      </c>
      <c r="C213">
        <v>2900000</v>
      </c>
      <c r="E213">
        <v>299.95799</v>
      </c>
      <c r="F213">
        <v>-590556.27080000006</v>
      </c>
      <c r="G213">
        <v>2497704.3179100002</v>
      </c>
      <c r="H213">
        <v>656.79818999999998</v>
      </c>
      <c r="J213">
        <f t="shared" si="79"/>
        <v>606.71235637471545</v>
      </c>
      <c r="K213">
        <f t="shared" si="80"/>
        <v>0.23715415019762845</v>
      </c>
      <c r="L213" s="2">
        <f t="shared" si="81"/>
        <v>0.99962170333951172</v>
      </c>
      <c r="M213">
        <f t="shared" si="82"/>
        <v>14.438919999985956</v>
      </c>
      <c r="N213">
        <f t="shared" si="83"/>
        <v>-4.402917500003241</v>
      </c>
      <c r="P213">
        <f t="shared" si="72"/>
        <v>540</v>
      </c>
      <c r="Q213">
        <v>2900000</v>
      </c>
      <c r="R213">
        <v>299.95799</v>
      </c>
      <c r="S213">
        <v>-590556.27080000006</v>
      </c>
      <c r="T213">
        <v>2497704.3179100002</v>
      </c>
      <c r="U213">
        <v>656.79818999999998</v>
      </c>
      <c r="V213">
        <v>6786.3157099999999</v>
      </c>
      <c r="W213">
        <f t="shared" si="78"/>
        <v>0.67863157100000004</v>
      </c>
      <c r="Y213">
        <v>2900000</v>
      </c>
      <c r="Z213">
        <v>47.402200000000001</v>
      </c>
      <c r="AA213">
        <v>91.829800000000006</v>
      </c>
      <c r="AB213">
        <v>44.427599999999998</v>
      </c>
      <c r="AD213">
        <f t="shared" si="73"/>
        <v>45891.997043288939</v>
      </c>
      <c r="AE213">
        <f t="shared" si="74"/>
        <v>0.67594976648758709</v>
      </c>
      <c r="AF213">
        <f t="shared" si="75"/>
        <v>675.94976648758711</v>
      </c>
      <c r="AG213">
        <f t="shared" si="76"/>
        <v>51.178075221238146</v>
      </c>
      <c r="AH213">
        <f t="shared" si="77"/>
        <v>1.1766757491303539E-2</v>
      </c>
    </row>
    <row r="214" spans="2:34" x14ac:dyDescent="0.2">
      <c r="B214">
        <v>560</v>
      </c>
      <c r="C214">
        <v>3000000</v>
      </c>
      <c r="E214">
        <v>300.00868000000003</v>
      </c>
      <c r="F214">
        <v>-590550.73918999999</v>
      </c>
      <c r="G214">
        <v>2497704.3179100002</v>
      </c>
      <c r="H214">
        <v>702.87021000000004</v>
      </c>
      <c r="J214">
        <f t="shared" si="79"/>
        <v>612.24396637477912</v>
      </c>
      <c r="K214">
        <f t="shared" si="80"/>
        <v>0.24593763724198506</v>
      </c>
      <c r="L214" s="2">
        <f t="shared" si="81"/>
        <v>0.99962170333951172</v>
      </c>
      <c r="M214">
        <f t="shared" si="82"/>
        <v>19.970530000049621</v>
      </c>
      <c r="N214">
        <f t="shared" si="83"/>
        <v>-4.2234194999968171</v>
      </c>
      <c r="P214">
        <f t="shared" si="72"/>
        <v>560</v>
      </c>
      <c r="Q214">
        <v>3000000</v>
      </c>
      <c r="R214">
        <v>300.00868000000003</v>
      </c>
      <c r="S214">
        <v>-590550.73918999999</v>
      </c>
      <c r="T214">
        <v>2497704.3179100002</v>
      </c>
      <c r="U214">
        <v>702.87021000000004</v>
      </c>
      <c r="V214">
        <v>7592.3907200000003</v>
      </c>
      <c r="W214">
        <f t="shared" si="78"/>
        <v>0.75923907200000007</v>
      </c>
      <c r="Y214">
        <v>3000000</v>
      </c>
      <c r="Z214">
        <v>47.405700000000003</v>
      </c>
      <c r="AA214">
        <v>91.875299999999996</v>
      </c>
      <c r="AB214">
        <v>44.4696</v>
      </c>
      <c r="AD214">
        <f t="shared" si="73"/>
        <v>46022.273263068964</v>
      </c>
      <c r="AE214">
        <f t="shared" si="74"/>
        <v>0.75409802324883468</v>
      </c>
      <c r="AF214">
        <f t="shared" si="75"/>
        <v>754.09802324883469</v>
      </c>
      <c r="AG214">
        <f t="shared" si="76"/>
        <v>49.490380283964512</v>
      </c>
      <c r="AH214">
        <f t="shared" si="77"/>
        <v>1.2168021270895751E-2</v>
      </c>
    </row>
    <row r="215" spans="2:34" x14ac:dyDescent="0.2">
      <c r="B215">
        <v>580</v>
      </c>
      <c r="C215">
        <v>3100000</v>
      </c>
      <c r="E215">
        <v>300.02431999999999</v>
      </c>
      <c r="F215">
        <v>-590546.05686000001</v>
      </c>
      <c r="G215">
        <v>2497704.3179100002</v>
      </c>
      <c r="H215">
        <v>794.57244000000003</v>
      </c>
      <c r="J215">
        <f t="shared" si="79"/>
        <v>616.92629637476057</v>
      </c>
      <c r="K215">
        <f t="shared" si="80"/>
        <v>0.25472112428634169</v>
      </c>
      <c r="L215" s="2">
        <f t="shared" si="81"/>
        <v>0.99962170333951172</v>
      </c>
      <c r="M215">
        <f t="shared" si="82"/>
        <v>24.652860000031069</v>
      </c>
      <c r="N215">
        <f t="shared" si="83"/>
        <v>-4.2658835000009274</v>
      </c>
      <c r="P215">
        <f t="shared" si="72"/>
        <v>580</v>
      </c>
      <c r="Q215">
        <v>3100000</v>
      </c>
      <c r="R215">
        <v>300.02431999999999</v>
      </c>
      <c r="S215">
        <v>-590546.05686000001</v>
      </c>
      <c r="T215">
        <v>2497704.3179100002</v>
      </c>
      <c r="U215">
        <v>794.57244000000003</v>
      </c>
      <c r="V215">
        <v>8471.1893899999995</v>
      </c>
      <c r="W215">
        <f t="shared" si="78"/>
        <v>0.84711893900000002</v>
      </c>
      <c r="Y215">
        <v>3100000</v>
      </c>
      <c r="Z215">
        <v>47.324100000000001</v>
      </c>
      <c r="AA215">
        <v>92.051599999999993</v>
      </c>
      <c r="AB215">
        <v>44.727499999999999</v>
      </c>
      <c r="AD215">
        <f t="shared" si="73"/>
        <v>46827.639989502444</v>
      </c>
      <c r="AE215">
        <f t="shared" si="74"/>
        <v>0.82691227718054228</v>
      </c>
      <c r="AF215">
        <f t="shared" si="75"/>
        <v>826.91227718054233</v>
      </c>
      <c r="AG215">
        <f t="shared" si="76"/>
        <v>48.620008278755805</v>
      </c>
      <c r="AH215">
        <f t="shared" si="77"/>
        <v>1.238584733567656E-2</v>
      </c>
    </row>
    <row r="216" spans="2:34" x14ac:dyDescent="0.2">
      <c r="B216">
        <v>600</v>
      </c>
      <c r="C216">
        <v>3200000</v>
      </c>
      <c r="E216">
        <v>300.02627000000001</v>
      </c>
      <c r="F216">
        <v>-590541.27118000004</v>
      </c>
      <c r="G216">
        <v>2497704.3179100002</v>
      </c>
      <c r="H216">
        <v>913.28327999999999</v>
      </c>
      <c r="J216">
        <f t="shared" si="79"/>
        <v>621.71197637473233</v>
      </c>
      <c r="K216">
        <f t="shared" si="80"/>
        <v>0.2635046113306983</v>
      </c>
      <c r="L216" s="2">
        <f t="shared" si="81"/>
        <v>0.99962170333951172</v>
      </c>
      <c r="M216">
        <f t="shared" si="82"/>
        <v>29.438540000002831</v>
      </c>
      <c r="N216">
        <f t="shared" si="83"/>
        <v>-4.2607160000014117</v>
      </c>
      <c r="P216">
        <f t="shared" si="72"/>
        <v>600</v>
      </c>
      <c r="Q216">
        <v>3200000</v>
      </c>
      <c r="R216">
        <v>300.02627000000001</v>
      </c>
      <c r="S216">
        <v>-590541.27118000004</v>
      </c>
      <c r="T216">
        <v>2497704.3179100002</v>
      </c>
      <c r="U216">
        <v>913.28327999999999</v>
      </c>
      <c r="V216">
        <v>9313.2914400000009</v>
      </c>
      <c r="W216">
        <f t="shared" si="78"/>
        <v>0.93132914400000011</v>
      </c>
      <c r="Y216">
        <v>3200000</v>
      </c>
      <c r="Z216">
        <v>47.079300000000003</v>
      </c>
      <c r="AA216">
        <v>92.128699999999995</v>
      </c>
      <c r="AB216">
        <v>45.049399999999999</v>
      </c>
      <c r="AD216">
        <f t="shared" si="73"/>
        <v>47845.977424523808</v>
      </c>
      <c r="AE216">
        <f t="shared" si="74"/>
        <v>0.88976451585951688</v>
      </c>
      <c r="AF216">
        <f t="shared" si="75"/>
        <v>889.76451585951691</v>
      </c>
      <c r="AG216">
        <f t="shared" si="76"/>
        <v>48.021412675080384</v>
      </c>
      <c r="AH216">
        <f t="shared" si="77"/>
        <v>1.2540239165277573E-2</v>
      </c>
    </row>
    <row r="217" spans="2:34" x14ac:dyDescent="0.2">
      <c r="B217">
        <v>620</v>
      </c>
      <c r="C217">
        <v>3300000</v>
      </c>
      <c r="E217">
        <v>299.95911000000001</v>
      </c>
      <c r="F217">
        <v>-590537.68605000002</v>
      </c>
      <c r="G217">
        <v>2497704.3179100002</v>
      </c>
      <c r="H217">
        <v>1000.68244</v>
      </c>
      <c r="J217">
        <f t="shared" si="79"/>
        <v>625.29710637475364</v>
      </c>
      <c r="K217">
        <f t="shared" si="80"/>
        <v>0.27228809837505491</v>
      </c>
      <c r="L217" s="2">
        <f t="shared" si="81"/>
        <v>0.99962170333951172</v>
      </c>
      <c r="M217">
        <f t="shared" si="82"/>
        <v>33.02367000002414</v>
      </c>
      <c r="N217">
        <f t="shared" si="83"/>
        <v>-4.3207434999989349</v>
      </c>
      <c r="P217">
        <f t="shared" si="72"/>
        <v>620</v>
      </c>
      <c r="Q217">
        <v>3300000</v>
      </c>
      <c r="R217">
        <v>299.95911000000001</v>
      </c>
      <c r="S217">
        <v>-590537.68605000002</v>
      </c>
      <c r="T217">
        <v>2497704.3179100002</v>
      </c>
      <c r="U217">
        <v>1000.68244</v>
      </c>
      <c r="V217">
        <v>10377.273999999999</v>
      </c>
      <c r="W217">
        <f t="shared" si="78"/>
        <v>1.0377274000000001</v>
      </c>
      <c r="Y217">
        <v>3300000</v>
      </c>
      <c r="Z217">
        <v>47.3444</v>
      </c>
      <c r="AA217">
        <v>92.535899999999998</v>
      </c>
      <c r="AB217">
        <v>45.191499999999998</v>
      </c>
      <c r="AD217">
        <f t="shared" si="73"/>
        <v>48300.170944694262</v>
      </c>
      <c r="AE217">
        <f t="shared" si="74"/>
        <v>0.98209146228416211</v>
      </c>
      <c r="AF217">
        <f t="shared" si="75"/>
        <v>982.09146228416216</v>
      </c>
      <c r="AG217">
        <f t="shared" si="76"/>
        <v>46.913488617572391</v>
      </c>
      <c r="AH217">
        <f t="shared" si="77"/>
        <v>1.2836393492476998E-2</v>
      </c>
    </row>
    <row r="218" spans="2:34" x14ac:dyDescent="0.2">
      <c r="B218">
        <v>640</v>
      </c>
      <c r="C218">
        <v>3400000</v>
      </c>
      <c r="E218">
        <v>300.05482000000001</v>
      </c>
      <c r="F218">
        <v>-590527.09040999995</v>
      </c>
      <c r="G218">
        <v>2497704.3179100002</v>
      </c>
      <c r="H218">
        <v>1141.6129699999999</v>
      </c>
      <c r="J218">
        <f t="shared" si="79"/>
        <v>635.89274637482595</v>
      </c>
      <c r="K218">
        <f t="shared" si="80"/>
        <v>0.28107158541941152</v>
      </c>
      <c r="L218" s="2">
        <f t="shared" si="81"/>
        <v>0.99962170333951172</v>
      </c>
      <c r="M218">
        <f t="shared" si="82"/>
        <v>43.619310000096448</v>
      </c>
      <c r="N218">
        <f t="shared" si="83"/>
        <v>-3.9702179999963847</v>
      </c>
      <c r="P218">
        <f t="shared" si="72"/>
        <v>640</v>
      </c>
      <c r="Q218">
        <v>3400000</v>
      </c>
      <c r="R218">
        <v>300.05482000000001</v>
      </c>
      <c r="S218">
        <v>-590527.09040999995</v>
      </c>
      <c r="T218">
        <v>2497704.3179100002</v>
      </c>
      <c r="U218">
        <v>1141.6129699999999</v>
      </c>
      <c r="V218">
        <v>11588.95543</v>
      </c>
      <c r="W218">
        <f t="shared" si="78"/>
        <v>1.1588955430000001</v>
      </c>
      <c r="Y218">
        <v>3400000</v>
      </c>
      <c r="Z218">
        <v>47.454799999999999</v>
      </c>
      <c r="AA218">
        <v>92.316599999999994</v>
      </c>
      <c r="AB218">
        <v>44.861800000000002</v>
      </c>
      <c r="AD218">
        <f t="shared" si="73"/>
        <v>47250.725629959838</v>
      </c>
      <c r="AE218">
        <f t="shared" si="74"/>
        <v>1.1211226577537838</v>
      </c>
      <c r="AF218">
        <f t="shared" si="75"/>
        <v>1121.1226577537839</v>
      </c>
      <c r="AG218">
        <f t="shared" si="76"/>
        <v>44.459979647440328</v>
      </c>
      <c r="AH218">
        <f t="shared" si="77"/>
        <v>1.3544765534652467E-2</v>
      </c>
    </row>
    <row r="219" spans="2:34" x14ac:dyDescent="0.2">
      <c r="B219">
        <v>660</v>
      </c>
      <c r="C219">
        <v>3500000</v>
      </c>
      <c r="E219">
        <v>300.00475</v>
      </c>
      <c r="F219">
        <v>-590522.83655999997</v>
      </c>
      <c r="G219">
        <v>2497704.3179100002</v>
      </c>
      <c r="H219">
        <v>1303.4202700000001</v>
      </c>
      <c r="J219">
        <f t="shared" si="79"/>
        <v>640.14659637480509</v>
      </c>
      <c r="K219">
        <f t="shared" si="80"/>
        <v>0.28985507246376813</v>
      </c>
      <c r="L219" s="2">
        <f t="shared" si="81"/>
        <v>0.99962170333951172</v>
      </c>
      <c r="M219">
        <f t="shared" si="82"/>
        <v>47.873160000075586</v>
      </c>
      <c r="N219">
        <f t="shared" si="83"/>
        <v>-4.2873075000010434</v>
      </c>
      <c r="P219">
        <f t="shared" si="72"/>
        <v>660</v>
      </c>
      <c r="Q219">
        <v>3500000</v>
      </c>
      <c r="R219">
        <v>300.00475</v>
      </c>
      <c r="S219">
        <v>-590522.83655999997</v>
      </c>
      <c r="T219">
        <v>2497704.3179100002</v>
      </c>
      <c r="U219">
        <v>1303.4202700000001</v>
      </c>
      <c r="V219">
        <v>12924.82728</v>
      </c>
      <c r="W219">
        <f t="shared" si="78"/>
        <v>1.292482728</v>
      </c>
      <c r="Y219">
        <v>3500000</v>
      </c>
      <c r="Z219">
        <v>47.764499999999998</v>
      </c>
      <c r="AA219">
        <v>92.438900000000004</v>
      </c>
      <c r="AB219">
        <v>44.674399999999999</v>
      </c>
      <c r="AD219">
        <f t="shared" si="73"/>
        <v>46661.05812044935</v>
      </c>
      <c r="AE219">
        <f t="shared" si="74"/>
        <v>1.2661567792749886</v>
      </c>
      <c r="AF219">
        <f t="shared" si="75"/>
        <v>1266.1567792749886</v>
      </c>
      <c r="AG219">
        <f t="shared" si="76"/>
        <v>42.574680606264536</v>
      </c>
      <c r="AH219">
        <f t="shared" si="77"/>
        <v>1.4144557080045148E-2</v>
      </c>
    </row>
    <row r="220" spans="2:34" x14ac:dyDescent="0.2">
      <c r="B220">
        <v>680</v>
      </c>
      <c r="C220">
        <v>3600000</v>
      </c>
      <c r="E220">
        <v>300.02238</v>
      </c>
      <c r="F220">
        <v>-590514.54498999997</v>
      </c>
      <c r="G220">
        <v>2497704.3179100002</v>
      </c>
      <c r="H220">
        <v>1434.2733599999999</v>
      </c>
      <c r="J220">
        <f t="shared" si="79"/>
        <v>648.43816637480631</v>
      </c>
      <c r="K220">
        <f t="shared" si="80"/>
        <v>0.29863855950812473</v>
      </c>
      <c r="L220" s="2">
        <f t="shared" si="81"/>
        <v>0.99962170333951172</v>
      </c>
      <c r="M220">
        <f t="shared" si="82"/>
        <v>56.164730000076815</v>
      </c>
      <c r="N220">
        <f t="shared" si="83"/>
        <v>-4.0854214999999385</v>
      </c>
      <c r="P220">
        <f t="shared" si="72"/>
        <v>680</v>
      </c>
      <c r="Q220">
        <v>3600000</v>
      </c>
      <c r="R220">
        <v>300.02238</v>
      </c>
      <c r="S220">
        <v>-590514.54498999997</v>
      </c>
      <c r="T220">
        <v>2497704.3179100002</v>
      </c>
      <c r="U220">
        <v>1434.2733599999999</v>
      </c>
      <c r="V220">
        <v>14174.270210000001</v>
      </c>
      <c r="W220">
        <f t="shared" si="78"/>
        <v>1.4174270210000002</v>
      </c>
      <c r="Y220">
        <v>3600000</v>
      </c>
      <c r="Z220">
        <v>47.624000000000002</v>
      </c>
      <c r="AA220">
        <v>92.290999999999997</v>
      </c>
      <c r="AB220">
        <v>44.667000000000002</v>
      </c>
      <c r="AD220">
        <f t="shared" si="73"/>
        <v>46637.87473322398</v>
      </c>
      <c r="AE220">
        <f t="shared" si="74"/>
        <v>1.3892463853803025</v>
      </c>
      <c r="AF220">
        <f t="shared" si="75"/>
        <v>1389.2463853803026</v>
      </c>
      <c r="AG220">
        <f t="shared" si="76"/>
        <v>41.30195318286394</v>
      </c>
      <c r="AH220">
        <f t="shared" si="77"/>
        <v>1.4580424255815847E-2</v>
      </c>
    </row>
    <row r="221" spans="2:34" x14ac:dyDescent="0.2">
      <c r="B221">
        <v>700</v>
      </c>
      <c r="C221">
        <v>3700000</v>
      </c>
      <c r="E221">
        <v>299.97176000000002</v>
      </c>
      <c r="F221">
        <v>-590507.05163</v>
      </c>
      <c r="G221">
        <v>2497704.3179100002</v>
      </c>
      <c r="H221">
        <v>1578.3429100000001</v>
      </c>
      <c r="J221">
        <f t="shared" si="79"/>
        <v>655.93152637477033</v>
      </c>
      <c r="K221">
        <f t="shared" si="80"/>
        <v>0.30742204655248134</v>
      </c>
      <c r="L221" s="2">
        <f t="shared" si="81"/>
        <v>0.99962170333951172</v>
      </c>
      <c r="M221">
        <f t="shared" si="82"/>
        <v>63.658090000040829</v>
      </c>
      <c r="N221">
        <f t="shared" si="83"/>
        <v>-4.1253320000017997</v>
      </c>
      <c r="P221">
        <f t="shared" si="72"/>
        <v>700</v>
      </c>
      <c r="Q221">
        <v>3700000</v>
      </c>
      <c r="R221">
        <v>299.97176000000002</v>
      </c>
      <c r="S221">
        <v>-590507.05163</v>
      </c>
      <c r="T221">
        <v>2497704.3179100002</v>
      </c>
      <c r="U221">
        <v>1578.3429100000001</v>
      </c>
      <c r="V221">
        <v>15660.3063</v>
      </c>
      <c r="W221">
        <f t="shared" si="78"/>
        <v>1.5660306300000002</v>
      </c>
      <c r="Y221">
        <v>3700000</v>
      </c>
      <c r="Z221">
        <v>47.373399999999997</v>
      </c>
      <c r="AA221">
        <v>92.657700000000006</v>
      </c>
      <c r="AB221">
        <v>45.284300000000002</v>
      </c>
      <c r="AD221">
        <f t="shared" si="73"/>
        <v>48598.333192180049</v>
      </c>
      <c r="AE221">
        <f t="shared" si="74"/>
        <v>1.4729777862831261</v>
      </c>
      <c r="AF221">
        <f t="shared" si="75"/>
        <v>1472.9777862831261</v>
      </c>
      <c r="AG221">
        <f t="shared" si="76"/>
        <v>41.808451783329751</v>
      </c>
      <c r="AH221">
        <f t="shared" si="77"/>
        <v>1.4403786179906205E-2</v>
      </c>
    </row>
    <row r="222" spans="2:34" x14ac:dyDescent="0.2">
      <c r="B222">
        <v>720</v>
      </c>
      <c r="C222">
        <v>3800000</v>
      </c>
      <c r="E222">
        <v>300.05932000000001</v>
      </c>
      <c r="F222">
        <v>-590497.19073000003</v>
      </c>
      <c r="G222">
        <v>2497704.3179100002</v>
      </c>
      <c r="H222">
        <v>1769.43544</v>
      </c>
      <c r="J222">
        <f t="shared" si="79"/>
        <v>665.7924263747409</v>
      </c>
      <c r="K222">
        <f t="shared" si="80"/>
        <v>0.31620553359683795</v>
      </c>
      <c r="L222" s="2">
        <f t="shared" si="81"/>
        <v>0.99962170333951172</v>
      </c>
      <c r="M222">
        <f t="shared" si="82"/>
        <v>73.518990000011399</v>
      </c>
      <c r="N222">
        <f t="shared" si="83"/>
        <v>-4.0069550000014713</v>
      </c>
      <c r="P222">
        <f t="shared" si="72"/>
        <v>720</v>
      </c>
      <c r="Q222">
        <v>3800000</v>
      </c>
      <c r="R222">
        <v>300.05932000000001</v>
      </c>
      <c r="S222">
        <v>-590497.19073000003</v>
      </c>
      <c r="T222">
        <v>2497704.3179100002</v>
      </c>
      <c r="U222">
        <v>1769.43544</v>
      </c>
      <c r="V222">
        <v>17297.157299999999</v>
      </c>
      <c r="W222">
        <f t="shared" si="78"/>
        <v>1.7297157299999999</v>
      </c>
      <c r="Y222">
        <v>3800000</v>
      </c>
      <c r="Z222">
        <v>47.387</v>
      </c>
      <c r="AA222">
        <v>92.938699999999997</v>
      </c>
      <c r="AB222">
        <v>45.551699999999997</v>
      </c>
      <c r="AD222">
        <f t="shared" si="73"/>
        <v>49464.334049132398</v>
      </c>
      <c r="AE222">
        <f t="shared" si="74"/>
        <v>1.5984530620588366</v>
      </c>
      <c r="AF222">
        <f t="shared" si="75"/>
        <v>1598.4530620588366</v>
      </c>
      <c r="AG222">
        <f t="shared" si="76"/>
        <v>41.371419394982681</v>
      </c>
      <c r="AH222">
        <f t="shared" si="77"/>
        <v>1.4555942455119918E-2</v>
      </c>
    </row>
    <row r="223" spans="2:34" x14ac:dyDescent="0.2">
      <c r="B223">
        <v>737</v>
      </c>
      <c r="C223">
        <v>3900000</v>
      </c>
      <c r="E223">
        <v>300.00599999999997</v>
      </c>
      <c r="F223">
        <v>-590484.85959000001</v>
      </c>
      <c r="G223">
        <v>2497704.3179100002</v>
      </c>
      <c r="H223">
        <v>1901.35403</v>
      </c>
      <c r="J223">
        <f t="shared" si="79"/>
        <v>678.12356637476478</v>
      </c>
      <c r="K223">
        <f t="shared" si="80"/>
        <v>0.32367149758454106</v>
      </c>
      <c r="L223" s="2">
        <f t="shared" si="81"/>
        <v>0.99962170333951172</v>
      </c>
      <c r="M223">
        <f t="shared" si="82"/>
        <v>85.850130000035278</v>
      </c>
      <c r="N223">
        <f t="shared" si="83"/>
        <v>-3.7746388235280071</v>
      </c>
      <c r="P223">
        <f t="shared" si="72"/>
        <v>737</v>
      </c>
      <c r="Q223">
        <v>3900000</v>
      </c>
      <c r="R223">
        <v>300.00599999999997</v>
      </c>
      <c r="S223">
        <v>-590484.85959000001</v>
      </c>
      <c r="T223">
        <v>2497704.3179100002</v>
      </c>
      <c r="U223">
        <v>1901.35403</v>
      </c>
      <c r="V223">
        <v>18707.981380000001</v>
      </c>
      <c r="W223">
        <f t="shared" si="78"/>
        <v>1.8707981380000003</v>
      </c>
      <c r="Y223">
        <v>3900000</v>
      </c>
      <c r="Z223">
        <v>47.877699999999997</v>
      </c>
      <c r="AA223">
        <v>92.742199999999997</v>
      </c>
      <c r="AB223">
        <v>44.8645</v>
      </c>
      <c r="AD223">
        <f t="shared" si="73"/>
        <v>47259.257474706574</v>
      </c>
      <c r="AE223">
        <f t="shared" si="74"/>
        <v>1.8094948633436398</v>
      </c>
      <c r="AF223">
        <f t="shared" si="75"/>
        <v>1809.4948633436397</v>
      </c>
      <c r="AG223">
        <f t="shared" si="76"/>
        <v>38.615366148260918</v>
      </c>
      <c r="AH223">
        <f t="shared" si="77"/>
        <v>1.5594828175081817E-2</v>
      </c>
    </row>
    <row r="224" spans="2:34" x14ac:dyDescent="0.2">
      <c r="B224">
        <v>752</v>
      </c>
      <c r="C224">
        <v>4000000</v>
      </c>
      <c r="E224">
        <v>299.98948000000001</v>
      </c>
      <c r="F224">
        <v>-590475.55006000004</v>
      </c>
      <c r="G224">
        <v>2497704.3179100002</v>
      </c>
      <c r="H224">
        <v>2041.9167299999999</v>
      </c>
      <c r="J224">
        <f t="shared" si="79"/>
        <v>687.4330963747343</v>
      </c>
      <c r="K224">
        <f t="shared" si="80"/>
        <v>0.33025911286780851</v>
      </c>
      <c r="L224" s="2">
        <f t="shared" si="81"/>
        <v>0.99962170333951172</v>
      </c>
      <c r="M224">
        <f t="shared" si="82"/>
        <v>95.159660000004806</v>
      </c>
      <c r="N224">
        <f t="shared" si="83"/>
        <v>-3.8793646666686983</v>
      </c>
      <c r="P224">
        <f t="shared" si="72"/>
        <v>752</v>
      </c>
      <c r="Q224">
        <v>4000000</v>
      </c>
      <c r="R224">
        <v>299.98948000000001</v>
      </c>
      <c r="S224">
        <v>-590475.55006000004</v>
      </c>
      <c r="T224">
        <v>2497704.3179100002</v>
      </c>
      <c r="U224">
        <v>2041.9167299999999</v>
      </c>
      <c r="V224">
        <v>19993.20074</v>
      </c>
      <c r="W224">
        <f t="shared" si="78"/>
        <v>1.9993200740000001</v>
      </c>
      <c r="Y224">
        <v>4000000</v>
      </c>
      <c r="Z224">
        <v>47.380899999999997</v>
      </c>
      <c r="AA224">
        <v>92.790499999999994</v>
      </c>
      <c r="AB224">
        <v>45.409599999999998</v>
      </c>
      <c r="AD224">
        <f t="shared" si="73"/>
        <v>49002.859866296822</v>
      </c>
      <c r="AE224">
        <f t="shared" si="74"/>
        <v>1.8649973507808597</v>
      </c>
      <c r="AF224">
        <f t="shared" si="75"/>
        <v>1864.9973507808597</v>
      </c>
      <c r="AG224">
        <f t="shared" si="76"/>
        <v>39.241385919526522</v>
      </c>
      <c r="AH224">
        <f t="shared" si="77"/>
        <v>1.534604310956166E-2</v>
      </c>
    </row>
    <row r="225" spans="2:34" x14ac:dyDescent="0.2">
      <c r="B225">
        <v>760</v>
      </c>
      <c r="C225">
        <v>4100000</v>
      </c>
      <c r="E225">
        <v>299.94805000000002</v>
      </c>
      <c r="F225">
        <v>-590473.47210999997</v>
      </c>
      <c r="G225">
        <v>2497704.3179100002</v>
      </c>
      <c r="H225">
        <v>2137.6538099999998</v>
      </c>
      <c r="J225">
        <f t="shared" si="79"/>
        <v>689.51104637479875</v>
      </c>
      <c r="K225">
        <f t="shared" si="80"/>
        <v>0.33377250768555117</v>
      </c>
      <c r="L225" s="2">
        <f t="shared" si="81"/>
        <v>0.99962170333951172</v>
      </c>
      <c r="M225">
        <f t="shared" si="82"/>
        <v>97.237610000069253</v>
      </c>
      <c r="N225">
        <f t="shared" si="83"/>
        <v>-4.2402562499919441</v>
      </c>
      <c r="P225">
        <f t="shared" si="72"/>
        <v>760</v>
      </c>
      <c r="Q225">
        <v>4100000</v>
      </c>
      <c r="R225">
        <v>299.94805000000002</v>
      </c>
      <c r="S225">
        <v>-590473.47210999997</v>
      </c>
      <c r="T225">
        <v>2497704.3179100002</v>
      </c>
      <c r="U225">
        <v>2137.6538099999998</v>
      </c>
      <c r="V225">
        <v>20910.453580000001</v>
      </c>
      <c r="W225">
        <f t="shared" si="78"/>
        <v>2.0910453580000001</v>
      </c>
      <c r="Y225">
        <v>4100000</v>
      </c>
      <c r="Z225">
        <v>47.671399999999998</v>
      </c>
      <c r="AA225">
        <v>93.084000000000003</v>
      </c>
      <c r="AB225">
        <v>45.412599999999998</v>
      </c>
      <c r="AD225">
        <f t="shared" si="73"/>
        <v>49012.572677595475</v>
      </c>
      <c r="AE225">
        <f t="shared" si="74"/>
        <v>1.9501736026979974</v>
      </c>
      <c r="AF225">
        <f t="shared" si="75"/>
        <v>1950.1736026979975</v>
      </c>
      <c r="AG225">
        <f t="shared" si="76"/>
        <v>38.836014824273676</v>
      </c>
      <c r="AH225">
        <f t="shared" si="77"/>
        <v>1.5506225412799227E-2</v>
      </c>
    </row>
    <row r="233" spans="2:34" x14ac:dyDescent="0.2">
      <c r="G233" s="2"/>
    </row>
    <row r="234" spans="2:34" x14ac:dyDescent="0.2">
      <c r="G234" s="2"/>
      <c r="L234" s="2"/>
    </row>
    <row r="235" spans="2:34" x14ac:dyDescent="0.2">
      <c r="G235" s="2"/>
      <c r="L235" s="2"/>
      <c r="T235" s="2"/>
    </row>
    <row r="236" spans="2:34" x14ac:dyDescent="0.2">
      <c r="G236" s="2"/>
      <c r="L236" s="2"/>
      <c r="T236" s="2"/>
    </row>
    <row r="237" spans="2:34" x14ac:dyDescent="0.2">
      <c r="G237" s="2"/>
      <c r="L237" s="2"/>
      <c r="T237" s="2"/>
    </row>
    <row r="238" spans="2:34" x14ac:dyDescent="0.2">
      <c r="G238" s="2"/>
      <c r="L238" s="2"/>
      <c r="T238" s="2"/>
    </row>
    <row r="239" spans="2:34" x14ac:dyDescent="0.2">
      <c r="L239" s="2"/>
    </row>
    <row r="240" spans="2:34" x14ac:dyDescent="0.2">
      <c r="L240" s="2"/>
    </row>
    <row r="241" spans="12:12" x14ac:dyDescent="0.2">
      <c r="L241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2DF-4B16-2147-9594-866AEDFBC5D5}">
  <dimension ref="A4:AO241"/>
  <sheetViews>
    <sheetView topLeftCell="Y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10.5</v>
      </c>
      <c r="O6">
        <v>1.5482719369994224</v>
      </c>
      <c r="Z6" s="1"/>
      <c r="AA6" s="1"/>
    </row>
    <row r="7" spans="2:30" x14ac:dyDescent="0.2">
      <c r="I7" t="s">
        <v>1</v>
      </c>
      <c r="N7">
        <v>12.5</v>
      </c>
      <c r="O7">
        <v>1.5542386914402151</v>
      </c>
      <c r="Z7" s="1"/>
      <c r="AA7" s="1"/>
    </row>
    <row r="8" spans="2:30" x14ac:dyDescent="0.2">
      <c r="I8">
        <v>0.91600000000000004</v>
      </c>
      <c r="N8">
        <v>8.5</v>
      </c>
      <c r="O8">
        <v>1.5161424565448178</v>
      </c>
      <c r="Z8" s="1"/>
      <c r="AA8" s="1"/>
    </row>
    <row r="9" spans="2:30" x14ac:dyDescent="0.2">
      <c r="N9">
        <v>6.5</v>
      </c>
      <c r="O9">
        <v>1.5245282059592378</v>
      </c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9.6646188327055085E-2</v>
      </c>
      <c r="L23">
        <f>K23*16.02</f>
        <v>1.5482719369994224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399.98478999999998</v>
      </c>
      <c r="F26">
        <v>-600035.89798000001</v>
      </c>
      <c r="G26" s="2">
        <v>2507797.55027</v>
      </c>
      <c r="H26">
        <v>2.7730000000000001E-2</v>
      </c>
      <c r="Y26">
        <v>100000</v>
      </c>
      <c r="Z26">
        <v>33.263100000000001</v>
      </c>
      <c r="AA26">
        <v>104.07</v>
      </c>
      <c r="AB26">
        <v>70.806899999999999</v>
      </c>
      <c r="AD26">
        <f t="shared" ref="AD26:AD76" si="0">(1/6)*3.14*(AB26)^3</f>
        <v>185782.64450142905</v>
      </c>
    </row>
    <row r="27" spans="1:38" x14ac:dyDescent="0.2">
      <c r="B27">
        <v>0</v>
      </c>
      <c r="C27">
        <v>200000</v>
      </c>
      <c r="E27">
        <v>400.00862999999998</v>
      </c>
      <c r="F27">
        <v>-552890.6912</v>
      </c>
      <c r="G27" s="2">
        <v>2505387.6554800002</v>
      </c>
      <c r="H27">
        <v>-1.5900000000000001E-3</v>
      </c>
      <c r="J27">
        <f>F27-(128000-$B$25)/128000*F$26</f>
        <v>1575.292996690725</v>
      </c>
      <c r="K27">
        <f>B27/$B$25</f>
        <v>0</v>
      </c>
      <c r="L27" s="2">
        <f>G27/$G$26</f>
        <v>0.99903903933962279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33.471699999999998</v>
      </c>
      <c r="AA27">
        <v>104.405</v>
      </c>
      <c r="AB27">
        <v>70.933300000000003</v>
      </c>
      <c r="AD27">
        <f>(1/6)*3.14*(AB27)^3</f>
        <v>186779.36395014054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400.01582000000002</v>
      </c>
      <c r="F28">
        <v>-552895.99364</v>
      </c>
      <c r="G28" s="2">
        <v>2505387.6554800002</v>
      </c>
      <c r="H28">
        <v>-22.167549999999999</v>
      </c>
      <c r="J28">
        <f t="shared" ref="J28:J33" si="1">F28-(128000-$B$25)/128000*F$26</f>
        <v>1569.9905566907255</v>
      </c>
      <c r="K28">
        <f t="shared" ref="K28:K33" si="2">B28/$B$25</f>
        <v>8.2296060076123851E-3</v>
      </c>
      <c r="L28" s="2">
        <f t="shared" ref="L28:L33" si="3">G28/$G$26</f>
        <v>0.99903903933962279</v>
      </c>
      <c r="M28">
        <f t="shared" ref="M28:M33" si="4">F28-$F$27</f>
        <v>-5.3024399999994785</v>
      </c>
      <c r="N28">
        <f>((M28-M27)-(B28-B27)*$B$15)/(B28-B27)</f>
        <v>-4.5662804999999933</v>
      </c>
      <c r="P28">
        <f>B28</f>
        <v>80</v>
      </c>
      <c r="Q28">
        <v>300000</v>
      </c>
      <c r="R28">
        <v>400.01582000000002</v>
      </c>
      <c r="S28">
        <v>-552895.99364</v>
      </c>
      <c r="T28" s="2">
        <v>2505387.6554800002</v>
      </c>
      <c r="U28">
        <v>-22.167549999999999</v>
      </c>
      <c r="V28">
        <v>16.268830000000001</v>
      </c>
      <c r="W28">
        <f>V28*10^-4</f>
        <v>1.6268830000000002E-3</v>
      </c>
      <c r="Y28">
        <v>300000</v>
      </c>
      <c r="Z28">
        <v>32.338200000000001</v>
      </c>
      <c r="AA28">
        <v>102.898</v>
      </c>
      <c r="AB28">
        <v>70.559799999999996</v>
      </c>
      <c r="AD28">
        <f>(1/6)*3.14*(AB28)^3</f>
        <v>183844.4065674007</v>
      </c>
      <c r="AE28">
        <f>W28*$AD$24/AD28</f>
        <v>1.7051046811494539E-3</v>
      </c>
      <c r="AF28">
        <f>AE28*1000</f>
        <v>1.7051046811494539</v>
      </c>
      <c r="AG28">
        <f>AD28/P28*0.6022</f>
        <v>1383.8887704361086</v>
      </c>
      <c r="AH28">
        <f>P28/AD28</f>
        <v>4.3515057919736355E-4</v>
      </c>
      <c r="AJ28">
        <v>1</v>
      </c>
      <c r="AK28">
        <v>1.7219278211746003</v>
      </c>
      <c r="AL28">
        <v>1566.3456555851453</v>
      </c>
    </row>
    <row r="29" spans="1:38" x14ac:dyDescent="0.2">
      <c r="B29">
        <v>160</v>
      </c>
      <c r="C29">
        <v>400000</v>
      </c>
      <c r="E29">
        <v>400.01494000000002</v>
      </c>
      <c r="F29">
        <v>-552902.58036000002</v>
      </c>
      <c r="G29" s="2">
        <v>2505387.6554800002</v>
      </c>
      <c r="H29">
        <v>-17.307210000000001</v>
      </c>
      <c r="J29">
        <f t="shared" si="1"/>
        <v>1563.4038366907043</v>
      </c>
      <c r="K29">
        <f t="shared" si="2"/>
        <v>1.645921201522477E-2</v>
      </c>
      <c r="L29" s="2">
        <f t="shared" si="3"/>
        <v>0.99903903933962279</v>
      </c>
      <c r="M29">
        <f t="shared" si="4"/>
        <v>-11.889160000020638</v>
      </c>
      <c r="N29">
        <f t="shared" ref="N29:N33" si="5">((M29-M28)-(B29-B28)*$B$15)/(B29-B28)</f>
        <v>-4.5823340000002641</v>
      </c>
      <c r="P29">
        <f t="shared" ref="P29:P70" si="6">B29</f>
        <v>160</v>
      </c>
      <c r="Q29">
        <v>400000</v>
      </c>
      <c r="R29">
        <v>400.01494000000002</v>
      </c>
      <c r="S29">
        <v>-552902.58036000002</v>
      </c>
      <c r="T29" s="2">
        <v>2505387.6554800002</v>
      </c>
      <c r="U29">
        <v>-17.307210000000001</v>
      </c>
      <c r="V29">
        <v>41.643300000000004</v>
      </c>
      <c r="W29">
        <f>V29*10^-4</f>
        <v>4.1643300000000008E-3</v>
      </c>
      <c r="Y29">
        <v>400000</v>
      </c>
      <c r="Z29">
        <v>32.189900000000002</v>
      </c>
      <c r="AA29">
        <v>102.74</v>
      </c>
      <c r="AB29">
        <v>70.5501</v>
      </c>
      <c r="AD29">
        <f>(1/6)*3.14*(AB29)^3</f>
        <v>183768.5965905168</v>
      </c>
      <c r="AE29">
        <f>W29*$AD$24/AD29</f>
        <v>4.3663544285937493E-3</v>
      </c>
      <c r="AF29">
        <f t="shared" ref="AF29:AF76" si="7">AE29*1000</f>
        <v>4.3663544285937492</v>
      </c>
      <c r="AG29">
        <f>AD29/P29*0.6022</f>
        <v>691.65905541755751</v>
      </c>
      <c r="AH29">
        <f t="shared" ref="AH29:AH76" si="8">P29/AD29</f>
        <v>8.706601833419924E-4</v>
      </c>
      <c r="AJ29">
        <v>2</v>
      </c>
      <c r="AK29">
        <v>1.5802616440471715</v>
      </c>
      <c r="AL29">
        <v>1562.3703703786364</v>
      </c>
    </row>
    <row r="30" spans="1:38" x14ac:dyDescent="0.2">
      <c r="B30">
        <v>240</v>
      </c>
      <c r="C30">
        <v>500000</v>
      </c>
      <c r="E30">
        <v>399.98743999999999</v>
      </c>
      <c r="F30">
        <v>-552905.02590000001</v>
      </c>
      <c r="G30" s="2">
        <v>2505387.6554800002</v>
      </c>
      <c r="H30">
        <v>6.2925800000000001</v>
      </c>
      <c r="J30">
        <f t="shared" si="1"/>
        <v>1560.9582966907183</v>
      </c>
      <c r="K30">
        <f t="shared" si="2"/>
        <v>2.4688818022837157E-2</v>
      </c>
      <c r="L30" s="2">
        <f t="shared" si="3"/>
        <v>0.99903903933962279</v>
      </c>
      <c r="M30">
        <f t="shared" si="4"/>
        <v>-14.334700000006706</v>
      </c>
      <c r="N30">
        <f t="shared" si="5"/>
        <v>-4.530569249999826</v>
      </c>
      <c r="P30">
        <f t="shared" si="6"/>
        <v>240</v>
      </c>
      <c r="Q30">
        <v>500000</v>
      </c>
      <c r="R30">
        <v>399.98743999999999</v>
      </c>
      <c r="S30">
        <v>-552905.02590000001</v>
      </c>
      <c r="T30" s="2">
        <v>2505387.6554800002</v>
      </c>
      <c r="U30">
        <v>6.2925800000000001</v>
      </c>
      <c r="V30">
        <v>76.757769999999994</v>
      </c>
      <c r="W30">
        <f t="shared" ref="W30:W76" si="9">V30*10^-4</f>
        <v>7.6757769999999999E-3</v>
      </c>
      <c r="Y30">
        <v>500000</v>
      </c>
      <c r="Z30">
        <v>31.8474</v>
      </c>
      <c r="AA30">
        <v>103.02</v>
      </c>
      <c r="AB30">
        <v>71.172600000000003</v>
      </c>
      <c r="AD30">
        <f t="shared" si="0"/>
        <v>188676.10039560377</v>
      </c>
      <c r="AE30">
        <f t="shared" ref="AE30:AE76" si="10">W30*$AD$24/AD30</f>
        <v>7.8388184132328221E-3</v>
      </c>
      <c r="AF30">
        <f t="shared" si="7"/>
        <v>7.838818413232822</v>
      </c>
      <c r="AG30">
        <f t="shared" ref="AG30:AG76" si="11">AD30/P30*0.6022</f>
        <v>473.4197819093024</v>
      </c>
      <c r="AH30">
        <f t="shared" si="8"/>
        <v>1.2720212019263892E-3</v>
      </c>
      <c r="AJ30">
        <v>3</v>
      </c>
      <c r="AK30">
        <v>1.7051046811494539</v>
      </c>
      <c r="AL30">
        <v>1383.8887704361086</v>
      </c>
    </row>
    <row r="31" spans="1:38" x14ac:dyDescent="0.2">
      <c r="B31">
        <v>320</v>
      </c>
      <c r="C31">
        <v>600000</v>
      </c>
      <c r="E31">
        <v>400.00713999999999</v>
      </c>
      <c r="F31">
        <v>-552910.18574999995</v>
      </c>
      <c r="G31" s="2">
        <v>2505387.6554800002</v>
      </c>
      <c r="H31">
        <v>16.407789999999999</v>
      </c>
      <c r="J31">
        <f t="shared" si="1"/>
        <v>1555.7984466907801</v>
      </c>
      <c r="K31">
        <f t="shared" si="2"/>
        <v>3.291842403044954E-2</v>
      </c>
      <c r="L31" s="2">
        <f t="shared" si="3"/>
        <v>0.99903903933962279</v>
      </c>
      <c r="M31">
        <f t="shared" si="4"/>
        <v>-19.494549999944866</v>
      </c>
      <c r="N31">
        <f t="shared" si="5"/>
        <v>-4.5644981249992274</v>
      </c>
      <c r="P31">
        <f t="shared" si="6"/>
        <v>320</v>
      </c>
      <c r="Q31">
        <v>600000</v>
      </c>
      <c r="R31">
        <v>400.00713999999999</v>
      </c>
      <c r="S31">
        <v>-552910.18574999995</v>
      </c>
      <c r="T31" s="2">
        <v>2505387.6554800002</v>
      </c>
      <c r="U31">
        <v>16.407789999999999</v>
      </c>
      <c r="V31">
        <v>110.33620000000001</v>
      </c>
      <c r="W31">
        <f t="shared" si="9"/>
        <v>1.1033620000000001E-2</v>
      </c>
      <c r="Y31">
        <v>600000</v>
      </c>
      <c r="Z31">
        <v>32.224299999999999</v>
      </c>
      <c r="AA31">
        <v>102.681</v>
      </c>
      <c r="AB31">
        <v>70.456699999999998</v>
      </c>
      <c r="AD31">
        <f t="shared" si="0"/>
        <v>183039.698664464</v>
      </c>
      <c r="AE31">
        <f t="shared" si="10"/>
        <v>1.1614964246464974E-2</v>
      </c>
      <c r="AF31">
        <f t="shared" si="7"/>
        <v>11.614964246464973</v>
      </c>
      <c r="AG31">
        <f t="shared" si="11"/>
        <v>344.45783292418821</v>
      </c>
      <c r="AH31">
        <f t="shared" si="8"/>
        <v>1.7482546263726229E-3</v>
      </c>
      <c r="AJ31">
        <v>4</v>
      </c>
      <c r="AK31">
        <v>2.9283980811935306</v>
      </c>
      <c r="AL31">
        <v>1324.1623352939482</v>
      </c>
    </row>
    <row r="32" spans="1:38" x14ac:dyDescent="0.2">
      <c r="B32">
        <v>400</v>
      </c>
      <c r="C32">
        <v>700000</v>
      </c>
      <c r="E32">
        <v>400.03257000000002</v>
      </c>
      <c r="F32">
        <v>-552909.18744999997</v>
      </c>
      <c r="G32" s="2">
        <v>2505387.6554800002</v>
      </c>
      <c r="H32">
        <v>30.639489999999999</v>
      </c>
      <c r="J32">
        <f t="shared" si="1"/>
        <v>1556.7967466907576</v>
      </c>
      <c r="K32">
        <f t="shared" si="2"/>
        <v>4.1148030038061931E-2</v>
      </c>
      <c r="L32" s="2">
        <f t="shared" si="3"/>
        <v>0.99903903933962279</v>
      </c>
      <c r="M32">
        <f t="shared" si="4"/>
        <v>-18.496249999967404</v>
      </c>
      <c r="N32">
        <f t="shared" si="5"/>
        <v>-4.4875212500002819</v>
      </c>
      <c r="P32">
        <f t="shared" si="6"/>
        <v>400</v>
      </c>
      <c r="Q32">
        <v>700000</v>
      </c>
      <c r="R32">
        <v>400.03257000000002</v>
      </c>
      <c r="S32">
        <v>-552909.18744999997</v>
      </c>
      <c r="T32" s="2">
        <v>2505387.6554800002</v>
      </c>
      <c r="U32">
        <v>30.639489999999999</v>
      </c>
      <c r="V32">
        <v>145.28899999999999</v>
      </c>
      <c r="W32">
        <f t="shared" si="9"/>
        <v>1.4528899999999999E-2</v>
      </c>
      <c r="Y32">
        <v>700000</v>
      </c>
      <c r="Z32">
        <v>31.928599999999999</v>
      </c>
      <c r="AA32">
        <v>102.97199999999999</v>
      </c>
      <c r="AB32">
        <v>71.043400000000005</v>
      </c>
      <c r="AD32">
        <f t="shared" si="0"/>
        <v>187650.45032788054</v>
      </c>
      <c r="AE32">
        <f t="shared" si="10"/>
        <v>1.4918606891403296E-2</v>
      </c>
      <c r="AF32">
        <f t="shared" si="7"/>
        <v>14.918606891403297</v>
      </c>
      <c r="AG32">
        <f t="shared" si="11"/>
        <v>282.50775296862412</v>
      </c>
      <c r="AH32">
        <f t="shared" si="8"/>
        <v>2.1316229153784728E-3</v>
      </c>
    </row>
    <row r="33" spans="2:38" x14ac:dyDescent="0.2">
      <c r="B33">
        <v>480</v>
      </c>
      <c r="C33">
        <v>800000</v>
      </c>
      <c r="E33">
        <v>399.95697999999999</v>
      </c>
      <c r="F33">
        <v>-552913.10244000005</v>
      </c>
      <c r="G33" s="2">
        <v>2505387.6554800002</v>
      </c>
      <c r="H33">
        <v>17.892510000000001</v>
      </c>
      <c r="J33">
        <f t="shared" si="1"/>
        <v>1552.88175669068</v>
      </c>
      <c r="K33">
        <f t="shared" si="2"/>
        <v>4.9377636045674314E-2</v>
      </c>
      <c r="L33" s="2">
        <f t="shared" si="3"/>
        <v>0.99903903933962279</v>
      </c>
      <c r="M33">
        <f t="shared" si="4"/>
        <v>-22.411240000044927</v>
      </c>
      <c r="N33">
        <f t="shared" si="5"/>
        <v>-4.5489373750009694</v>
      </c>
      <c r="P33">
        <f t="shared" si="6"/>
        <v>480</v>
      </c>
      <c r="Q33">
        <v>800000</v>
      </c>
      <c r="R33">
        <v>399.95697999999999</v>
      </c>
      <c r="S33">
        <v>-552913.10244000005</v>
      </c>
      <c r="T33" s="2">
        <v>2505387.6554800002</v>
      </c>
      <c r="U33">
        <v>17.892510000000001</v>
      </c>
      <c r="V33">
        <v>183.02323999999999</v>
      </c>
      <c r="W33">
        <f t="shared" si="9"/>
        <v>1.8302323999999998E-2</v>
      </c>
      <c r="Y33">
        <v>800000</v>
      </c>
      <c r="Z33">
        <v>31.923300000000001</v>
      </c>
      <c r="AA33">
        <v>102.46</v>
      </c>
      <c r="AB33">
        <v>70.536699999999996</v>
      </c>
      <c r="AD33">
        <f t="shared" si="0"/>
        <v>183663.90369113843</v>
      </c>
      <c r="AE33">
        <f t="shared" si="10"/>
        <v>1.9201164803182447E-2</v>
      </c>
      <c r="AF33">
        <f t="shared" si="7"/>
        <v>19.201164803182447</v>
      </c>
      <c r="AG33">
        <f t="shared" si="11"/>
        <v>230.42167250584075</v>
      </c>
      <c r="AH33">
        <f t="shared" si="8"/>
        <v>2.6134694425704917E-3</v>
      </c>
      <c r="AJ33">
        <v>1</v>
      </c>
      <c r="AK33">
        <v>4.5024427780300424</v>
      </c>
      <c r="AL33">
        <v>784.64310927832616</v>
      </c>
    </row>
    <row r="34" spans="2:38" x14ac:dyDescent="0.2">
      <c r="B34">
        <v>560</v>
      </c>
      <c r="C34">
        <v>900000</v>
      </c>
      <c r="E34">
        <v>399.98050999999998</v>
      </c>
      <c r="F34">
        <v>-552918.59770000004</v>
      </c>
      <c r="G34" s="2">
        <v>2505387.6554800002</v>
      </c>
      <c r="H34">
        <v>37.398980000000002</v>
      </c>
      <c r="J34">
        <f t="shared" ref="J34:J69" si="12">F34-(128000-$B$25)/128000*F$26</f>
        <v>1547.386496690684</v>
      </c>
      <c r="K34">
        <f t="shared" ref="K34:K69" si="13">B34/$B$25</f>
        <v>5.7607242053286697E-2</v>
      </c>
      <c r="L34" s="2">
        <f t="shared" ref="L34:L69" si="14">G34/$G$26</f>
        <v>0.99903903933962279</v>
      </c>
      <c r="M34">
        <f t="shared" ref="M34:M69" si="15">F34-$F$27</f>
        <v>-27.906500000040978</v>
      </c>
      <c r="N34">
        <f t="shared" ref="N34:N69" si="16">((M34-M33)-(B34-B33)*$B$15)/(B34-B33)</f>
        <v>-4.5686907499999503</v>
      </c>
      <c r="P34">
        <f t="shared" si="6"/>
        <v>560</v>
      </c>
      <c r="Q34">
        <v>900000</v>
      </c>
      <c r="R34">
        <v>399.98050999999998</v>
      </c>
      <c r="S34">
        <v>-552918.59770000004</v>
      </c>
      <c r="T34" s="2">
        <v>2505387.6554800002</v>
      </c>
      <c r="U34">
        <v>37.398980000000002</v>
      </c>
      <c r="V34">
        <v>256.23883999999998</v>
      </c>
      <c r="W34">
        <f t="shared" si="9"/>
        <v>2.5623884E-2</v>
      </c>
      <c r="Y34">
        <v>900000</v>
      </c>
      <c r="Z34">
        <v>31.429500000000001</v>
      </c>
      <c r="AA34">
        <v>103.962</v>
      </c>
      <c r="AB34">
        <v>72.532499999999999</v>
      </c>
      <c r="AD34">
        <f t="shared" ref="AD34:AD70" si="17">(1/6)*3.14*(AB34)^3</f>
        <v>199699.20581853794</v>
      </c>
      <c r="AE34">
        <f t="shared" ref="AE34:AE70" si="18">W34*$AD$24/AD34</f>
        <v>2.4723717272944135E-2</v>
      </c>
      <c r="AF34">
        <f t="shared" ref="AF34:AF70" si="19">AE34*1000</f>
        <v>24.723717272944135</v>
      </c>
      <c r="AG34">
        <f t="shared" ref="AG34:AG70" si="20">AD34/P34*0.6022</f>
        <v>214.74796739986348</v>
      </c>
      <c r="AH34">
        <f t="shared" ref="AH34:AH70" si="21">P34/AD34</f>
        <v>2.8042174614798373E-3</v>
      </c>
      <c r="AJ34">
        <v>2</v>
      </c>
      <c r="AK34">
        <v>4.2717663631708351</v>
      </c>
      <c r="AL34">
        <v>767.51597331878463</v>
      </c>
    </row>
    <row r="35" spans="2:38" x14ac:dyDescent="0.2">
      <c r="B35">
        <v>640</v>
      </c>
      <c r="C35">
        <v>1000000</v>
      </c>
      <c r="E35">
        <v>400.01278000000002</v>
      </c>
      <c r="F35">
        <v>-552920.6605</v>
      </c>
      <c r="G35" s="2">
        <v>2505387.6554800002</v>
      </c>
      <c r="H35">
        <v>69.142679999999999</v>
      </c>
      <c r="J35">
        <f t="shared" si="12"/>
        <v>1545.323696690728</v>
      </c>
      <c r="K35">
        <f t="shared" si="13"/>
        <v>6.5836848060899081E-2</v>
      </c>
      <c r="L35" s="2">
        <f t="shared" si="14"/>
        <v>0.99903903933962279</v>
      </c>
      <c r="M35">
        <f t="shared" si="15"/>
        <v>-29.96929999999702</v>
      </c>
      <c r="N35">
        <f t="shared" si="16"/>
        <v>-4.5257849999994502</v>
      </c>
      <c r="P35">
        <f t="shared" si="6"/>
        <v>640</v>
      </c>
      <c r="Q35">
        <v>1000000</v>
      </c>
      <c r="R35">
        <v>400.01278000000002</v>
      </c>
      <c r="S35">
        <v>-552920.6605</v>
      </c>
      <c r="T35" s="2">
        <v>2505387.6554800002</v>
      </c>
      <c r="U35">
        <v>69.142679999999999</v>
      </c>
      <c r="V35">
        <v>317.54070999999999</v>
      </c>
      <c r="W35">
        <f t="shared" si="9"/>
        <v>3.1754071000000002E-2</v>
      </c>
      <c r="Y35">
        <v>1000000</v>
      </c>
      <c r="Z35">
        <v>31.383299999999998</v>
      </c>
      <c r="AA35">
        <v>103.63500000000001</v>
      </c>
      <c r="AB35">
        <v>72.2517</v>
      </c>
      <c r="AD35">
        <f t="shared" si="17"/>
        <v>197388.84585171833</v>
      </c>
      <c r="AE35">
        <f t="shared" si="18"/>
        <v>3.0997163247507356E-2</v>
      </c>
      <c r="AF35">
        <f t="shared" si="19"/>
        <v>30.997163247507356</v>
      </c>
      <c r="AG35">
        <f t="shared" si="20"/>
        <v>185.73056714360121</v>
      </c>
      <c r="AH35">
        <f t="shared" si="21"/>
        <v>3.242331131926159E-3</v>
      </c>
      <c r="AJ35">
        <v>3</v>
      </c>
      <c r="AK35">
        <v>4.3663544285937492</v>
      </c>
      <c r="AL35">
        <v>691.65905541755751</v>
      </c>
    </row>
    <row r="36" spans="2:38" x14ac:dyDescent="0.2">
      <c r="B36">
        <v>720</v>
      </c>
      <c r="C36">
        <v>1100000</v>
      </c>
      <c r="E36">
        <v>400.05117000000001</v>
      </c>
      <c r="F36">
        <v>-552925.51205999998</v>
      </c>
      <c r="G36" s="2">
        <v>2505387.6554800002</v>
      </c>
      <c r="H36">
        <v>106.29217</v>
      </c>
      <c r="J36">
        <f t="shared" si="12"/>
        <v>1540.472136690747</v>
      </c>
      <c r="K36">
        <f t="shared" si="13"/>
        <v>7.4066454068511464E-2</v>
      </c>
      <c r="L36" s="2">
        <f t="shared" si="14"/>
        <v>0.99903903933962279</v>
      </c>
      <c r="M36">
        <f t="shared" si="15"/>
        <v>-34.820859999977984</v>
      </c>
      <c r="N36">
        <f t="shared" si="16"/>
        <v>-4.5606444999997624</v>
      </c>
      <c r="P36">
        <f t="shared" si="6"/>
        <v>720</v>
      </c>
      <c r="Q36">
        <v>1100000</v>
      </c>
      <c r="R36">
        <v>400.05117000000001</v>
      </c>
      <c r="S36">
        <v>-552925.51205999998</v>
      </c>
      <c r="T36" s="2">
        <v>2505387.6554800002</v>
      </c>
      <c r="U36">
        <v>106.29217</v>
      </c>
      <c r="V36">
        <v>413.77159</v>
      </c>
      <c r="W36">
        <f t="shared" si="9"/>
        <v>4.1377159000000004E-2</v>
      </c>
      <c r="Y36">
        <v>1100000</v>
      </c>
      <c r="Z36">
        <v>31.2498</v>
      </c>
      <c r="AA36">
        <v>103.404</v>
      </c>
      <c r="AB36">
        <v>72.154200000000003</v>
      </c>
      <c r="AD36">
        <f t="shared" si="17"/>
        <v>196590.8250392336</v>
      </c>
      <c r="AE36">
        <f t="shared" si="18"/>
        <v>4.0554828544970091E-2</v>
      </c>
      <c r="AF36">
        <f t="shared" si="19"/>
        <v>40.554828544970093</v>
      </c>
      <c r="AG36">
        <f t="shared" si="20"/>
        <v>164.42638172031454</v>
      </c>
      <c r="AH36">
        <f t="shared" si="21"/>
        <v>3.6624293115220903E-3</v>
      </c>
      <c r="AJ36">
        <v>4</v>
      </c>
      <c r="AK36">
        <v>6.816290729371616</v>
      </c>
      <c r="AL36">
        <v>663.60145396422695</v>
      </c>
    </row>
    <row r="37" spans="2:38" x14ac:dyDescent="0.2">
      <c r="B37">
        <v>800</v>
      </c>
      <c r="C37">
        <v>1200000</v>
      </c>
      <c r="E37">
        <v>400.04185000000001</v>
      </c>
      <c r="F37">
        <v>-552928.18539</v>
      </c>
      <c r="G37" s="2">
        <v>2505387.6554800002</v>
      </c>
      <c r="H37">
        <v>126.24391</v>
      </c>
      <c r="J37">
        <f t="shared" si="12"/>
        <v>1537.7988066907274</v>
      </c>
      <c r="K37">
        <f t="shared" si="13"/>
        <v>8.2296060076123861E-2</v>
      </c>
      <c r="L37" s="2">
        <f t="shared" si="14"/>
        <v>0.99903903933962279</v>
      </c>
      <c r="M37">
        <f t="shared" si="15"/>
        <v>-37.494189999997616</v>
      </c>
      <c r="N37">
        <f t="shared" si="16"/>
        <v>-4.5334166250002452</v>
      </c>
      <c r="P37">
        <f t="shared" si="6"/>
        <v>800</v>
      </c>
      <c r="Q37">
        <v>1200000</v>
      </c>
      <c r="R37">
        <v>400.04185000000001</v>
      </c>
      <c r="S37">
        <v>-552928.18539</v>
      </c>
      <c r="T37" s="2">
        <v>2505387.6554800002</v>
      </c>
      <c r="U37">
        <v>126.24391</v>
      </c>
      <c r="V37">
        <v>515.90135999999995</v>
      </c>
      <c r="W37">
        <f t="shared" si="9"/>
        <v>5.1590135999999995E-2</v>
      </c>
      <c r="Y37">
        <v>1200000</v>
      </c>
      <c r="Z37">
        <v>31.6952</v>
      </c>
      <c r="AA37">
        <v>103.31699999999999</v>
      </c>
      <c r="AB37">
        <v>71.621799999999993</v>
      </c>
      <c r="AD37">
        <f t="shared" si="17"/>
        <v>192271.1359773273</v>
      </c>
      <c r="AE37">
        <f t="shared" si="18"/>
        <v>5.1700855236515172E-2</v>
      </c>
      <c r="AF37">
        <f t="shared" si="19"/>
        <v>51.700855236515174</v>
      </c>
      <c r="AG37">
        <f t="shared" si="20"/>
        <v>144.73209760693311</v>
      </c>
      <c r="AH37">
        <f t="shared" si="21"/>
        <v>4.1607909368899573E-3</v>
      </c>
      <c r="AJ37">
        <v>5</v>
      </c>
      <c r="AK37">
        <v>6.9693994925388072</v>
      </c>
      <c r="AL37">
        <v>527.22018866948008</v>
      </c>
    </row>
    <row r="38" spans="2:38" x14ac:dyDescent="0.2">
      <c r="B38">
        <v>880</v>
      </c>
      <c r="C38">
        <v>1300000</v>
      </c>
      <c r="E38">
        <v>399.97503999999998</v>
      </c>
      <c r="F38">
        <v>-552929.86954999994</v>
      </c>
      <c r="G38" s="2">
        <v>2505387.6554800002</v>
      </c>
      <c r="H38">
        <v>148.21450999999999</v>
      </c>
      <c r="J38">
        <f t="shared" si="12"/>
        <v>1536.1146466907812</v>
      </c>
      <c r="K38">
        <f t="shared" si="13"/>
        <v>9.0525666083736245E-2</v>
      </c>
      <c r="L38" s="2">
        <f t="shared" si="14"/>
        <v>0.99903903933962279</v>
      </c>
      <c r="M38">
        <f t="shared" si="15"/>
        <v>-39.178349999943748</v>
      </c>
      <c r="N38">
        <f t="shared" si="16"/>
        <v>-4.5210519999993268</v>
      </c>
      <c r="P38">
        <f t="shared" si="6"/>
        <v>880</v>
      </c>
      <c r="Q38">
        <v>1300000</v>
      </c>
      <c r="R38">
        <v>399.97503999999998</v>
      </c>
      <c r="S38">
        <v>-552929.86954999994</v>
      </c>
      <c r="T38" s="2">
        <v>2505387.6554800002</v>
      </c>
      <c r="U38">
        <v>148.21450999999999</v>
      </c>
      <c r="V38">
        <v>626.02016000000003</v>
      </c>
      <c r="W38">
        <f t="shared" si="9"/>
        <v>6.260201600000001E-2</v>
      </c>
      <c r="Y38">
        <v>1300000</v>
      </c>
      <c r="Z38">
        <v>31.2316</v>
      </c>
      <c r="AA38">
        <v>101.982</v>
      </c>
      <c r="AB38">
        <v>70.750399999999999</v>
      </c>
      <c r="AD38">
        <f t="shared" si="17"/>
        <v>185338.26637560574</v>
      </c>
      <c r="AE38">
        <f t="shared" si="18"/>
        <v>6.5083120791025725E-2</v>
      </c>
      <c r="AF38">
        <f t="shared" si="19"/>
        <v>65.083120791025721</v>
      </c>
      <c r="AG38">
        <f t="shared" si="20"/>
        <v>126.83034546748839</v>
      </c>
      <c r="AH38">
        <f t="shared" si="21"/>
        <v>4.7480750586961669E-3</v>
      </c>
      <c r="AJ38">
        <v>6</v>
      </c>
      <c r="AK38">
        <v>6.7585199802956915</v>
      </c>
      <c r="AL38">
        <v>506.33868853383399</v>
      </c>
    </row>
    <row r="39" spans="2:38" x14ac:dyDescent="0.2">
      <c r="B39">
        <v>960</v>
      </c>
      <c r="C39">
        <v>1400000</v>
      </c>
      <c r="E39">
        <v>400.05356999999998</v>
      </c>
      <c r="F39">
        <v>-552925.03822999995</v>
      </c>
      <c r="G39" s="2">
        <v>2505387.6554800002</v>
      </c>
      <c r="H39">
        <v>161.89384999999999</v>
      </c>
      <c r="J39">
        <f t="shared" si="12"/>
        <v>1540.9459666907787</v>
      </c>
      <c r="K39">
        <f t="shared" si="13"/>
        <v>9.8755272091348628E-2</v>
      </c>
      <c r="L39" s="2">
        <f t="shared" si="14"/>
        <v>0.99903903933962279</v>
      </c>
      <c r="M39">
        <f t="shared" si="15"/>
        <v>-34.347029999946244</v>
      </c>
      <c r="N39">
        <f t="shared" si="16"/>
        <v>-4.4396085000000314</v>
      </c>
      <c r="P39">
        <f t="shared" si="6"/>
        <v>960</v>
      </c>
      <c r="Q39">
        <v>1400000</v>
      </c>
      <c r="R39">
        <v>400.05356999999998</v>
      </c>
      <c r="S39">
        <v>-552925.03822999995</v>
      </c>
      <c r="T39" s="2">
        <v>2505387.6554800002</v>
      </c>
      <c r="U39">
        <v>161.89384999999999</v>
      </c>
      <c r="V39">
        <v>754.49586999999997</v>
      </c>
      <c r="W39">
        <f t="shared" si="9"/>
        <v>7.5449586999999999E-2</v>
      </c>
      <c r="Y39">
        <v>1400000</v>
      </c>
      <c r="Z39">
        <v>31.2576</v>
      </c>
      <c r="AA39">
        <v>102.354</v>
      </c>
      <c r="AB39">
        <v>71.096400000000003</v>
      </c>
      <c r="AD39">
        <f t="shared" si="17"/>
        <v>188070.73828974151</v>
      </c>
      <c r="AE39">
        <f t="shared" si="18"/>
        <v>7.7300229649211599E-2</v>
      </c>
      <c r="AF39">
        <f t="shared" si="19"/>
        <v>77.300229649211602</v>
      </c>
      <c r="AG39">
        <f t="shared" si="20"/>
        <v>117.97520687300242</v>
      </c>
      <c r="AH39">
        <f t="shared" si="21"/>
        <v>5.1044623354486191E-3</v>
      </c>
      <c r="AJ39">
        <v>7</v>
      </c>
      <c r="AK39">
        <v>7.838818413232822</v>
      </c>
      <c r="AL39">
        <v>473.4197819093024</v>
      </c>
    </row>
    <row r="40" spans="2:38" x14ac:dyDescent="0.2">
      <c r="B40">
        <v>1040</v>
      </c>
      <c r="C40">
        <v>1500000</v>
      </c>
      <c r="E40">
        <v>399.96879999999999</v>
      </c>
      <c r="F40">
        <v>-552930.20790000004</v>
      </c>
      <c r="G40" s="2">
        <v>2505387.6554800002</v>
      </c>
      <c r="H40">
        <v>218.75649999999999</v>
      </c>
      <c r="J40">
        <f t="shared" si="12"/>
        <v>1535.7762966906885</v>
      </c>
      <c r="K40">
        <f t="shared" si="13"/>
        <v>0.10698487809896101</v>
      </c>
      <c r="L40" s="2">
        <f t="shared" si="14"/>
        <v>0.99903903933962279</v>
      </c>
      <c r="M40">
        <f t="shared" si="15"/>
        <v>-39.516700000036508</v>
      </c>
      <c r="N40">
        <f t="shared" si="16"/>
        <v>-4.5646208750011281</v>
      </c>
      <c r="P40">
        <f t="shared" si="6"/>
        <v>1040</v>
      </c>
      <c r="Q40">
        <v>1500000</v>
      </c>
      <c r="R40">
        <v>399.96879999999999</v>
      </c>
      <c r="S40">
        <v>-552930.20790000004</v>
      </c>
      <c r="T40" s="2">
        <v>2505387.6554800002</v>
      </c>
      <c r="U40">
        <v>218.75649999999999</v>
      </c>
      <c r="V40">
        <v>943.17053999999996</v>
      </c>
      <c r="W40">
        <f t="shared" si="9"/>
        <v>9.4317053999999997E-2</v>
      </c>
      <c r="Y40">
        <v>1500000</v>
      </c>
      <c r="Z40">
        <v>31.206900000000001</v>
      </c>
      <c r="AA40">
        <v>102.14700000000001</v>
      </c>
      <c r="AB40">
        <v>70.940100000000001</v>
      </c>
      <c r="AD40">
        <f t="shared" si="17"/>
        <v>186833.08574666563</v>
      </c>
      <c r="AE40">
        <f t="shared" si="18"/>
        <v>9.7270598285093948E-2</v>
      </c>
      <c r="AF40">
        <f t="shared" si="19"/>
        <v>97.270598285093953</v>
      </c>
      <c r="AG40">
        <f t="shared" si="20"/>
        <v>108.18354253523273</v>
      </c>
      <c r="AH40">
        <f t="shared" si="21"/>
        <v>5.5664658957149437E-3</v>
      </c>
      <c r="AJ40">
        <v>8</v>
      </c>
      <c r="AK40">
        <v>10.007889233214378</v>
      </c>
      <c r="AL40">
        <v>451.0495013765518</v>
      </c>
    </row>
    <row r="41" spans="2:38" x14ac:dyDescent="0.2">
      <c r="B41">
        <v>1120</v>
      </c>
      <c r="C41">
        <v>1600000</v>
      </c>
      <c r="E41">
        <v>400.01109000000002</v>
      </c>
      <c r="F41">
        <v>-552927.49572999997</v>
      </c>
      <c r="G41" s="2">
        <v>2505387.6554800002</v>
      </c>
      <c r="H41">
        <v>266.11032</v>
      </c>
      <c r="J41">
        <f t="shared" si="12"/>
        <v>1538.4884666907601</v>
      </c>
      <c r="K41">
        <f t="shared" si="13"/>
        <v>0.11521448410657339</v>
      </c>
      <c r="L41" s="2">
        <f t="shared" si="14"/>
        <v>0.99903903933962279</v>
      </c>
      <c r="M41">
        <f t="shared" si="15"/>
        <v>-36.804529999964871</v>
      </c>
      <c r="N41">
        <f t="shared" si="16"/>
        <v>-4.4660978749991047</v>
      </c>
      <c r="P41">
        <f t="shared" si="6"/>
        <v>1120</v>
      </c>
      <c r="Q41">
        <v>1600000</v>
      </c>
      <c r="R41">
        <v>400.01109000000002</v>
      </c>
      <c r="S41">
        <v>-552927.49572999997</v>
      </c>
      <c r="T41" s="2">
        <v>2505387.6554800002</v>
      </c>
      <c r="U41">
        <v>266.11032</v>
      </c>
      <c r="V41">
        <v>1116.21994</v>
      </c>
      <c r="W41">
        <f t="shared" si="9"/>
        <v>0.111621994</v>
      </c>
      <c r="Y41">
        <v>1600000</v>
      </c>
      <c r="Z41">
        <v>31.1218</v>
      </c>
      <c r="AA41">
        <v>102.23699999999999</v>
      </c>
      <c r="AB41">
        <v>71.115200000000002</v>
      </c>
      <c r="AD41">
        <f t="shared" si="17"/>
        <v>188219.97221357992</v>
      </c>
      <c r="AE41">
        <f t="shared" si="18"/>
        <v>0.11426920823446252</v>
      </c>
      <c r="AF41">
        <f t="shared" si="19"/>
        <v>114.26920823446251</v>
      </c>
      <c r="AG41">
        <f t="shared" si="20"/>
        <v>101.20184577412306</v>
      </c>
      <c r="AH41">
        <f t="shared" si="21"/>
        <v>5.9504843552367331E-3</v>
      </c>
      <c r="AJ41">
        <v>9</v>
      </c>
      <c r="AK41">
        <v>10.04014401949267</v>
      </c>
      <c r="AL41">
        <v>391.25841501578009</v>
      </c>
    </row>
    <row r="42" spans="2:38" x14ac:dyDescent="0.2">
      <c r="B42">
        <v>1200</v>
      </c>
      <c r="C42">
        <v>1700000</v>
      </c>
      <c r="E42">
        <v>400.05669999999998</v>
      </c>
      <c r="F42">
        <v>-552923.59236000001</v>
      </c>
      <c r="G42" s="2">
        <v>2505387.6554800002</v>
      </c>
      <c r="H42">
        <v>343.73403000000002</v>
      </c>
      <c r="J42">
        <f t="shared" si="12"/>
        <v>1542.3918366907164</v>
      </c>
      <c r="K42">
        <f t="shared" si="13"/>
        <v>0.12344409011418578</v>
      </c>
      <c r="L42" s="2">
        <f t="shared" si="14"/>
        <v>0.99903903933962279</v>
      </c>
      <c r="M42">
        <f t="shared" si="15"/>
        <v>-32.901160000008531</v>
      </c>
      <c r="N42">
        <f t="shared" si="16"/>
        <v>-4.4512078750005459</v>
      </c>
      <c r="P42">
        <f t="shared" si="6"/>
        <v>1200</v>
      </c>
      <c r="Q42">
        <v>1700000</v>
      </c>
      <c r="R42">
        <v>400.05669999999998</v>
      </c>
      <c r="S42">
        <v>-552923.59236000001</v>
      </c>
      <c r="T42" s="2">
        <v>2505387.6554800002</v>
      </c>
      <c r="U42">
        <v>343.73403000000002</v>
      </c>
      <c r="V42">
        <v>1299.10331</v>
      </c>
      <c r="W42">
        <f t="shared" si="9"/>
        <v>0.12991033099999999</v>
      </c>
      <c r="Y42">
        <v>1700000</v>
      </c>
      <c r="Z42">
        <v>30.6782</v>
      </c>
      <c r="AA42">
        <v>101.992</v>
      </c>
      <c r="AB42">
        <v>71.313800000000001</v>
      </c>
      <c r="AD42">
        <f t="shared" si="17"/>
        <v>189801.27864362605</v>
      </c>
      <c r="AE42">
        <f t="shared" si="18"/>
        <v>0.13188326861044911</v>
      </c>
      <c r="AF42">
        <f t="shared" si="19"/>
        <v>131.88326861044911</v>
      </c>
      <c r="AG42">
        <f t="shared" si="20"/>
        <v>95.248608332659657</v>
      </c>
      <c r="AH42">
        <f t="shared" si="21"/>
        <v>6.3224020858844657E-3</v>
      </c>
      <c r="AJ42">
        <v>10</v>
      </c>
      <c r="AK42">
        <v>9.8398835793968278</v>
      </c>
      <c r="AL42">
        <v>376.14914261098244</v>
      </c>
    </row>
    <row r="43" spans="2:38" x14ac:dyDescent="0.2">
      <c r="B43">
        <v>1280</v>
      </c>
      <c r="C43">
        <v>1800000</v>
      </c>
      <c r="E43">
        <v>400.0215</v>
      </c>
      <c r="F43">
        <v>-552925.81406</v>
      </c>
      <c r="G43" s="2">
        <v>2505387.6554800002</v>
      </c>
      <c r="H43">
        <v>429.66645999999997</v>
      </c>
      <c r="J43">
        <f t="shared" si="12"/>
        <v>1540.1701366907218</v>
      </c>
      <c r="K43">
        <f t="shared" si="13"/>
        <v>0.13167369612179816</v>
      </c>
      <c r="L43" s="2">
        <f t="shared" si="14"/>
        <v>0.99903903933962279</v>
      </c>
      <c r="M43">
        <f t="shared" si="15"/>
        <v>-35.122860000003129</v>
      </c>
      <c r="N43">
        <f t="shared" si="16"/>
        <v>-4.5277712499999323</v>
      </c>
      <c r="P43">
        <f t="shared" si="6"/>
        <v>1280</v>
      </c>
      <c r="Q43">
        <v>1800000</v>
      </c>
      <c r="R43">
        <v>400.0215</v>
      </c>
      <c r="S43">
        <v>-552925.81406</v>
      </c>
      <c r="T43" s="2">
        <v>2505387.6554800002</v>
      </c>
      <c r="U43">
        <v>429.66645999999997</v>
      </c>
      <c r="V43">
        <v>1541.5110400000001</v>
      </c>
      <c r="W43">
        <f t="shared" si="9"/>
        <v>0.15415110400000001</v>
      </c>
      <c r="Y43">
        <v>1800000</v>
      </c>
      <c r="Z43">
        <v>31.021799999999999</v>
      </c>
      <c r="AA43">
        <v>101.99</v>
      </c>
      <c r="AB43">
        <v>70.968199999999996</v>
      </c>
      <c r="AD43">
        <f t="shared" si="17"/>
        <v>187055.19240676038</v>
      </c>
      <c r="AE43">
        <f t="shared" si="18"/>
        <v>0.15878958657650866</v>
      </c>
      <c r="AF43">
        <f t="shared" si="19"/>
        <v>158.78958657650867</v>
      </c>
      <c r="AG43">
        <f t="shared" si="20"/>
        <v>88.003622552618054</v>
      </c>
      <c r="AH43">
        <f t="shared" si="21"/>
        <v>6.8429001276616762E-3</v>
      </c>
      <c r="AJ43">
        <v>11</v>
      </c>
      <c r="AK43">
        <v>11.614964246464973</v>
      </c>
      <c r="AL43">
        <v>344.45783292418821</v>
      </c>
    </row>
    <row r="44" spans="2:38" x14ac:dyDescent="0.2">
      <c r="B44">
        <v>1360</v>
      </c>
      <c r="C44">
        <v>1900000</v>
      </c>
      <c r="E44">
        <v>399.92203000000001</v>
      </c>
      <c r="F44">
        <v>-552924.49378000002</v>
      </c>
      <c r="G44" s="2">
        <v>2505387.6554800002</v>
      </c>
      <c r="H44">
        <v>513.30620999999996</v>
      </c>
      <c r="J44">
        <f t="shared" si="12"/>
        <v>1541.4904166907072</v>
      </c>
      <c r="K44">
        <f t="shared" si="13"/>
        <v>0.13990330212941054</v>
      </c>
      <c r="L44" s="2">
        <f t="shared" si="14"/>
        <v>0.99903903933962279</v>
      </c>
      <c r="M44">
        <f t="shared" si="15"/>
        <v>-33.80258000001777</v>
      </c>
      <c r="N44">
        <f t="shared" si="16"/>
        <v>-4.4834965000001832</v>
      </c>
      <c r="P44">
        <f t="shared" si="6"/>
        <v>1360</v>
      </c>
      <c r="Q44">
        <v>1900000</v>
      </c>
      <c r="R44">
        <v>399.92203000000001</v>
      </c>
      <c r="S44">
        <v>-552924.49378000002</v>
      </c>
      <c r="T44" s="2">
        <v>2505387.6554800002</v>
      </c>
      <c r="U44">
        <v>513.30620999999996</v>
      </c>
      <c r="V44">
        <v>1793.16867</v>
      </c>
      <c r="W44">
        <f t="shared" si="9"/>
        <v>0.17931686700000002</v>
      </c>
      <c r="Y44">
        <v>1900000</v>
      </c>
      <c r="Z44">
        <v>31.236899999999999</v>
      </c>
      <c r="AA44">
        <v>101.83</v>
      </c>
      <c r="AB44">
        <v>70.593100000000007</v>
      </c>
      <c r="AD44">
        <f t="shared" si="17"/>
        <v>184104.82007846909</v>
      </c>
      <c r="AE44">
        <f t="shared" si="18"/>
        <v>0.18767271207263872</v>
      </c>
      <c r="AF44">
        <f t="shared" si="19"/>
        <v>187.67271207263872</v>
      </c>
      <c r="AG44">
        <f t="shared" si="20"/>
        <v>81.520531361216229</v>
      </c>
      <c r="AH44">
        <f t="shared" si="21"/>
        <v>7.3870961087294795E-3</v>
      </c>
      <c r="AJ44">
        <v>12</v>
      </c>
      <c r="AK44">
        <v>14.110415069611213</v>
      </c>
      <c r="AL44">
        <v>334.48979625400813</v>
      </c>
    </row>
    <row r="45" spans="2:38" x14ac:dyDescent="0.2">
      <c r="B45">
        <v>1440</v>
      </c>
      <c r="C45">
        <v>2000000</v>
      </c>
      <c r="E45">
        <v>400.02802000000003</v>
      </c>
      <c r="F45">
        <v>-552921.64714999998</v>
      </c>
      <c r="G45" s="2">
        <v>2505387.6554800002</v>
      </c>
      <c r="H45">
        <v>622.25097000000005</v>
      </c>
      <c r="J45">
        <f t="shared" si="12"/>
        <v>1544.3370466907509</v>
      </c>
      <c r="K45">
        <f t="shared" si="13"/>
        <v>0.14813290813702293</v>
      </c>
      <c r="L45" s="2">
        <f t="shared" si="14"/>
        <v>0.99903903933962279</v>
      </c>
      <c r="M45">
        <f t="shared" si="15"/>
        <v>-30.955949999974109</v>
      </c>
      <c r="N45">
        <f t="shared" si="16"/>
        <v>-4.4644171249994544</v>
      </c>
      <c r="P45">
        <f t="shared" si="6"/>
        <v>1440</v>
      </c>
      <c r="Q45">
        <v>2000000</v>
      </c>
      <c r="R45">
        <v>400.02802000000003</v>
      </c>
      <c r="S45">
        <v>-552921.64714999998</v>
      </c>
      <c r="T45" s="2">
        <v>2505387.6554800002</v>
      </c>
      <c r="U45">
        <v>622.25097000000005</v>
      </c>
      <c r="V45">
        <v>2098.5247899999999</v>
      </c>
      <c r="W45">
        <f t="shared" si="9"/>
        <v>0.20985247900000001</v>
      </c>
      <c r="Y45">
        <v>2000000</v>
      </c>
      <c r="Z45">
        <v>30.8004</v>
      </c>
      <c r="AA45">
        <v>101.705</v>
      </c>
      <c r="AB45">
        <v>70.904600000000002</v>
      </c>
      <c r="AD45">
        <f t="shared" si="17"/>
        <v>186552.73982058739</v>
      </c>
      <c r="AE45">
        <f t="shared" si="18"/>
        <v>0.21674925775263873</v>
      </c>
      <c r="AF45">
        <f t="shared" si="19"/>
        <v>216.74925775263873</v>
      </c>
      <c r="AG45">
        <f t="shared" si="20"/>
        <v>78.015319388859524</v>
      </c>
      <c r="AH45">
        <f t="shared" si="21"/>
        <v>7.7189967908532749E-3</v>
      </c>
      <c r="AJ45">
        <v>13</v>
      </c>
      <c r="AK45">
        <v>12.866198507988901</v>
      </c>
      <c r="AL45">
        <v>310.13480477842904</v>
      </c>
    </row>
    <row r="46" spans="2:38" x14ac:dyDescent="0.2">
      <c r="B46">
        <v>1520</v>
      </c>
      <c r="C46">
        <v>2100000</v>
      </c>
      <c r="E46">
        <v>400.03285</v>
      </c>
      <c r="F46">
        <v>-552915.19770000002</v>
      </c>
      <c r="G46" s="2">
        <v>2505387.6554800002</v>
      </c>
      <c r="H46">
        <v>707.44302000000005</v>
      </c>
      <c r="J46">
        <f t="shared" si="12"/>
        <v>1550.7864966907073</v>
      </c>
      <c r="K46">
        <f t="shared" si="13"/>
        <v>0.15636251414463531</v>
      </c>
      <c r="L46" s="2">
        <f t="shared" si="14"/>
        <v>0.99903903933962279</v>
      </c>
      <c r="M46">
        <f t="shared" si="15"/>
        <v>-24.506500000017695</v>
      </c>
      <c r="N46">
        <f t="shared" si="16"/>
        <v>-4.4193818750005445</v>
      </c>
      <c r="P46">
        <f t="shared" si="6"/>
        <v>1520</v>
      </c>
      <c r="Q46">
        <v>2100000</v>
      </c>
      <c r="R46">
        <v>400.03285</v>
      </c>
      <c r="S46">
        <v>-552915.19770000002</v>
      </c>
      <c r="T46" s="2">
        <v>2505387.6554800002</v>
      </c>
      <c r="U46">
        <v>707.44302000000005</v>
      </c>
      <c r="V46">
        <v>2357.2849900000001</v>
      </c>
      <c r="W46">
        <f t="shared" si="9"/>
        <v>0.23572849900000004</v>
      </c>
      <c r="Y46">
        <v>2100000</v>
      </c>
      <c r="Z46">
        <v>30.692</v>
      </c>
      <c r="AA46">
        <v>101.55200000000001</v>
      </c>
      <c r="AB46">
        <v>70.86</v>
      </c>
      <c r="AD46">
        <f t="shared" si="17"/>
        <v>186200.92824263996</v>
      </c>
      <c r="AE46">
        <f t="shared" si="18"/>
        <v>0.24393571792121566</v>
      </c>
      <c r="AF46">
        <f t="shared" si="19"/>
        <v>243.93571792121566</v>
      </c>
      <c r="AG46">
        <f t="shared" si="20"/>
        <v>73.769867755077485</v>
      </c>
      <c r="AH46">
        <f t="shared" si="21"/>
        <v>8.1632246108852662E-3</v>
      </c>
      <c r="AJ46">
        <v>14</v>
      </c>
      <c r="AK46">
        <v>13.774336820256238</v>
      </c>
      <c r="AL46">
        <v>300.21217565085959</v>
      </c>
    </row>
    <row r="47" spans="2:38" x14ac:dyDescent="0.2">
      <c r="B47">
        <v>1600</v>
      </c>
      <c r="C47">
        <v>2200000</v>
      </c>
      <c r="E47">
        <v>399.96206000000001</v>
      </c>
      <c r="F47">
        <v>-552910.72112</v>
      </c>
      <c r="G47">
        <v>2505387.6554800002</v>
      </c>
      <c r="H47">
        <v>819.71132</v>
      </c>
      <c r="J47">
        <f t="shared" si="12"/>
        <v>1555.2630766907241</v>
      </c>
      <c r="K47">
        <f t="shared" si="13"/>
        <v>0.16459212015224772</v>
      </c>
      <c r="L47" s="2">
        <f t="shared" si="14"/>
        <v>0.99903903933962279</v>
      </c>
      <c r="M47">
        <f t="shared" si="15"/>
        <v>-20.029920000000857</v>
      </c>
      <c r="N47">
        <f t="shared" si="16"/>
        <v>-4.4440427499997899</v>
      </c>
      <c r="P47">
        <f t="shared" si="6"/>
        <v>1600</v>
      </c>
      <c r="Q47">
        <v>2200000</v>
      </c>
      <c r="R47">
        <v>399.96206000000001</v>
      </c>
      <c r="S47">
        <v>-552910.72112</v>
      </c>
      <c r="T47">
        <v>2505387.6554800002</v>
      </c>
      <c r="U47">
        <v>819.71132</v>
      </c>
      <c r="V47">
        <v>2703.0745499999998</v>
      </c>
      <c r="W47">
        <f t="shared" si="9"/>
        <v>0.27030745499999997</v>
      </c>
      <c r="Y47">
        <v>2200000</v>
      </c>
      <c r="Z47">
        <v>30.332799999999999</v>
      </c>
      <c r="AA47">
        <v>101.562</v>
      </c>
      <c r="AB47">
        <v>71.229200000000006</v>
      </c>
      <c r="AD47">
        <f t="shared" si="17"/>
        <v>189126.59238523259</v>
      </c>
      <c r="AE47">
        <f t="shared" si="18"/>
        <v>0.27539152604606215</v>
      </c>
      <c r="AF47">
        <f t="shared" si="19"/>
        <v>275.39152604606215</v>
      </c>
      <c r="AG47">
        <f t="shared" si="20"/>
        <v>71.182521208991915</v>
      </c>
      <c r="AH47">
        <f t="shared" si="21"/>
        <v>8.4599419881734809E-3</v>
      </c>
      <c r="AJ47">
        <v>15</v>
      </c>
      <c r="AK47">
        <v>14.918606891403297</v>
      </c>
      <c r="AL47">
        <v>282.50775296862412</v>
      </c>
    </row>
    <row r="48" spans="2:38" x14ac:dyDescent="0.2">
      <c r="B48">
        <v>1680</v>
      </c>
      <c r="C48">
        <v>2300000</v>
      </c>
      <c r="E48">
        <v>400.00932</v>
      </c>
      <c r="F48">
        <v>-552902.42813000001</v>
      </c>
      <c r="G48">
        <v>2505387.6554800002</v>
      </c>
      <c r="H48">
        <v>879.83335</v>
      </c>
      <c r="J48">
        <f t="shared" si="12"/>
        <v>1563.5560666907113</v>
      </c>
      <c r="K48">
        <f t="shared" si="13"/>
        <v>0.17282172615986011</v>
      </c>
      <c r="L48" s="2">
        <f t="shared" si="14"/>
        <v>0.99903903933962279</v>
      </c>
      <c r="M48">
        <f t="shared" si="15"/>
        <v>-11.736930000013672</v>
      </c>
      <c r="N48">
        <f t="shared" si="16"/>
        <v>-4.39633762500016</v>
      </c>
      <c r="P48">
        <f t="shared" si="6"/>
        <v>1680</v>
      </c>
      <c r="Q48">
        <v>2300000</v>
      </c>
      <c r="R48">
        <v>400.00932</v>
      </c>
      <c r="S48">
        <v>-552902.42813000001</v>
      </c>
      <c r="T48">
        <v>2505387.6554800002</v>
      </c>
      <c r="U48">
        <v>879.83335</v>
      </c>
      <c r="V48">
        <v>3012.9813899999999</v>
      </c>
      <c r="W48">
        <f t="shared" si="9"/>
        <v>0.30129813900000002</v>
      </c>
      <c r="Y48">
        <v>2300000</v>
      </c>
      <c r="Z48">
        <v>30.0794</v>
      </c>
      <c r="AA48">
        <v>101.651</v>
      </c>
      <c r="AB48">
        <v>71.571600000000004</v>
      </c>
      <c r="AD48">
        <f t="shared" si="17"/>
        <v>191867.12850442177</v>
      </c>
      <c r="AE48">
        <f t="shared" si="18"/>
        <v>0.30258055840206372</v>
      </c>
      <c r="AF48">
        <f t="shared" si="19"/>
        <v>302.58055840206373</v>
      </c>
      <c r="AG48">
        <f t="shared" si="20"/>
        <v>68.775229038906417</v>
      </c>
      <c r="AH48">
        <f t="shared" si="21"/>
        <v>8.7560595350301643E-3</v>
      </c>
      <c r="AJ48">
        <v>16</v>
      </c>
      <c r="AK48">
        <v>19.67814039604184</v>
      </c>
      <c r="AL48">
        <v>270.96292360282496</v>
      </c>
    </row>
    <row r="49" spans="2:38" x14ac:dyDescent="0.2">
      <c r="B49">
        <v>1760</v>
      </c>
      <c r="C49">
        <v>2400000</v>
      </c>
      <c r="E49">
        <v>399.9803</v>
      </c>
      <c r="F49">
        <v>-552896.69857000001</v>
      </c>
      <c r="G49">
        <v>2505387.6554800002</v>
      </c>
      <c r="H49">
        <v>1048.49218</v>
      </c>
      <c r="J49">
        <f t="shared" si="12"/>
        <v>1569.2856266907183</v>
      </c>
      <c r="K49">
        <f t="shared" si="13"/>
        <v>0.18105133216747249</v>
      </c>
      <c r="L49" s="2">
        <f t="shared" si="14"/>
        <v>0.99903903933962279</v>
      </c>
      <c r="M49">
        <f t="shared" si="15"/>
        <v>-6.007370000006631</v>
      </c>
      <c r="N49">
        <f t="shared" si="16"/>
        <v>-4.4283804999999123</v>
      </c>
      <c r="P49">
        <f t="shared" si="6"/>
        <v>1760</v>
      </c>
      <c r="Q49">
        <v>2400000</v>
      </c>
      <c r="R49">
        <v>399.9803</v>
      </c>
      <c r="S49">
        <v>-552896.69857000001</v>
      </c>
      <c r="T49">
        <v>2505387.6554800002</v>
      </c>
      <c r="U49">
        <v>1048.49218</v>
      </c>
      <c r="V49">
        <v>3418.1563599999999</v>
      </c>
      <c r="W49">
        <f t="shared" si="9"/>
        <v>0.34181563600000003</v>
      </c>
      <c r="Y49">
        <v>2400000</v>
      </c>
      <c r="Z49">
        <v>29.533100000000001</v>
      </c>
      <c r="AA49">
        <v>101.483</v>
      </c>
      <c r="AB49">
        <v>71.9499</v>
      </c>
      <c r="AD49">
        <f t="shared" si="17"/>
        <v>194925.64577772046</v>
      </c>
      <c r="AE49">
        <f t="shared" si="18"/>
        <v>0.33788436048277376</v>
      </c>
      <c r="AF49">
        <f t="shared" si="19"/>
        <v>337.88436048277379</v>
      </c>
      <c r="AG49">
        <f t="shared" si="20"/>
        <v>66.695581754172309</v>
      </c>
      <c r="AH49">
        <f t="shared" si="21"/>
        <v>9.0290838487562617E-3</v>
      </c>
      <c r="AJ49">
        <v>17</v>
      </c>
      <c r="AK49">
        <v>18.676522414764431</v>
      </c>
      <c r="AL49">
        <v>260.68340272476797</v>
      </c>
    </row>
    <row r="50" spans="2:38" x14ac:dyDescent="0.2">
      <c r="B50">
        <v>1840</v>
      </c>
      <c r="C50">
        <v>2500000</v>
      </c>
      <c r="E50">
        <v>400.01528000000002</v>
      </c>
      <c r="F50">
        <v>-552890.48921000003</v>
      </c>
      <c r="G50">
        <v>2505387.6554800002</v>
      </c>
      <c r="H50">
        <v>1129.3500100000001</v>
      </c>
      <c r="J50">
        <f t="shared" si="12"/>
        <v>1575.4949866906973</v>
      </c>
      <c r="K50">
        <f t="shared" si="13"/>
        <v>0.18928093817508487</v>
      </c>
      <c r="L50" s="2">
        <f t="shared" si="14"/>
        <v>0.99903903933962279</v>
      </c>
      <c r="M50">
        <f t="shared" si="15"/>
        <v>0.20198999997228384</v>
      </c>
      <c r="N50">
        <f t="shared" si="16"/>
        <v>-4.4223830000002637</v>
      </c>
      <c r="P50">
        <f t="shared" si="6"/>
        <v>1840</v>
      </c>
      <c r="Q50">
        <v>2500000</v>
      </c>
      <c r="R50">
        <v>400.01528000000002</v>
      </c>
      <c r="S50">
        <v>-552890.48921000003</v>
      </c>
      <c r="T50">
        <v>2505387.6554800002</v>
      </c>
      <c r="U50">
        <v>1129.3500100000001</v>
      </c>
      <c r="V50">
        <v>3788.4020099999998</v>
      </c>
      <c r="W50">
        <f t="shared" si="9"/>
        <v>0.37884020099999999</v>
      </c>
      <c r="Y50">
        <v>2500000</v>
      </c>
      <c r="Z50">
        <v>29.615200000000002</v>
      </c>
      <c r="AA50">
        <v>101.39400000000001</v>
      </c>
      <c r="AB50">
        <v>71.778800000000004</v>
      </c>
      <c r="AD50">
        <f t="shared" si="17"/>
        <v>193538.32506376042</v>
      </c>
      <c r="AE50">
        <f t="shared" si="18"/>
        <v>0.37716746851258465</v>
      </c>
      <c r="AF50">
        <f t="shared" si="19"/>
        <v>377.16746851258466</v>
      </c>
      <c r="AG50">
        <f t="shared" si="20"/>
        <v>63.341727909454633</v>
      </c>
      <c r="AH50">
        <f t="shared" si="21"/>
        <v>9.5071609170629089E-3</v>
      </c>
      <c r="AJ50">
        <v>18</v>
      </c>
      <c r="AK50">
        <v>17.46170570623384</v>
      </c>
      <c r="AL50">
        <v>253.57422319846015</v>
      </c>
    </row>
    <row r="51" spans="2:38" x14ac:dyDescent="0.2">
      <c r="B51">
        <v>1920</v>
      </c>
      <c r="C51">
        <v>2600000</v>
      </c>
      <c r="E51">
        <v>400.07148000000001</v>
      </c>
      <c r="F51">
        <v>-552878.57224999997</v>
      </c>
      <c r="G51">
        <v>2505387.6554800002</v>
      </c>
      <c r="H51">
        <v>1266.08806</v>
      </c>
      <c r="J51">
        <f t="shared" si="12"/>
        <v>1587.4119466907578</v>
      </c>
      <c r="K51">
        <f t="shared" si="13"/>
        <v>0.19751054418269726</v>
      </c>
      <c r="L51" s="2">
        <f t="shared" si="14"/>
        <v>0.99903903933962279</v>
      </c>
      <c r="M51">
        <f t="shared" si="15"/>
        <v>12.118950000032783</v>
      </c>
      <c r="N51">
        <f t="shared" si="16"/>
        <v>-4.3510379999992441</v>
      </c>
      <c r="P51">
        <f t="shared" si="6"/>
        <v>1920</v>
      </c>
      <c r="Q51">
        <v>2600000</v>
      </c>
      <c r="R51">
        <v>400.07148000000001</v>
      </c>
      <c r="S51">
        <v>-552878.57224999997</v>
      </c>
      <c r="T51">
        <v>2505387.6554800002</v>
      </c>
      <c r="U51">
        <v>1266.08806</v>
      </c>
      <c r="V51">
        <v>4155.7066199999999</v>
      </c>
      <c r="W51">
        <f t="shared" si="9"/>
        <v>0.41557066200000004</v>
      </c>
      <c r="Y51">
        <v>2600000</v>
      </c>
      <c r="Z51">
        <v>29.898599999999998</v>
      </c>
      <c r="AA51">
        <v>101.441</v>
      </c>
      <c r="AB51">
        <v>71.542400000000001</v>
      </c>
      <c r="AD51">
        <f t="shared" si="17"/>
        <v>191632.38868877321</v>
      </c>
      <c r="AE51">
        <f t="shared" si="18"/>
        <v>0.41785068047478124</v>
      </c>
      <c r="AF51">
        <f t="shared" si="19"/>
        <v>417.85068047478126</v>
      </c>
      <c r="AG51">
        <f t="shared" si="20"/>
        <v>60.104700243947512</v>
      </c>
      <c r="AH51">
        <f t="shared" si="21"/>
        <v>1.0019183151331679E-2</v>
      </c>
      <c r="AJ51">
        <v>19</v>
      </c>
      <c r="AK51">
        <v>19.201164803182447</v>
      </c>
      <c r="AL51">
        <v>230.42167250584075</v>
      </c>
    </row>
    <row r="52" spans="2:38" x14ac:dyDescent="0.2">
      <c r="B52">
        <v>2000</v>
      </c>
      <c r="C52">
        <v>2700000</v>
      </c>
      <c r="E52">
        <v>399.97424000000001</v>
      </c>
      <c r="F52">
        <v>-552869.12482000003</v>
      </c>
      <c r="G52">
        <v>2505387.6554800002</v>
      </c>
      <c r="H52">
        <v>1387.2397800000001</v>
      </c>
      <c r="J52">
        <f t="shared" si="12"/>
        <v>1596.8593766906997</v>
      </c>
      <c r="K52">
        <f t="shared" si="13"/>
        <v>0.20574015019030964</v>
      </c>
      <c r="L52" s="2">
        <f t="shared" si="14"/>
        <v>0.99903903933962279</v>
      </c>
      <c r="M52">
        <f t="shared" si="15"/>
        <v>21.566379999974743</v>
      </c>
      <c r="N52">
        <f t="shared" si="16"/>
        <v>-4.3819071250007253</v>
      </c>
      <c r="P52">
        <f t="shared" si="6"/>
        <v>2000</v>
      </c>
      <c r="Q52">
        <v>2700000</v>
      </c>
      <c r="R52">
        <v>399.97424000000001</v>
      </c>
      <c r="S52">
        <v>-552869.12482000003</v>
      </c>
      <c r="T52">
        <v>2505387.6554800002</v>
      </c>
      <c r="U52">
        <v>1387.2397800000001</v>
      </c>
      <c r="V52">
        <v>4588.9542099999999</v>
      </c>
      <c r="W52">
        <f t="shared" si="9"/>
        <v>0.45889542100000003</v>
      </c>
      <c r="Y52">
        <v>2700000</v>
      </c>
      <c r="Z52">
        <v>29.763999999999999</v>
      </c>
      <c r="AA52">
        <v>101.59699999999999</v>
      </c>
      <c r="AB52">
        <v>71.832999999999998</v>
      </c>
      <c r="AD52">
        <f t="shared" si="17"/>
        <v>193977.07717515435</v>
      </c>
      <c r="AE52">
        <f t="shared" si="18"/>
        <v>0.45583583084057361</v>
      </c>
      <c r="AF52">
        <f t="shared" si="19"/>
        <v>455.83583084057364</v>
      </c>
      <c r="AG52">
        <f t="shared" si="20"/>
        <v>58.406497937438978</v>
      </c>
      <c r="AH52">
        <f t="shared" si="21"/>
        <v>1.0310496627362168E-2</v>
      </c>
      <c r="AJ52">
        <v>20</v>
      </c>
      <c r="AK52">
        <v>24.59009281114616</v>
      </c>
      <c r="AL52">
        <v>223.99032817837158</v>
      </c>
    </row>
    <row r="53" spans="2:38" x14ac:dyDescent="0.2">
      <c r="B53">
        <v>2080</v>
      </c>
      <c r="C53">
        <v>2800000</v>
      </c>
      <c r="E53">
        <v>400.00101000000001</v>
      </c>
      <c r="F53">
        <v>-552858.96912000002</v>
      </c>
      <c r="G53">
        <v>2505387.6554800002</v>
      </c>
      <c r="H53">
        <v>1577.3432499999999</v>
      </c>
      <c r="J53">
        <f t="shared" si="12"/>
        <v>1607.0150766907027</v>
      </c>
      <c r="K53">
        <f t="shared" si="13"/>
        <v>0.21396975619792202</v>
      </c>
      <c r="L53" s="2">
        <f t="shared" si="14"/>
        <v>0.99903903933962279</v>
      </c>
      <c r="M53">
        <f t="shared" si="15"/>
        <v>31.722079999977723</v>
      </c>
      <c r="N53">
        <f t="shared" si="16"/>
        <v>-4.3730537499999631</v>
      </c>
      <c r="P53">
        <f t="shared" si="6"/>
        <v>2080</v>
      </c>
      <c r="Q53">
        <v>2800000</v>
      </c>
      <c r="R53">
        <v>400.00101000000001</v>
      </c>
      <c r="S53">
        <v>-552858.96912000002</v>
      </c>
      <c r="T53">
        <v>2505387.6554800002</v>
      </c>
      <c r="U53">
        <v>1577.3432499999999</v>
      </c>
      <c r="V53">
        <v>5078.9555899999996</v>
      </c>
      <c r="W53">
        <f t="shared" si="9"/>
        <v>0.50789555899999994</v>
      </c>
      <c r="Y53">
        <v>2800000</v>
      </c>
      <c r="Z53">
        <v>30.3522</v>
      </c>
      <c r="AA53">
        <v>101.30500000000001</v>
      </c>
      <c r="AB53">
        <v>70.952799999999996</v>
      </c>
      <c r="AD53">
        <f t="shared" si="17"/>
        <v>186933.4466849608</v>
      </c>
      <c r="AE53">
        <f t="shared" si="18"/>
        <v>0.5235191211021063</v>
      </c>
      <c r="AF53">
        <f t="shared" si="19"/>
        <v>523.51912110210628</v>
      </c>
      <c r="AG53">
        <f t="shared" si="20"/>
        <v>54.120827689270854</v>
      </c>
      <c r="AH53">
        <f t="shared" si="21"/>
        <v>1.1126954736492004E-2</v>
      </c>
      <c r="AJ53">
        <v>21</v>
      </c>
      <c r="AK53">
        <v>26.739565657862098</v>
      </c>
      <c r="AL53">
        <v>220.25263936047662</v>
      </c>
    </row>
    <row r="54" spans="2:38" x14ac:dyDescent="0.2">
      <c r="B54">
        <v>2160</v>
      </c>
      <c r="C54">
        <v>2900000</v>
      </c>
      <c r="E54">
        <v>400.05461000000003</v>
      </c>
      <c r="F54">
        <v>-552847.72349999996</v>
      </c>
      <c r="G54">
        <v>2505387.6554800002</v>
      </c>
      <c r="H54">
        <v>1747.2067300000001</v>
      </c>
      <c r="J54">
        <f t="shared" si="12"/>
        <v>1618.2606966907624</v>
      </c>
      <c r="K54">
        <f t="shared" si="13"/>
        <v>0.22219936220553441</v>
      </c>
      <c r="L54" s="2">
        <f t="shared" si="14"/>
        <v>0.99903903933962279</v>
      </c>
      <c r="M54">
        <f t="shared" si="15"/>
        <v>42.967700000037439</v>
      </c>
      <c r="N54">
        <f t="shared" si="16"/>
        <v>-4.3594297499992534</v>
      </c>
      <c r="P54">
        <f t="shared" si="6"/>
        <v>2160</v>
      </c>
      <c r="Q54">
        <v>2900000</v>
      </c>
      <c r="R54">
        <v>400.05461000000003</v>
      </c>
      <c r="S54">
        <v>-552847.72349999996</v>
      </c>
      <c r="T54">
        <v>2505387.6554800002</v>
      </c>
      <c r="U54">
        <v>1747.2067300000001</v>
      </c>
      <c r="V54">
        <v>5578.9681700000001</v>
      </c>
      <c r="W54">
        <f t="shared" si="9"/>
        <v>0.55789681700000004</v>
      </c>
      <c r="Y54">
        <v>2900000</v>
      </c>
      <c r="Z54">
        <v>29.714700000000001</v>
      </c>
      <c r="AA54">
        <v>101.684</v>
      </c>
      <c r="AB54">
        <v>71.969300000000004</v>
      </c>
      <c r="AD54">
        <f t="shared" si="17"/>
        <v>195083.36290792728</v>
      </c>
      <c r="AE54">
        <f t="shared" si="18"/>
        <v>0.55103450784674346</v>
      </c>
      <c r="AF54">
        <f t="shared" si="19"/>
        <v>551.03450784674351</v>
      </c>
      <c r="AG54">
        <f t="shared" si="20"/>
        <v>54.38851904775639</v>
      </c>
      <c r="AH54">
        <f t="shared" si="21"/>
        <v>1.1072189692667163E-2</v>
      </c>
      <c r="AJ54">
        <v>22</v>
      </c>
      <c r="AK54">
        <v>22.286436964320878</v>
      </c>
      <c r="AL54">
        <v>218.30753371935</v>
      </c>
    </row>
    <row r="55" spans="2:38" x14ac:dyDescent="0.2">
      <c r="B55">
        <v>2240</v>
      </c>
      <c r="C55">
        <v>3000000</v>
      </c>
      <c r="E55">
        <v>400.03235000000001</v>
      </c>
      <c r="F55">
        <v>-552834.82386</v>
      </c>
      <c r="G55">
        <v>2505387.6554800002</v>
      </c>
      <c r="H55">
        <v>1903.1189300000001</v>
      </c>
      <c r="J55">
        <f t="shared" si="12"/>
        <v>1631.160336690722</v>
      </c>
      <c r="K55">
        <f t="shared" si="13"/>
        <v>0.23042896821314679</v>
      </c>
      <c r="L55" s="2">
        <f t="shared" si="14"/>
        <v>0.99903903933962279</v>
      </c>
      <c r="M55">
        <f t="shared" si="15"/>
        <v>55.867339999997057</v>
      </c>
      <c r="N55">
        <f t="shared" si="16"/>
        <v>-4.3387545000005048</v>
      </c>
      <c r="P55">
        <f t="shared" si="6"/>
        <v>2240</v>
      </c>
      <c r="Q55">
        <v>3000000</v>
      </c>
      <c r="R55">
        <v>400.03235000000001</v>
      </c>
      <c r="S55">
        <v>-552834.82386</v>
      </c>
      <c r="T55">
        <v>2505387.6554800002</v>
      </c>
      <c r="U55">
        <v>1903.1189300000001</v>
      </c>
      <c r="V55">
        <v>6099.1145200000001</v>
      </c>
      <c r="W55">
        <f t="shared" si="9"/>
        <v>0.60991145200000008</v>
      </c>
      <c r="Y55">
        <v>3000000</v>
      </c>
      <c r="Z55">
        <v>29.316500000000001</v>
      </c>
      <c r="AA55">
        <v>101.31399999999999</v>
      </c>
      <c r="AB55">
        <v>71.997500000000002</v>
      </c>
      <c r="AD55">
        <f t="shared" si="17"/>
        <v>195312.77350649185</v>
      </c>
      <c r="AE55">
        <f t="shared" si="18"/>
        <v>0.60170176786907381</v>
      </c>
      <c r="AF55">
        <f t="shared" si="19"/>
        <v>601.70176786907382</v>
      </c>
      <c r="AG55">
        <f t="shared" si="20"/>
        <v>52.50774652036133</v>
      </c>
      <c r="AH55">
        <f t="shared" si="21"/>
        <v>1.1468783939651271E-2</v>
      </c>
      <c r="AJ55">
        <v>23</v>
      </c>
      <c r="AK55">
        <v>24.723717272944135</v>
      </c>
      <c r="AL55">
        <v>214.74796739986348</v>
      </c>
    </row>
    <row r="56" spans="2:38" x14ac:dyDescent="0.2">
      <c r="B56">
        <v>2320</v>
      </c>
      <c r="C56">
        <v>3100000</v>
      </c>
      <c r="E56">
        <v>399.96507000000003</v>
      </c>
      <c r="F56">
        <v>-552821.45594999997</v>
      </c>
      <c r="G56">
        <v>2505387.6554800002</v>
      </c>
      <c r="H56">
        <v>2058.12952</v>
      </c>
      <c r="J56">
        <f t="shared" si="12"/>
        <v>1644.528246690752</v>
      </c>
      <c r="K56">
        <f t="shared" si="13"/>
        <v>0.23865857422075917</v>
      </c>
      <c r="L56" s="2">
        <f t="shared" si="14"/>
        <v>0.99903903933962279</v>
      </c>
      <c r="M56">
        <f t="shared" si="15"/>
        <v>69.235250000027008</v>
      </c>
      <c r="N56">
        <f t="shared" si="16"/>
        <v>-4.3329011249996254</v>
      </c>
      <c r="P56">
        <f t="shared" si="6"/>
        <v>2320</v>
      </c>
      <c r="Q56">
        <v>3100000</v>
      </c>
      <c r="R56">
        <v>399.96507000000003</v>
      </c>
      <c r="S56">
        <v>-552821.45594999997</v>
      </c>
      <c r="T56">
        <v>2505387.6554800002</v>
      </c>
      <c r="U56">
        <v>2058.12952</v>
      </c>
      <c r="V56">
        <v>6664.4676099999997</v>
      </c>
      <c r="W56">
        <f t="shared" si="9"/>
        <v>0.666446761</v>
      </c>
      <c r="Y56">
        <v>3100000</v>
      </c>
      <c r="Z56">
        <v>29.749700000000001</v>
      </c>
      <c r="AA56">
        <v>101.116</v>
      </c>
      <c r="AB56">
        <v>71.366299999999995</v>
      </c>
      <c r="AD56">
        <f t="shared" si="17"/>
        <v>190220.77268290819</v>
      </c>
      <c r="AE56">
        <f t="shared" si="18"/>
        <v>0.67507599756356629</v>
      </c>
      <c r="AF56">
        <f t="shared" si="19"/>
        <v>675.07599756356626</v>
      </c>
      <c r="AG56">
        <f t="shared" si="20"/>
        <v>49.375409185192801</v>
      </c>
      <c r="AH56">
        <f t="shared" si="21"/>
        <v>1.219635462141332E-2</v>
      </c>
      <c r="AJ56">
        <v>24</v>
      </c>
      <c r="AK56">
        <v>29.75512381454616</v>
      </c>
      <c r="AL56">
        <v>194.74037932193085</v>
      </c>
    </row>
    <row r="57" spans="2:38" x14ac:dyDescent="0.2">
      <c r="B57">
        <v>2400</v>
      </c>
      <c r="C57">
        <v>3200000</v>
      </c>
      <c r="E57">
        <v>399.95974000000001</v>
      </c>
      <c r="F57">
        <v>-552804.55475000001</v>
      </c>
      <c r="G57">
        <v>2505387.6554800002</v>
      </c>
      <c r="H57">
        <v>2262.6302099999998</v>
      </c>
      <c r="J57">
        <f t="shared" si="12"/>
        <v>1661.4294466907158</v>
      </c>
      <c r="K57">
        <f t="shared" si="13"/>
        <v>0.24688818022837156</v>
      </c>
      <c r="L57" s="2">
        <f t="shared" si="14"/>
        <v>0.99903903933962279</v>
      </c>
      <c r="M57">
        <f t="shared" si="15"/>
        <v>86.136449999990873</v>
      </c>
      <c r="N57">
        <f t="shared" si="16"/>
        <v>-4.288735000000452</v>
      </c>
      <c r="P57">
        <f t="shared" si="6"/>
        <v>2400</v>
      </c>
      <c r="Q57">
        <v>3200000</v>
      </c>
      <c r="R57">
        <v>399.95974000000001</v>
      </c>
      <c r="S57">
        <v>-552804.55475000001</v>
      </c>
      <c r="T57">
        <v>2505387.6554800002</v>
      </c>
      <c r="U57">
        <v>2262.6302099999998</v>
      </c>
      <c r="V57">
        <v>7221.4580599999999</v>
      </c>
      <c r="W57">
        <f t="shared" si="9"/>
        <v>0.722145806</v>
      </c>
      <c r="Y57">
        <v>3200000</v>
      </c>
      <c r="Z57">
        <v>29.36</v>
      </c>
      <c r="AA57">
        <v>101.39100000000001</v>
      </c>
      <c r="AB57">
        <v>72.031000000000006</v>
      </c>
      <c r="AD57">
        <f t="shared" si="17"/>
        <v>195585.53392703066</v>
      </c>
      <c r="AE57">
        <f t="shared" si="18"/>
        <v>0.71143185974847101</v>
      </c>
      <c r="AF57">
        <f t="shared" si="19"/>
        <v>711.43185974847097</v>
      </c>
      <c r="AG57">
        <f t="shared" si="20"/>
        <v>49.075670221190769</v>
      </c>
      <c r="AH57">
        <f t="shared" si="21"/>
        <v>1.2270846170532201E-2</v>
      </c>
      <c r="AJ57">
        <v>25</v>
      </c>
      <c r="AK57">
        <v>35.76743183975988</v>
      </c>
      <c r="AL57">
        <v>193.05991453003369</v>
      </c>
    </row>
    <row r="58" spans="2:38" x14ac:dyDescent="0.2">
      <c r="B58">
        <v>2480</v>
      </c>
      <c r="C58">
        <v>3300000</v>
      </c>
      <c r="E58">
        <v>399.99417999999997</v>
      </c>
      <c r="F58">
        <v>-552787.34669000003</v>
      </c>
      <c r="G58">
        <v>2505387.6554800002</v>
      </c>
      <c r="H58">
        <v>2422.6437299999998</v>
      </c>
      <c r="J58">
        <f t="shared" si="12"/>
        <v>1678.6375066906912</v>
      </c>
      <c r="K58">
        <f t="shared" si="13"/>
        <v>0.25511778623598397</v>
      </c>
      <c r="L58" s="2">
        <f t="shared" si="14"/>
        <v>0.99903903933962279</v>
      </c>
      <c r="M58">
        <f t="shared" si="15"/>
        <v>103.34450999996625</v>
      </c>
      <c r="N58">
        <f t="shared" si="16"/>
        <v>-4.2848992500003078</v>
      </c>
      <c r="P58">
        <f t="shared" si="6"/>
        <v>2480</v>
      </c>
      <c r="Q58">
        <v>3300000</v>
      </c>
      <c r="R58">
        <v>399.99417999999997</v>
      </c>
      <c r="S58">
        <v>-552787.34669000003</v>
      </c>
      <c r="T58">
        <v>2505387.6554800002</v>
      </c>
      <c r="U58">
        <v>2422.6437299999998</v>
      </c>
      <c r="V58">
        <v>7887.1134400000001</v>
      </c>
      <c r="W58">
        <f t="shared" si="9"/>
        <v>0.78871134400000009</v>
      </c>
      <c r="Y58">
        <v>3300000</v>
      </c>
      <c r="Z58">
        <v>28.930800000000001</v>
      </c>
      <c r="AA58">
        <v>101.291</v>
      </c>
      <c r="AB58">
        <v>72.360200000000006</v>
      </c>
      <c r="AD58">
        <f t="shared" si="17"/>
        <v>198279.43529963866</v>
      </c>
      <c r="AE58">
        <f t="shared" si="18"/>
        <v>0.76645305687752752</v>
      </c>
      <c r="AF58">
        <f t="shared" si="19"/>
        <v>766.4530568775275</v>
      </c>
      <c r="AG58">
        <f t="shared" si="20"/>
        <v>48.146724168323544</v>
      </c>
      <c r="AH58">
        <f t="shared" si="21"/>
        <v>1.2507600681090499E-2</v>
      </c>
      <c r="AJ58">
        <v>26</v>
      </c>
      <c r="AK58">
        <v>27.192612380088853</v>
      </c>
      <c r="AL58">
        <v>192.18002345627761</v>
      </c>
    </row>
    <row r="59" spans="2:38" x14ac:dyDescent="0.2">
      <c r="B59">
        <v>2560</v>
      </c>
      <c r="C59">
        <v>3400000</v>
      </c>
      <c r="E59">
        <v>399.98487</v>
      </c>
      <c r="F59">
        <v>-552772.15882999997</v>
      </c>
      <c r="G59">
        <v>2505387.6554800002</v>
      </c>
      <c r="H59">
        <v>2678.5476699999999</v>
      </c>
      <c r="J59">
        <f t="shared" si="12"/>
        <v>1693.8253666907549</v>
      </c>
      <c r="K59">
        <f t="shared" si="13"/>
        <v>0.26334739224359632</v>
      </c>
      <c r="L59" s="2">
        <f t="shared" si="14"/>
        <v>0.99903903933962279</v>
      </c>
      <c r="M59">
        <f t="shared" si="15"/>
        <v>118.53237000002991</v>
      </c>
      <c r="N59">
        <f t="shared" si="16"/>
        <v>-4.3101517499992044</v>
      </c>
      <c r="P59">
        <f t="shared" si="6"/>
        <v>2560</v>
      </c>
      <c r="Q59">
        <v>3400000</v>
      </c>
      <c r="R59">
        <v>399.98487</v>
      </c>
      <c r="S59">
        <v>-552772.15882999997</v>
      </c>
      <c r="T59">
        <v>2505387.6554800002</v>
      </c>
      <c r="U59">
        <v>2678.5476699999999</v>
      </c>
      <c r="V59">
        <v>8699.3820199999991</v>
      </c>
      <c r="W59">
        <f t="shared" si="9"/>
        <v>0.86993820199999994</v>
      </c>
      <c r="Y59">
        <v>3400000</v>
      </c>
      <c r="Z59">
        <v>28.930900000000001</v>
      </c>
      <c r="AA59">
        <v>101.119</v>
      </c>
      <c r="AB59">
        <v>72.188100000000006</v>
      </c>
      <c r="AD59">
        <f t="shared" si="17"/>
        <v>196868.04634812474</v>
      </c>
      <c r="AE59">
        <f t="shared" si="18"/>
        <v>0.85144836888180642</v>
      </c>
      <c r="AF59">
        <f t="shared" si="19"/>
        <v>851.44836888180646</v>
      </c>
      <c r="AG59">
        <f t="shared" si="20"/>
        <v>46.310131840172154</v>
      </c>
      <c r="AH59">
        <f t="shared" si="21"/>
        <v>1.3003633893298831E-2</v>
      </c>
      <c r="AJ59">
        <v>27</v>
      </c>
      <c r="AK59">
        <v>30.997163247507356</v>
      </c>
      <c r="AL59">
        <v>185.73056714360121</v>
      </c>
    </row>
    <row r="60" spans="2:38" x14ac:dyDescent="0.2">
      <c r="B60">
        <v>2640</v>
      </c>
      <c r="C60">
        <v>3500000</v>
      </c>
      <c r="E60">
        <v>400.00549000000001</v>
      </c>
      <c r="F60">
        <v>-552753.20992000005</v>
      </c>
      <c r="G60">
        <v>2505387.6554800002</v>
      </c>
      <c r="H60">
        <v>2947.5102700000002</v>
      </c>
      <c r="J60">
        <f t="shared" si="12"/>
        <v>1712.774276690674</v>
      </c>
      <c r="K60">
        <f t="shared" si="13"/>
        <v>0.27157699825120873</v>
      </c>
      <c r="L60" s="2">
        <f t="shared" si="14"/>
        <v>0.99903903933962279</v>
      </c>
      <c r="M60">
        <f t="shared" si="15"/>
        <v>137.48127999994904</v>
      </c>
      <c r="N60">
        <f t="shared" si="16"/>
        <v>-4.2631386250010106</v>
      </c>
      <c r="P60">
        <f t="shared" si="6"/>
        <v>2640</v>
      </c>
      <c r="Q60">
        <v>3500000</v>
      </c>
      <c r="R60">
        <v>400.00549000000001</v>
      </c>
      <c r="S60">
        <v>-552753.20992000005</v>
      </c>
      <c r="T60">
        <v>2505387.6554800002</v>
      </c>
      <c r="U60">
        <v>2947.5102700000002</v>
      </c>
      <c r="V60">
        <v>9535.2356299999992</v>
      </c>
      <c r="W60">
        <f t="shared" si="9"/>
        <v>0.95352356299999996</v>
      </c>
      <c r="Y60">
        <v>3500000</v>
      </c>
      <c r="Z60">
        <v>28.775600000000001</v>
      </c>
      <c r="AA60">
        <v>101.229</v>
      </c>
      <c r="AB60">
        <v>72.453400000000002</v>
      </c>
      <c r="AD60">
        <f t="shared" si="17"/>
        <v>199046.5747790251</v>
      </c>
      <c r="AE60">
        <f t="shared" si="18"/>
        <v>0.92304286100164423</v>
      </c>
      <c r="AF60">
        <f t="shared" si="19"/>
        <v>923.04286100164427</v>
      </c>
      <c r="AG60">
        <f t="shared" si="20"/>
        <v>45.40373004997307</v>
      </c>
      <c r="AH60">
        <f t="shared" si="21"/>
        <v>1.3263227477945E-2</v>
      </c>
      <c r="AJ60">
        <v>28</v>
      </c>
      <c r="AK60">
        <v>38.209056559171003</v>
      </c>
      <c r="AL60">
        <v>174.82324291709364</v>
      </c>
    </row>
    <row r="61" spans="2:38" x14ac:dyDescent="0.2">
      <c r="B61">
        <v>2720</v>
      </c>
      <c r="C61">
        <v>3600000</v>
      </c>
      <c r="E61">
        <v>399.97266999999999</v>
      </c>
      <c r="F61">
        <v>-552733.31052000006</v>
      </c>
      <c r="G61">
        <v>2505387.6554800002</v>
      </c>
      <c r="H61">
        <v>3206.4055800000001</v>
      </c>
      <c r="J61">
        <f t="shared" si="12"/>
        <v>1732.6736766906688</v>
      </c>
      <c r="K61">
        <f t="shared" si="13"/>
        <v>0.27980660425882109</v>
      </c>
      <c r="L61" s="2">
        <f t="shared" si="14"/>
        <v>0.99903903933962279</v>
      </c>
      <c r="M61">
        <f t="shared" si="15"/>
        <v>157.38067999994382</v>
      </c>
      <c r="N61">
        <f t="shared" si="16"/>
        <v>-4.2512575000000652</v>
      </c>
      <c r="P61">
        <f t="shared" si="6"/>
        <v>2720</v>
      </c>
      <c r="Q61">
        <v>3600000</v>
      </c>
      <c r="R61">
        <v>399.97266999999999</v>
      </c>
      <c r="S61">
        <v>-552733.31052000006</v>
      </c>
      <c r="T61">
        <v>2505387.6554800002</v>
      </c>
      <c r="U61">
        <v>3206.4055800000001</v>
      </c>
      <c r="V61">
        <v>10320.97313</v>
      </c>
      <c r="W61">
        <f t="shared" si="9"/>
        <v>1.0320973130000002</v>
      </c>
      <c r="Y61">
        <v>3600000</v>
      </c>
      <c r="Z61">
        <v>28.975300000000001</v>
      </c>
      <c r="AA61">
        <v>101.01300000000001</v>
      </c>
      <c r="AB61">
        <v>72.037700000000001</v>
      </c>
      <c r="AD61">
        <f t="shared" si="17"/>
        <v>195640.1164666632</v>
      </c>
      <c r="AE61">
        <f t="shared" si="18"/>
        <v>1.0165011666804828</v>
      </c>
      <c r="AF61">
        <f t="shared" si="19"/>
        <v>1016.5011666804828</v>
      </c>
      <c r="AG61">
        <f t="shared" si="20"/>
        <v>43.314146373611976</v>
      </c>
      <c r="AH61">
        <f t="shared" si="21"/>
        <v>1.3903079026552738E-2</v>
      </c>
      <c r="AJ61">
        <v>29</v>
      </c>
      <c r="AK61">
        <v>34.893425790143255</v>
      </c>
      <c r="AL61">
        <v>169.97056468888715</v>
      </c>
    </row>
    <row r="62" spans="2:38" x14ac:dyDescent="0.2">
      <c r="B62">
        <v>2800</v>
      </c>
      <c r="C62">
        <v>3700000</v>
      </c>
      <c r="E62">
        <v>399.98023000000001</v>
      </c>
      <c r="F62">
        <v>-552711.83192999999</v>
      </c>
      <c r="G62">
        <v>2505387.6554800002</v>
      </c>
      <c r="H62">
        <v>3518.41606</v>
      </c>
      <c r="J62">
        <f t="shared" si="12"/>
        <v>1754.1522666907404</v>
      </c>
      <c r="K62">
        <f t="shared" si="13"/>
        <v>0.2880362102664335</v>
      </c>
      <c r="L62" s="2">
        <f t="shared" si="14"/>
        <v>0.99903903933962279</v>
      </c>
      <c r="M62">
        <f t="shared" si="15"/>
        <v>178.85927000001539</v>
      </c>
      <c r="N62">
        <f t="shared" si="16"/>
        <v>-4.2315176249991051</v>
      </c>
      <c r="P62">
        <f t="shared" si="6"/>
        <v>2800</v>
      </c>
      <c r="Q62">
        <v>3700000</v>
      </c>
      <c r="R62">
        <v>399.98023000000001</v>
      </c>
      <c r="S62">
        <v>-552711.83192999999</v>
      </c>
      <c r="T62">
        <v>2505387.6554800002</v>
      </c>
      <c r="U62">
        <v>3518.41606</v>
      </c>
      <c r="V62">
        <v>11225.14394</v>
      </c>
      <c r="W62">
        <f t="shared" si="9"/>
        <v>1.122514394</v>
      </c>
      <c r="Y62">
        <v>3700000</v>
      </c>
      <c r="Z62">
        <v>28.517700000000001</v>
      </c>
      <c r="AA62">
        <v>100.91200000000001</v>
      </c>
      <c r="AB62">
        <v>72.394300000000001</v>
      </c>
      <c r="AD62">
        <f t="shared" si="17"/>
        <v>198559.88707606975</v>
      </c>
      <c r="AE62">
        <f t="shared" si="18"/>
        <v>1.089295095460215</v>
      </c>
      <c r="AF62">
        <f t="shared" si="19"/>
        <v>1089.295095460215</v>
      </c>
      <c r="AG62">
        <f t="shared" si="20"/>
        <v>42.70455857043185</v>
      </c>
      <c r="AH62">
        <f t="shared" si="21"/>
        <v>1.4101539043116496E-2</v>
      </c>
      <c r="AJ62">
        <v>30</v>
      </c>
      <c r="AK62">
        <v>47.345417512363269</v>
      </c>
      <c r="AL62">
        <v>165.74486099618744</v>
      </c>
    </row>
    <row r="63" spans="2:38" x14ac:dyDescent="0.2">
      <c r="B63">
        <v>2880</v>
      </c>
      <c r="C63">
        <v>3800000</v>
      </c>
      <c r="E63">
        <v>399.97561999999999</v>
      </c>
      <c r="F63">
        <v>-552687.21583999996</v>
      </c>
      <c r="G63">
        <v>2505387.6554800002</v>
      </c>
      <c r="H63">
        <v>3837.2133899999999</v>
      </c>
      <c r="J63">
        <f t="shared" si="12"/>
        <v>1778.7683566907654</v>
      </c>
      <c r="K63">
        <f t="shared" si="13"/>
        <v>0.29626581627404586</v>
      </c>
      <c r="L63" s="2">
        <f t="shared" si="14"/>
        <v>0.99903903933962279</v>
      </c>
      <c r="M63">
        <f t="shared" si="15"/>
        <v>203.47536000004038</v>
      </c>
      <c r="N63">
        <f t="shared" si="16"/>
        <v>-4.1922988749996879</v>
      </c>
      <c r="P63">
        <f t="shared" si="6"/>
        <v>2880</v>
      </c>
      <c r="Q63">
        <v>3800000</v>
      </c>
      <c r="R63">
        <v>399.97561999999999</v>
      </c>
      <c r="S63">
        <v>-552687.21583999996</v>
      </c>
      <c r="T63">
        <v>2505387.6554800002</v>
      </c>
      <c r="U63">
        <v>3837.2133899999999</v>
      </c>
      <c r="V63">
        <v>12322.169680000001</v>
      </c>
      <c r="W63">
        <f t="shared" si="9"/>
        <v>1.2322169680000001</v>
      </c>
      <c r="Y63">
        <v>3800000</v>
      </c>
      <c r="Z63">
        <v>28.535299999999999</v>
      </c>
      <c r="AA63">
        <v>100.761</v>
      </c>
      <c r="AB63">
        <v>72.225700000000003</v>
      </c>
      <c r="AD63">
        <f t="shared" si="17"/>
        <v>197175.8295458935</v>
      </c>
      <c r="AE63">
        <f t="shared" si="18"/>
        <v>1.204144634770294</v>
      </c>
      <c r="AF63">
        <f t="shared" si="19"/>
        <v>1204.144634770294</v>
      </c>
      <c r="AG63">
        <f t="shared" si="20"/>
        <v>41.2289182474087</v>
      </c>
      <c r="AH63">
        <f t="shared" si="21"/>
        <v>1.4606252737127031E-2</v>
      </c>
      <c r="AJ63">
        <v>31</v>
      </c>
      <c r="AK63">
        <v>40.554828544970093</v>
      </c>
      <c r="AL63">
        <v>164.42638172031454</v>
      </c>
    </row>
    <row r="64" spans="2:38" x14ac:dyDescent="0.2">
      <c r="B64">
        <v>2960</v>
      </c>
      <c r="C64">
        <v>3900000</v>
      </c>
      <c r="E64">
        <v>399.98811000000001</v>
      </c>
      <c r="F64">
        <v>-552661.44739999995</v>
      </c>
      <c r="G64">
        <v>2505387.6554800002</v>
      </c>
      <c r="H64">
        <v>4216.1540000000005</v>
      </c>
      <c r="J64">
        <f t="shared" si="12"/>
        <v>1804.5367966907797</v>
      </c>
      <c r="K64">
        <f t="shared" si="13"/>
        <v>0.30449542228165827</v>
      </c>
      <c r="L64" s="2">
        <f t="shared" si="14"/>
        <v>0.99903903933962279</v>
      </c>
      <c r="M64">
        <f t="shared" si="15"/>
        <v>229.24380000005476</v>
      </c>
      <c r="N64">
        <f t="shared" si="16"/>
        <v>-4.1778944999998204</v>
      </c>
      <c r="P64">
        <f t="shared" si="6"/>
        <v>2960</v>
      </c>
      <c r="Q64">
        <v>3900000</v>
      </c>
      <c r="R64">
        <v>399.98811000000001</v>
      </c>
      <c r="S64">
        <v>-552661.44739999995</v>
      </c>
      <c r="T64">
        <v>2505387.6554800002</v>
      </c>
      <c r="U64">
        <v>4216.1540000000005</v>
      </c>
      <c r="V64">
        <v>13551.848050000001</v>
      </c>
      <c r="W64">
        <f t="shared" si="9"/>
        <v>1.3551848050000002</v>
      </c>
      <c r="Y64">
        <v>3900000</v>
      </c>
      <c r="Z64">
        <v>28.629100000000001</v>
      </c>
      <c r="AA64">
        <v>100.81399999999999</v>
      </c>
      <c r="AB64">
        <v>72.184899999999999</v>
      </c>
      <c r="AD64">
        <f t="shared" si="17"/>
        <v>196841.86683283039</v>
      </c>
      <c r="AE64">
        <f t="shared" si="18"/>
        <v>1.3265578533483555</v>
      </c>
      <c r="AF64">
        <f t="shared" si="19"/>
        <v>1326.5578533483556</v>
      </c>
      <c r="AG64">
        <f t="shared" si="20"/>
        <v>40.046679799571102</v>
      </c>
      <c r="AH64">
        <f t="shared" si="21"/>
        <v>1.5037451369600172E-2</v>
      </c>
      <c r="AJ64">
        <v>32</v>
      </c>
      <c r="AK64">
        <v>58.264281269858884</v>
      </c>
      <c r="AL64">
        <v>155.99502104580492</v>
      </c>
    </row>
    <row r="65" spans="2:38" x14ac:dyDescent="0.2">
      <c r="B65">
        <v>3040</v>
      </c>
      <c r="C65">
        <v>4000000</v>
      </c>
      <c r="E65">
        <v>400.03820000000002</v>
      </c>
      <c r="F65">
        <v>-552632.50782000006</v>
      </c>
      <c r="G65">
        <v>2505387.6554800002</v>
      </c>
      <c r="H65">
        <v>4594.6132200000002</v>
      </c>
      <c r="J65">
        <f t="shared" si="12"/>
        <v>1833.476376690669</v>
      </c>
      <c r="K65">
        <f t="shared" si="13"/>
        <v>0.31272502828927062</v>
      </c>
      <c r="L65" s="2">
        <f t="shared" si="14"/>
        <v>0.99903903933962279</v>
      </c>
      <c r="M65">
        <f t="shared" si="15"/>
        <v>258.18337999994401</v>
      </c>
      <c r="N65">
        <f t="shared" si="16"/>
        <v>-4.1382552500013841</v>
      </c>
      <c r="P65">
        <f t="shared" si="6"/>
        <v>3040</v>
      </c>
      <c r="Q65">
        <v>4000000</v>
      </c>
      <c r="R65">
        <v>400.03820000000002</v>
      </c>
      <c r="S65">
        <v>-552632.50782000006</v>
      </c>
      <c r="T65">
        <v>2505387.6554800002</v>
      </c>
      <c r="U65">
        <v>4594.6132200000002</v>
      </c>
      <c r="V65">
        <v>14757.57245</v>
      </c>
      <c r="W65">
        <f t="shared" si="9"/>
        <v>1.4757572450000001</v>
      </c>
      <c r="Y65">
        <v>4000000</v>
      </c>
      <c r="Z65">
        <v>28.7592</v>
      </c>
      <c r="AA65">
        <v>100.845</v>
      </c>
      <c r="AB65">
        <v>72.085800000000006</v>
      </c>
      <c r="AD65">
        <f t="shared" si="17"/>
        <v>196032.26839433803</v>
      </c>
      <c r="AE65">
        <f t="shared" si="18"/>
        <v>1.4505493384719521</v>
      </c>
      <c r="AF65">
        <f t="shared" si="19"/>
        <v>1450.5493384719521</v>
      </c>
      <c r="AG65">
        <f t="shared" si="20"/>
        <v>38.832444745746827</v>
      </c>
      <c r="AH65">
        <f t="shared" si="21"/>
        <v>1.5507650984708006E-2</v>
      </c>
      <c r="AJ65">
        <v>33</v>
      </c>
      <c r="AK65">
        <v>48.288177139575268</v>
      </c>
      <c r="AL65">
        <v>154.39737886932949</v>
      </c>
    </row>
    <row r="66" spans="2:38" x14ac:dyDescent="0.2">
      <c r="B66">
        <v>3120</v>
      </c>
      <c r="C66">
        <v>4100000</v>
      </c>
      <c r="E66">
        <v>400.03140000000002</v>
      </c>
      <c r="F66">
        <v>-552600.08958000003</v>
      </c>
      <c r="G66">
        <v>2505387.6554800002</v>
      </c>
      <c r="H66">
        <v>5018.2619100000002</v>
      </c>
      <c r="J66">
        <f t="shared" si="12"/>
        <v>1865.8946166906971</v>
      </c>
      <c r="K66">
        <f t="shared" si="13"/>
        <v>0.32095463429688303</v>
      </c>
      <c r="L66" s="2">
        <f t="shared" si="14"/>
        <v>0.99903903933962279</v>
      </c>
      <c r="M66">
        <f t="shared" si="15"/>
        <v>290.60161999997217</v>
      </c>
      <c r="N66">
        <f t="shared" si="16"/>
        <v>-4.0947719999996481</v>
      </c>
      <c r="P66">
        <f t="shared" si="6"/>
        <v>3120</v>
      </c>
      <c r="Q66">
        <v>4100000</v>
      </c>
      <c r="R66">
        <v>400.03140000000002</v>
      </c>
      <c r="S66">
        <v>-552600.08958000003</v>
      </c>
      <c r="T66">
        <v>2505387.6554800002</v>
      </c>
      <c r="U66">
        <v>5018.2619100000002</v>
      </c>
      <c r="V66">
        <v>16190.11104</v>
      </c>
      <c r="W66">
        <f t="shared" si="9"/>
        <v>1.6190111040000001</v>
      </c>
      <c r="Y66">
        <v>4100000</v>
      </c>
      <c r="Z66">
        <v>28.434799999999999</v>
      </c>
      <c r="AA66">
        <v>100.779</v>
      </c>
      <c r="AB66">
        <v>72.344200000000001</v>
      </c>
      <c r="AD66">
        <f t="shared" si="17"/>
        <v>198147.93609708035</v>
      </c>
      <c r="AE66">
        <f t="shared" si="18"/>
        <v>1.5743649807644369</v>
      </c>
      <c r="AF66">
        <f t="shared" si="19"/>
        <v>1574.364980764437</v>
      </c>
      <c r="AG66">
        <f t="shared" si="20"/>
        <v>38.245092024891598</v>
      </c>
      <c r="AH66">
        <f t="shared" si="21"/>
        <v>1.5745811243127919E-2</v>
      </c>
      <c r="AJ66">
        <v>34</v>
      </c>
      <c r="AK66">
        <v>41.735482375764342</v>
      </c>
      <c r="AL66">
        <v>151.75759196524993</v>
      </c>
    </row>
    <row r="67" spans="2:38" x14ac:dyDescent="0.2">
      <c r="B67">
        <v>3200</v>
      </c>
      <c r="C67">
        <v>4200000</v>
      </c>
      <c r="E67">
        <v>399.93786</v>
      </c>
      <c r="F67">
        <v>-552566.09265999997</v>
      </c>
      <c r="G67">
        <v>2505387.6554800002</v>
      </c>
      <c r="H67">
        <v>5499.4221600000001</v>
      </c>
      <c r="J67">
        <f t="shared" si="12"/>
        <v>1899.8915366907604</v>
      </c>
      <c r="K67">
        <f t="shared" si="13"/>
        <v>0.32918424030449545</v>
      </c>
      <c r="L67" s="2">
        <f t="shared" si="14"/>
        <v>0.99903903933962279</v>
      </c>
      <c r="M67">
        <f t="shared" si="15"/>
        <v>324.59854000003543</v>
      </c>
      <c r="N67">
        <f t="shared" si="16"/>
        <v>-4.0750384999992093</v>
      </c>
      <c r="P67">
        <f t="shared" si="6"/>
        <v>3200</v>
      </c>
      <c r="Q67">
        <v>4200000</v>
      </c>
      <c r="R67">
        <v>399.93786</v>
      </c>
      <c r="S67">
        <v>-552566.09265999997</v>
      </c>
      <c r="T67">
        <v>2505387.6554800002</v>
      </c>
      <c r="U67">
        <v>5499.4221600000001</v>
      </c>
      <c r="V67">
        <v>17750.248309999999</v>
      </c>
      <c r="W67">
        <f t="shared" si="9"/>
        <v>1.7750248310000001</v>
      </c>
      <c r="Y67">
        <v>4200000</v>
      </c>
      <c r="Z67">
        <v>28.3096</v>
      </c>
      <c r="AA67">
        <v>100.96</v>
      </c>
      <c r="AB67">
        <v>72.650400000000005</v>
      </c>
      <c r="AD67">
        <f t="shared" si="17"/>
        <v>200674.60973679641</v>
      </c>
      <c r="AE67">
        <f t="shared" si="18"/>
        <v>1.7043435935978481</v>
      </c>
      <c r="AF67">
        <f t="shared" si="19"/>
        <v>1704.3435935978482</v>
      </c>
      <c r="AG67">
        <f t="shared" si="20"/>
        <v>37.764453119843367</v>
      </c>
      <c r="AH67">
        <f t="shared" si="21"/>
        <v>1.5946212648411777E-2</v>
      </c>
      <c r="AJ67">
        <v>35</v>
      </c>
      <c r="AK67">
        <v>51.700855236515174</v>
      </c>
      <c r="AL67">
        <v>144.73209760693311</v>
      </c>
    </row>
    <row r="68" spans="2:38" x14ac:dyDescent="0.2">
      <c r="B68">
        <v>3276</v>
      </c>
      <c r="C68">
        <v>4300000</v>
      </c>
      <c r="E68">
        <v>400.03904</v>
      </c>
      <c r="F68">
        <v>-552529.10103000002</v>
      </c>
      <c r="G68">
        <v>2505387.6554800002</v>
      </c>
      <c r="H68">
        <v>6024.8231299999998</v>
      </c>
      <c r="J68">
        <f t="shared" si="12"/>
        <v>1936.8831666907063</v>
      </c>
      <c r="K68">
        <f t="shared" si="13"/>
        <v>0.33700236601172717</v>
      </c>
      <c r="L68" s="2">
        <f t="shared" si="14"/>
        <v>0.99903903933962279</v>
      </c>
      <c r="M68">
        <f t="shared" si="15"/>
        <v>361.5901699999813</v>
      </c>
      <c r="N68">
        <f t="shared" si="16"/>
        <v>-4.0132680263165019</v>
      </c>
      <c r="P68">
        <f t="shared" si="6"/>
        <v>3276</v>
      </c>
      <c r="Q68">
        <v>4300000</v>
      </c>
      <c r="R68">
        <v>400.03904</v>
      </c>
      <c r="S68">
        <v>-552529.10103000002</v>
      </c>
      <c r="T68">
        <v>2505387.6554800002</v>
      </c>
      <c r="U68">
        <v>6024.8231299999998</v>
      </c>
      <c r="V68">
        <v>19302.847109999999</v>
      </c>
      <c r="W68">
        <f t="shared" si="9"/>
        <v>1.9302847109999999</v>
      </c>
      <c r="Y68">
        <v>4300000</v>
      </c>
      <c r="Z68">
        <v>28.168600000000001</v>
      </c>
      <c r="AA68">
        <v>101.72499999999999</v>
      </c>
      <c r="AB68">
        <v>73.556399999999996</v>
      </c>
      <c r="AD68">
        <f t="shared" si="17"/>
        <v>208276.27184376837</v>
      </c>
      <c r="AE68">
        <f t="shared" si="18"/>
        <v>1.7857749326165999</v>
      </c>
      <c r="AF68">
        <f t="shared" si="19"/>
        <v>1785.7749326165999</v>
      </c>
      <c r="AG68">
        <f t="shared" si="20"/>
        <v>38.285705404248262</v>
      </c>
      <c r="AH68">
        <f t="shared" si="21"/>
        <v>1.5729108126428269E-2</v>
      </c>
      <c r="AJ68">
        <v>36</v>
      </c>
      <c r="AK68">
        <v>60.063377870622595</v>
      </c>
      <c r="AL68">
        <v>142.76720703288046</v>
      </c>
    </row>
    <row r="69" spans="2:38" x14ac:dyDescent="0.2">
      <c r="B69">
        <v>3338</v>
      </c>
      <c r="C69">
        <v>4400000</v>
      </c>
      <c r="E69">
        <v>400.0129</v>
      </c>
      <c r="F69">
        <v>-552493.81934000005</v>
      </c>
      <c r="G69">
        <v>2505387.6554800002</v>
      </c>
      <c r="H69">
        <v>6426.8718200000003</v>
      </c>
      <c r="J69">
        <f t="shared" si="12"/>
        <v>1972.1648566906806</v>
      </c>
      <c r="K69">
        <f t="shared" si="13"/>
        <v>0.34338031066762681</v>
      </c>
      <c r="L69" s="2">
        <f t="shared" si="14"/>
        <v>0.99903903933962279</v>
      </c>
      <c r="M69">
        <f t="shared" si="15"/>
        <v>396.87185999995563</v>
      </c>
      <c r="N69">
        <f t="shared" si="16"/>
        <v>-3.9309404838713817</v>
      </c>
      <c r="P69">
        <f t="shared" si="6"/>
        <v>3338</v>
      </c>
      <c r="Q69">
        <v>4400000</v>
      </c>
      <c r="R69">
        <v>400.0129</v>
      </c>
      <c r="S69">
        <v>-552493.81934000005</v>
      </c>
      <c r="T69">
        <v>2505387.6554800002</v>
      </c>
      <c r="U69">
        <v>6426.8718200000003</v>
      </c>
      <c r="V69">
        <v>20752.42698</v>
      </c>
      <c r="W69">
        <f t="shared" si="9"/>
        <v>2.0752426980000003</v>
      </c>
      <c r="Y69">
        <v>4400000</v>
      </c>
      <c r="Z69">
        <v>27.823799999999999</v>
      </c>
      <c r="AA69">
        <v>100.95099999999999</v>
      </c>
      <c r="AB69">
        <v>73.127200000000002</v>
      </c>
      <c r="AD69">
        <f t="shared" si="17"/>
        <v>204651.64139785536</v>
      </c>
      <c r="AE69">
        <f t="shared" si="18"/>
        <v>1.9538841455953173</v>
      </c>
      <c r="AF69">
        <f t="shared" si="19"/>
        <v>1953.8841455953172</v>
      </c>
      <c r="AG69">
        <f t="shared" si="20"/>
        <v>36.92067658771375</v>
      </c>
      <c r="AH69">
        <f t="shared" si="21"/>
        <v>1.6310643673317641E-2</v>
      </c>
      <c r="AJ69">
        <v>37</v>
      </c>
      <c r="AK69">
        <v>71.542628016725075</v>
      </c>
      <c r="AL69">
        <v>137.34180717504438</v>
      </c>
    </row>
    <row r="70" spans="2:38" x14ac:dyDescent="0.2">
      <c r="B70">
        <v>3386</v>
      </c>
      <c r="C70">
        <v>4500000</v>
      </c>
      <c r="E70">
        <v>400.00337999999999</v>
      </c>
      <c r="F70">
        <v>-552468.3702</v>
      </c>
      <c r="G70">
        <v>2505387.6554800002</v>
      </c>
      <c r="H70">
        <v>6782.2153699999999</v>
      </c>
      <c r="J70">
        <f t="shared" ref="J70" si="22">F70-(128000-$B$25)/128000*F$26</f>
        <v>1997.6139966907213</v>
      </c>
      <c r="K70">
        <f t="shared" ref="K70" si="23">B70/$B$25</f>
        <v>0.34831807427219424</v>
      </c>
      <c r="L70" s="2">
        <f t="shared" ref="L70" si="24">G70/$G$26</f>
        <v>0.99903903933962279</v>
      </c>
      <c r="M70">
        <f t="shared" ref="M70" si="25">F70-$F$27</f>
        <v>422.32099999999627</v>
      </c>
      <c r="N70">
        <f t="shared" ref="N70" si="26">((M70-M69)-(B70-B69)*$B$15)/(B70-B69)</f>
        <v>-3.9698095833324865</v>
      </c>
      <c r="P70">
        <f t="shared" si="6"/>
        <v>3386</v>
      </c>
      <c r="Q70">
        <v>4500000</v>
      </c>
      <c r="R70">
        <v>400.00337999999999</v>
      </c>
      <c r="S70">
        <v>-552468.3702</v>
      </c>
      <c r="T70">
        <v>2505387.6554800002</v>
      </c>
      <c r="U70">
        <v>6782.2153699999999</v>
      </c>
      <c r="V70">
        <v>21867.077580000001</v>
      </c>
      <c r="W70">
        <f t="shared" si="9"/>
        <v>2.1867077580000003</v>
      </c>
      <c r="Y70">
        <v>4500000</v>
      </c>
      <c r="Z70">
        <v>28.102499999999999</v>
      </c>
      <c r="AA70">
        <v>100.754</v>
      </c>
      <c r="AB70">
        <v>72.651499999999999</v>
      </c>
      <c r="AD70">
        <f t="shared" si="17"/>
        <v>200683.72512004207</v>
      </c>
      <c r="AE70">
        <f t="shared" si="18"/>
        <v>2.0995379959609419</v>
      </c>
      <c r="AF70">
        <f t="shared" si="19"/>
        <v>2099.5379959609418</v>
      </c>
      <c r="AG70">
        <f t="shared" si="20"/>
        <v>35.691594585732226</v>
      </c>
      <c r="AH70">
        <f t="shared" si="21"/>
        <v>1.6872319855407367E-2</v>
      </c>
      <c r="AJ70">
        <v>38</v>
      </c>
      <c r="AK70">
        <v>52.007938273780113</v>
      </c>
      <c r="AL70">
        <v>137.06682884008541</v>
      </c>
    </row>
    <row r="71" spans="2:38" x14ac:dyDescent="0.2">
      <c r="AJ71">
        <v>39</v>
      </c>
      <c r="AK71">
        <v>72.789697492580103</v>
      </c>
      <c r="AL71">
        <v>130.44361357373086</v>
      </c>
    </row>
    <row r="72" spans="2:38" x14ac:dyDescent="0.2">
      <c r="AJ72">
        <v>40</v>
      </c>
      <c r="AK72">
        <v>65.083120791025721</v>
      </c>
      <c r="AL72">
        <v>126.83034546748839</v>
      </c>
    </row>
    <row r="73" spans="2:38" x14ac:dyDescent="0.2">
      <c r="AJ73">
        <v>41</v>
      </c>
      <c r="AK73">
        <v>63.544873693537312</v>
      </c>
      <c r="AL73">
        <v>125.7761737330873</v>
      </c>
    </row>
    <row r="74" spans="2:38" x14ac:dyDescent="0.2">
      <c r="AJ74">
        <v>42</v>
      </c>
      <c r="AK74">
        <v>99.205808554440566</v>
      </c>
      <c r="AL74">
        <v>119.32284835201496</v>
      </c>
    </row>
    <row r="75" spans="2:38" x14ac:dyDescent="0.2">
      <c r="AJ75">
        <v>43</v>
      </c>
      <c r="AK75">
        <v>88.379885741349455</v>
      </c>
      <c r="AL75">
        <v>118.82979429093911</v>
      </c>
    </row>
    <row r="76" spans="2:38" x14ac:dyDescent="0.2">
      <c r="AJ76">
        <v>44</v>
      </c>
      <c r="AK76">
        <v>77.300229649211602</v>
      </c>
      <c r="AL76">
        <v>117.97520687300242</v>
      </c>
    </row>
    <row r="77" spans="2:38" x14ac:dyDescent="0.2">
      <c r="AJ77">
        <v>45</v>
      </c>
      <c r="AK77">
        <v>75.246609501810056</v>
      </c>
      <c r="AL77">
        <v>116.06100085558701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113.09198817161869</v>
      </c>
      <c r="AL78">
        <v>115.2945780728765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9.7018644908877349E-2</v>
      </c>
      <c r="L79">
        <f>K79*16.02</f>
        <v>1.5542386914402151</v>
      </c>
      <c r="AE79" t="s">
        <v>9</v>
      </c>
      <c r="AJ79">
        <v>47</v>
      </c>
      <c r="AK79">
        <v>103.8764614112263</v>
      </c>
      <c r="AL79">
        <v>113.42552658390393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87.722455341959503</v>
      </c>
      <c r="AL80">
        <v>110.08116150507857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126" si="27">(1/6)*3.14*(AB81)^3</f>
        <v>329974.80723958334</v>
      </c>
      <c r="AJ81">
        <v>49</v>
      </c>
      <c r="AK81">
        <v>97.270598285093953</v>
      </c>
      <c r="AL81">
        <v>108.18354253523273</v>
      </c>
    </row>
    <row r="82" spans="1:38" x14ac:dyDescent="0.2">
      <c r="B82">
        <v>0</v>
      </c>
      <c r="C82">
        <v>100000</v>
      </c>
      <c r="E82">
        <v>399.98478999999998</v>
      </c>
      <c r="F82">
        <v>-600035.89798000001</v>
      </c>
      <c r="G82" s="2">
        <v>2507797.55027</v>
      </c>
      <c r="H82">
        <v>2.7730000000000001E-2</v>
      </c>
      <c r="Y82">
        <v>100000</v>
      </c>
      <c r="Z82">
        <v>26.111499999999999</v>
      </c>
      <c r="AA82">
        <v>111.48</v>
      </c>
      <c r="AB82">
        <v>85.368499999999997</v>
      </c>
      <c r="AD82">
        <f t="shared" si="27"/>
        <v>325590.21862140484</v>
      </c>
      <c r="AJ82">
        <v>50</v>
      </c>
      <c r="AK82">
        <v>139.30307683583882</v>
      </c>
      <c r="AL82">
        <v>105.69330040950133</v>
      </c>
    </row>
    <row r="83" spans="1:38" x14ac:dyDescent="0.2">
      <c r="B83">
        <v>0</v>
      </c>
      <c r="C83">
        <v>200000</v>
      </c>
      <c r="E83">
        <v>399.93878999999998</v>
      </c>
      <c r="F83">
        <v>-521097.96002</v>
      </c>
      <c r="G83" s="2">
        <v>2504005.1174300001</v>
      </c>
      <c r="H83">
        <v>7.1540000000000006E-2</v>
      </c>
      <c r="J83">
        <f>F83-(128000-$B$81)/128000*F$82</f>
        <v>2241.1619689782965</v>
      </c>
      <c r="K83">
        <f>B83/$B$81</f>
        <v>0</v>
      </c>
      <c r="L83" s="2">
        <f>G83/$G$82</f>
        <v>0.99848774362205128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26.883199999999999</v>
      </c>
      <c r="AA83">
        <v>111.21899999999999</v>
      </c>
      <c r="AB83">
        <v>84.335800000000006</v>
      </c>
      <c r="AD83">
        <f t="shared" si="27"/>
        <v>313916.61635728762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124.10119052963239</v>
      </c>
      <c r="AL83">
        <v>104.01671282581371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399.97206</v>
      </c>
      <c r="F84">
        <v>-521105.79411999998</v>
      </c>
      <c r="G84" s="2">
        <v>2504005.1174300001</v>
      </c>
      <c r="H84">
        <v>21.827729999999999</v>
      </c>
      <c r="J84">
        <f t="shared" ref="J84:J126" si="28">F84-(128000-$B$81)/128000*F$82</f>
        <v>2233.3278689783183</v>
      </c>
      <c r="K84">
        <f t="shared" ref="K84:K126" si="29">B84/$B$81</f>
        <v>7.6401197970784179E-3</v>
      </c>
      <c r="L84" s="2">
        <f t="shared" ref="L84:L126" si="30">G84/$G$82</f>
        <v>0.99848774362205128</v>
      </c>
      <c r="M84">
        <f t="shared" ref="M84:M126" si="31">F84-$F$83</f>
        <v>-7.8340999999782071</v>
      </c>
      <c r="N84">
        <f>((M84-M83)-(B84-B83)*$B$15)/(B84-B83)</f>
        <v>-4.5626727999998256</v>
      </c>
      <c r="P84">
        <f>B84</f>
        <v>125</v>
      </c>
      <c r="Q84">
        <v>300000</v>
      </c>
      <c r="R84">
        <v>399.97206</v>
      </c>
      <c r="S84">
        <v>-521105.79411999998</v>
      </c>
      <c r="T84" s="2">
        <v>2504005.1174300001</v>
      </c>
      <c r="U84">
        <v>21.827729999999999</v>
      </c>
      <c r="V84">
        <v>15.76431</v>
      </c>
      <c r="W84">
        <f>V84*10^-4</f>
        <v>1.5764310000000001E-3</v>
      </c>
      <c r="Y84">
        <v>300000</v>
      </c>
      <c r="Z84">
        <v>25.498999999999999</v>
      </c>
      <c r="AA84">
        <v>110.755</v>
      </c>
      <c r="AB84">
        <v>85.256</v>
      </c>
      <c r="AD84">
        <f t="shared" si="27"/>
        <v>324304.70989260968</v>
      </c>
      <c r="AE84">
        <f>W84*$AD$80/AD84</f>
        <v>1.5802616440471716E-3</v>
      </c>
      <c r="AF84">
        <f>AE84*1000</f>
        <v>1.5802616440471715</v>
      </c>
      <c r="AG84">
        <f>AD84/P84*0.6022</f>
        <v>1562.3703703786364</v>
      </c>
      <c r="AH84">
        <f t="shared" ref="AH84:AH126" si="32">P84/AD84</f>
        <v>3.8543997724051719E-4</v>
      </c>
      <c r="AJ84">
        <v>52</v>
      </c>
      <c r="AK84">
        <v>104.98152961284886</v>
      </c>
      <c r="AL84">
        <v>103.16173806851313</v>
      </c>
    </row>
    <row r="85" spans="1:38" x14ac:dyDescent="0.2">
      <c r="B85">
        <v>250</v>
      </c>
      <c r="C85">
        <v>400000</v>
      </c>
      <c r="E85">
        <v>400.05723</v>
      </c>
      <c r="F85">
        <v>-521110.52552999998</v>
      </c>
      <c r="G85" s="2">
        <v>2504005.1174300001</v>
      </c>
      <c r="H85">
        <v>-15.564690000000001</v>
      </c>
      <c r="J85">
        <f t="shared" si="28"/>
        <v>2228.5964589783107</v>
      </c>
      <c r="K85">
        <f t="shared" si="29"/>
        <v>1.5280239594156836E-2</v>
      </c>
      <c r="L85" s="2">
        <f t="shared" si="30"/>
        <v>0.99848774362205128</v>
      </c>
      <c r="M85">
        <f t="shared" si="31"/>
        <v>-12.565509999985807</v>
      </c>
      <c r="N85">
        <f t="shared" ref="N85:N126" si="33">((M85-M84)-(B85-B84)*$B$15)/(B85-B84)</f>
        <v>-4.5378512800000612</v>
      </c>
      <c r="P85">
        <f t="shared" ref="P85:P128" si="34">B85</f>
        <v>250</v>
      </c>
      <c r="Q85">
        <v>400000</v>
      </c>
      <c r="R85">
        <v>400.05723</v>
      </c>
      <c r="S85">
        <v>-521110.52552999998</v>
      </c>
      <c r="T85" s="2">
        <v>2504005.1174300001</v>
      </c>
      <c r="U85">
        <v>-15.564690000000001</v>
      </c>
      <c r="V85">
        <v>41.868450000000003</v>
      </c>
      <c r="W85">
        <f>V85*10^-4</f>
        <v>4.1868450000000007E-3</v>
      </c>
      <c r="Y85">
        <v>400000</v>
      </c>
      <c r="Z85">
        <v>25.8492</v>
      </c>
      <c r="AA85">
        <v>110.605</v>
      </c>
      <c r="AB85">
        <v>84.755799999999994</v>
      </c>
      <c r="AD85">
        <f t="shared" si="27"/>
        <v>318630.01217153133</v>
      </c>
      <c r="AE85">
        <f t="shared" ref="AE85:AE126" si="35">W85*$AD$80/AD85</f>
        <v>4.2717663631708352E-3</v>
      </c>
      <c r="AF85">
        <f t="shared" ref="AF85:AF126" si="36">AE85*1000</f>
        <v>4.2717663631708351</v>
      </c>
      <c r="AG85">
        <f t="shared" ref="AG85:AG126" si="37">AD85/P85*0.6022</f>
        <v>767.51597331878463</v>
      </c>
      <c r="AH85">
        <f t="shared" si="32"/>
        <v>7.8460907777078755E-4</v>
      </c>
      <c r="AJ85">
        <v>53</v>
      </c>
      <c r="AK85">
        <v>114.26920823446251</v>
      </c>
      <c r="AL85">
        <v>101.20184577412306</v>
      </c>
    </row>
    <row r="86" spans="1:38" x14ac:dyDescent="0.2">
      <c r="B86">
        <v>375</v>
      </c>
      <c r="C86">
        <v>500000</v>
      </c>
      <c r="E86">
        <v>399.97045000000003</v>
      </c>
      <c r="F86">
        <v>-521115.67751000001</v>
      </c>
      <c r="G86" s="2">
        <v>2504005.1174300001</v>
      </c>
      <c r="H86">
        <v>-7.7645</v>
      </c>
      <c r="J86">
        <f t="shared" si="28"/>
        <v>2223.4444789782865</v>
      </c>
      <c r="K86">
        <f t="shared" si="29"/>
        <v>2.2920359391235254E-2</v>
      </c>
      <c r="L86" s="2">
        <f t="shared" si="30"/>
        <v>0.99848774362205128</v>
      </c>
      <c r="M86">
        <f t="shared" si="31"/>
        <v>-17.717490000010002</v>
      </c>
      <c r="N86">
        <f t="shared" si="33"/>
        <v>-4.5412158400001932</v>
      </c>
      <c r="P86">
        <f t="shared" si="34"/>
        <v>375</v>
      </c>
      <c r="Q86">
        <v>500000</v>
      </c>
      <c r="R86">
        <v>399.97045000000003</v>
      </c>
      <c r="S86">
        <v>-521115.67751000001</v>
      </c>
      <c r="T86" s="2">
        <v>2504005.1174300001</v>
      </c>
      <c r="U86">
        <v>-7.7645</v>
      </c>
      <c r="V86">
        <v>65.550489999999996</v>
      </c>
      <c r="W86">
        <f t="shared" ref="W86:W128" si="38">V86*10^-4</f>
        <v>6.5550490000000003E-3</v>
      </c>
      <c r="Y86">
        <v>500000</v>
      </c>
      <c r="Z86">
        <v>26.419</v>
      </c>
      <c r="AA86">
        <v>110.879</v>
      </c>
      <c r="AB86">
        <v>84.46</v>
      </c>
      <c r="AD86">
        <f t="shared" si="27"/>
        <v>315305.55994717329</v>
      </c>
      <c r="AE86">
        <f t="shared" si="35"/>
        <v>6.7585199802956911E-3</v>
      </c>
      <c r="AF86">
        <f t="shared" si="36"/>
        <v>6.7585199802956915</v>
      </c>
      <c r="AG86">
        <f t="shared" si="37"/>
        <v>506.33868853383399</v>
      </c>
      <c r="AH86">
        <f t="shared" si="32"/>
        <v>1.1893225100845922E-3</v>
      </c>
      <c r="AJ86">
        <v>54</v>
      </c>
      <c r="AK86">
        <v>150.21757095913659</v>
      </c>
      <c r="AL86">
        <v>98.092985096192393</v>
      </c>
    </row>
    <row r="87" spans="1:38" x14ac:dyDescent="0.2">
      <c r="B87">
        <v>500</v>
      </c>
      <c r="C87">
        <v>600000</v>
      </c>
      <c r="E87">
        <v>399.99101000000002</v>
      </c>
      <c r="F87">
        <v>-521116.95215999999</v>
      </c>
      <c r="G87" s="2">
        <v>2504005.1174300001</v>
      </c>
      <c r="H87">
        <v>27.670660000000002</v>
      </c>
      <c r="J87">
        <f t="shared" si="28"/>
        <v>2222.1698289783089</v>
      </c>
      <c r="K87">
        <f t="shared" si="29"/>
        <v>3.0560479188313672E-2</v>
      </c>
      <c r="L87" s="2">
        <f t="shared" si="30"/>
        <v>0.99848774362205128</v>
      </c>
      <c r="M87">
        <f t="shared" si="31"/>
        <v>-18.992139999987558</v>
      </c>
      <c r="N87">
        <f t="shared" si="33"/>
        <v>-4.5101971999998201</v>
      </c>
      <c r="P87">
        <f t="shared" si="34"/>
        <v>500</v>
      </c>
      <c r="Q87">
        <v>600000</v>
      </c>
      <c r="R87">
        <v>399.99101000000002</v>
      </c>
      <c r="S87">
        <v>-521116.95215999999</v>
      </c>
      <c r="T87" s="2">
        <v>2504005.1174300001</v>
      </c>
      <c r="U87">
        <v>27.670660000000002</v>
      </c>
      <c r="V87">
        <v>94.530510000000007</v>
      </c>
      <c r="W87">
        <f t="shared" si="38"/>
        <v>9.4530510000000005E-3</v>
      </c>
      <c r="Y87">
        <v>600000</v>
      </c>
      <c r="Z87">
        <v>26.469100000000001</v>
      </c>
      <c r="AA87">
        <v>110.661</v>
      </c>
      <c r="AB87">
        <v>84.191900000000004</v>
      </c>
      <c r="AD87">
        <f t="shared" si="27"/>
        <v>312312.47310775693</v>
      </c>
      <c r="AE87">
        <f t="shared" si="35"/>
        <v>9.839883579396828E-3</v>
      </c>
      <c r="AF87">
        <f t="shared" si="36"/>
        <v>9.8398835793968278</v>
      </c>
      <c r="AG87">
        <f t="shared" si="37"/>
        <v>376.14914261098244</v>
      </c>
      <c r="AH87">
        <f t="shared" si="32"/>
        <v>1.6009607141994787E-3</v>
      </c>
      <c r="AJ87">
        <v>55</v>
      </c>
      <c r="AK87">
        <v>122.32330009881072</v>
      </c>
      <c r="AL87">
        <v>96.14883346403694</v>
      </c>
    </row>
    <row r="88" spans="1:38" x14ac:dyDescent="0.2">
      <c r="B88">
        <v>625</v>
      </c>
      <c r="C88">
        <v>700000</v>
      </c>
      <c r="E88">
        <v>400.02190999999999</v>
      </c>
      <c r="F88">
        <v>-521123.49371000001</v>
      </c>
      <c r="G88">
        <v>2504005.1174300001</v>
      </c>
      <c r="H88">
        <v>-15.817489999999999</v>
      </c>
      <c r="J88">
        <f t="shared" si="28"/>
        <v>2215.6282789782854</v>
      </c>
      <c r="K88">
        <f t="shared" si="29"/>
        <v>3.820059898539209E-2</v>
      </c>
      <c r="L88" s="2">
        <f t="shared" si="30"/>
        <v>0.99848774362205128</v>
      </c>
      <c r="M88">
        <f t="shared" si="31"/>
        <v>-25.53369000001112</v>
      </c>
      <c r="N88">
        <f t="shared" si="33"/>
        <v>-4.5523324000001884</v>
      </c>
      <c r="P88">
        <f t="shared" si="34"/>
        <v>625</v>
      </c>
      <c r="Q88">
        <v>700000</v>
      </c>
      <c r="R88">
        <v>400.02190999999999</v>
      </c>
      <c r="S88">
        <v>-521123.49371000001</v>
      </c>
      <c r="T88">
        <v>2504005.1174300001</v>
      </c>
      <c r="U88">
        <v>-15.817489999999999</v>
      </c>
      <c r="V88">
        <v>132.01733999999999</v>
      </c>
      <c r="W88">
        <f t="shared" si="38"/>
        <v>1.3201734E-2</v>
      </c>
      <c r="Y88">
        <v>700000</v>
      </c>
      <c r="Z88">
        <v>26.7211</v>
      </c>
      <c r="AA88">
        <v>110.84699999999999</v>
      </c>
      <c r="AB88">
        <v>84.125900000000001</v>
      </c>
      <c r="AD88">
        <f t="shared" si="27"/>
        <v>311578.56157719571</v>
      </c>
      <c r="AE88">
        <f t="shared" si="35"/>
        <v>1.3774336820256238E-2</v>
      </c>
      <c r="AF88">
        <f t="shared" si="36"/>
        <v>13.774336820256238</v>
      </c>
      <c r="AG88">
        <f t="shared" si="37"/>
        <v>300.21217565085959</v>
      </c>
      <c r="AH88">
        <f t="shared" si="32"/>
        <v>2.0059146458481611E-3</v>
      </c>
      <c r="AJ88">
        <v>56</v>
      </c>
      <c r="AK88">
        <v>131.88326861044911</v>
      </c>
      <c r="AL88">
        <v>95.248608332659657</v>
      </c>
    </row>
    <row r="89" spans="1:38" x14ac:dyDescent="0.2">
      <c r="B89">
        <v>750</v>
      </c>
      <c r="C89">
        <v>800000</v>
      </c>
      <c r="E89">
        <v>399.97654</v>
      </c>
      <c r="F89">
        <v>-521126.74066000001</v>
      </c>
      <c r="G89">
        <v>2504005.1174300001</v>
      </c>
      <c r="H89">
        <v>28.465630000000001</v>
      </c>
      <c r="J89">
        <f t="shared" si="28"/>
        <v>2212.3813289782847</v>
      </c>
      <c r="K89">
        <f t="shared" si="29"/>
        <v>4.5840718782470508E-2</v>
      </c>
      <c r="L89" s="2">
        <f t="shared" si="30"/>
        <v>0.99848774362205128</v>
      </c>
      <c r="M89">
        <f t="shared" si="31"/>
        <v>-28.780640000011772</v>
      </c>
      <c r="N89">
        <f t="shared" si="33"/>
        <v>-4.5259756000000051</v>
      </c>
      <c r="P89">
        <f t="shared" si="34"/>
        <v>750</v>
      </c>
      <c r="Q89">
        <v>800000</v>
      </c>
      <c r="R89">
        <v>399.97654</v>
      </c>
      <c r="S89">
        <v>-521126.74066000001</v>
      </c>
      <c r="T89">
        <v>2504005.1174300001</v>
      </c>
      <c r="U89">
        <v>28.465630000000001</v>
      </c>
      <c r="V89">
        <v>169.63091</v>
      </c>
      <c r="W89">
        <f t="shared" si="38"/>
        <v>1.6963091E-2</v>
      </c>
      <c r="Y89">
        <v>800000</v>
      </c>
      <c r="Z89">
        <v>26.605</v>
      </c>
      <c r="AA89">
        <v>111.11</v>
      </c>
      <c r="AB89">
        <v>84.504999999999995</v>
      </c>
      <c r="AD89">
        <f t="shared" si="27"/>
        <v>315809.80969585705</v>
      </c>
      <c r="AE89">
        <f t="shared" si="35"/>
        <v>1.746170570623384E-2</v>
      </c>
      <c r="AF89">
        <f t="shared" si="36"/>
        <v>17.46170570623384</v>
      </c>
      <c r="AG89">
        <f t="shared" si="37"/>
        <v>253.57422319846015</v>
      </c>
      <c r="AH89">
        <f t="shared" si="32"/>
        <v>2.3748470660942831E-3</v>
      </c>
      <c r="AJ89">
        <v>57</v>
      </c>
      <c r="AK89">
        <v>168.37579651174951</v>
      </c>
      <c r="AL89">
        <v>94.787880940023044</v>
      </c>
    </row>
    <row r="90" spans="1:38" x14ac:dyDescent="0.2">
      <c r="B90">
        <v>875</v>
      </c>
      <c r="C90">
        <v>900000</v>
      </c>
      <c r="E90">
        <v>400.07117</v>
      </c>
      <c r="F90">
        <v>-521129.51076999999</v>
      </c>
      <c r="G90">
        <v>2504005.1174300001</v>
      </c>
      <c r="H90">
        <v>46.644930000000002</v>
      </c>
      <c r="J90">
        <f t="shared" ref="J90:J128" si="39">F90-(128000-$B$81)/128000*F$82</f>
        <v>2209.6112189783016</v>
      </c>
      <c r="K90">
        <f t="shared" ref="K90:K128" si="40">B90/$B$81</f>
        <v>5.3480838579548926E-2</v>
      </c>
      <c r="L90" s="2">
        <f t="shared" ref="L90:L128" si="41">G90/$G$82</f>
        <v>0.99848774362205128</v>
      </c>
      <c r="M90">
        <f t="shared" ref="M90:M128" si="42">F90-$F$83</f>
        <v>-31.550749999994878</v>
      </c>
      <c r="N90">
        <f t="shared" ref="N90:N128" si="43">((M90-M89)-(B90-B89)*$B$15)/(B90-B89)</f>
        <v>-4.5221608799998645</v>
      </c>
      <c r="P90">
        <f t="shared" si="34"/>
        <v>875</v>
      </c>
      <c r="Q90">
        <v>900000</v>
      </c>
      <c r="R90">
        <v>400.07117</v>
      </c>
      <c r="S90">
        <v>-521129.51076999999</v>
      </c>
      <c r="T90">
        <v>2504005.1174300001</v>
      </c>
      <c r="U90">
        <v>46.644930000000002</v>
      </c>
      <c r="V90">
        <v>217.45499000000001</v>
      </c>
      <c r="W90">
        <f t="shared" si="38"/>
        <v>2.1745499000000001E-2</v>
      </c>
      <c r="Y90">
        <v>900000</v>
      </c>
      <c r="Z90">
        <v>26.251999999999999</v>
      </c>
      <c r="AA90">
        <v>110.881</v>
      </c>
      <c r="AB90">
        <v>84.629000000000005</v>
      </c>
      <c r="AD90">
        <f t="shared" ref="AD90:AD128" si="44">(1/6)*3.14*(AB90)^3</f>
        <v>317202.07905086561</v>
      </c>
      <c r="AE90">
        <f t="shared" ref="AE90:AE128" si="45">W90*$AD$80/AD90</f>
        <v>2.2286436964320876E-2</v>
      </c>
      <c r="AF90">
        <f t="shared" ref="AF90:AF128" si="46">AE90*1000</f>
        <v>22.286436964320878</v>
      </c>
      <c r="AG90">
        <f t="shared" ref="AG90:AG128" si="47">AD90/P90*0.6022</f>
        <v>218.30753371935</v>
      </c>
      <c r="AH90">
        <f t="shared" ref="AH90:AH128" si="48">P90/AD90</f>
        <v>2.7584938995929074E-3</v>
      </c>
      <c r="AJ90">
        <v>58</v>
      </c>
      <c r="AK90">
        <v>164.29272386983314</v>
      </c>
      <c r="AL90">
        <v>94.485410818590779</v>
      </c>
    </row>
    <row r="91" spans="1:38" x14ac:dyDescent="0.2">
      <c r="B91">
        <v>1000</v>
      </c>
      <c r="C91">
        <v>1000000</v>
      </c>
      <c r="E91">
        <v>400.02310999999997</v>
      </c>
      <c r="F91">
        <v>-521130.22091999999</v>
      </c>
      <c r="G91">
        <v>2504005.1174300001</v>
      </c>
      <c r="H91">
        <v>54.020150000000001</v>
      </c>
      <c r="J91">
        <f t="shared" si="39"/>
        <v>2208.9010689783026</v>
      </c>
      <c r="K91">
        <f t="shared" si="40"/>
        <v>6.1120958376627343E-2</v>
      </c>
      <c r="L91" s="2">
        <f t="shared" si="41"/>
        <v>0.99848774362205128</v>
      </c>
      <c r="M91">
        <f t="shared" si="42"/>
        <v>-32.260899999993853</v>
      </c>
      <c r="N91">
        <f t="shared" si="43"/>
        <v>-4.5056811999999917</v>
      </c>
      <c r="P91">
        <f t="shared" si="34"/>
        <v>1000</v>
      </c>
      <c r="Q91">
        <v>1000000</v>
      </c>
      <c r="R91">
        <v>400.02310999999997</v>
      </c>
      <c r="S91">
        <v>-521130.22091999999</v>
      </c>
      <c r="T91">
        <v>2504005.1174300001</v>
      </c>
      <c r="U91">
        <v>54.020150000000001</v>
      </c>
      <c r="V91">
        <v>266.93844999999999</v>
      </c>
      <c r="W91">
        <f t="shared" si="38"/>
        <v>2.6693845000000001E-2</v>
      </c>
      <c r="Y91">
        <v>1000000</v>
      </c>
      <c r="Z91">
        <v>26.227900000000002</v>
      </c>
      <c r="AA91">
        <v>111.02800000000001</v>
      </c>
      <c r="AB91">
        <v>84.8001</v>
      </c>
      <c r="AD91">
        <f t="shared" si="44"/>
        <v>319129.89614127803</v>
      </c>
      <c r="AE91">
        <f t="shared" si="45"/>
        <v>2.7192612380088854E-2</v>
      </c>
      <c r="AF91">
        <f t="shared" si="46"/>
        <v>27.192612380088853</v>
      </c>
      <c r="AG91">
        <f t="shared" si="47"/>
        <v>192.18002345627761</v>
      </c>
      <c r="AH91">
        <f t="shared" si="48"/>
        <v>3.1335202752590199E-3</v>
      </c>
      <c r="AJ91">
        <v>59</v>
      </c>
      <c r="AK91">
        <v>189.1903825115659</v>
      </c>
      <c r="AL91">
        <v>89.807831733531955</v>
      </c>
    </row>
    <row r="92" spans="1:38" x14ac:dyDescent="0.2">
      <c r="B92">
        <v>1125</v>
      </c>
      <c r="C92">
        <v>1100000</v>
      </c>
      <c r="E92">
        <v>400.06114000000002</v>
      </c>
      <c r="F92">
        <v>-521134.94173999998</v>
      </c>
      <c r="G92">
        <v>2504005.1174300001</v>
      </c>
      <c r="H92">
        <v>108.31059</v>
      </c>
      <c r="J92">
        <f t="shared" si="39"/>
        <v>2204.1802489783149</v>
      </c>
      <c r="K92">
        <f t="shared" si="40"/>
        <v>6.8761078173705761E-2</v>
      </c>
      <c r="L92" s="2">
        <f t="shared" si="41"/>
        <v>0.99848774362205128</v>
      </c>
      <c r="M92">
        <f t="shared" si="42"/>
        <v>-36.981719999981578</v>
      </c>
      <c r="N92">
        <f t="shared" si="43"/>
        <v>-4.537766559999902</v>
      </c>
      <c r="P92">
        <f t="shared" si="34"/>
        <v>1125</v>
      </c>
      <c r="Q92">
        <v>1100000</v>
      </c>
      <c r="R92">
        <v>400.06114000000002</v>
      </c>
      <c r="S92">
        <v>-521134.94173999998</v>
      </c>
      <c r="T92">
        <v>2504005.1174300001</v>
      </c>
      <c r="U92">
        <v>108.31059</v>
      </c>
      <c r="V92">
        <v>340.81743999999998</v>
      </c>
      <c r="W92">
        <f t="shared" si="38"/>
        <v>3.4081743999999997E-2</v>
      </c>
      <c r="Y92">
        <v>1100000</v>
      </c>
      <c r="Z92">
        <v>26.389800000000001</v>
      </c>
      <c r="AA92">
        <v>111.048</v>
      </c>
      <c r="AB92">
        <v>84.658199999999994</v>
      </c>
      <c r="AD92">
        <f t="shared" si="44"/>
        <v>317530.53018099978</v>
      </c>
      <c r="AE92">
        <f t="shared" si="45"/>
        <v>3.4893425790143255E-2</v>
      </c>
      <c r="AF92">
        <f t="shared" si="46"/>
        <v>34.893425790143255</v>
      </c>
      <c r="AG92">
        <f t="shared" si="47"/>
        <v>169.97056468888715</v>
      </c>
      <c r="AH92">
        <f t="shared" si="48"/>
        <v>3.5429664018723612E-3</v>
      </c>
      <c r="AJ92">
        <v>60</v>
      </c>
      <c r="AK92">
        <v>197.00294926116857</v>
      </c>
      <c r="AL92">
        <v>89.333114561965232</v>
      </c>
    </row>
    <row r="93" spans="1:38" x14ac:dyDescent="0.2">
      <c r="B93">
        <v>1250</v>
      </c>
      <c r="C93">
        <v>1200000</v>
      </c>
      <c r="E93">
        <v>400.07263999999998</v>
      </c>
      <c r="F93">
        <v>-521137.79018000001</v>
      </c>
      <c r="G93">
        <v>2504005.1174300001</v>
      </c>
      <c r="H93">
        <v>141.96924999999999</v>
      </c>
      <c r="J93">
        <f t="shared" si="39"/>
        <v>2201.3318089782842</v>
      </c>
      <c r="K93">
        <f t="shared" si="40"/>
        <v>7.6401197970784179E-2</v>
      </c>
      <c r="L93" s="2">
        <f t="shared" si="41"/>
        <v>0.99848774362205128</v>
      </c>
      <c r="M93">
        <f t="shared" si="42"/>
        <v>-39.830160000012256</v>
      </c>
      <c r="N93">
        <f t="shared" si="43"/>
        <v>-4.5227875200002456</v>
      </c>
      <c r="P93">
        <f t="shared" si="34"/>
        <v>1250</v>
      </c>
      <c r="Q93">
        <v>1200000</v>
      </c>
      <c r="R93">
        <v>400.07263999999998</v>
      </c>
      <c r="S93">
        <v>-521137.79018000001</v>
      </c>
      <c r="T93">
        <v>2504005.1174300001</v>
      </c>
      <c r="U93">
        <v>141.96924999999999</v>
      </c>
      <c r="V93">
        <v>404.40622999999999</v>
      </c>
      <c r="W93">
        <f t="shared" si="38"/>
        <v>4.0440623000000002E-2</v>
      </c>
      <c r="Y93">
        <v>1200000</v>
      </c>
      <c r="Z93">
        <v>26.525700000000001</v>
      </c>
      <c r="AA93">
        <v>110.959</v>
      </c>
      <c r="AB93">
        <v>84.433300000000003</v>
      </c>
      <c r="AD93">
        <f t="shared" si="44"/>
        <v>315006.62563361414</v>
      </c>
      <c r="AE93">
        <f t="shared" si="45"/>
        <v>4.1735482375764341E-2</v>
      </c>
      <c r="AF93">
        <f t="shared" si="46"/>
        <v>41.735482375764342</v>
      </c>
      <c r="AG93">
        <f t="shared" si="47"/>
        <v>151.75759196524993</v>
      </c>
      <c r="AH93">
        <f t="shared" si="48"/>
        <v>3.9681705027178752E-3</v>
      </c>
      <c r="AJ93">
        <v>61</v>
      </c>
      <c r="AK93">
        <v>146.62752195701299</v>
      </c>
      <c r="AL93">
        <v>88.378016692436063</v>
      </c>
    </row>
    <row r="94" spans="1:38" x14ac:dyDescent="0.2">
      <c r="B94">
        <v>1375</v>
      </c>
      <c r="C94">
        <v>1300000</v>
      </c>
      <c r="E94">
        <v>400.01253000000003</v>
      </c>
      <c r="F94">
        <v>-521143.36716000002</v>
      </c>
      <c r="G94">
        <v>2504005.1174300001</v>
      </c>
      <c r="H94">
        <v>206.09040999999999</v>
      </c>
      <c r="J94">
        <f t="shared" si="39"/>
        <v>2195.7548289782717</v>
      </c>
      <c r="K94">
        <f t="shared" si="40"/>
        <v>8.4041317767862597E-2</v>
      </c>
      <c r="L94" s="2">
        <f t="shared" si="41"/>
        <v>0.99848774362205128</v>
      </c>
      <c r="M94">
        <f t="shared" si="42"/>
        <v>-45.40714000002481</v>
      </c>
      <c r="N94">
        <f t="shared" si="43"/>
        <v>-4.5446158400001</v>
      </c>
      <c r="P94">
        <f t="shared" si="34"/>
        <v>1375</v>
      </c>
      <c r="Q94">
        <v>1300000</v>
      </c>
      <c r="R94">
        <v>400.01253000000003</v>
      </c>
      <c r="S94">
        <v>-521143.36716000002</v>
      </c>
      <c r="T94">
        <v>2504005.1174300001</v>
      </c>
      <c r="U94">
        <v>206.09040999999999</v>
      </c>
      <c r="V94">
        <v>500.67586999999997</v>
      </c>
      <c r="W94">
        <f t="shared" si="38"/>
        <v>5.0067586999999997E-2</v>
      </c>
      <c r="Y94">
        <v>1300000</v>
      </c>
      <c r="Z94">
        <v>26.701599999999999</v>
      </c>
      <c r="AA94">
        <v>110.952</v>
      </c>
      <c r="AB94">
        <v>84.250399999999999</v>
      </c>
      <c r="AD94">
        <f t="shared" si="44"/>
        <v>312963.94828149694</v>
      </c>
      <c r="AE94">
        <f t="shared" si="45"/>
        <v>5.2007938273780113E-2</v>
      </c>
      <c r="AF94">
        <f t="shared" si="46"/>
        <v>52.007938273780113</v>
      </c>
      <c r="AG94">
        <f t="shared" si="47"/>
        <v>137.06682884008541</v>
      </c>
      <c r="AH94">
        <f t="shared" si="48"/>
        <v>4.3934772920338084E-3</v>
      </c>
      <c r="AJ94">
        <v>62</v>
      </c>
      <c r="AK94">
        <v>158.78958657650867</v>
      </c>
      <c r="AL94">
        <v>88.003622552618054</v>
      </c>
    </row>
    <row r="95" spans="1:38" x14ac:dyDescent="0.2">
      <c r="B95">
        <v>1500</v>
      </c>
      <c r="C95">
        <v>1400000</v>
      </c>
      <c r="E95">
        <v>399.99610999999999</v>
      </c>
      <c r="F95">
        <v>-521144.53161000001</v>
      </c>
      <c r="G95">
        <v>2504005.1174300001</v>
      </c>
      <c r="H95">
        <v>258.19513000000001</v>
      </c>
      <c r="J95">
        <f t="shared" si="39"/>
        <v>2194.5903789782897</v>
      </c>
      <c r="K95">
        <f t="shared" si="40"/>
        <v>9.1681437564941015E-2</v>
      </c>
      <c r="L95" s="2">
        <f t="shared" si="41"/>
        <v>0.99848774362205128</v>
      </c>
      <c r="M95">
        <f t="shared" si="42"/>
        <v>-46.571590000006836</v>
      </c>
      <c r="N95">
        <f t="shared" si="43"/>
        <v>-4.509315599999856</v>
      </c>
      <c r="P95">
        <f t="shared" si="34"/>
        <v>1500</v>
      </c>
      <c r="Q95">
        <v>1400000</v>
      </c>
      <c r="R95">
        <v>399.99610999999999</v>
      </c>
      <c r="S95">
        <v>-521144.53161000001</v>
      </c>
      <c r="T95">
        <v>2504005.1174300001</v>
      </c>
      <c r="U95">
        <v>258.19513000000001</v>
      </c>
      <c r="V95">
        <v>612.38157999999999</v>
      </c>
      <c r="W95">
        <f t="shared" si="38"/>
        <v>6.1238158000000001E-2</v>
      </c>
      <c r="Y95">
        <v>1400000</v>
      </c>
      <c r="Z95">
        <v>26.6952</v>
      </c>
      <c r="AA95">
        <v>110.97499999999999</v>
      </c>
      <c r="AB95">
        <v>84.279799999999994</v>
      </c>
      <c r="AD95">
        <f t="shared" si="44"/>
        <v>313291.69810632843</v>
      </c>
      <c r="AE95">
        <f t="shared" si="45"/>
        <v>6.3544873693537313E-2</v>
      </c>
      <c r="AF95">
        <f t="shared" si="46"/>
        <v>63.544873693537312</v>
      </c>
      <c r="AG95">
        <f t="shared" si="47"/>
        <v>125.7761737330873</v>
      </c>
      <c r="AH95">
        <f t="shared" si="48"/>
        <v>4.7878702470146948E-3</v>
      </c>
      <c r="AJ95">
        <v>63</v>
      </c>
      <c r="AK95">
        <v>165.00741380868286</v>
      </c>
      <c r="AL95">
        <v>86.332192659242907</v>
      </c>
    </row>
    <row r="96" spans="1:38" x14ac:dyDescent="0.2">
      <c r="B96">
        <v>1625</v>
      </c>
      <c r="C96">
        <v>1500000</v>
      </c>
      <c r="E96">
        <v>399.97104000000002</v>
      </c>
      <c r="F96">
        <v>-521148.05225000001</v>
      </c>
      <c r="G96">
        <v>2504005.1174300001</v>
      </c>
      <c r="H96">
        <v>306.20925999999997</v>
      </c>
      <c r="J96">
        <f t="shared" si="39"/>
        <v>2191.0697389782872</v>
      </c>
      <c r="K96">
        <f t="shared" si="40"/>
        <v>9.9321557362019433E-2</v>
      </c>
      <c r="L96" s="2">
        <f t="shared" si="41"/>
        <v>0.99848774362205128</v>
      </c>
      <c r="M96">
        <f t="shared" si="42"/>
        <v>-50.092230000009295</v>
      </c>
      <c r="N96">
        <f t="shared" si="43"/>
        <v>-4.5281651200000193</v>
      </c>
      <c r="P96">
        <f t="shared" si="34"/>
        <v>1625</v>
      </c>
      <c r="Q96">
        <v>1500000</v>
      </c>
      <c r="R96">
        <v>399.97104000000002</v>
      </c>
      <c r="S96">
        <v>-521148.05225000001</v>
      </c>
      <c r="T96">
        <v>2504005.1174300001</v>
      </c>
      <c r="U96">
        <v>306.20925999999997</v>
      </c>
      <c r="V96">
        <v>724.90079000000003</v>
      </c>
      <c r="W96">
        <f t="shared" si="38"/>
        <v>7.2490079000000013E-2</v>
      </c>
      <c r="Y96">
        <v>1500000</v>
      </c>
      <c r="Z96">
        <v>26.5059</v>
      </c>
      <c r="AA96">
        <v>110.776</v>
      </c>
      <c r="AB96">
        <v>84.270099999999999</v>
      </c>
      <c r="AD96">
        <f t="shared" si="44"/>
        <v>313183.53767905833</v>
      </c>
      <c r="AE96">
        <f t="shared" si="45"/>
        <v>7.5246609501810058E-2</v>
      </c>
      <c r="AF96">
        <f t="shared" si="46"/>
        <v>75.246609501810056</v>
      </c>
      <c r="AG96">
        <f t="shared" si="47"/>
        <v>116.06100085558701</v>
      </c>
      <c r="AH96">
        <f t="shared" si="48"/>
        <v>5.1886507574521821E-3</v>
      </c>
      <c r="AJ96">
        <v>64</v>
      </c>
      <c r="AK96">
        <v>227.78673340973984</v>
      </c>
      <c r="AL96">
        <v>85.003824841536272</v>
      </c>
    </row>
    <row r="97" spans="2:38" x14ac:dyDescent="0.2">
      <c r="B97">
        <v>1750</v>
      </c>
      <c r="C97">
        <v>1600000</v>
      </c>
      <c r="E97">
        <v>399.98858999999999</v>
      </c>
      <c r="F97">
        <v>-521149.25582999998</v>
      </c>
      <c r="G97">
        <v>2504005.1174300001</v>
      </c>
      <c r="H97">
        <v>397.96314000000001</v>
      </c>
      <c r="J97">
        <f t="shared" si="39"/>
        <v>2189.8661589783151</v>
      </c>
      <c r="K97">
        <f t="shared" si="40"/>
        <v>0.10696167715909785</v>
      </c>
      <c r="L97" s="2">
        <f t="shared" si="41"/>
        <v>0.99848774362205128</v>
      </c>
      <c r="M97">
        <f t="shared" si="42"/>
        <v>-51.295809999981429</v>
      </c>
      <c r="N97">
        <f t="shared" si="43"/>
        <v>-4.5096286399997769</v>
      </c>
      <c r="P97">
        <f t="shared" si="34"/>
        <v>1750</v>
      </c>
      <c r="Q97">
        <v>1600000</v>
      </c>
      <c r="R97">
        <v>399.98858999999999</v>
      </c>
      <c r="S97">
        <v>-521149.25582999998</v>
      </c>
      <c r="T97">
        <v>2504005.1174300001</v>
      </c>
      <c r="U97">
        <v>397.96314000000001</v>
      </c>
      <c r="V97">
        <v>863.20469000000003</v>
      </c>
      <c r="W97">
        <f t="shared" si="38"/>
        <v>8.6320469000000011E-2</v>
      </c>
      <c r="Y97">
        <v>1600000</v>
      </c>
      <c r="Z97">
        <v>26.489000000000001</v>
      </c>
      <c r="AA97">
        <v>111.357</v>
      </c>
      <c r="AB97">
        <v>84.867999999999995</v>
      </c>
      <c r="AD97">
        <f t="shared" si="44"/>
        <v>319897.09836248338</v>
      </c>
      <c r="AE97">
        <f t="shared" si="45"/>
        <v>8.7722455341959507E-2</v>
      </c>
      <c r="AF97">
        <f t="shared" si="46"/>
        <v>87.722455341959503</v>
      </c>
      <c r="AG97">
        <f t="shared" si="47"/>
        <v>110.08116150507857</v>
      </c>
      <c r="AH97">
        <f t="shared" si="48"/>
        <v>5.4705091385887829E-3</v>
      </c>
      <c r="AJ97">
        <v>65</v>
      </c>
      <c r="AK97">
        <v>217.66452082206806</v>
      </c>
      <c r="AL97">
        <v>84.954800939027507</v>
      </c>
    </row>
    <row r="98" spans="2:38" x14ac:dyDescent="0.2">
      <c r="B98">
        <v>1875</v>
      </c>
      <c r="C98">
        <v>1700000</v>
      </c>
      <c r="E98">
        <v>399.97717999999998</v>
      </c>
      <c r="F98">
        <v>-521148.34078000003</v>
      </c>
      <c r="G98">
        <v>2504005.1174300001</v>
      </c>
      <c r="H98">
        <v>435.26188999999999</v>
      </c>
      <c r="J98">
        <f t="shared" si="39"/>
        <v>2190.7812089782674</v>
      </c>
      <c r="K98">
        <f t="shared" si="40"/>
        <v>0.11460179695617627</v>
      </c>
      <c r="L98" s="2">
        <f t="shared" si="41"/>
        <v>0.99848774362205128</v>
      </c>
      <c r="M98">
        <f t="shared" si="42"/>
        <v>-50.380760000029113</v>
      </c>
      <c r="N98">
        <f t="shared" si="43"/>
        <v>-4.4926796000003817</v>
      </c>
      <c r="P98">
        <f t="shared" si="34"/>
        <v>1875</v>
      </c>
      <c r="Q98">
        <v>1700000</v>
      </c>
      <c r="R98">
        <v>399.97717999999998</v>
      </c>
      <c r="S98">
        <v>-521148.34078000003</v>
      </c>
      <c r="T98">
        <v>2504005.1174300001</v>
      </c>
      <c r="U98">
        <v>435.26188999999999</v>
      </c>
      <c r="V98">
        <v>1037.2531899999999</v>
      </c>
      <c r="W98">
        <f t="shared" si="38"/>
        <v>0.103725319</v>
      </c>
      <c r="Y98">
        <v>1700000</v>
      </c>
      <c r="Z98">
        <v>26.2257</v>
      </c>
      <c r="AA98">
        <v>111.209</v>
      </c>
      <c r="AB98">
        <v>84.9833</v>
      </c>
      <c r="AD98">
        <f t="shared" si="44"/>
        <v>321202.68827376643</v>
      </c>
      <c r="AE98">
        <f t="shared" si="45"/>
        <v>0.10498152961284886</v>
      </c>
      <c r="AF98">
        <f t="shared" si="46"/>
        <v>104.98152961284886</v>
      </c>
      <c r="AG98">
        <f t="shared" si="47"/>
        <v>103.16173806851313</v>
      </c>
      <c r="AH98">
        <f t="shared" si="48"/>
        <v>5.8374355771328608E-3</v>
      </c>
      <c r="AJ98">
        <v>66</v>
      </c>
      <c r="AK98">
        <v>187.67271207263872</v>
      </c>
      <c r="AL98">
        <v>81.520531361216229</v>
      </c>
    </row>
    <row r="99" spans="2:38" x14ac:dyDescent="0.2">
      <c r="B99">
        <v>2000</v>
      </c>
      <c r="C99">
        <v>1800000</v>
      </c>
      <c r="E99">
        <v>399.99191000000002</v>
      </c>
      <c r="F99">
        <v>-521145.01345000003</v>
      </c>
      <c r="G99">
        <v>2504005.1174300001</v>
      </c>
      <c r="H99">
        <v>513.69745</v>
      </c>
      <c r="J99">
        <f t="shared" si="39"/>
        <v>2194.1085389782675</v>
      </c>
      <c r="K99">
        <f t="shared" si="40"/>
        <v>0.12224191675325469</v>
      </c>
      <c r="L99" s="2">
        <f t="shared" si="41"/>
        <v>0.99848774362205128</v>
      </c>
      <c r="M99">
        <f t="shared" si="42"/>
        <v>-47.053430000029039</v>
      </c>
      <c r="N99">
        <f t="shared" si="43"/>
        <v>-4.4733813599999994</v>
      </c>
      <c r="P99">
        <f t="shared" si="34"/>
        <v>2000</v>
      </c>
      <c r="Q99">
        <v>1800000</v>
      </c>
      <c r="R99">
        <v>399.99191000000002</v>
      </c>
      <c r="S99">
        <v>-521145.01345000003</v>
      </c>
      <c r="T99">
        <v>2504005.1174300001</v>
      </c>
      <c r="U99">
        <v>513.69745</v>
      </c>
      <c r="V99">
        <v>1201.53151</v>
      </c>
      <c r="W99">
        <f t="shared" si="38"/>
        <v>0.12015315100000001</v>
      </c>
      <c r="Y99">
        <v>1800000</v>
      </c>
      <c r="Z99">
        <v>26.682600000000001</v>
      </c>
      <c r="AA99">
        <v>111.5</v>
      </c>
      <c r="AB99">
        <v>84.817400000000006</v>
      </c>
      <c r="AD99">
        <f t="shared" si="44"/>
        <v>319325.25228839903</v>
      </c>
      <c r="AE99">
        <f t="shared" si="45"/>
        <v>0.12232330009881072</v>
      </c>
      <c r="AF99">
        <f t="shared" si="46"/>
        <v>122.32330009881072</v>
      </c>
      <c r="AG99">
        <f t="shared" si="47"/>
        <v>96.14883346403694</v>
      </c>
      <c r="AH99">
        <f t="shared" si="48"/>
        <v>6.2632065133192078E-3</v>
      </c>
      <c r="AJ99">
        <v>67</v>
      </c>
      <c r="AK99">
        <v>241.77886372490377</v>
      </c>
      <c r="AL99">
        <v>81.344103018176014</v>
      </c>
    </row>
    <row r="100" spans="2:38" x14ac:dyDescent="0.2">
      <c r="B100">
        <v>2125</v>
      </c>
      <c r="C100">
        <v>1900000</v>
      </c>
      <c r="E100">
        <v>400.04149999999998</v>
      </c>
      <c r="F100">
        <v>-521140.6102</v>
      </c>
      <c r="G100">
        <v>2504005.1174300001</v>
      </c>
      <c r="H100">
        <v>611.51084000000003</v>
      </c>
      <c r="J100">
        <f t="shared" si="39"/>
        <v>2198.5117889782996</v>
      </c>
      <c r="K100">
        <f t="shared" si="40"/>
        <v>0.12988203655033312</v>
      </c>
      <c r="L100" s="2">
        <f t="shared" si="41"/>
        <v>0.99848774362205128</v>
      </c>
      <c r="M100">
        <f t="shared" si="42"/>
        <v>-42.650179999996908</v>
      </c>
      <c r="N100">
        <f t="shared" si="43"/>
        <v>-4.4647739999997427</v>
      </c>
      <c r="P100">
        <f t="shared" si="34"/>
        <v>2125</v>
      </c>
      <c r="Q100">
        <v>1900000</v>
      </c>
      <c r="R100">
        <v>400.04149999999998</v>
      </c>
      <c r="S100">
        <v>-521140.6102</v>
      </c>
      <c r="T100">
        <v>2504005.1174300001</v>
      </c>
      <c r="U100">
        <v>611.51084000000003</v>
      </c>
      <c r="V100">
        <v>1406.6000899999999</v>
      </c>
      <c r="W100">
        <f t="shared" si="38"/>
        <v>0.140660009</v>
      </c>
      <c r="Y100">
        <v>1900000</v>
      </c>
      <c r="Z100">
        <v>27.012599999999999</v>
      </c>
      <c r="AA100">
        <v>111.164</v>
      </c>
      <c r="AB100">
        <v>84.151399999999995</v>
      </c>
      <c r="AD100">
        <f t="shared" si="44"/>
        <v>311861.98185225279</v>
      </c>
      <c r="AE100">
        <f t="shared" si="45"/>
        <v>0.14662752195701298</v>
      </c>
      <c r="AF100">
        <f t="shared" si="46"/>
        <v>146.62752195701299</v>
      </c>
      <c r="AG100">
        <f t="shared" si="47"/>
        <v>88.378016692436063</v>
      </c>
      <c r="AH100">
        <f t="shared" si="48"/>
        <v>6.8139116777842339E-3</v>
      </c>
      <c r="AJ100">
        <v>68</v>
      </c>
      <c r="AK100">
        <v>263.09223264021472</v>
      </c>
      <c r="AL100">
        <v>80.309751002620274</v>
      </c>
    </row>
    <row r="101" spans="2:38" x14ac:dyDescent="0.2">
      <c r="B101">
        <v>2250</v>
      </c>
      <c r="C101">
        <v>2000000</v>
      </c>
      <c r="E101">
        <v>399.96906000000001</v>
      </c>
      <c r="F101">
        <v>-521142.10266999999</v>
      </c>
      <c r="G101">
        <v>2504005.1174300001</v>
      </c>
      <c r="H101">
        <v>721.05421999999999</v>
      </c>
      <c r="J101">
        <f t="shared" si="39"/>
        <v>2197.0193189783022</v>
      </c>
      <c r="K101">
        <f t="shared" si="40"/>
        <v>0.13752215634741152</v>
      </c>
      <c r="L101" s="2">
        <f t="shared" si="41"/>
        <v>0.99848774362205128</v>
      </c>
      <c r="M101">
        <f t="shared" si="42"/>
        <v>-44.142649999994319</v>
      </c>
      <c r="N101">
        <f t="shared" si="43"/>
        <v>-4.5119397599999793</v>
      </c>
      <c r="P101">
        <f t="shared" si="34"/>
        <v>2250</v>
      </c>
      <c r="Q101">
        <v>2000000</v>
      </c>
      <c r="R101">
        <v>399.96906000000001</v>
      </c>
      <c r="S101">
        <v>-521142.10266999999</v>
      </c>
      <c r="T101">
        <v>2504005.1174300001</v>
      </c>
      <c r="U101">
        <v>721.05421999999999</v>
      </c>
      <c r="V101">
        <v>1637.2338199999999</v>
      </c>
      <c r="W101">
        <f t="shared" si="38"/>
        <v>0.163723382</v>
      </c>
      <c r="Y101">
        <v>2000000</v>
      </c>
      <c r="Z101">
        <v>26.2729</v>
      </c>
      <c r="AA101">
        <v>111.376</v>
      </c>
      <c r="AB101">
        <v>85.103099999999998</v>
      </c>
      <c r="AD101">
        <f t="shared" si="44"/>
        <v>322562.99150331545</v>
      </c>
      <c r="AE101">
        <f t="shared" si="45"/>
        <v>0.16500741380868286</v>
      </c>
      <c r="AF101">
        <f t="shared" si="46"/>
        <v>165.00741380868286</v>
      </c>
      <c r="AG101">
        <f t="shared" si="47"/>
        <v>86.332192659242907</v>
      </c>
      <c r="AH101">
        <f t="shared" si="48"/>
        <v>6.9753817371106365E-3</v>
      </c>
      <c r="AJ101">
        <v>69</v>
      </c>
      <c r="AK101">
        <v>192.041515782738</v>
      </c>
      <c r="AL101">
        <v>79.862768191755009</v>
      </c>
    </row>
    <row r="102" spans="2:38" x14ac:dyDescent="0.2">
      <c r="B102">
        <v>2375</v>
      </c>
      <c r="C102">
        <v>2100000</v>
      </c>
      <c r="E102">
        <v>400.02303999999998</v>
      </c>
      <c r="F102">
        <v>-521134.42628999997</v>
      </c>
      <c r="G102">
        <v>2504005.1174300001</v>
      </c>
      <c r="H102">
        <v>838.48582999999996</v>
      </c>
      <c r="J102">
        <f t="shared" si="39"/>
        <v>2204.6956989783212</v>
      </c>
      <c r="K102">
        <f t="shared" si="40"/>
        <v>0.14516227614448995</v>
      </c>
      <c r="L102" s="2">
        <f t="shared" si="41"/>
        <v>0.99848774362205128</v>
      </c>
      <c r="M102">
        <f t="shared" si="42"/>
        <v>-36.466269999975339</v>
      </c>
      <c r="N102">
        <f t="shared" si="43"/>
        <v>-4.4385889599998478</v>
      </c>
      <c r="P102">
        <f t="shared" si="34"/>
        <v>2375</v>
      </c>
      <c r="Q102">
        <v>2100000</v>
      </c>
      <c r="R102">
        <v>400.02303999999998</v>
      </c>
      <c r="S102">
        <v>-521134.42628999997</v>
      </c>
      <c r="T102">
        <v>2504005.1174300001</v>
      </c>
      <c r="U102">
        <v>838.48582999999996</v>
      </c>
      <c r="V102">
        <v>1860.6087500000001</v>
      </c>
      <c r="W102">
        <f t="shared" si="38"/>
        <v>0.18606087500000001</v>
      </c>
      <c r="Y102">
        <v>2100000</v>
      </c>
      <c r="Z102">
        <v>27.069099999999999</v>
      </c>
      <c r="AA102">
        <v>111.499</v>
      </c>
      <c r="AB102">
        <v>84.429900000000004</v>
      </c>
      <c r="AD102">
        <f t="shared" si="44"/>
        <v>314968.57265927957</v>
      </c>
      <c r="AE102">
        <f t="shared" si="45"/>
        <v>0.19204151578273801</v>
      </c>
      <c r="AF102">
        <f t="shared" si="46"/>
        <v>192.041515782738</v>
      </c>
      <c r="AG102">
        <f t="shared" si="47"/>
        <v>79.862768191755009</v>
      </c>
      <c r="AH102">
        <f t="shared" si="48"/>
        <v>7.5404348438572006E-3</v>
      </c>
      <c r="AJ102">
        <v>70</v>
      </c>
      <c r="AK102">
        <v>216.74925775263873</v>
      </c>
      <c r="AL102">
        <v>78.015319388859524</v>
      </c>
    </row>
    <row r="103" spans="2:38" x14ac:dyDescent="0.2">
      <c r="B103">
        <v>2500</v>
      </c>
      <c r="C103">
        <v>2200000</v>
      </c>
      <c r="E103">
        <v>399.96868999999998</v>
      </c>
      <c r="F103">
        <v>-521129.67051999999</v>
      </c>
      <c r="G103">
        <v>2504005.1174300001</v>
      </c>
      <c r="H103">
        <v>935.55255999999997</v>
      </c>
      <c r="J103">
        <f t="shared" si="39"/>
        <v>2209.45146897831</v>
      </c>
      <c r="K103">
        <f t="shared" si="40"/>
        <v>0.15280239594156836</v>
      </c>
      <c r="L103" s="2">
        <f t="shared" si="41"/>
        <v>0.99848774362205128</v>
      </c>
      <c r="M103">
        <f t="shared" si="42"/>
        <v>-31.710499999986496</v>
      </c>
      <c r="N103">
        <f t="shared" si="43"/>
        <v>-4.4619538400000893</v>
      </c>
      <c r="P103">
        <f t="shared" si="34"/>
        <v>2500</v>
      </c>
      <c r="Q103">
        <v>2200000</v>
      </c>
      <c r="R103">
        <v>399.96868999999998</v>
      </c>
      <c r="S103">
        <v>-521129.67051999999</v>
      </c>
      <c r="T103">
        <v>2504005.1174300001</v>
      </c>
      <c r="U103">
        <v>935.55255999999997</v>
      </c>
      <c r="V103">
        <v>2138.9345400000002</v>
      </c>
      <c r="W103">
        <f t="shared" si="38"/>
        <v>0.21389345400000004</v>
      </c>
      <c r="Y103">
        <v>2200000</v>
      </c>
      <c r="Z103">
        <v>26.561199999999999</v>
      </c>
      <c r="AA103">
        <v>111.426</v>
      </c>
      <c r="AB103">
        <v>84.864800000000002</v>
      </c>
      <c r="AD103">
        <f t="shared" si="44"/>
        <v>319860.913977894</v>
      </c>
      <c r="AE103">
        <f t="shared" si="45"/>
        <v>0.21739202514163608</v>
      </c>
      <c r="AF103">
        <f t="shared" si="46"/>
        <v>217.39202514163608</v>
      </c>
      <c r="AG103">
        <f t="shared" si="47"/>
        <v>77.048096958995103</v>
      </c>
      <c r="AH103">
        <f t="shared" si="48"/>
        <v>7.8158971313787278E-3</v>
      </c>
      <c r="AJ103">
        <v>71</v>
      </c>
      <c r="AK103">
        <v>269.85688081157593</v>
      </c>
      <c r="AL103">
        <v>77.749301339774632</v>
      </c>
    </row>
    <row r="104" spans="2:38" x14ac:dyDescent="0.2">
      <c r="B104">
        <v>2625</v>
      </c>
      <c r="C104">
        <v>2300000</v>
      </c>
      <c r="E104">
        <v>399.99837000000002</v>
      </c>
      <c r="F104">
        <v>-521122.9411</v>
      </c>
      <c r="G104">
        <v>2504005.1174300001</v>
      </c>
      <c r="H104">
        <v>1067.1636599999999</v>
      </c>
      <c r="J104">
        <f t="shared" si="39"/>
        <v>2216.1808889782988</v>
      </c>
      <c r="K104">
        <f t="shared" si="40"/>
        <v>0.16044251573864679</v>
      </c>
      <c r="L104" s="2">
        <f t="shared" si="41"/>
        <v>0.99848774362205128</v>
      </c>
      <c r="M104">
        <f t="shared" si="42"/>
        <v>-24.981079999997746</v>
      </c>
      <c r="N104">
        <f t="shared" si="43"/>
        <v>-4.4461646400000898</v>
      </c>
      <c r="P104">
        <f t="shared" si="34"/>
        <v>2625</v>
      </c>
      <c r="Q104">
        <v>2300000</v>
      </c>
      <c r="R104">
        <v>399.99837000000002</v>
      </c>
      <c r="S104">
        <v>-521122.9411</v>
      </c>
      <c r="T104">
        <v>2504005.1174300001</v>
      </c>
      <c r="U104">
        <v>1067.1636599999999</v>
      </c>
      <c r="V104">
        <v>2414.1633900000002</v>
      </c>
      <c r="W104">
        <f t="shared" si="38"/>
        <v>0.24141633900000004</v>
      </c>
      <c r="Y104">
        <v>2300000</v>
      </c>
      <c r="Z104">
        <v>27.068000000000001</v>
      </c>
      <c r="AA104">
        <v>111.857</v>
      </c>
      <c r="AB104">
        <v>84.789000000000001</v>
      </c>
      <c r="AD104">
        <f t="shared" si="44"/>
        <v>319004.59399462608</v>
      </c>
      <c r="AE104">
        <f t="shared" si="45"/>
        <v>0.24602373693532353</v>
      </c>
      <c r="AF104">
        <f t="shared" si="46"/>
        <v>246.02373693532354</v>
      </c>
      <c r="AG104">
        <f t="shared" si="47"/>
        <v>73.182692001357637</v>
      </c>
      <c r="AH104">
        <f t="shared" si="48"/>
        <v>8.2287216216209748E-3</v>
      </c>
      <c r="AJ104">
        <v>72</v>
      </c>
      <c r="AK104">
        <v>217.39202514163608</v>
      </c>
      <c r="AL104">
        <v>77.048096958995103</v>
      </c>
    </row>
    <row r="105" spans="2:38" x14ac:dyDescent="0.2">
      <c r="B105">
        <v>2750</v>
      </c>
      <c r="C105">
        <v>2400000</v>
      </c>
      <c r="E105">
        <v>399.97501999999997</v>
      </c>
      <c r="F105">
        <v>-521114.01721000002</v>
      </c>
      <c r="G105">
        <v>2504005.1174300001</v>
      </c>
      <c r="H105">
        <v>1185.2176199999999</v>
      </c>
      <c r="J105">
        <f t="shared" si="39"/>
        <v>2225.1047789782751</v>
      </c>
      <c r="K105">
        <f t="shared" si="40"/>
        <v>0.16808263553572519</v>
      </c>
      <c r="L105" s="2">
        <f t="shared" si="41"/>
        <v>0.99848774362205128</v>
      </c>
      <c r="M105">
        <f t="shared" si="42"/>
        <v>-16.057190000021365</v>
      </c>
      <c r="N105">
        <f t="shared" si="43"/>
        <v>-4.4286088800001888</v>
      </c>
      <c r="P105">
        <f t="shared" si="34"/>
        <v>2750</v>
      </c>
      <c r="Q105">
        <v>2400000</v>
      </c>
      <c r="R105">
        <v>399.97501999999997</v>
      </c>
      <c r="S105">
        <v>-521114.01721000002</v>
      </c>
      <c r="T105">
        <v>2504005.1174300001</v>
      </c>
      <c r="U105">
        <v>1185.2176199999999</v>
      </c>
      <c r="V105">
        <v>2708.8841299999999</v>
      </c>
      <c r="W105">
        <f t="shared" si="38"/>
        <v>0.27088841299999999</v>
      </c>
      <c r="Y105">
        <v>2400000</v>
      </c>
      <c r="Z105">
        <v>27.186299999999999</v>
      </c>
      <c r="AA105">
        <v>111.786</v>
      </c>
      <c r="AB105">
        <v>84.599699999999999</v>
      </c>
      <c r="AD105">
        <f t="shared" si="44"/>
        <v>316872.7308295939</v>
      </c>
      <c r="AE105">
        <f t="shared" si="45"/>
        <v>0.27791555228765591</v>
      </c>
      <c r="AF105">
        <f t="shared" si="46"/>
        <v>277.91555228765588</v>
      </c>
      <c r="AG105">
        <f t="shared" si="47"/>
        <v>69.389366729302338</v>
      </c>
      <c r="AH105">
        <f t="shared" si="48"/>
        <v>8.6785631341653059E-3</v>
      </c>
      <c r="AJ105">
        <v>73</v>
      </c>
      <c r="AK105">
        <v>296.77399355119547</v>
      </c>
      <c r="AL105">
        <v>75.160194768827708</v>
      </c>
    </row>
    <row r="106" spans="2:38" x14ac:dyDescent="0.2">
      <c r="B106">
        <v>2875</v>
      </c>
      <c r="C106">
        <v>2500000</v>
      </c>
      <c r="E106">
        <v>399.93844999999999</v>
      </c>
      <c r="F106">
        <v>-521102.96399000002</v>
      </c>
      <c r="G106">
        <v>2504005.1174300001</v>
      </c>
      <c r="H106">
        <v>1309.4196199999999</v>
      </c>
      <c r="J106">
        <f t="shared" si="39"/>
        <v>2236.1579989782767</v>
      </c>
      <c r="K106">
        <f t="shared" si="40"/>
        <v>0.17572275533280363</v>
      </c>
      <c r="L106" s="2">
        <f t="shared" si="41"/>
        <v>0.99848774362205128</v>
      </c>
      <c r="M106">
        <f t="shared" si="42"/>
        <v>-5.0039700000197627</v>
      </c>
      <c r="N106">
        <f t="shared" si="43"/>
        <v>-4.4115742399999869</v>
      </c>
      <c r="P106">
        <f t="shared" si="34"/>
        <v>2875</v>
      </c>
      <c r="Q106">
        <v>2500000</v>
      </c>
      <c r="R106">
        <v>399.93844999999999</v>
      </c>
      <c r="S106">
        <v>-521102.96399000002</v>
      </c>
      <c r="T106">
        <v>2504005.1174300001</v>
      </c>
      <c r="U106">
        <v>1309.4196199999999</v>
      </c>
      <c r="V106">
        <v>2995.2103099999999</v>
      </c>
      <c r="W106">
        <f t="shared" si="38"/>
        <v>0.29952103099999999</v>
      </c>
      <c r="Y106">
        <v>2500000</v>
      </c>
      <c r="Z106">
        <v>27.135100000000001</v>
      </c>
      <c r="AA106">
        <v>111.754</v>
      </c>
      <c r="AB106">
        <v>84.618899999999996</v>
      </c>
      <c r="AD106">
        <f t="shared" si="44"/>
        <v>317088.52369755972</v>
      </c>
      <c r="AE106">
        <f t="shared" si="45"/>
        <v>0.30708180628875364</v>
      </c>
      <c r="AF106">
        <f t="shared" si="46"/>
        <v>307.08180628875363</v>
      </c>
      <c r="AG106">
        <f t="shared" si="47"/>
        <v>66.417637902841903</v>
      </c>
      <c r="AH106">
        <f t="shared" si="48"/>
        <v>9.0668686664364621E-3</v>
      </c>
      <c r="AJ106">
        <v>74</v>
      </c>
      <c r="AK106">
        <v>243.93571792121566</v>
      </c>
      <c r="AL106">
        <v>73.769867755077485</v>
      </c>
    </row>
    <row r="107" spans="2:38" x14ac:dyDescent="0.2">
      <c r="B107">
        <v>3000</v>
      </c>
      <c r="C107">
        <v>2600000</v>
      </c>
      <c r="E107">
        <v>399.96618000000001</v>
      </c>
      <c r="F107">
        <v>-521091.43595999997</v>
      </c>
      <c r="G107">
        <v>2504005.1174300001</v>
      </c>
      <c r="H107">
        <v>1456.5715700000001</v>
      </c>
      <c r="J107">
        <f t="shared" si="39"/>
        <v>2247.6860289783217</v>
      </c>
      <c r="K107">
        <f t="shared" si="40"/>
        <v>0.18336287512988203</v>
      </c>
      <c r="L107" s="2">
        <f t="shared" si="41"/>
        <v>0.99848774362205128</v>
      </c>
      <c r="M107">
        <f t="shared" si="42"/>
        <v>6.5240600000252016</v>
      </c>
      <c r="N107">
        <f t="shared" si="43"/>
        <v>-4.4077757599996401</v>
      </c>
      <c r="P107">
        <f t="shared" si="34"/>
        <v>3000</v>
      </c>
      <c r="Q107">
        <v>2600000</v>
      </c>
      <c r="R107">
        <v>399.96618000000001</v>
      </c>
      <c r="S107">
        <v>-521091.43595999997</v>
      </c>
      <c r="T107">
        <v>2504005.1174300001</v>
      </c>
      <c r="U107">
        <v>1456.5715700000001</v>
      </c>
      <c r="V107">
        <v>3343.72325</v>
      </c>
      <c r="W107">
        <f t="shared" si="38"/>
        <v>0.33437232500000003</v>
      </c>
      <c r="Y107">
        <v>2600000</v>
      </c>
      <c r="Z107">
        <v>27.0444</v>
      </c>
      <c r="AA107">
        <v>111.792</v>
      </c>
      <c r="AB107">
        <v>84.747600000000006</v>
      </c>
      <c r="AD107">
        <f t="shared" si="44"/>
        <v>318537.54015215405</v>
      </c>
      <c r="AE107">
        <f t="shared" si="45"/>
        <v>0.34125340353216149</v>
      </c>
      <c r="AF107">
        <f t="shared" si="46"/>
        <v>341.25340353216149</v>
      </c>
      <c r="AG107">
        <f t="shared" si="47"/>
        <v>63.941102226542384</v>
      </c>
      <c r="AH107">
        <f t="shared" si="48"/>
        <v>9.4180422143242733E-3</v>
      </c>
      <c r="AJ107">
        <v>75</v>
      </c>
      <c r="AK107">
        <v>305.05521261857132</v>
      </c>
      <c r="AL107">
        <v>73.194861521142911</v>
      </c>
    </row>
    <row r="108" spans="2:38" x14ac:dyDescent="0.2">
      <c r="B108">
        <v>3125</v>
      </c>
      <c r="C108">
        <v>2700000</v>
      </c>
      <c r="E108">
        <v>399.95161000000002</v>
      </c>
      <c r="F108">
        <v>-521078.31579999998</v>
      </c>
      <c r="G108">
        <v>2504005.1174300001</v>
      </c>
      <c r="H108">
        <v>1630.9508900000001</v>
      </c>
      <c r="J108">
        <f t="shared" si="39"/>
        <v>2260.806188978313</v>
      </c>
      <c r="K108">
        <f t="shared" si="40"/>
        <v>0.19100299492696046</v>
      </c>
      <c r="L108" s="2">
        <f t="shared" si="41"/>
        <v>0.99848774362205128</v>
      </c>
      <c r="M108">
        <f t="shared" si="42"/>
        <v>19.644220000016503</v>
      </c>
      <c r="N108">
        <f t="shared" si="43"/>
        <v>-4.3950387200000698</v>
      </c>
      <c r="P108">
        <f t="shared" si="34"/>
        <v>3125</v>
      </c>
      <c r="Q108">
        <v>2700000</v>
      </c>
      <c r="R108">
        <v>399.95161000000002</v>
      </c>
      <c r="S108">
        <v>-521078.31579999998</v>
      </c>
      <c r="T108">
        <v>2504005.1174300001</v>
      </c>
      <c r="U108">
        <v>1630.9508900000001</v>
      </c>
      <c r="V108">
        <v>3648.3151899999998</v>
      </c>
      <c r="W108">
        <f t="shared" si="38"/>
        <v>0.36483151899999999</v>
      </c>
      <c r="Y108">
        <v>2700000</v>
      </c>
      <c r="Z108">
        <v>27.1724</v>
      </c>
      <c r="AA108">
        <v>111.765</v>
      </c>
      <c r="AB108">
        <v>84.592600000000004</v>
      </c>
      <c r="AD108">
        <f t="shared" si="44"/>
        <v>316792.95722824067</v>
      </c>
      <c r="AE108">
        <f t="shared" si="45"/>
        <v>0.37438989807493794</v>
      </c>
      <c r="AF108">
        <f t="shared" si="46"/>
        <v>374.38989807493795</v>
      </c>
      <c r="AG108">
        <f t="shared" si="47"/>
        <v>61.047270029710887</v>
      </c>
      <c r="AH108">
        <f t="shared" si="48"/>
        <v>9.8644869738960857E-3</v>
      </c>
      <c r="AJ108">
        <v>76</v>
      </c>
      <c r="AK108">
        <v>246.02373693532354</v>
      </c>
      <c r="AL108">
        <v>73.182692001357637</v>
      </c>
    </row>
    <row r="109" spans="2:38" x14ac:dyDescent="0.2">
      <c r="B109">
        <v>3250</v>
      </c>
      <c r="C109">
        <v>2800000</v>
      </c>
      <c r="E109">
        <v>399.99162000000001</v>
      </c>
      <c r="F109">
        <v>-521062.72279999999</v>
      </c>
      <c r="G109">
        <v>2504005.1174300001</v>
      </c>
      <c r="H109">
        <v>1807.58188</v>
      </c>
      <c r="J109">
        <f t="shared" si="39"/>
        <v>2276.3991889783065</v>
      </c>
      <c r="K109">
        <f t="shared" si="40"/>
        <v>0.19864311472403887</v>
      </c>
      <c r="L109" s="2">
        <f t="shared" si="41"/>
        <v>0.99848774362205128</v>
      </c>
      <c r="M109">
        <f t="shared" si="42"/>
        <v>35.237220000009984</v>
      </c>
      <c r="N109">
        <f t="shared" si="43"/>
        <v>-4.3752560000000518</v>
      </c>
      <c r="P109">
        <f t="shared" si="34"/>
        <v>3250</v>
      </c>
      <c r="Q109">
        <v>2800000</v>
      </c>
      <c r="R109">
        <v>399.99162000000001</v>
      </c>
      <c r="S109">
        <v>-521062.72279999999</v>
      </c>
      <c r="T109">
        <v>2504005.1174300001</v>
      </c>
      <c r="U109">
        <v>1807.58188</v>
      </c>
      <c r="V109">
        <v>4046.9978999999998</v>
      </c>
      <c r="W109">
        <f t="shared" si="38"/>
        <v>0.40469979</v>
      </c>
      <c r="Y109">
        <v>2800000</v>
      </c>
      <c r="Z109">
        <v>27.148099999999999</v>
      </c>
      <c r="AA109">
        <v>112.155</v>
      </c>
      <c r="AB109">
        <v>85.006900000000002</v>
      </c>
      <c r="AD109">
        <f t="shared" si="44"/>
        <v>321470.35811205977</v>
      </c>
      <c r="AE109">
        <f t="shared" si="45"/>
        <v>0.40926003170275543</v>
      </c>
      <c r="AF109">
        <f t="shared" si="46"/>
        <v>409.26003170275544</v>
      </c>
      <c r="AG109">
        <f t="shared" si="47"/>
        <v>59.565984509256118</v>
      </c>
      <c r="AH109">
        <f t="shared" si="48"/>
        <v>1.0109796807042154E-2</v>
      </c>
      <c r="AJ109">
        <v>77</v>
      </c>
      <c r="AK109">
        <v>330.67444930056666</v>
      </c>
      <c r="AL109">
        <v>72.681695993296117</v>
      </c>
    </row>
    <row r="110" spans="2:38" x14ac:dyDescent="0.2">
      <c r="B110">
        <v>3375</v>
      </c>
      <c r="C110">
        <v>2900000</v>
      </c>
      <c r="E110">
        <v>399.9939</v>
      </c>
      <c r="F110">
        <v>-521046.89708000002</v>
      </c>
      <c r="G110">
        <v>2504005.1174300001</v>
      </c>
      <c r="H110">
        <v>1995.1593700000001</v>
      </c>
      <c r="J110">
        <f t="shared" si="39"/>
        <v>2292.2249089782708</v>
      </c>
      <c r="K110">
        <f t="shared" si="40"/>
        <v>0.2062832345211173</v>
      </c>
      <c r="L110" s="2">
        <f t="shared" si="41"/>
        <v>0.99848774362205128</v>
      </c>
      <c r="M110">
        <f t="shared" si="42"/>
        <v>51.062939999974333</v>
      </c>
      <c r="N110">
        <f t="shared" si="43"/>
        <v>-4.3733942400002856</v>
      </c>
      <c r="P110">
        <f t="shared" si="34"/>
        <v>3375</v>
      </c>
      <c r="Q110">
        <v>2900000</v>
      </c>
      <c r="R110">
        <v>399.9939</v>
      </c>
      <c r="S110">
        <v>-521046.89708000002</v>
      </c>
      <c r="T110">
        <v>2504005.1174300001</v>
      </c>
      <c r="U110">
        <v>1995.1593700000001</v>
      </c>
      <c r="V110">
        <v>4419.0559700000003</v>
      </c>
      <c r="W110">
        <f t="shared" si="38"/>
        <v>0.44190559700000004</v>
      </c>
      <c r="Y110">
        <v>2900000</v>
      </c>
      <c r="Z110">
        <v>27.1678</v>
      </c>
      <c r="AA110">
        <v>112.455</v>
      </c>
      <c r="AB110">
        <v>85.287199999999999</v>
      </c>
      <c r="AD110">
        <f t="shared" si="44"/>
        <v>324660.88459921244</v>
      </c>
      <c r="AE110">
        <f t="shared" si="45"/>
        <v>0.4424934262179871</v>
      </c>
      <c r="AF110">
        <f t="shared" si="46"/>
        <v>442.49342621798712</v>
      </c>
      <c r="AG110">
        <f t="shared" si="47"/>
        <v>57.929121394265394</v>
      </c>
      <c r="AH110">
        <f t="shared" si="48"/>
        <v>1.0395462342703747E-2</v>
      </c>
      <c r="AJ110">
        <v>78</v>
      </c>
      <c r="AK110">
        <v>335.38365153295518</v>
      </c>
      <c r="AL110">
        <v>71.420962194430615</v>
      </c>
    </row>
    <row r="111" spans="2:38" x14ac:dyDescent="0.2">
      <c r="B111">
        <v>3500</v>
      </c>
      <c r="C111">
        <v>3000000</v>
      </c>
      <c r="E111">
        <v>399.95499000000001</v>
      </c>
      <c r="F111">
        <v>-521031.50031999999</v>
      </c>
      <c r="G111">
        <v>2504005.1174300001</v>
      </c>
      <c r="H111">
        <v>2194.3618099999999</v>
      </c>
      <c r="J111">
        <f t="shared" si="39"/>
        <v>2307.6216689783032</v>
      </c>
      <c r="K111">
        <f t="shared" si="40"/>
        <v>0.2139233543181957</v>
      </c>
      <c r="L111" s="2">
        <f t="shared" si="41"/>
        <v>0.99848774362205128</v>
      </c>
      <c r="M111">
        <f t="shared" si="42"/>
        <v>66.459700000006706</v>
      </c>
      <c r="N111">
        <f t="shared" si="43"/>
        <v>-4.3768259199997406</v>
      </c>
      <c r="P111">
        <f t="shared" si="34"/>
        <v>3500</v>
      </c>
      <c r="Q111">
        <v>3000000</v>
      </c>
      <c r="R111">
        <v>399.95499000000001</v>
      </c>
      <c r="S111">
        <v>-521031.50031999999</v>
      </c>
      <c r="T111">
        <v>2504005.1174300001</v>
      </c>
      <c r="U111">
        <v>2194.3618099999999</v>
      </c>
      <c r="V111">
        <v>4842.8129499999995</v>
      </c>
      <c r="W111">
        <f t="shared" si="38"/>
        <v>0.484281295</v>
      </c>
      <c r="Y111">
        <v>3000000</v>
      </c>
      <c r="Z111">
        <v>27.1557</v>
      </c>
      <c r="AA111">
        <v>111.964</v>
      </c>
      <c r="AB111">
        <v>84.808300000000003</v>
      </c>
      <c r="AD111">
        <f t="shared" si="44"/>
        <v>319222.48276094493</v>
      </c>
      <c r="AE111">
        <f t="shared" si="45"/>
        <v>0.49318687755133778</v>
      </c>
      <c r="AF111">
        <f t="shared" si="46"/>
        <v>493.18687755133777</v>
      </c>
      <c r="AG111">
        <f t="shared" si="47"/>
        <v>54.924508319611718</v>
      </c>
      <c r="AH111">
        <f t="shared" si="48"/>
        <v>1.0964140024626753E-2</v>
      </c>
      <c r="AJ111">
        <v>79</v>
      </c>
      <c r="AK111">
        <v>275.39152604606215</v>
      </c>
      <c r="AL111">
        <v>71.182521208991915</v>
      </c>
    </row>
    <row r="112" spans="2:38" x14ac:dyDescent="0.2">
      <c r="B112">
        <v>3625</v>
      </c>
      <c r="C112">
        <v>3100000</v>
      </c>
      <c r="E112">
        <v>399.93738999999999</v>
      </c>
      <c r="F112">
        <v>-521012.91011</v>
      </c>
      <c r="G112">
        <v>2504005.1174300001</v>
      </c>
      <c r="H112">
        <v>2382.1242099999999</v>
      </c>
      <c r="J112">
        <f t="shared" si="39"/>
        <v>2326.211878978298</v>
      </c>
      <c r="K112">
        <f t="shared" si="40"/>
        <v>0.22156347411527413</v>
      </c>
      <c r="L112" s="2">
        <f t="shared" si="41"/>
        <v>0.99848774362205128</v>
      </c>
      <c r="M112">
        <f t="shared" si="42"/>
        <v>85.049910000001546</v>
      </c>
      <c r="N112">
        <f t="shared" si="43"/>
        <v>-4.3512783200000413</v>
      </c>
      <c r="P112">
        <f t="shared" si="34"/>
        <v>3625</v>
      </c>
      <c r="Q112">
        <v>3100000</v>
      </c>
      <c r="R112">
        <v>399.93738999999999</v>
      </c>
      <c r="S112">
        <v>-521012.91011</v>
      </c>
      <c r="T112">
        <v>2504005.1174300001</v>
      </c>
      <c r="U112">
        <v>2382.1242099999999</v>
      </c>
      <c r="V112">
        <v>5262.9435400000002</v>
      </c>
      <c r="W112">
        <f t="shared" si="38"/>
        <v>0.52629435400000002</v>
      </c>
      <c r="Y112">
        <v>3100000</v>
      </c>
      <c r="Z112">
        <v>27.491</v>
      </c>
      <c r="AA112">
        <v>112.304</v>
      </c>
      <c r="AB112">
        <v>84.813000000000002</v>
      </c>
      <c r="AD112">
        <f t="shared" si="44"/>
        <v>319275.55877420044</v>
      </c>
      <c r="AE112">
        <f t="shared" si="45"/>
        <v>0.53588342682665913</v>
      </c>
      <c r="AF112">
        <f t="shared" si="46"/>
        <v>535.88342682665916</v>
      </c>
      <c r="AG112">
        <f t="shared" si="47"/>
        <v>53.039376963813375</v>
      </c>
      <c r="AH112">
        <f t="shared" si="48"/>
        <v>1.1353828692423304E-2</v>
      </c>
      <c r="AJ112">
        <v>80</v>
      </c>
      <c r="AK112">
        <v>277.91555228765588</v>
      </c>
      <c r="AL112">
        <v>69.389366729302338</v>
      </c>
    </row>
    <row r="113" spans="2:38" x14ac:dyDescent="0.2">
      <c r="B113">
        <v>3750</v>
      </c>
      <c r="C113">
        <v>3200000</v>
      </c>
      <c r="E113">
        <v>400.01855999999998</v>
      </c>
      <c r="F113">
        <v>-520991.81092000002</v>
      </c>
      <c r="G113">
        <v>2504005.1174300001</v>
      </c>
      <c r="H113">
        <v>2622.2856999999999</v>
      </c>
      <c r="J113">
        <f t="shared" si="39"/>
        <v>2347.311068978277</v>
      </c>
      <c r="K113">
        <f t="shared" si="40"/>
        <v>0.22920359391235254</v>
      </c>
      <c r="L113" s="2">
        <f t="shared" si="41"/>
        <v>0.99848774362205128</v>
      </c>
      <c r="M113">
        <f t="shared" si="42"/>
        <v>106.14909999998054</v>
      </c>
      <c r="N113">
        <f t="shared" si="43"/>
        <v>-4.3312064800001684</v>
      </c>
      <c r="P113">
        <f t="shared" si="34"/>
        <v>3750</v>
      </c>
      <c r="Q113">
        <v>3200000</v>
      </c>
      <c r="R113">
        <v>400.01855999999998</v>
      </c>
      <c r="S113">
        <v>-520991.81092000002</v>
      </c>
      <c r="T113">
        <v>2504005.1174300001</v>
      </c>
      <c r="U113">
        <v>2622.2856999999999</v>
      </c>
      <c r="V113">
        <v>5761.3399900000004</v>
      </c>
      <c r="W113">
        <f t="shared" si="38"/>
        <v>0.57613399900000006</v>
      </c>
      <c r="Y113">
        <v>3200000</v>
      </c>
      <c r="Z113">
        <v>27.229600000000001</v>
      </c>
      <c r="AA113">
        <v>111.92700000000001</v>
      </c>
      <c r="AB113">
        <v>84.697400000000002</v>
      </c>
      <c r="AD113">
        <f t="shared" si="44"/>
        <v>317971.82096688217</v>
      </c>
      <c r="AE113">
        <f t="shared" si="45"/>
        <v>0.58903643530479455</v>
      </c>
      <c r="AF113">
        <f t="shared" si="46"/>
        <v>589.03643530479451</v>
      </c>
      <c r="AG113">
        <f t="shared" si="47"/>
        <v>51.06203482300171</v>
      </c>
      <c r="AH113">
        <f t="shared" si="48"/>
        <v>1.1793497891093234E-2</v>
      </c>
      <c r="AJ113">
        <v>81</v>
      </c>
      <c r="AK113">
        <v>302.58055840206373</v>
      </c>
      <c r="AL113">
        <v>68.775229038906417</v>
      </c>
    </row>
    <row r="114" spans="2:38" x14ac:dyDescent="0.2">
      <c r="B114">
        <v>3875</v>
      </c>
      <c r="C114">
        <v>3300000</v>
      </c>
      <c r="E114">
        <v>400.01781999999997</v>
      </c>
      <c r="F114">
        <v>-520971.07436999999</v>
      </c>
      <c r="G114">
        <v>2504005.1174300001</v>
      </c>
      <c r="H114">
        <v>2861.3170799999998</v>
      </c>
      <c r="J114">
        <f t="shared" si="39"/>
        <v>2368.0476189783076</v>
      </c>
      <c r="K114">
        <f t="shared" si="40"/>
        <v>0.23684371370943097</v>
      </c>
      <c r="L114" s="2">
        <f t="shared" si="41"/>
        <v>0.99848774362205128</v>
      </c>
      <c r="M114">
        <f t="shared" si="42"/>
        <v>126.88565000001108</v>
      </c>
      <c r="N114">
        <f t="shared" si="43"/>
        <v>-4.334107599999756</v>
      </c>
      <c r="P114">
        <f t="shared" si="34"/>
        <v>3875</v>
      </c>
      <c r="Q114">
        <v>3300000</v>
      </c>
      <c r="R114">
        <v>400.01781999999997</v>
      </c>
      <c r="S114">
        <v>-520971.07436999999</v>
      </c>
      <c r="T114">
        <v>2504005.1174300001</v>
      </c>
      <c r="U114">
        <v>2861.3170799999998</v>
      </c>
      <c r="V114">
        <v>6291.9377599999998</v>
      </c>
      <c r="W114">
        <f t="shared" si="38"/>
        <v>0.62919377600000004</v>
      </c>
      <c r="Y114">
        <v>3300000</v>
      </c>
      <c r="Z114">
        <v>27.4542</v>
      </c>
      <c r="AA114">
        <v>112.167</v>
      </c>
      <c r="AB114">
        <v>84.712800000000001</v>
      </c>
      <c r="AD114">
        <f t="shared" si="44"/>
        <v>318145.29700435017</v>
      </c>
      <c r="AE114">
        <f t="shared" si="45"/>
        <v>0.6429337125680149</v>
      </c>
      <c r="AF114">
        <f t="shared" si="46"/>
        <v>642.93371256801493</v>
      </c>
      <c r="AG114">
        <f t="shared" si="47"/>
        <v>49.441831704779261</v>
      </c>
      <c r="AH114">
        <f t="shared" si="48"/>
        <v>1.2179969455739008E-2</v>
      </c>
      <c r="AJ114">
        <v>82</v>
      </c>
      <c r="AK114">
        <v>378.68486920431707</v>
      </c>
      <c r="AL114">
        <v>66.862028468881263</v>
      </c>
    </row>
    <row r="115" spans="2:38" x14ac:dyDescent="0.2">
      <c r="B115">
        <v>4000</v>
      </c>
      <c r="C115">
        <v>3400000</v>
      </c>
      <c r="E115">
        <v>399.96068000000002</v>
      </c>
      <c r="F115">
        <v>-520946.32497000002</v>
      </c>
      <c r="G115">
        <v>2504005.1174300001</v>
      </c>
      <c r="H115">
        <v>3109.9438700000001</v>
      </c>
      <c r="J115">
        <f t="shared" si="39"/>
        <v>2392.7970189782791</v>
      </c>
      <c r="K115">
        <f t="shared" si="40"/>
        <v>0.24448383350650937</v>
      </c>
      <c r="L115" s="2">
        <f t="shared" si="41"/>
        <v>0.99848774362205128</v>
      </c>
      <c r="M115">
        <f t="shared" si="42"/>
        <v>151.63504999998258</v>
      </c>
      <c r="N115">
        <f t="shared" si="43"/>
        <v>-4.302004800000228</v>
      </c>
      <c r="P115">
        <f t="shared" si="34"/>
        <v>4000</v>
      </c>
      <c r="Q115">
        <v>3400000</v>
      </c>
      <c r="R115">
        <v>399.96068000000002</v>
      </c>
      <c r="S115">
        <v>-520946.32497000002</v>
      </c>
      <c r="T115">
        <v>2504005.1174300001</v>
      </c>
      <c r="U115">
        <v>3109.9438700000001</v>
      </c>
      <c r="V115">
        <v>6782.0540000000001</v>
      </c>
      <c r="W115">
        <f t="shared" si="38"/>
        <v>0.67820540000000007</v>
      </c>
      <c r="Y115">
        <v>3400000</v>
      </c>
      <c r="Z115">
        <v>27.3947</v>
      </c>
      <c r="AA115">
        <v>112.55200000000001</v>
      </c>
      <c r="AB115">
        <v>85.157300000000006</v>
      </c>
      <c r="AD115">
        <f t="shared" si="44"/>
        <v>323179.68058725976</v>
      </c>
      <c r="AE115">
        <f t="shared" si="45"/>
        <v>0.68222005889606241</v>
      </c>
      <c r="AF115">
        <f t="shared" si="46"/>
        <v>682.22005889606237</v>
      </c>
      <c r="AG115">
        <f t="shared" si="47"/>
        <v>48.654700912411954</v>
      </c>
      <c r="AH115">
        <f t="shared" si="48"/>
        <v>1.2377015760184788E-2</v>
      </c>
      <c r="AJ115">
        <v>83</v>
      </c>
      <c r="AK115">
        <v>387.57936435587885</v>
      </c>
      <c r="AL115">
        <v>66.75787653659556</v>
      </c>
    </row>
    <row r="116" spans="2:38" x14ac:dyDescent="0.2">
      <c r="B116">
        <v>4125</v>
      </c>
      <c r="C116">
        <v>3500000</v>
      </c>
      <c r="E116">
        <v>400.08147000000002</v>
      </c>
      <c r="F116">
        <v>-520921.82507999998</v>
      </c>
      <c r="G116">
        <v>2504005.1174300001</v>
      </c>
      <c r="H116">
        <v>3348.8292999999999</v>
      </c>
      <c r="J116">
        <f t="shared" si="39"/>
        <v>2417.2969089783146</v>
      </c>
      <c r="K116">
        <f t="shared" si="40"/>
        <v>0.25212395330358778</v>
      </c>
      <c r="L116" s="2">
        <f t="shared" si="41"/>
        <v>0.99848774362205128</v>
      </c>
      <c r="M116">
        <f t="shared" si="42"/>
        <v>176.1349400000181</v>
      </c>
      <c r="N116">
        <f t="shared" si="43"/>
        <v>-4.304000879999716</v>
      </c>
      <c r="P116">
        <f t="shared" si="34"/>
        <v>4125</v>
      </c>
      <c r="Q116">
        <v>3500000</v>
      </c>
      <c r="R116">
        <v>400.08147000000002</v>
      </c>
      <c r="S116">
        <v>-520921.82507999998</v>
      </c>
      <c r="T116">
        <v>2504005.1174300001</v>
      </c>
      <c r="U116">
        <v>3348.8292999999999</v>
      </c>
      <c r="V116">
        <v>7386.6696300000003</v>
      </c>
      <c r="W116">
        <f t="shared" si="38"/>
        <v>0.73866696300000012</v>
      </c>
      <c r="Y116">
        <v>3500000</v>
      </c>
      <c r="Z116">
        <v>27.811800000000002</v>
      </c>
      <c r="AA116">
        <v>112.315</v>
      </c>
      <c r="AB116">
        <v>84.503200000000007</v>
      </c>
      <c r="AD116">
        <f t="shared" si="44"/>
        <v>315789.62939117348</v>
      </c>
      <c r="AE116">
        <f t="shared" si="45"/>
        <v>0.7604280012802993</v>
      </c>
      <c r="AF116">
        <f t="shared" si="46"/>
        <v>760.42800128029933</v>
      </c>
      <c r="AG116">
        <f t="shared" si="47"/>
        <v>46.101458138027795</v>
      </c>
      <c r="AH116">
        <f t="shared" si="48"/>
        <v>1.3062493559249532E-2</v>
      </c>
      <c r="AJ116">
        <v>84</v>
      </c>
      <c r="AK116">
        <v>337.88436048277379</v>
      </c>
      <c r="AL116">
        <v>66.695581754172309</v>
      </c>
    </row>
    <row r="117" spans="2:38" x14ac:dyDescent="0.2">
      <c r="B117">
        <v>4250</v>
      </c>
      <c r="C117">
        <v>3600000</v>
      </c>
      <c r="E117">
        <v>399.94103000000001</v>
      </c>
      <c r="F117">
        <v>-520898.22421000001</v>
      </c>
      <c r="G117">
        <v>2504005.1174300001</v>
      </c>
      <c r="H117">
        <v>3601.0663800000002</v>
      </c>
      <c r="J117">
        <f t="shared" si="39"/>
        <v>2440.8977789782803</v>
      </c>
      <c r="K117">
        <f t="shared" si="40"/>
        <v>0.25976407310066624</v>
      </c>
      <c r="L117" s="2">
        <f t="shared" si="41"/>
        <v>0.99848774362205128</v>
      </c>
      <c r="M117">
        <f t="shared" si="42"/>
        <v>199.73580999998376</v>
      </c>
      <c r="N117">
        <f t="shared" si="43"/>
        <v>-4.3111930400002745</v>
      </c>
      <c r="P117">
        <f t="shared" si="34"/>
        <v>4250</v>
      </c>
      <c r="Q117">
        <v>3600000</v>
      </c>
      <c r="R117">
        <v>399.94103000000001</v>
      </c>
      <c r="S117">
        <v>-520898.22421000001</v>
      </c>
      <c r="T117">
        <v>2504005.1174300001</v>
      </c>
      <c r="U117">
        <v>3601.0663800000002</v>
      </c>
      <c r="V117">
        <v>7975.5299800000003</v>
      </c>
      <c r="W117">
        <f t="shared" si="38"/>
        <v>0.79755299800000001</v>
      </c>
      <c r="Y117">
        <v>3600000</v>
      </c>
      <c r="Z117">
        <v>27.713100000000001</v>
      </c>
      <c r="AA117">
        <v>112.654</v>
      </c>
      <c r="AB117">
        <v>84.940899999999999</v>
      </c>
      <c r="AD117">
        <f t="shared" si="44"/>
        <v>320722.16326579871</v>
      </c>
      <c r="AE117">
        <f t="shared" si="45"/>
        <v>0.80842152380829879</v>
      </c>
      <c r="AF117">
        <f t="shared" si="46"/>
        <v>808.42152380829884</v>
      </c>
      <c r="AG117">
        <f t="shared" si="47"/>
        <v>45.444443933803285</v>
      </c>
      <c r="AH117">
        <f t="shared" si="48"/>
        <v>1.3251344892176378E-2</v>
      </c>
      <c r="AJ117">
        <v>85</v>
      </c>
      <c r="AK117">
        <v>307.08180628875363</v>
      </c>
      <c r="AL117">
        <v>66.417637902841903</v>
      </c>
    </row>
    <row r="118" spans="2:38" x14ac:dyDescent="0.2">
      <c r="B118">
        <v>4375</v>
      </c>
      <c r="C118">
        <v>3700000</v>
      </c>
      <c r="E118">
        <v>400.03143</v>
      </c>
      <c r="F118">
        <v>-520870.29764</v>
      </c>
      <c r="G118">
        <v>2504005.1174300001</v>
      </c>
      <c r="H118">
        <v>3927.9926399999999</v>
      </c>
      <c r="J118">
        <f t="shared" si="39"/>
        <v>2468.8243489782908</v>
      </c>
      <c r="K118">
        <f t="shared" si="40"/>
        <v>0.26740419289774464</v>
      </c>
      <c r="L118" s="2">
        <f t="shared" si="41"/>
        <v>0.99848774362205128</v>
      </c>
      <c r="M118">
        <f t="shared" si="42"/>
        <v>227.6623799999943</v>
      </c>
      <c r="N118">
        <f t="shared" si="43"/>
        <v>-4.2765874399999158</v>
      </c>
      <c r="P118">
        <f t="shared" si="34"/>
        <v>4375</v>
      </c>
      <c r="Q118">
        <v>3700000</v>
      </c>
      <c r="R118">
        <v>400.03143</v>
      </c>
      <c r="S118">
        <v>-520870.29764</v>
      </c>
      <c r="T118">
        <v>2504005.1174300001</v>
      </c>
      <c r="U118">
        <v>3927.9926399999999</v>
      </c>
      <c r="V118">
        <v>8689.2891299999992</v>
      </c>
      <c r="W118">
        <f t="shared" si="38"/>
        <v>0.86892891299999997</v>
      </c>
      <c r="Y118">
        <v>3700000</v>
      </c>
      <c r="Z118">
        <v>27.514199999999999</v>
      </c>
      <c r="AA118">
        <v>112.553</v>
      </c>
      <c r="AB118">
        <v>85.038799999999995</v>
      </c>
      <c r="AD118">
        <f t="shared" si="44"/>
        <v>321832.40236486972</v>
      </c>
      <c r="AE118">
        <f t="shared" si="45"/>
        <v>0.87773167210809089</v>
      </c>
      <c r="AF118">
        <f t="shared" si="46"/>
        <v>877.73167210809083</v>
      </c>
      <c r="AG118">
        <f t="shared" si="47"/>
        <v>44.298850903799895</v>
      </c>
      <c r="AH118">
        <f t="shared" si="48"/>
        <v>1.3594032073376967E-2</v>
      </c>
      <c r="AJ118">
        <v>86</v>
      </c>
      <c r="AK118">
        <v>408.69522942985759</v>
      </c>
      <c r="AL118">
        <v>65.359420330839612</v>
      </c>
    </row>
    <row r="119" spans="2:38" x14ac:dyDescent="0.2">
      <c r="B119">
        <v>4500</v>
      </c>
      <c r="C119">
        <v>3800000</v>
      </c>
      <c r="E119">
        <v>399.91374000000002</v>
      </c>
      <c r="F119">
        <v>-520842.71204999997</v>
      </c>
      <c r="G119">
        <v>2504005.1174300001</v>
      </c>
      <c r="H119">
        <v>4248.7404699999997</v>
      </c>
      <c r="J119">
        <f t="shared" si="39"/>
        <v>2496.4099389783223</v>
      </c>
      <c r="K119">
        <f t="shared" si="40"/>
        <v>0.27504431269482305</v>
      </c>
      <c r="L119" s="2">
        <f t="shared" si="41"/>
        <v>0.99848774362205128</v>
      </c>
      <c r="M119">
        <f t="shared" si="42"/>
        <v>255.24797000002582</v>
      </c>
      <c r="N119">
        <f t="shared" si="43"/>
        <v>-4.2793152799997483</v>
      </c>
      <c r="P119">
        <f t="shared" si="34"/>
        <v>4500</v>
      </c>
      <c r="Q119">
        <v>3800000</v>
      </c>
      <c r="R119">
        <v>399.91374000000002</v>
      </c>
      <c r="S119">
        <v>-520842.71204999997</v>
      </c>
      <c r="T119">
        <v>2504005.1174300001</v>
      </c>
      <c r="U119">
        <v>4248.7404699999997</v>
      </c>
      <c r="V119">
        <v>9337.3226099999993</v>
      </c>
      <c r="W119">
        <f t="shared" si="38"/>
        <v>0.93373226099999995</v>
      </c>
      <c r="Y119">
        <v>3800000</v>
      </c>
      <c r="Z119">
        <v>27.468599999999999</v>
      </c>
      <c r="AA119">
        <v>112.49299999999999</v>
      </c>
      <c r="AB119">
        <v>85.0244</v>
      </c>
      <c r="AD119">
        <f t="shared" si="44"/>
        <v>321668.93809172767</v>
      </c>
      <c r="AE119">
        <f t="shared" si="45"/>
        <v>0.94367082281944914</v>
      </c>
      <c r="AF119">
        <f t="shared" si="46"/>
        <v>943.67082281944909</v>
      </c>
      <c r="AG119">
        <f t="shared" si="47"/>
        <v>43.04645211529742</v>
      </c>
      <c r="AH119">
        <f t="shared" si="48"/>
        <v>1.39895385196216E-2</v>
      </c>
      <c r="AJ119">
        <v>87</v>
      </c>
      <c r="AK119">
        <v>435.37282783252118</v>
      </c>
      <c r="AL119">
        <v>64.90004467202823</v>
      </c>
    </row>
    <row r="120" spans="2:38" x14ac:dyDescent="0.2">
      <c r="B120">
        <v>4625</v>
      </c>
      <c r="C120">
        <v>3900000</v>
      </c>
      <c r="E120">
        <v>400.01407</v>
      </c>
      <c r="F120">
        <v>-520806.16146999999</v>
      </c>
      <c r="G120">
        <v>2504005.1174300001</v>
      </c>
      <c r="H120">
        <v>4625.4119300000002</v>
      </c>
      <c r="J120">
        <f t="shared" si="39"/>
        <v>2532.9605189783033</v>
      </c>
      <c r="K120">
        <f t="shared" si="40"/>
        <v>0.28268443249190145</v>
      </c>
      <c r="L120" s="2">
        <f t="shared" si="41"/>
        <v>0.99848774362205128</v>
      </c>
      <c r="M120">
        <f t="shared" si="42"/>
        <v>291.7985500000068</v>
      </c>
      <c r="N120">
        <f t="shared" si="43"/>
        <v>-4.2075953600001519</v>
      </c>
      <c r="P120">
        <f t="shared" si="34"/>
        <v>4625</v>
      </c>
      <c r="Q120">
        <v>3900000</v>
      </c>
      <c r="R120">
        <v>400.01407</v>
      </c>
      <c r="S120">
        <v>-520806.16146999999</v>
      </c>
      <c r="T120">
        <v>2504005.1174300001</v>
      </c>
      <c r="U120">
        <v>4625.4119300000002</v>
      </c>
      <c r="V120">
        <v>10222.54119</v>
      </c>
      <c r="W120">
        <f t="shared" si="38"/>
        <v>1.0222541190000001</v>
      </c>
      <c r="Y120">
        <v>3900000</v>
      </c>
      <c r="Z120">
        <v>27.238299999999999</v>
      </c>
      <c r="AA120">
        <v>112.57</v>
      </c>
      <c r="AB120">
        <v>85.331699999999998</v>
      </c>
      <c r="AD120">
        <f t="shared" si="44"/>
        <v>325169.34127908776</v>
      </c>
      <c r="AE120">
        <f t="shared" si="45"/>
        <v>1.0220133445337869</v>
      </c>
      <c r="AF120">
        <f t="shared" si="46"/>
        <v>1022.0133445337869</v>
      </c>
      <c r="AG120">
        <f t="shared" si="47"/>
        <v>42.33880590665224</v>
      </c>
      <c r="AH120">
        <f t="shared" si="48"/>
        <v>1.4223358148732832E-2</v>
      </c>
      <c r="AJ120">
        <v>88</v>
      </c>
      <c r="AK120">
        <v>341.25340353216149</v>
      </c>
      <c r="AL120">
        <v>63.941102226542384</v>
      </c>
    </row>
    <row r="121" spans="2:38" x14ac:dyDescent="0.2">
      <c r="B121">
        <v>4750</v>
      </c>
      <c r="C121">
        <v>4000000</v>
      </c>
      <c r="E121">
        <v>400.00799000000001</v>
      </c>
      <c r="F121">
        <v>-520773.84272000002</v>
      </c>
      <c r="G121">
        <v>2504005.1174300001</v>
      </c>
      <c r="H121">
        <v>5032.4642899999999</v>
      </c>
      <c r="J121">
        <f t="shared" si="39"/>
        <v>2565.27926897828</v>
      </c>
      <c r="K121">
        <f t="shared" si="40"/>
        <v>0.29032455228897991</v>
      </c>
      <c r="L121" s="2">
        <f t="shared" si="41"/>
        <v>0.99848774362205128</v>
      </c>
      <c r="M121">
        <f t="shared" si="42"/>
        <v>324.11729999998352</v>
      </c>
      <c r="N121">
        <f t="shared" si="43"/>
        <v>-4.241450000000186</v>
      </c>
      <c r="P121">
        <f t="shared" si="34"/>
        <v>4750</v>
      </c>
      <c r="Q121">
        <v>4000000</v>
      </c>
      <c r="R121">
        <v>400.00799000000001</v>
      </c>
      <c r="S121">
        <v>-520773.84272000002</v>
      </c>
      <c r="T121">
        <v>2504005.1174300001</v>
      </c>
      <c r="U121">
        <v>5032.4642899999999</v>
      </c>
      <c r="V121">
        <v>11042.051219999999</v>
      </c>
      <c r="W121">
        <f t="shared" si="38"/>
        <v>1.104205122</v>
      </c>
      <c r="Y121">
        <v>4000000</v>
      </c>
      <c r="Z121">
        <v>27.9495</v>
      </c>
      <c r="AA121">
        <v>112.8</v>
      </c>
      <c r="AB121">
        <v>84.850499999999997</v>
      </c>
      <c r="AD121">
        <f t="shared" si="44"/>
        <v>319699.24835054949</v>
      </c>
      <c r="AE121">
        <f t="shared" si="45"/>
        <v>1.1228336790458495</v>
      </c>
      <c r="AF121">
        <f t="shared" si="46"/>
        <v>1122.8336790458495</v>
      </c>
      <c r="AG121">
        <f t="shared" si="47"/>
        <v>40.531134180358087</v>
      </c>
      <c r="AH121">
        <f t="shared" si="48"/>
        <v>1.485771400623262E-2</v>
      </c>
      <c r="AJ121">
        <v>89</v>
      </c>
      <c r="AK121">
        <v>433.49895727729171</v>
      </c>
      <c r="AL121">
        <v>63.561126892411401</v>
      </c>
    </row>
    <row r="122" spans="2:38" x14ac:dyDescent="0.2">
      <c r="B122">
        <v>4875</v>
      </c>
      <c r="C122">
        <v>4100000</v>
      </c>
      <c r="E122">
        <v>400.02071999999998</v>
      </c>
      <c r="F122">
        <v>-520735.20023999998</v>
      </c>
      <c r="G122">
        <v>2504005.1174300001</v>
      </c>
      <c r="H122">
        <v>5458.9745599999997</v>
      </c>
      <c r="J122">
        <f t="shared" si="39"/>
        <v>2603.9217489783186</v>
      </c>
      <c r="K122">
        <f t="shared" si="40"/>
        <v>0.29796467208605831</v>
      </c>
      <c r="L122" s="2">
        <f t="shared" si="41"/>
        <v>0.99848774362205128</v>
      </c>
      <c r="M122">
        <f t="shared" si="42"/>
        <v>362.75978000002215</v>
      </c>
      <c r="N122">
        <f t="shared" si="43"/>
        <v>-4.1908601599996906</v>
      </c>
      <c r="P122">
        <f t="shared" si="34"/>
        <v>4875</v>
      </c>
      <c r="Q122">
        <v>4100000</v>
      </c>
      <c r="R122">
        <v>400.02071999999998</v>
      </c>
      <c r="S122">
        <v>-520735.20023999998</v>
      </c>
      <c r="T122">
        <v>2504005.1174300001</v>
      </c>
      <c r="U122">
        <v>5458.9745599999997</v>
      </c>
      <c r="V122">
        <v>12006.14105</v>
      </c>
      <c r="W122">
        <f t="shared" si="38"/>
        <v>1.2006141050000001</v>
      </c>
      <c r="Y122">
        <v>4100000</v>
      </c>
      <c r="Z122">
        <v>27.6831</v>
      </c>
      <c r="AA122">
        <v>112.90600000000001</v>
      </c>
      <c r="AB122">
        <v>85.222899999999996</v>
      </c>
      <c r="AD122">
        <f t="shared" si="44"/>
        <v>323927.12993858388</v>
      </c>
      <c r="AE122">
        <f t="shared" si="45"/>
        <v>1.2049344091826193</v>
      </c>
      <c r="AF122">
        <f t="shared" si="46"/>
        <v>1204.9344091826192</v>
      </c>
      <c r="AG122">
        <f t="shared" si="47"/>
        <v>40.01413695364414</v>
      </c>
      <c r="AH122">
        <f t="shared" si="48"/>
        <v>1.5049681083903942E-2</v>
      </c>
      <c r="AJ122">
        <v>90</v>
      </c>
      <c r="AK122">
        <v>377.16746851258466</v>
      </c>
      <c r="AL122">
        <v>63.341727909454633</v>
      </c>
    </row>
    <row r="123" spans="2:38" x14ac:dyDescent="0.2">
      <c r="B123">
        <v>5000</v>
      </c>
      <c r="C123">
        <v>4200000</v>
      </c>
      <c r="E123">
        <v>399.91284999999999</v>
      </c>
      <c r="F123">
        <v>-520699.82478000002</v>
      </c>
      <c r="G123">
        <v>2504005.1174300001</v>
      </c>
      <c r="H123">
        <v>5972.0275000000001</v>
      </c>
      <c r="J123">
        <f t="shared" si="39"/>
        <v>2639.2972089782706</v>
      </c>
      <c r="K123">
        <f t="shared" si="40"/>
        <v>0.30560479188313672</v>
      </c>
      <c r="L123" s="2">
        <f t="shared" si="41"/>
        <v>0.99848774362205128</v>
      </c>
      <c r="M123">
        <f t="shared" si="42"/>
        <v>398.13523999997415</v>
      </c>
      <c r="N123">
        <f t="shared" si="43"/>
        <v>-4.2169963200003844</v>
      </c>
      <c r="P123">
        <f t="shared" si="34"/>
        <v>5000</v>
      </c>
      <c r="Q123">
        <v>4200000</v>
      </c>
      <c r="R123">
        <v>399.91284999999999</v>
      </c>
      <c r="S123">
        <v>-520699.82478000002</v>
      </c>
      <c r="T123">
        <v>2504005.1174300001</v>
      </c>
      <c r="U123">
        <v>5972.0275000000001</v>
      </c>
      <c r="V123">
        <v>13172.119500000001</v>
      </c>
      <c r="W123">
        <f t="shared" si="38"/>
        <v>1.3172119500000001</v>
      </c>
      <c r="Y123">
        <v>4200000</v>
      </c>
      <c r="Z123">
        <v>27.8599</v>
      </c>
      <c r="AA123">
        <v>112.75</v>
      </c>
      <c r="AB123">
        <v>84.890100000000004</v>
      </c>
      <c r="AD123">
        <f t="shared" si="44"/>
        <v>320147.07127410918</v>
      </c>
      <c r="AE123">
        <f t="shared" si="45"/>
        <v>1.3375604458143202</v>
      </c>
      <c r="AF123">
        <f t="shared" si="46"/>
        <v>1337.5604458143202</v>
      </c>
      <c r="AG123">
        <f t="shared" si="47"/>
        <v>38.558513264253705</v>
      </c>
      <c r="AH123">
        <f t="shared" si="48"/>
        <v>1.5617822084397616E-2</v>
      </c>
      <c r="AJ123">
        <v>91</v>
      </c>
      <c r="AK123">
        <v>486.25261767631167</v>
      </c>
      <c r="AL123">
        <v>61.391395855272854</v>
      </c>
    </row>
    <row r="124" spans="2:38" x14ac:dyDescent="0.2">
      <c r="B124">
        <v>5125</v>
      </c>
      <c r="C124">
        <v>4300000</v>
      </c>
      <c r="E124">
        <v>400.0591</v>
      </c>
      <c r="F124">
        <v>-520648.96136999998</v>
      </c>
      <c r="G124">
        <v>2504005.1174300001</v>
      </c>
      <c r="H124">
        <v>6501.29781</v>
      </c>
      <c r="J124">
        <f t="shared" si="39"/>
        <v>2690.1606189783197</v>
      </c>
      <c r="K124">
        <f t="shared" si="40"/>
        <v>0.31324491168021512</v>
      </c>
      <c r="L124" s="2">
        <f t="shared" si="41"/>
        <v>0.99848774362205128</v>
      </c>
      <c r="M124">
        <f t="shared" si="42"/>
        <v>448.99865000002319</v>
      </c>
      <c r="N124">
        <f t="shared" si="43"/>
        <v>-4.0930927199996079</v>
      </c>
      <c r="P124">
        <f t="shared" si="34"/>
        <v>5125</v>
      </c>
      <c r="Q124">
        <v>4300000</v>
      </c>
      <c r="R124">
        <v>400.0591</v>
      </c>
      <c r="S124">
        <v>-520648.96136999998</v>
      </c>
      <c r="T124">
        <v>2504005.1174300001</v>
      </c>
      <c r="U124">
        <v>6501.29781</v>
      </c>
      <c r="V124">
        <v>14273.98331</v>
      </c>
      <c r="W124">
        <f t="shared" si="38"/>
        <v>1.427398331</v>
      </c>
      <c r="Y124">
        <v>4300000</v>
      </c>
      <c r="Z124">
        <v>27.699200000000001</v>
      </c>
      <c r="AA124">
        <v>112.898</v>
      </c>
      <c r="AB124">
        <v>85.198800000000006</v>
      </c>
      <c r="AD124">
        <f t="shared" si="44"/>
        <v>323652.3996812593</v>
      </c>
      <c r="AE124">
        <f t="shared" si="45"/>
        <v>1.4337506961217839</v>
      </c>
      <c r="AF124">
        <f t="shared" si="46"/>
        <v>1433.7506961217839</v>
      </c>
      <c r="AG124">
        <f t="shared" si="47"/>
        <v>38.02994635864475</v>
      </c>
      <c r="AH124">
        <f t="shared" si="48"/>
        <v>1.5834889545225755E-2</v>
      </c>
      <c r="AJ124">
        <v>92</v>
      </c>
      <c r="AK124">
        <v>374.38989807493795</v>
      </c>
      <c r="AL124">
        <v>61.047270029710887</v>
      </c>
    </row>
    <row r="125" spans="2:38" x14ac:dyDescent="0.2">
      <c r="B125">
        <v>5250</v>
      </c>
      <c r="C125">
        <v>4400000</v>
      </c>
      <c r="E125">
        <v>399.94121999999999</v>
      </c>
      <c r="F125">
        <v>-520605.83223</v>
      </c>
      <c r="G125">
        <v>2504005.1174300001</v>
      </c>
      <c r="H125">
        <v>7145.5373300000001</v>
      </c>
      <c r="J125">
        <f t="shared" si="39"/>
        <v>2733.2897589782951</v>
      </c>
      <c r="K125">
        <f t="shared" si="40"/>
        <v>0.32088503147729358</v>
      </c>
      <c r="L125" s="2">
        <f t="shared" si="41"/>
        <v>0.99848774362205128</v>
      </c>
      <c r="M125">
        <f t="shared" si="42"/>
        <v>492.12778999999864</v>
      </c>
      <c r="N125">
        <f t="shared" si="43"/>
        <v>-4.1549668800001962</v>
      </c>
      <c r="P125">
        <f t="shared" si="34"/>
        <v>5250</v>
      </c>
      <c r="Q125">
        <v>4400000</v>
      </c>
      <c r="R125">
        <v>399.94121999999999</v>
      </c>
      <c r="S125">
        <v>-520605.83223</v>
      </c>
      <c r="T125">
        <v>2504005.1174300001</v>
      </c>
      <c r="U125">
        <v>7145.5373300000001</v>
      </c>
      <c r="V125">
        <v>15595.005380000001</v>
      </c>
      <c r="W125">
        <f t="shared" si="38"/>
        <v>1.5595005380000002</v>
      </c>
      <c r="Y125">
        <v>4400000</v>
      </c>
      <c r="Z125">
        <v>27.447800000000001</v>
      </c>
      <c r="AA125">
        <v>113.196</v>
      </c>
      <c r="AB125">
        <v>85.748199999999997</v>
      </c>
      <c r="AD125">
        <f t="shared" si="44"/>
        <v>329954.02792114834</v>
      </c>
      <c r="AE125">
        <f t="shared" si="45"/>
        <v>1.5365241234263323</v>
      </c>
      <c r="AF125">
        <f t="shared" si="46"/>
        <v>1536.5241234263322</v>
      </c>
      <c r="AG125">
        <f t="shared" si="47"/>
        <v>37.847298212212479</v>
      </c>
      <c r="AH125">
        <f t="shared" si="48"/>
        <v>1.5911307502676199E-2</v>
      </c>
      <c r="AJ125">
        <v>93</v>
      </c>
      <c r="AK125">
        <v>417.85068047478126</v>
      </c>
      <c r="AL125">
        <v>60.104700243947512</v>
      </c>
    </row>
    <row r="126" spans="2:38" x14ac:dyDescent="0.2">
      <c r="B126">
        <v>5375</v>
      </c>
      <c r="C126">
        <v>4500000</v>
      </c>
      <c r="E126">
        <v>400.02643999999998</v>
      </c>
      <c r="F126">
        <v>-520550.55936999997</v>
      </c>
      <c r="G126">
        <v>2504005.1174300001</v>
      </c>
      <c r="H126">
        <v>7743.2591300000004</v>
      </c>
      <c r="J126">
        <f t="shared" si="39"/>
        <v>2788.5626189783216</v>
      </c>
      <c r="K126">
        <f t="shared" si="40"/>
        <v>0.32852515127437198</v>
      </c>
      <c r="L126" s="2">
        <f t="shared" si="41"/>
        <v>0.99848774362205128</v>
      </c>
      <c r="M126">
        <f t="shared" si="42"/>
        <v>547.40065000002505</v>
      </c>
      <c r="N126">
        <f t="shared" si="43"/>
        <v>-4.0578171199997888</v>
      </c>
      <c r="P126">
        <f t="shared" si="34"/>
        <v>5375</v>
      </c>
      <c r="Q126">
        <v>4500000</v>
      </c>
      <c r="R126">
        <v>400.02643999999998</v>
      </c>
      <c r="S126">
        <v>-520550.55936999997</v>
      </c>
      <c r="T126">
        <v>2504005.1174300001</v>
      </c>
      <c r="U126">
        <v>7743.2591300000004</v>
      </c>
      <c r="V126">
        <v>16968.32272</v>
      </c>
      <c r="W126">
        <f t="shared" si="38"/>
        <v>1.6968322720000002</v>
      </c>
      <c r="Y126">
        <v>4500000</v>
      </c>
      <c r="Z126">
        <v>27.3948</v>
      </c>
      <c r="AA126">
        <v>113.285</v>
      </c>
      <c r="AB126">
        <v>85.890199999999993</v>
      </c>
      <c r="AD126">
        <f t="shared" si="44"/>
        <v>331595.96692442318</v>
      </c>
      <c r="AE126">
        <f t="shared" si="45"/>
        <v>1.6635542348338717</v>
      </c>
      <c r="AF126">
        <f t="shared" si="46"/>
        <v>1663.5542348338718</v>
      </c>
      <c r="AG126">
        <f t="shared" si="47"/>
        <v>37.15108675011863</v>
      </c>
      <c r="AH126">
        <f t="shared" si="48"/>
        <v>1.6209485446561724E-2</v>
      </c>
      <c r="AJ126">
        <v>94</v>
      </c>
      <c r="AK126">
        <v>495.60358835473841</v>
      </c>
      <c r="AL126">
        <v>59.826738910419891</v>
      </c>
    </row>
    <row r="127" spans="2:38" x14ac:dyDescent="0.2">
      <c r="B127">
        <v>5493</v>
      </c>
      <c r="C127">
        <v>4600000</v>
      </c>
      <c r="E127">
        <v>399.99166000000002</v>
      </c>
      <c r="F127">
        <v>-520497.15824999998</v>
      </c>
      <c r="G127">
        <v>2504005.1174300001</v>
      </c>
      <c r="H127">
        <v>8361.3054800000009</v>
      </c>
      <c r="J127">
        <f t="shared" si="39"/>
        <v>2841.9637389783165</v>
      </c>
      <c r="K127">
        <f t="shared" si="40"/>
        <v>0.33573742436281401</v>
      </c>
      <c r="L127" s="2">
        <f t="shared" si="41"/>
        <v>0.99848774362205128</v>
      </c>
      <c r="M127">
        <f t="shared" si="42"/>
        <v>600.80177000002004</v>
      </c>
      <c r="N127">
        <f t="shared" si="43"/>
        <v>-4.047448135593263</v>
      </c>
      <c r="P127">
        <f t="shared" si="34"/>
        <v>5493</v>
      </c>
      <c r="Q127">
        <v>4600000</v>
      </c>
      <c r="R127">
        <v>399.99166000000002</v>
      </c>
      <c r="S127">
        <v>-520497.15824999998</v>
      </c>
      <c r="T127">
        <v>2504005.1174300001</v>
      </c>
      <c r="U127">
        <v>8361.3054800000009</v>
      </c>
      <c r="V127">
        <v>18414.78702</v>
      </c>
      <c r="W127">
        <f t="shared" si="38"/>
        <v>1.8414787020000001</v>
      </c>
      <c r="Y127">
        <v>4600000</v>
      </c>
      <c r="Z127">
        <v>27.386199999999999</v>
      </c>
      <c r="AA127">
        <v>113.369</v>
      </c>
      <c r="AB127">
        <v>85.982799999999997</v>
      </c>
      <c r="AD127">
        <f t="shared" si="44"/>
        <v>332669.6250243205</v>
      </c>
      <c r="AE127">
        <f t="shared" si="45"/>
        <v>1.7995372470724147</v>
      </c>
      <c r="AF127">
        <f t="shared" si="46"/>
        <v>1799.5372470724146</v>
      </c>
      <c r="AG127">
        <f t="shared" si="47"/>
        <v>36.470716946959001</v>
      </c>
      <c r="AH127">
        <f t="shared" si="48"/>
        <v>1.6511877210305639E-2</v>
      </c>
      <c r="AJ127">
        <v>95</v>
      </c>
      <c r="AK127">
        <v>409.26003170275544</v>
      </c>
      <c r="AL127">
        <v>59.565984509256118</v>
      </c>
    </row>
    <row r="128" spans="2:38" x14ac:dyDescent="0.2">
      <c r="B128">
        <v>5591</v>
      </c>
      <c r="C128">
        <v>4700000</v>
      </c>
      <c r="E128">
        <v>400.00864000000001</v>
      </c>
      <c r="F128">
        <v>-520446.60047</v>
      </c>
      <c r="G128">
        <v>2504005.1174300001</v>
      </c>
      <c r="H128">
        <v>8980.2447800000009</v>
      </c>
      <c r="J128">
        <f t="shared" si="39"/>
        <v>2892.5215189782903</v>
      </c>
      <c r="K128">
        <f t="shared" si="40"/>
        <v>0.34172727828372351</v>
      </c>
      <c r="L128" s="2">
        <f t="shared" si="41"/>
        <v>0.99848774362205128</v>
      </c>
      <c r="M128">
        <f t="shared" si="42"/>
        <v>651.35954999999376</v>
      </c>
      <c r="N128">
        <f t="shared" si="43"/>
        <v>-3.9841042857145541</v>
      </c>
      <c r="P128">
        <f t="shared" si="34"/>
        <v>5591</v>
      </c>
      <c r="Q128">
        <v>4700000</v>
      </c>
      <c r="R128">
        <v>400.00864000000001</v>
      </c>
      <c r="S128">
        <v>-520446.60047</v>
      </c>
      <c r="T128">
        <v>2504005.1174300001</v>
      </c>
      <c r="U128">
        <v>8980.2447800000009</v>
      </c>
      <c r="V128">
        <v>19744.998100000001</v>
      </c>
      <c r="W128">
        <f t="shared" si="38"/>
        <v>1.9744998100000002</v>
      </c>
      <c r="Y128">
        <v>4700000</v>
      </c>
      <c r="Z128">
        <v>27.4129</v>
      </c>
      <c r="AA128">
        <v>113.38800000000001</v>
      </c>
      <c r="AB128">
        <v>85.975099999999998</v>
      </c>
      <c r="AD128">
        <f t="shared" si="44"/>
        <v>332580.25854433747</v>
      </c>
      <c r="AE128">
        <f t="shared" si="45"/>
        <v>1.9300471478506469</v>
      </c>
      <c r="AF128">
        <f t="shared" si="46"/>
        <v>1930.047147850647</v>
      </c>
      <c r="AG128">
        <f t="shared" si="47"/>
        <v>35.821826452405652</v>
      </c>
      <c r="AH128">
        <f t="shared" si="48"/>
        <v>1.6810979775140934E-2</v>
      </c>
      <c r="AJ128">
        <v>96</v>
      </c>
      <c r="AK128">
        <v>531.54266888618474</v>
      </c>
      <c r="AL128">
        <v>59.404224711462859</v>
      </c>
    </row>
    <row r="129" spans="1:38" x14ac:dyDescent="0.2">
      <c r="AJ129">
        <v>97</v>
      </c>
      <c r="AK129">
        <v>455.83583084057364</v>
      </c>
      <c r="AL129">
        <v>58.406497937438978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535.0898066644969</v>
      </c>
      <c r="AL130">
        <v>57.940169765293348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9.46406027805754E-2</v>
      </c>
      <c r="L131">
        <f>K131*16.02</f>
        <v>1.5161424565448178</v>
      </c>
      <c r="AE131" t="s">
        <v>9</v>
      </c>
      <c r="AJ131">
        <v>99</v>
      </c>
      <c r="AK131">
        <v>442.49342621798712</v>
      </c>
      <c r="AL131">
        <v>57.929121394265394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582.4439845285882</v>
      </c>
      <c r="AL132">
        <v>56.331763845135477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78" si="49">(1/6)*3.14*(AB133)^3</f>
        <v>103754.63858995668</v>
      </c>
      <c r="AJ133">
        <v>101</v>
      </c>
      <c r="AK133">
        <v>589.60375345383841</v>
      </c>
      <c r="AL133">
        <v>56.193154369444706</v>
      </c>
    </row>
    <row r="134" spans="1:38" x14ac:dyDescent="0.2">
      <c r="B134">
        <v>0</v>
      </c>
      <c r="C134">
        <v>100000</v>
      </c>
      <c r="E134">
        <v>399.98478999999998</v>
      </c>
      <c r="F134">
        <v>-600035.89798000001</v>
      </c>
      <c r="G134" s="2">
        <v>2507797.55027</v>
      </c>
      <c r="H134">
        <v>2.7730000000000001E-2</v>
      </c>
      <c r="Y134">
        <v>100000</v>
      </c>
      <c r="Z134">
        <v>39.526400000000002</v>
      </c>
      <c r="AA134">
        <v>97.492400000000004</v>
      </c>
      <c r="AB134">
        <v>57.966000000000001</v>
      </c>
      <c r="AD134">
        <f t="shared" si="49"/>
        <v>101929.14825812425</v>
      </c>
      <c r="AJ134">
        <v>102</v>
      </c>
      <c r="AK134">
        <v>650.7640445360388</v>
      </c>
      <c r="AL134">
        <v>55.13694955302698</v>
      </c>
    </row>
    <row r="135" spans="1:38" x14ac:dyDescent="0.2">
      <c r="B135">
        <v>0</v>
      </c>
      <c r="C135">
        <v>200000</v>
      </c>
      <c r="E135">
        <v>400.02438000000001</v>
      </c>
      <c r="F135">
        <v>-575281.37795999995</v>
      </c>
      <c r="G135" s="2">
        <v>2506412.84394</v>
      </c>
      <c r="H135">
        <v>1.763E-2</v>
      </c>
      <c r="J135">
        <f>F135-(128000-$B$133)/128000*F$134</f>
        <v>1010.9120257133618</v>
      </c>
      <c r="K135">
        <f>B135/$B$133</f>
        <v>0</v>
      </c>
      <c r="L135" s="2">
        <f>G135/$G$134</f>
        <v>0.99944783966718087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38.662300000000002</v>
      </c>
      <c r="AA135">
        <v>97.230400000000003</v>
      </c>
      <c r="AB135">
        <v>58.568100000000001</v>
      </c>
      <c r="AD135">
        <f t="shared" si="49"/>
        <v>105138.50655982023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635.79357371046024</v>
      </c>
      <c r="AL135">
        <v>55.055172859695517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399.96588000000003</v>
      </c>
      <c r="F136">
        <v>-575284.27373000002</v>
      </c>
      <c r="G136" s="2">
        <v>2506412.84394</v>
      </c>
      <c r="H136">
        <v>-6.6784499999999998</v>
      </c>
      <c r="J136">
        <f t="shared" ref="J136:J178" si="50">F136-(128000-$B$133)/128000*F$134</f>
        <v>1008.0162557133008</v>
      </c>
      <c r="K136">
        <f t="shared" ref="K136:K178" si="51">B136/$B$133</f>
        <v>7.8973346495557744E-3</v>
      </c>
      <c r="L136" s="2">
        <f t="shared" ref="L136:L178" si="52">G136/$G$134</f>
        <v>0.99944783966718087</v>
      </c>
      <c r="M136">
        <f t="shared" ref="M136:M178" si="53">F136-$F$135</f>
        <v>-2.8957700000610203</v>
      </c>
      <c r="N136">
        <f>((M136-M135)-(B136-B135)*$B$15)/(B136-B135)</f>
        <v>-4.5723942500015253</v>
      </c>
      <c r="P136">
        <f>B136</f>
        <v>40</v>
      </c>
      <c r="Q136">
        <v>300000</v>
      </c>
      <c r="R136">
        <v>399.96588000000003</v>
      </c>
      <c r="S136">
        <v>-575284.27373000002</v>
      </c>
      <c r="T136" s="2">
        <v>2506412.84394</v>
      </c>
      <c r="U136">
        <v>-6.6784499999999998</v>
      </c>
      <c r="V136">
        <v>17.526199999999999</v>
      </c>
      <c r="W136">
        <f>V136*10^-4</f>
        <v>1.7526200000000001E-3</v>
      </c>
      <c r="Y136">
        <v>300000</v>
      </c>
      <c r="Z136">
        <v>38.079900000000002</v>
      </c>
      <c r="AA136">
        <v>96.443600000000004</v>
      </c>
      <c r="AB136">
        <v>58.363700000000001</v>
      </c>
      <c r="AD136">
        <f t="shared" si="49"/>
        <v>104041.55799303524</v>
      </c>
      <c r="AE136">
        <f>W136*$AD$132/AD136</f>
        <v>1.7219278211746004E-3</v>
      </c>
      <c r="AF136">
        <f>AE136*1000</f>
        <v>1.7219278211746003</v>
      </c>
      <c r="AG136">
        <f t="shared" ref="AG136:AG178" si="54">AD136/P136*0.6022</f>
        <v>1566.3456555851453</v>
      </c>
      <c r="AH136">
        <f t="shared" ref="AH136:AH178" si="55">P136/AD136</f>
        <v>3.8446175520245174E-4</v>
      </c>
      <c r="AJ136">
        <v>104</v>
      </c>
      <c r="AK136">
        <v>493.18687755133777</v>
      </c>
      <c r="AL136">
        <v>54.924508319611718</v>
      </c>
    </row>
    <row r="137" spans="1:38" x14ac:dyDescent="0.2">
      <c r="B137">
        <v>80</v>
      </c>
      <c r="C137">
        <v>400000</v>
      </c>
      <c r="E137">
        <v>399.96724</v>
      </c>
      <c r="F137">
        <v>-575286.72690999997</v>
      </c>
      <c r="G137" s="2">
        <v>2506412.84394</v>
      </c>
      <c r="H137">
        <v>-28.94595</v>
      </c>
      <c r="J137">
        <f t="shared" si="50"/>
        <v>1005.5630757133476</v>
      </c>
      <c r="K137">
        <f t="shared" si="51"/>
        <v>1.5794669299111549E-2</v>
      </c>
      <c r="L137" s="2">
        <f t="shared" si="52"/>
        <v>0.99944783966718087</v>
      </c>
      <c r="M137">
        <f t="shared" si="53"/>
        <v>-5.3489500000141561</v>
      </c>
      <c r="N137">
        <f t="shared" ref="N137:N178" si="56">((M137-M136)-(B137-B136)*$B$15)/(B137-B136)</f>
        <v>-4.5613294999988288</v>
      </c>
      <c r="P137">
        <f t="shared" ref="P137:P179" si="57">B137</f>
        <v>80</v>
      </c>
      <c r="Q137">
        <v>400000</v>
      </c>
      <c r="R137">
        <v>399.96724</v>
      </c>
      <c r="S137">
        <v>-575286.72690999997</v>
      </c>
      <c r="T137" s="2">
        <v>2506412.84394</v>
      </c>
      <c r="U137">
        <v>-28.94595</v>
      </c>
      <c r="V137">
        <v>45.912990000000001</v>
      </c>
      <c r="W137">
        <f>V137*10^-4</f>
        <v>4.5912990000000001E-3</v>
      </c>
      <c r="Y137">
        <v>400000</v>
      </c>
      <c r="Z137">
        <v>38.171500000000002</v>
      </c>
      <c r="AA137">
        <v>96.571700000000007</v>
      </c>
      <c r="AB137">
        <v>58.400199999999998</v>
      </c>
      <c r="AD137">
        <f t="shared" si="49"/>
        <v>104236.87934617419</v>
      </c>
      <c r="AE137">
        <f t="shared" ref="AE137:AE178" si="58">W137*$AD$132/AD137</f>
        <v>4.502442778030042E-3</v>
      </c>
      <c r="AF137">
        <f t="shared" ref="AF137:AF178" si="59">AE137*1000</f>
        <v>4.5024427780300424</v>
      </c>
      <c r="AG137">
        <f t="shared" si="54"/>
        <v>784.64310927832616</v>
      </c>
      <c r="AH137">
        <f t="shared" si="55"/>
        <v>7.6748268464865786E-4</v>
      </c>
      <c r="AJ137">
        <v>105</v>
      </c>
      <c r="AK137">
        <v>551.03450784674351</v>
      </c>
      <c r="AL137">
        <v>54.38851904775639</v>
      </c>
    </row>
    <row r="138" spans="1:38" x14ac:dyDescent="0.2">
      <c r="B138">
        <v>120</v>
      </c>
      <c r="C138">
        <v>500000</v>
      </c>
      <c r="E138">
        <v>399.96122000000003</v>
      </c>
      <c r="F138">
        <v>-575290.02875000006</v>
      </c>
      <c r="G138" s="2">
        <v>2506412.84394</v>
      </c>
      <c r="H138">
        <v>-14.84244</v>
      </c>
      <c r="J138">
        <f t="shared" si="50"/>
        <v>1002.2612357132602</v>
      </c>
      <c r="K138">
        <f t="shared" si="51"/>
        <v>2.3692003948667325E-2</v>
      </c>
      <c r="L138" s="2">
        <f t="shared" si="52"/>
        <v>0.99944783966718087</v>
      </c>
      <c r="M138">
        <f t="shared" si="53"/>
        <v>-8.6507900001015514</v>
      </c>
      <c r="N138">
        <f t="shared" si="56"/>
        <v>-4.5825460000021847</v>
      </c>
      <c r="P138">
        <f t="shared" si="57"/>
        <v>120</v>
      </c>
      <c r="Q138">
        <v>500000</v>
      </c>
      <c r="R138">
        <v>399.96122000000003</v>
      </c>
      <c r="S138">
        <v>-575290.02875000006</v>
      </c>
      <c r="T138" s="2">
        <v>2506412.84394</v>
      </c>
      <c r="U138">
        <v>-14.84244</v>
      </c>
      <c r="V138">
        <v>71.629819999999995</v>
      </c>
      <c r="W138">
        <f t="shared" ref="W138:W179" si="60">V138*10^-4</f>
        <v>7.162982E-3</v>
      </c>
      <c r="Y138">
        <v>500000</v>
      </c>
      <c r="Z138">
        <v>38.267899999999997</v>
      </c>
      <c r="AA138">
        <v>96.821200000000005</v>
      </c>
      <c r="AB138">
        <v>58.5533</v>
      </c>
      <c r="AD138">
        <f t="shared" si="49"/>
        <v>105058.82205303489</v>
      </c>
      <c r="AE138">
        <f t="shared" si="58"/>
        <v>6.9693994925388069E-3</v>
      </c>
      <c r="AF138">
        <f t="shared" si="59"/>
        <v>6.9693994925388072</v>
      </c>
      <c r="AG138">
        <f t="shared" si="54"/>
        <v>527.22018866948008</v>
      </c>
      <c r="AH138">
        <f t="shared" si="55"/>
        <v>1.14221726129218E-3</v>
      </c>
      <c r="AJ138">
        <v>106</v>
      </c>
      <c r="AK138">
        <v>523.51912110210628</v>
      </c>
      <c r="AL138">
        <v>54.120827689270854</v>
      </c>
    </row>
    <row r="139" spans="1:38" x14ac:dyDescent="0.2">
      <c r="B139">
        <v>160</v>
      </c>
      <c r="C139">
        <v>600000</v>
      </c>
      <c r="E139">
        <v>400.01278000000002</v>
      </c>
      <c r="F139">
        <v>-575289.10410999996</v>
      </c>
      <c r="G139" s="2">
        <v>2506412.84394</v>
      </c>
      <c r="H139">
        <v>-34.586399999999998</v>
      </c>
      <c r="J139">
        <f t="shared" si="50"/>
        <v>1003.1858757133596</v>
      </c>
      <c r="K139">
        <f t="shared" si="51"/>
        <v>3.1589338598223098E-2</v>
      </c>
      <c r="L139" s="2">
        <f t="shared" si="52"/>
        <v>0.99944783966718087</v>
      </c>
      <c r="M139">
        <f t="shared" si="53"/>
        <v>-7.7261500000022352</v>
      </c>
      <c r="N139">
        <f t="shared" si="56"/>
        <v>-4.4768839999975167</v>
      </c>
      <c r="P139">
        <f t="shared" si="57"/>
        <v>160</v>
      </c>
      <c r="Q139">
        <v>600000</v>
      </c>
      <c r="R139">
        <v>400.01278000000002</v>
      </c>
      <c r="S139">
        <v>-575289.10410999996</v>
      </c>
      <c r="T139" s="2">
        <v>2506412.84394</v>
      </c>
      <c r="U139">
        <v>-34.586399999999998</v>
      </c>
      <c r="V139">
        <v>102.10543</v>
      </c>
      <c r="W139">
        <f t="shared" si="60"/>
        <v>1.0210543000000001E-2</v>
      </c>
      <c r="Y139">
        <v>600000</v>
      </c>
      <c r="Z139">
        <v>38.259799999999998</v>
      </c>
      <c r="AA139">
        <v>96.607200000000006</v>
      </c>
      <c r="AB139">
        <v>58.3474</v>
      </c>
      <c r="AD139">
        <f t="shared" si="49"/>
        <v>103954.41116327602</v>
      </c>
      <c r="AE139">
        <f t="shared" si="58"/>
        <v>1.004014401949267E-2</v>
      </c>
      <c r="AF139">
        <f t="shared" si="59"/>
        <v>10.04014401949267</v>
      </c>
      <c r="AG139">
        <f t="shared" si="54"/>
        <v>391.25841501578009</v>
      </c>
      <c r="AH139">
        <f t="shared" si="55"/>
        <v>1.5391362252891411E-3</v>
      </c>
      <c r="AJ139">
        <v>107</v>
      </c>
      <c r="AK139">
        <v>724.94230461123561</v>
      </c>
      <c r="AL139">
        <v>53.76920264588383</v>
      </c>
    </row>
    <row r="140" spans="1:38" x14ac:dyDescent="0.2">
      <c r="B140">
        <v>200</v>
      </c>
      <c r="C140">
        <v>700000</v>
      </c>
      <c r="E140">
        <v>400.02028000000001</v>
      </c>
      <c r="F140">
        <v>-575291.77520999999</v>
      </c>
      <c r="G140">
        <v>2506412.84394</v>
      </c>
      <c r="H140">
        <v>6.2143899999999999</v>
      </c>
      <c r="J140">
        <f t="shared" ref="J140:J179" si="61">F140-(128000-$B$133)/128000*F$134</f>
        <v>1000.5147757133236</v>
      </c>
      <c r="K140">
        <f t="shared" ref="K140:K179" si="62">B140/$B$133</f>
        <v>3.9486673247778874E-2</v>
      </c>
      <c r="L140" s="2">
        <f t="shared" ref="L140:L179" si="63">G140/$G$134</f>
        <v>0.99944783966718087</v>
      </c>
      <c r="M140">
        <f t="shared" ref="M140:M179" si="64">F140-$F$135</f>
        <v>-10.397250000038184</v>
      </c>
      <c r="N140">
        <f t="shared" ref="N140:N179" si="65">((M140-M139)-(B140-B139)*$B$15)/(B140-B139)</f>
        <v>-4.5667775000008985</v>
      </c>
      <c r="P140">
        <f t="shared" si="57"/>
        <v>200</v>
      </c>
      <c r="Q140">
        <v>700000</v>
      </c>
      <c r="R140">
        <v>400.02028000000001</v>
      </c>
      <c r="S140">
        <v>-575291.77520999999</v>
      </c>
      <c r="T140">
        <v>2506412.84394</v>
      </c>
      <c r="U140">
        <v>6.2143899999999999</v>
      </c>
      <c r="V140">
        <v>129.64506</v>
      </c>
      <c r="W140">
        <f t="shared" si="60"/>
        <v>1.2964506000000001E-2</v>
      </c>
      <c r="Y140">
        <v>700000</v>
      </c>
      <c r="Z140">
        <v>38.217399999999998</v>
      </c>
      <c r="AA140">
        <v>96.385800000000003</v>
      </c>
      <c r="AB140">
        <v>58.168399999999998</v>
      </c>
      <c r="AD140">
        <f t="shared" ref="AD140:AD179" si="66">(1/6)*3.14*(AB140)^3</f>
        <v>103000.59939502792</v>
      </c>
      <c r="AE140">
        <f t="shared" ref="AE140:AE179" si="67">W140*$AD$132/AD140</f>
        <v>1.2866198507988902E-2</v>
      </c>
      <c r="AF140">
        <f t="shared" ref="AF140:AF179" si="68">AE140*1000</f>
        <v>12.866198507988901</v>
      </c>
      <c r="AG140">
        <f t="shared" ref="AG140:AG179" si="69">AD140/P140*0.6022</f>
        <v>310.13480477842904</v>
      </c>
      <c r="AH140">
        <f t="shared" ref="AH140:AH179" si="70">P140/AD140</f>
        <v>1.9417362731352654E-3</v>
      </c>
      <c r="AJ140">
        <v>108</v>
      </c>
      <c r="AK140">
        <v>535.88342682665916</v>
      </c>
      <c r="AL140">
        <v>53.039376963813375</v>
      </c>
    </row>
    <row r="141" spans="1:38" x14ac:dyDescent="0.2">
      <c r="B141">
        <v>240</v>
      </c>
      <c r="C141">
        <v>800000</v>
      </c>
      <c r="E141">
        <v>400.02096</v>
      </c>
      <c r="F141">
        <v>-575295.09944999998</v>
      </c>
      <c r="G141">
        <v>2506412.84394</v>
      </c>
      <c r="H141">
        <v>10.76369</v>
      </c>
      <c r="J141">
        <f t="shared" si="61"/>
        <v>997.19053571333643</v>
      </c>
      <c r="K141">
        <f t="shared" si="62"/>
        <v>4.738400789733465E-2</v>
      </c>
      <c r="L141" s="2">
        <f t="shared" si="63"/>
        <v>0.99944783966718087</v>
      </c>
      <c r="M141">
        <f t="shared" si="64"/>
        <v>-13.721490000025369</v>
      </c>
      <c r="N141">
        <f t="shared" si="65"/>
        <v>-4.5831059999996793</v>
      </c>
      <c r="P141">
        <f t="shared" si="57"/>
        <v>240</v>
      </c>
      <c r="Q141">
        <v>800000</v>
      </c>
      <c r="R141">
        <v>400.02096</v>
      </c>
      <c r="S141">
        <v>-575295.09944999998</v>
      </c>
      <c r="T141">
        <v>2506412.84394</v>
      </c>
      <c r="U141">
        <v>10.76369</v>
      </c>
      <c r="V141">
        <v>189.82169999999999</v>
      </c>
      <c r="W141">
        <f t="shared" si="60"/>
        <v>1.898217E-2</v>
      </c>
      <c r="Y141">
        <v>800000</v>
      </c>
      <c r="Z141">
        <v>38.359900000000003</v>
      </c>
      <c r="AA141">
        <v>96.695700000000002</v>
      </c>
      <c r="AB141">
        <v>58.335799999999999</v>
      </c>
      <c r="AD141">
        <f t="shared" si="66"/>
        <v>103892.42220847611</v>
      </c>
      <c r="AE141">
        <f t="shared" si="67"/>
        <v>1.8676522414764432E-2</v>
      </c>
      <c r="AF141">
        <f t="shared" si="68"/>
        <v>18.676522414764431</v>
      </c>
      <c r="AG141">
        <f t="shared" si="69"/>
        <v>260.68340272476797</v>
      </c>
      <c r="AH141">
        <f t="shared" si="70"/>
        <v>2.3100818606231273E-3</v>
      </c>
      <c r="AJ141">
        <v>109</v>
      </c>
      <c r="AK141">
        <v>601.70176786907382</v>
      </c>
      <c r="AL141">
        <v>52.50774652036133</v>
      </c>
    </row>
    <row r="142" spans="1:38" x14ac:dyDescent="0.2">
      <c r="B142">
        <v>280</v>
      </c>
      <c r="C142">
        <v>900000</v>
      </c>
      <c r="E142">
        <v>400.02274999999997</v>
      </c>
      <c r="F142">
        <v>-575296.22401000001</v>
      </c>
      <c r="G142">
        <v>2506412.84394</v>
      </c>
      <c r="H142">
        <v>11.693049999999999</v>
      </c>
      <c r="J142">
        <f t="shared" si="61"/>
        <v>996.06597571331076</v>
      </c>
      <c r="K142">
        <f t="shared" si="62"/>
        <v>5.5281342546890426E-2</v>
      </c>
      <c r="L142" s="2">
        <f t="shared" si="63"/>
        <v>0.99944783966718087</v>
      </c>
      <c r="M142">
        <f t="shared" si="64"/>
        <v>-14.846050000051036</v>
      </c>
      <c r="N142">
        <f t="shared" si="65"/>
        <v>-4.5281140000006417</v>
      </c>
      <c r="P142">
        <f t="shared" si="57"/>
        <v>280</v>
      </c>
      <c r="Q142">
        <v>900000</v>
      </c>
      <c r="R142">
        <v>400.02274999999997</v>
      </c>
      <c r="S142">
        <v>-575296.22401000001</v>
      </c>
      <c r="T142">
        <v>2506412.84394</v>
      </c>
      <c r="U142">
        <v>11.693049999999999</v>
      </c>
      <c r="V142">
        <v>250.53747000000001</v>
      </c>
      <c r="W142">
        <f t="shared" si="60"/>
        <v>2.5053747000000001E-2</v>
      </c>
      <c r="Y142">
        <v>900000</v>
      </c>
      <c r="Z142">
        <v>38.094200000000001</v>
      </c>
      <c r="AA142">
        <v>96.477599999999995</v>
      </c>
      <c r="AB142">
        <v>58.383400000000002</v>
      </c>
      <c r="AD142">
        <f t="shared" si="66"/>
        <v>104146.94767509805</v>
      </c>
      <c r="AE142">
        <f t="shared" si="67"/>
        <v>2.4590092811146162E-2</v>
      </c>
      <c r="AF142">
        <f t="shared" si="68"/>
        <v>24.59009281114616</v>
      </c>
      <c r="AG142">
        <f t="shared" si="69"/>
        <v>223.99032817837158</v>
      </c>
      <c r="AH142">
        <f t="shared" si="70"/>
        <v>2.6885089409773369E-3</v>
      </c>
      <c r="AJ142">
        <v>110</v>
      </c>
      <c r="AK142">
        <v>696.9952660690484</v>
      </c>
      <c r="AL142">
        <v>52.352579188595456</v>
      </c>
    </row>
    <row r="143" spans="1:38" x14ac:dyDescent="0.2">
      <c r="B143">
        <v>320</v>
      </c>
      <c r="C143">
        <v>1000000</v>
      </c>
      <c r="E143">
        <v>399.93927000000002</v>
      </c>
      <c r="F143">
        <v>-575295.01835999999</v>
      </c>
      <c r="G143">
        <v>2506412.84394</v>
      </c>
      <c r="H143">
        <v>3.5262099999999998</v>
      </c>
      <c r="J143">
        <f t="shared" si="61"/>
        <v>997.27162571332883</v>
      </c>
      <c r="K143">
        <f t="shared" si="62"/>
        <v>6.3178677196446195E-2</v>
      </c>
      <c r="L143" s="2">
        <f t="shared" si="63"/>
        <v>0.99944783966718087</v>
      </c>
      <c r="M143">
        <f t="shared" si="64"/>
        <v>-13.640400000032969</v>
      </c>
      <c r="N143">
        <f t="shared" si="65"/>
        <v>-4.4698587499995481</v>
      </c>
      <c r="P143">
        <f t="shared" si="57"/>
        <v>320</v>
      </c>
      <c r="Q143">
        <v>1000000</v>
      </c>
      <c r="R143">
        <v>399.93927000000002</v>
      </c>
      <c r="S143">
        <v>-575295.01835999999</v>
      </c>
      <c r="T143">
        <v>2506412.84394</v>
      </c>
      <c r="U143">
        <v>3.5262099999999998</v>
      </c>
      <c r="V143">
        <v>301.22636</v>
      </c>
      <c r="W143">
        <f t="shared" si="60"/>
        <v>3.0122636000000001E-2</v>
      </c>
      <c r="Y143">
        <v>1000000</v>
      </c>
      <c r="Z143">
        <v>38.316200000000002</v>
      </c>
      <c r="AA143">
        <v>96.575100000000006</v>
      </c>
      <c r="AB143">
        <v>58.258899999999997</v>
      </c>
      <c r="AD143">
        <f t="shared" si="66"/>
        <v>103482.1012670506</v>
      </c>
      <c r="AE143">
        <f t="shared" si="67"/>
        <v>2.9755123814546161E-2</v>
      </c>
      <c r="AF143">
        <f t="shared" si="68"/>
        <v>29.75512381454616</v>
      </c>
      <c r="AG143">
        <f t="shared" si="69"/>
        <v>194.74037932193085</v>
      </c>
      <c r="AH143">
        <f t="shared" si="70"/>
        <v>3.0923222091730966E-3</v>
      </c>
      <c r="AJ143">
        <v>111</v>
      </c>
      <c r="AK143">
        <v>713.90659210265619</v>
      </c>
      <c r="AL143">
        <v>51.748524609635474</v>
      </c>
    </row>
    <row r="144" spans="1:38" x14ac:dyDescent="0.2">
      <c r="B144">
        <v>360</v>
      </c>
      <c r="C144">
        <v>1100000</v>
      </c>
      <c r="E144">
        <v>400.04620999999997</v>
      </c>
      <c r="F144">
        <v>-575297.24450000003</v>
      </c>
      <c r="G144">
        <v>2506412.84394</v>
      </c>
      <c r="H144">
        <v>16.340520000000001</v>
      </c>
      <c r="J144">
        <f t="shared" si="61"/>
        <v>995.04548571328633</v>
      </c>
      <c r="K144">
        <f t="shared" si="62"/>
        <v>7.1076011846001971E-2</v>
      </c>
      <c r="L144" s="2">
        <f t="shared" si="63"/>
        <v>0.99944783966718087</v>
      </c>
      <c r="M144">
        <f t="shared" si="64"/>
        <v>-15.866540000075474</v>
      </c>
      <c r="N144">
        <f t="shared" si="65"/>
        <v>-4.5556535000010623</v>
      </c>
      <c r="P144">
        <f t="shared" si="57"/>
        <v>360</v>
      </c>
      <c r="Q144">
        <v>1100000</v>
      </c>
      <c r="R144">
        <v>400.04620999999997</v>
      </c>
      <c r="S144">
        <v>-575297.24450000003</v>
      </c>
      <c r="T144">
        <v>2506412.84394</v>
      </c>
      <c r="U144">
        <v>16.340520000000001</v>
      </c>
      <c r="V144">
        <v>390.65483999999998</v>
      </c>
      <c r="W144">
        <f t="shared" si="60"/>
        <v>3.9065483999999998E-2</v>
      </c>
      <c r="Y144">
        <v>1100000</v>
      </c>
      <c r="Z144">
        <v>38.532499999999999</v>
      </c>
      <c r="AA144">
        <v>96.983800000000002</v>
      </c>
      <c r="AB144">
        <v>58.451300000000003</v>
      </c>
      <c r="AD144">
        <f t="shared" si="66"/>
        <v>104510.73970467239</v>
      </c>
      <c r="AE144">
        <f t="shared" si="67"/>
        <v>3.8209056559171006E-2</v>
      </c>
      <c r="AF144">
        <f t="shared" si="68"/>
        <v>38.209056559171003</v>
      </c>
      <c r="AG144">
        <f t="shared" si="69"/>
        <v>174.82324291709364</v>
      </c>
      <c r="AH144">
        <f t="shared" si="70"/>
        <v>3.444622064845125E-3</v>
      </c>
      <c r="AJ144">
        <v>112</v>
      </c>
      <c r="AK144">
        <v>770.31214771394298</v>
      </c>
      <c r="AL144">
        <v>51.202269841793878</v>
      </c>
    </row>
    <row r="145" spans="2:38" x14ac:dyDescent="0.2">
      <c r="B145">
        <v>400</v>
      </c>
      <c r="C145">
        <v>1200000</v>
      </c>
      <c r="E145">
        <v>399.99874999999997</v>
      </c>
      <c r="F145">
        <v>-575297.98976000003</v>
      </c>
      <c r="G145">
        <v>2506412.84394</v>
      </c>
      <c r="H145">
        <v>36.815989999999999</v>
      </c>
      <c r="J145">
        <f t="shared" si="61"/>
        <v>994.30022571329027</v>
      </c>
      <c r="K145">
        <f t="shared" si="62"/>
        <v>7.8973346495557747E-2</v>
      </c>
      <c r="L145" s="2">
        <f t="shared" si="63"/>
        <v>0.99944783966718087</v>
      </c>
      <c r="M145">
        <f t="shared" si="64"/>
        <v>-16.611800000071526</v>
      </c>
      <c r="N145">
        <f t="shared" si="65"/>
        <v>-4.5186314999999011</v>
      </c>
      <c r="P145">
        <f t="shared" si="57"/>
        <v>400</v>
      </c>
      <c r="Q145">
        <v>1200000</v>
      </c>
      <c r="R145">
        <v>399.99874999999997</v>
      </c>
      <c r="S145">
        <v>-575297.98976000003</v>
      </c>
      <c r="T145">
        <v>2506412.84394</v>
      </c>
      <c r="U145">
        <v>36.815989999999999</v>
      </c>
      <c r="V145">
        <v>484.46895000000001</v>
      </c>
      <c r="W145">
        <f t="shared" si="60"/>
        <v>4.8446895000000004E-2</v>
      </c>
      <c r="Y145">
        <v>1200000</v>
      </c>
      <c r="Z145">
        <v>38.484999999999999</v>
      </c>
      <c r="AA145">
        <v>96.569500000000005</v>
      </c>
      <c r="AB145">
        <v>58.084499999999998</v>
      </c>
      <c r="AD145">
        <f t="shared" si="66"/>
        <v>102555.54890025208</v>
      </c>
      <c r="AE145">
        <f t="shared" si="67"/>
        <v>4.828817713957527E-2</v>
      </c>
      <c r="AF145">
        <f t="shared" si="68"/>
        <v>48.288177139575268</v>
      </c>
      <c r="AG145">
        <f t="shared" si="69"/>
        <v>154.39737886932949</v>
      </c>
      <c r="AH145">
        <f t="shared" si="70"/>
        <v>3.9003252801957048E-3</v>
      </c>
      <c r="AJ145">
        <v>113</v>
      </c>
      <c r="AK145">
        <v>589.03643530479451</v>
      </c>
      <c r="AL145">
        <v>51.06203482300171</v>
      </c>
    </row>
    <row r="146" spans="2:38" x14ac:dyDescent="0.2">
      <c r="B146">
        <v>440</v>
      </c>
      <c r="C146">
        <v>1300000</v>
      </c>
      <c r="E146">
        <v>400.00644</v>
      </c>
      <c r="F146">
        <v>-575298.71716</v>
      </c>
      <c r="G146">
        <v>2506412.84394</v>
      </c>
      <c r="H146">
        <v>67.687910000000002</v>
      </c>
      <c r="J146">
        <f t="shared" si="61"/>
        <v>993.57282571331598</v>
      </c>
      <c r="K146">
        <f t="shared" si="62"/>
        <v>8.6870681145113524E-2</v>
      </c>
      <c r="L146" s="2">
        <f t="shared" si="63"/>
        <v>0.99944783966718087</v>
      </c>
      <c r="M146">
        <f t="shared" si="64"/>
        <v>-17.339200000045821</v>
      </c>
      <c r="N146">
        <f t="shared" si="65"/>
        <v>-4.5181849999993577</v>
      </c>
      <c r="P146">
        <f t="shared" si="57"/>
        <v>440</v>
      </c>
      <c r="Q146">
        <v>1300000</v>
      </c>
      <c r="R146">
        <v>400.00644</v>
      </c>
      <c r="S146">
        <v>-575298.71716</v>
      </c>
      <c r="T146">
        <v>2506412.84394</v>
      </c>
      <c r="U146">
        <v>67.687910000000002</v>
      </c>
      <c r="V146">
        <v>612.93739000000005</v>
      </c>
      <c r="W146">
        <f t="shared" si="60"/>
        <v>6.1293739000000007E-2</v>
      </c>
      <c r="Y146">
        <v>1300000</v>
      </c>
      <c r="Z146">
        <v>38.482999999999997</v>
      </c>
      <c r="AA146">
        <v>96.897499999999994</v>
      </c>
      <c r="AB146">
        <v>58.414499999999997</v>
      </c>
      <c r="AD146">
        <f t="shared" si="66"/>
        <v>104313.4691040641</v>
      </c>
      <c r="AE146">
        <f t="shared" si="67"/>
        <v>6.0063377870622596E-2</v>
      </c>
      <c r="AF146">
        <f t="shared" si="68"/>
        <v>60.063377870622595</v>
      </c>
      <c r="AG146">
        <f t="shared" si="69"/>
        <v>142.76720703288046</v>
      </c>
      <c r="AH146">
        <f t="shared" si="70"/>
        <v>4.2180554800746953E-3</v>
      </c>
      <c r="AJ146">
        <v>114</v>
      </c>
      <c r="AK146">
        <v>800.14224113213982</v>
      </c>
      <c r="AL146">
        <v>50.623313768732892</v>
      </c>
    </row>
    <row r="147" spans="2:38" x14ac:dyDescent="0.2">
      <c r="B147">
        <v>480</v>
      </c>
      <c r="C147">
        <v>1400000</v>
      </c>
      <c r="E147">
        <v>399.99167999999997</v>
      </c>
      <c r="F147">
        <v>-575303.31169</v>
      </c>
      <c r="G147">
        <v>2506412.84394</v>
      </c>
      <c r="H147">
        <v>113.3527</v>
      </c>
      <c r="J147">
        <f t="shared" si="61"/>
        <v>988.97829571331386</v>
      </c>
      <c r="K147">
        <f t="shared" si="62"/>
        <v>9.47680157946693E-2</v>
      </c>
      <c r="L147" s="2">
        <f t="shared" si="63"/>
        <v>0.99944783966718087</v>
      </c>
      <c r="M147">
        <f t="shared" si="64"/>
        <v>-21.933730000047944</v>
      </c>
      <c r="N147">
        <f t="shared" si="65"/>
        <v>-4.6148632500000533</v>
      </c>
      <c r="P147">
        <f t="shared" si="57"/>
        <v>480</v>
      </c>
      <c r="Q147">
        <v>1400000</v>
      </c>
      <c r="R147">
        <v>399.99167999999997</v>
      </c>
      <c r="S147">
        <v>-575303.31169</v>
      </c>
      <c r="T147">
        <v>2506412.84394</v>
      </c>
      <c r="U147">
        <v>113.3527</v>
      </c>
      <c r="V147">
        <v>740.3877</v>
      </c>
      <c r="W147">
        <f t="shared" si="60"/>
        <v>7.4038770000000004E-2</v>
      </c>
      <c r="Y147">
        <v>1400000</v>
      </c>
      <c r="Z147">
        <v>38.516399999999997</v>
      </c>
      <c r="AA147">
        <v>96.867400000000004</v>
      </c>
      <c r="AB147">
        <v>58.350999999999999</v>
      </c>
      <c r="AD147">
        <f t="shared" si="66"/>
        <v>103973.65412718501</v>
      </c>
      <c r="AE147">
        <f t="shared" si="67"/>
        <v>7.2789697492580102E-2</v>
      </c>
      <c r="AF147">
        <f t="shared" si="68"/>
        <v>72.789697492580103</v>
      </c>
      <c r="AG147">
        <f t="shared" si="69"/>
        <v>130.44361357373086</v>
      </c>
      <c r="AH147">
        <f t="shared" si="70"/>
        <v>4.6165541071860718E-3</v>
      </c>
      <c r="AJ147">
        <v>115</v>
      </c>
      <c r="AK147">
        <v>860.79234838190212</v>
      </c>
      <c r="AL147">
        <v>50.330501970731369</v>
      </c>
    </row>
    <row r="148" spans="2:38" x14ac:dyDescent="0.2">
      <c r="B148">
        <v>520</v>
      </c>
      <c r="C148">
        <v>1500000</v>
      </c>
      <c r="E148">
        <v>399.96089000000001</v>
      </c>
      <c r="F148">
        <v>-575299.70467999997</v>
      </c>
      <c r="G148">
        <v>2506412.84394</v>
      </c>
      <c r="H148">
        <v>136.29101</v>
      </c>
      <c r="J148">
        <f t="shared" si="61"/>
        <v>992.58530571334995</v>
      </c>
      <c r="K148">
        <f t="shared" si="62"/>
        <v>0.10266535044422508</v>
      </c>
      <c r="L148" s="2">
        <f t="shared" si="63"/>
        <v>0.99944783966718087</v>
      </c>
      <c r="M148">
        <f t="shared" si="64"/>
        <v>-18.326720000011846</v>
      </c>
      <c r="N148">
        <f t="shared" si="65"/>
        <v>-4.4098247499990979</v>
      </c>
      <c r="P148">
        <f t="shared" si="57"/>
        <v>520</v>
      </c>
      <c r="Q148">
        <v>1500000</v>
      </c>
      <c r="R148">
        <v>399.96089000000001</v>
      </c>
      <c r="S148">
        <v>-575299.70467999997</v>
      </c>
      <c r="T148">
        <v>2506412.84394</v>
      </c>
      <c r="U148">
        <v>136.29101</v>
      </c>
      <c r="V148">
        <v>887.17102</v>
      </c>
      <c r="W148">
        <f t="shared" si="60"/>
        <v>8.8717102000000006E-2</v>
      </c>
      <c r="Y148">
        <v>1500000</v>
      </c>
      <c r="Z148">
        <v>38.531799999999997</v>
      </c>
      <c r="AA148">
        <v>96.626499999999993</v>
      </c>
      <c r="AB148">
        <v>58.094700000000003</v>
      </c>
      <c r="AD148">
        <f t="shared" si="66"/>
        <v>102609.58656806432</v>
      </c>
      <c r="AE148">
        <f t="shared" si="67"/>
        <v>8.8379885741349459E-2</v>
      </c>
      <c r="AF148">
        <f t="shared" si="68"/>
        <v>88.379885741349455</v>
      </c>
      <c r="AG148">
        <f t="shared" si="69"/>
        <v>118.82979429093911</v>
      </c>
      <c r="AH148">
        <f t="shared" si="70"/>
        <v>5.067752608622654E-3</v>
      </c>
      <c r="AJ148">
        <v>116</v>
      </c>
      <c r="AK148">
        <v>642.93371256801493</v>
      </c>
      <c r="AL148">
        <v>49.441831704779261</v>
      </c>
    </row>
    <row r="149" spans="2:38" x14ac:dyDescent="0.2">
      <c r="B149">
        <v>560</v>
      </c>
      <c r="C149">
        <v>1600000</v>
      </c>
      <c r="E149">
        <v>400.01652999999999</v>
      </c>
      <c r="F149">
        <v>-575301.65633000003</v>
      </c>
      <c r="G149">
        <v>2506412.84394</v>
      </c>
      <c r="H149">
        <v>158.89015000000001</v>
      </c>
      <c r="J149">
        <f t="shared" si="61"/>
        <v>990.63365571328904</v>
      </c>
      <c r="K149">
        <f t="shared" si="62"/>
        <v>0.11056268509378085</v>
      </c>
      <c r="L149" s="2">
        <f t="shared" si="63"/>
        <v>0.99944783966718087</v>
      </c>
      <c r="M149">
        <f t="shared" si="64"/>
        <v>-20.278370000072755</v>
      </c>
      <c r="N149">
        <f t="shared" si="65"/>
        <v>-4.5487912500015231</v>
      </c>
      <c r="P149">
        <f t="shared" si="57"/>
        <v>560</v>
      </c>
      <c r="Q149">
        <v>1600000</v>
      </c>
      <c r="R149">
        <v>400.01652999999999</v>
      </c>
      <c r="S149">
        <v>-575301.65633000003</v>
      </c>
      <c r="T149">
        <v>2506412.84394</v>
      </c>
      <c r="U149">
        <v>158.89015000000001</v>
      </c>
      <c r="V149">
        <v>1071.8677399999999</v>
      </c>
      <c r="W149">
        <f t="shared" si="60"/>
        <v>0.107186774</v>
      </c>
      <c r="Y149">
        <v>1600000</v>
      </c>
      <c r="Z149">
        <v>38.541899999999998</v>
      </c>
      <c r="AA149">
        <v>97.172799999999995</v>
      </c>
      <c r="AB149">
        <v>58.630899999999997</v>
      </c>
      <c r="AD149">
        <f t="shared" si="66"/>
        <v>105477.07553468317</v>
      </c>
      <c r="AE149">
        <f t="shared" si="67"/>
        <v>0.10387646141122631</v>
      </c>
      <c r="AF149">
        <f t="shared" si="68"/>
        <v>103.8764614112263</v>
      </c>
      <c r="AG149">
        <f t="shared" si="69"/>
        <v>113.42552658390393</v>
      </c>
      <c r="AH149">
        <f t="shared" si="70"/>
        <v>5.3092105290296916E-3</v>
      </c>
      <c r="AJ149">
        <v>117</v>
      </c>
      <c r="AK149">
        <v>675.07599756356626</v>
      </c>
      <c r="AL149">
        <v>49.375409185192801</v>
      </c>
    </row>
    <row r="150" spans="2:38" x14ac:dyDescent="0.2">
      <c r="B150">
        <v>600</v>
      </c>
      <c r="C150">
        <v>1700000</v>
      </c>
      <c r="E150">
        <v>400.08391</v>
      </c>
      <c r="F150">
        <v>-575299.86682999996</v>
      </c>
      <c r="G150">
        <v>2506412.84394</v>
      </c>
      <c r="H150">
        <v>228.49861999999999</v>
      </c>
      <c r="J150">
        <f t="shared" si="61"/>
        <v>992.42315571336076</v>
      </c>
      <c r="K150">
        <f t="shared" si="62"/>
        <v>0.11846001974333663</v>
      </c>
      <c r="L150" s="2">
        <f t="shared" si="63"/>
        <v>0.99944783966718087</v>
      </c>
      <c r="M150">
        <f t="shared" si="64"/>
        <v>-18.488870000001043</v>
      </c>
      <c r="N150">
        <f t="shared" si="65"/>
        <v>-4.4552624999982076</v>
      </c>
      <c r="P150">
        <f t="shared" si="57"/>
        <v>600</v>
      </c>
      <c r="Q150">
        <v>1700000</v>
      </c>
      <c r="R150">
        <v>400.08391</v>
      </c>
      <c r="S150">
        <v>-575299.86682999996</v>
      </c>
      <c r="T150">
        <v>2506412.84394</v>
      </c>
      <c r="U150">
        <v>228.49861999999999</v>
      </c>
      <c r="V150">
        <v>1258.2169899999999</v>
      </c>
      <c r="W150">
        <f t="shared" si="60"/>
        <v>0.12582169900000001</v>
      </c>
      <c r="Y150">
        <v>1700000</v>
      </c>
      <c r="Z150">
        <v>38.584899999999998</v>
      </c>
      <c r="AA150">
        <v>96.872799999999998</v>
      </c>
      <c r="AB150">
        <v>58.2879</v>
      </c>
      <c r="AD150">
        <f t="shared" si="66"/>
        <v>103636.71155012991</v>
      </c>
      <c r="AE150">
        <f t="shared" si="67"/>
        <v>0.12410119052963239</v>
      </c>
      <c r="AF150">
        <f t="shared" si="68"/>
        <v>124.10119052963239</v>
      </c>
      <c r="AG150">
        <f t="shared" si="69"/>
        <v>104.01671282581371</v>
      </c>
      <c r="AH150">
        <f t="shared" si="70"/>
        <v>5.7894542486498632E-3</v>
      </c>
      <c r="AJ150">
        <v>118</v>
      </c>
      <c r="AK150">
        <v>711.43185974847097</v>
      </c>
      <c r="AL150">
        <v>49.075670221190769</v>
      </c>
    </row>
    <row r="151" spans="2:38" x14ac:dyDescent="0.2">
      <c r="B151">
        <v>640</v>
      </c>
      <c r="C151">
        <v>1800000</v>
      </c>
      <c r="E151">
        <v>399.98435999999998</v>
      </c>
      <c r="F151">
        <v>-575300.67506000004</v>
      </c>
      <c r="G151">
        <v>2506412.84394</v>
      </c>
      <c r="H151">
        <v>267.36691000000002</v>
      </c>
      <c r="J151">
        <f t="shared" si="61"/>
        <v>991.61492571327835</v>
      </c>
      <c r="K151">
        <f t="shared" si="62"/>
        <v>0.12635735439289239</v>
      </c>
      <c r="L151" s="2">
        <f t="shared" si="63"/>
        <v>0.99944783966718087</v>
      </c>
      <c r="M151">
        <f t="shared" si="64"/>
        <v>-19.297100000083447</v>
      </c>
      <c r="N151">
        <f t="shared" si="65"/>
        <v>-4.5202057500020603</v>
      </c>
      <c r="P151">
        <f t="shared" si="57"/>
        <v>640</v>
      </c>
      <c r="Q151">
        <v>1800000</v>
      </c>
      <c r="R151">
        <v>399.98435999999998</v>
      </c>
      <c r="S151">
        <v>-575300.67506000004</v>
      </c>
      <c r="T151">
        <v>2506412.84394</v>
      </c>
      <c r="U151">
        <v>267.36691000000002</v>
      </c>
      <c r="V151">
        <v>1532.0180499999999</v>
      </c>
      <c r="W151">
        <f t="shared" si="60"/>
        <v>0.153201805</v>
      </c>
      <c r="Y151">
        <v>1800000</v>
      </c>
      <c r="Z151">
        <v>38.489400000000003</v>
      </c>
      <c r="AA151">
        <v>96.892099999999999</v>
      </c>
      <c r="AB151">
        <v>58.402700000000003</v>
      </c>
      <c r="AD151">
        <f t="shared" si="66"/>
        <v>104250.2664589225</v>
      </c>
      <c r="AE151">
        <f t="shared" si="67"/>
        <v>0.1502175709591366</v>
      </c>
      <c r="AF151">
        <f t="shared" si="68"/>
        <v>150.21757095913659</v>
      </c>
      <c r="AG151">
        <f t="shared" si="69"/>
        <v>98.092985096192393</v>
      </c>
      <c r="AH151">
        <f t="shared" si="70"/>
        <v>6.1390730377862178E-3</v>
      </c>
      <c r="AJ151">
        <v>119</v>
      </c>
      <c r="AK151">
        <v>856.10857123449227</v>
      </c>
      <c r="AL151">
        <v>49.036707340410729</v>
      </c>
    </row>
    <row r="152" spans="2:38" x14ac:dyDescent="0.2">
      <c r="B152">
        <v>680</v>
      </c>
      <c r="C152">
        <v>1900000</v>
      </c>
      <c r="E152">
        <v>399.97036000000003</v>
      </c>
      <c r="F152">
        <v>-575300.34903000004</v>
      </c>
      <c r="G152">
        <v>2506412.84394</v>
      </c>
      <c r="H152">
        <v>301.19925999999998</v>
      </c>
      <c r="J152">
        <f t="shared" si="61"/>
        <v>991.94095571327489</v>
      </c>
      <c r="K152">
        <f t="shared" si="62"/>
        <v>0.13425468904244817</v>
      </c>
      <c r="L152" s="2">
        <f t="shared" si="63"/>
        <v>0.99944783966718087</v>
      </c>
      <c r="M152">
        <f t="shared" si="64"/>
        <v>-18.971070000086911</v>
      </c>
      <c r="N152">
        <f t="shared" si="65"/>
        <v>-4.4918492500000866</v>
      </c>
      <c r="P152">
        <f t="shared" si="57"/>
        <v>680</v>
      </c>
      <c r="Q152">
        <v>1900000</v>
      </c>
      <c r="R152">
        <v>399.97036000000003</v>
      </c>
      <c r="S152">
        <v>-575300.34903000004</v>
      </c>
      <c r="T152">
        <v>2506412.84394</v>
      </c>
      <c r="U152">
        <v>301.19925999999998</v>
      </c>
      <c r="V152">
        <v>1714.8147899999999</v>
      </c>
      <c r="W152">
        <f t="shared" si="60"/>
        <v>0.17148147899999999</v>
      </c>
      <c r="Y152">
        <v>1900000</v>
      </c>
      <c r="Z152">
        <v>38.013199999999998</v>
      </c>
      <c r="AA152">
        <v>96.868399999999994</v>
      </c>
      <c r="AB152">
        <v>58.855200000000004</v>
      </c>
      <c r="AD152">
        <f t="shared" si="66"/>
        <v>106692.26063872754</v>
      </c>
      <c r="AE152">
        <f t="shared" si="67"/>
        <v>0.16429272386983315</v>
      </c>
      <c r="AF152">
        <f t="shared" si="68"/>
        <v>164.29272386983314</v>
      </c>
      <c r="AG152">
        <f t="shared" si="69"/>
        <v>94.485410818590779</v>
      </c>
      <c r="AH152">
        <f t="shared" si="70"/>
        <v>6.3734707272025985E-3</v>
      </c>
      <c r="AJ152">
        <v>120</v>
      </c>
      <c r="AK152">
        <v>682.22005889606237</v>
      </c>
      <c r="AL152">
        <v>48.654700912411954</v>
      </c>
    </row>
    <row r="153" spans="2:38" x14ac:dyDescent="0.2">
      <c r="B153">
        <v>720</v>
      </c>
      <c r="C153">
        <v>2000000</v>
      </c>
      <c r="E153">
        <v>400.02181999999999</v>
      </c>
      <c r="F153">
        <v>-575298.26543999999</v>
      </c>
      <c r="G153">
        <v>2506412.84394</v>
      </c>
      <c r="H153">
        <v>370.64742999999999</v>
      </c>
      <c r="J153">
        <f t="shared" si="61"/>
        <v>994.02454571332783</v>
      </c>
      <c r="K153">
        <f t="shared" si="62"/>
        <v>0.14215202369200394</v>
      </c>
      <c r="L153" s="2">
        <f t="shared" si="63"/>
        <v>0.99944783966718087</v>
      </c>
      <c r="M153">
        <f t="shared" si="64"/>
        <v>-16.887480000033975</v>
      </c>
      <c r="N153">
        <f t="shared" si="65"/>
        <v>-4.4479102499986762</v>
      </c>
      <c r="P153">
        <f t="shared" si="57"/>
        <v>720</v>
      </c>
      <c r="Q153">
        <v>2000000</v>
      </c>
      <c r="R153">
        <v>400.02181999999999</v>
      </c>
      <c r="S153">
        <v>-575298.26543999999</v>
      </c>
      <c r="T153">
        <v>2506412.84394</v>
      </c>
      <c r="U153">
        <v>370.64742999999999</v>
      </c>
      <c r="V153">
        <v>1987.33456</v>
      </c>
      <c r="W153">
        <f t="shared" si="60"/>
        <v>0.198733456</v>
      </c>
      <c r="Y153">
        <v>2000000</v>
      </c>
      <c r="Z153">
        <v>38.026800000000001</v>
      </c>
      <c r="AA153">
        <v>97.007400000000004</v>
      </c>
      <c r="AB153">
        <v>58.980600000000003</v>
      </c>
      <c r="AD153">
        <f t="shared" si="66"/>
        <v>107375.68722707241</v>
      </c>
      <c r="AE153">
        <f t="shared" si="67"/>
        <v>0.18919038251156589</v>
      </c>
      <c r="AF153">
        <f t="shared" si="68"/>
        <v>189.1903825115659</v>
      </c>
      <c r="AG153">
        <f t="shared" si="69"/>
        <v>89.807831733531955</v>
      </c>
      <c r="AH153">
        <f t="shared" si="70"/>
        <v>6.705428562029896E-3</v>
      </c>
      <c r="AJ153">
        <v>121</v>
      </c>
      <c r="AK153">
        <v>931.30204760919582</v>
      </c>
      <c r="AL153">
        <v>48.439893342696891</v>
      </c>
    </row>
    <row r="154" spans="2:38" x14ac:dyDescent="0.2">
      <c r="B154">
        <v>760</v>
      </c>
      <c r="C154">
        <v>2100000</v>
      </c>
      <c r="E154">
        <v>399.87416999999999</v>
      </c>
      <c r="F154">
        <v>-575300.00925</v>
      </c>
      <c r="G154">
        <v>2506412.84394</v>
      </c>
      <c r="H154">
        <v>399.37317999999999</v>
      </c>
      <c r="J154">
        <f t="shared" si="61"/>
        <v>992.28073571331333</v>
      </c>
      <c r="K154">
        <f t="shared" si="62"/>
        <v>0.15004935834155972</v>
      </c>
      <c r="L154" s="2">
        <f t="shared" si="63"/>
        <v>0.99944783966718087</v>
      </c>
      <c r="M154">
        <f t="shared" si="64"/>
        <v>-18.631290000048466</v>
      </c>
      <c r="N154">
        <f t="shared" si="65"/>
        <v>-4.5435952500003625</v>
      </c>
      <c r="P154">
        <f t="shared" si="57"/>
        <v>760</v>
      </c>
      <c r="Q154">
        <v>2100000</v>
      </c>
      <c r="R154">
        <v>399.87416999999999</v>
      </c>
      <c r="S154">
        <v>-575300.00925</v>
      </c>
      <c r="T154">
        <v>2506412.84394</v>
      </c>
      <c r="U154">
        <v>399.37317999999999</v>
      </c>
      <c r="V154">
        <v>2283.0445500000001</v>
      </c>
      <c r="W154">
        <f t="shared" si="60"/>
        <v>0.22830445500000002</v>
      </c>
      <c r="Y154">
        <v>2100000</v>
      </c>
      <c r="Z154">
        <v>38.1633</v>
      </c>
      <c r="AA154">
        <v>97.114699999999999</v>
      </c>
      <c r="AB154">
        <v>58.9514</v>
      </c>
      <c r="AD154">
        <f t="shared" si="66"/>
        <v>107216.28813294737</v>
      </c>
      <c r="AE154">
        <f t="shared" si="67"/>
        <v>0.21766452082206805</v>
      </c>
      <c r="AF154">
        <f t="shared" si="68"/>
        <v>217.66452082206806</v>
      </c>
      <c r="AG154">
        <f t="shared" si="69"/>
        <v>84.954800939027507</v>
      </c>
      <c r="AH154">
        <f t="shared" si="70"/>
        <v>7.088475204976373E-3</v>
      </c>
      <c r="AJ154">
        <v>122</v>
      </c>
      <c r="AK154">
        <v>766.4530568775275</v>
      </c>
      <c r="AL154">
        <v>48.146724168323544</v>
      </c>
    </row>
    <row r="155" spans="2:38" x14ac:dyDescent="0.2">
      <c r="B155">
        <v>800</v>
      </c>
      <c r="C155">
        <v>2200000</v>
      </c>
      <c r="E155">
        <v>399.99428999999998</v>
      </c>
      <c r="F155">
        <v>-575294.57898999995</v>
      </c>
      <c r="G155">
        <v>2506412.84394</v>
      </c>
      <c r="H155">
        <v>460.62247000000002</v>
      </c>
      <c r="J155">
        <f t="shared" si="61"/>
        <v>997.71099571336526</v>
      </c>
      <c r="K155">
        <f t="shared" si="62"/>
        <v>0.15794669299111549</v>
      </c>
      <c r="L155" s="2">
        <f t="shared" si="63"/>
        <v>0.99944783966718087</v>
      </c>
      <c r="M155">
        <f t="shared" si="64"/>
        <v>-13.201029999996535</v>
      </c>
      <c r="N155">
        <f t="shared" si="65"/>
        <v>-4.3642434999987021</v>
      </c>
      <c r="P155">
        <f t="shared" si="57"/>
        <v>800</v>
      </c>
      <c r="Q155">
        <v>2200000</v>
      </c>
      <c r="R155">
        <v>399.99428999999998</v>
      </c>
      <c r="S155">
        <v>-575294.57898999995</v>
      </c>
      <c r="T155">
        <v>2506412.84394</v>
      </c>
      <c r="U155">
        <v>460.62247000000002</v>
      </c>
      <c r="V155">
        <v>2555.9927400000001</v>
      </c>
      <c r="W155">
        <f t="shared" si="60"/>
        <v>0.25559927400000004</v>
      </c>
      <c r="Y155">
        <v>2200000</v>
      </c>
      <c r="Z155">
        <v>38.069800000000001</v>
      </c>
      <c r="AA155">
        <v>97.175899999999999</v>
      </c>
      <c r="AB155">
        <v>59.106099999999998</v>
      </c>
      <c r="AD155">
        <f t="shared" si="66"/>
        <v>108062.57458409303</v>
      </c>
      <c r="AE155">
        <f t="shared" si="67"/>
        <v>0.24177886372490376</v>
      </c>
      <c r="AF155">
        <f t="shared" si="68"/>
        <v>241.77886372490377</v>
      </c>
      <c r="AG155">
        <f t="shared" si="69"/>
        <v>81.344103018176014</v>
      </c>
      <c r="AH155">
        <f t="shared" si="70"/>
        <v>7.4031180830089272E-3</v>
      </c>
      <c r="AJ155">
        <v>123</v>
      </c>
      <c r="AK155">
        <v>978.56407045984383</v>
      </c>
      <c r="AL155">
        <v>47.225666100962542</v>
      </c>
    </row>
    <row r="156" spans="2:38" x14ac:dyDescent="0.2">
      <c r="B156">
        <v>840</v>
      </c>
      <c r="C156">
        <v>2300000</v>
      </c>
      <c r="E156">
        <v>400.02053999999998</v>
      </c>
      <c r="F156">
        <v>-575291.33108999999</v>
      </c>
      <c r="G156">
        <v>2506412.84394</v>
      </c>
      <c r="H156">
        <v>530.82345999999995</v>
      </c>
      <c r="J156">
        <f t="shared" si="61"/>
        <v>1000.9588957133237</v>
      </c>
      <c r="K156">
        <f t="shared" si="62"/>
        <v>0.16584402764067127</v>
      </c>
      <c r="L156" s="2">
        <f t="shared" si="63"/>
        <v>0.99944783966718087</v>
      </c>
      <c r="M156">
        <f t="shared" si="64"/>
        <v>-9.9531300000380725</v>
      </c>
      <c r="N156">
        <f t="shared" si="65"/>
        <v>-4.4188025000010382</v>
      </c>
      <c r="P156">
        <f t="shared" si="57"/>
        <v>840</v>
      </c>
      <c r="Q156">
        <v>2300000</v>
      </c>
      <c r="R156">
        <v>400.02053999999998</v>
      </c>
      <c r="S156">
        <v>-575291.33108999999</v>
      </c>
      <c r="T156">
        <v>2506412.84394</v>
      </c>
      <c r="U156">
        <v>530.82345999999995</v>
      </c>
      <c r="V156">
        <v>2863.0866999999998</v>
      </c>
      <c r="W156">
        <f t="shared" si="60"/>
        <v>0.28630866999999999</v>
      </c>
      <c r="Y156">
        <v>2300000</v>
      </c>
      <c r="Z156">
        <v>38.058199999999999</v>
      </c>
      <c r="AA156">
        <v>97.235100000000003</v>
      </c>
      <c r="AB156">
        <v>59.176900000000003</v>
      </c>
      <c r="AD156">
        <f t="shared" si="66"/>
        <v>108451.36686385037</v>
      </c>
      <c r="AE156">
        <f t="shared" si="67"/>
        <v>0.26985688081157594</v>
      </c>
      <c r="AF156">
        <f t="shared" si="68"/>
        <v>269.85688081157593</v>
      </c>
      <c r="AG156">
        <f t="shared" si="69"/>
        <v>77.749301339774632</v>
      </c>
      <c r="AH156">
        <f t="shared" si="70"/>
        <v>7.7454072206810847E-3</v>
      </c>
      <c r="AJ156">
        <v>124</v>
      </c>
      <c r="AK156">
        <v>1036.6383864695063</v>
      </c>
      <c r="AL156">
        <v>46.878600495055224</v>
      </c>
    </row>
    <row r="157" spans="2:38" x14ac:dyDescent="0.2">
      <c r="B157">
        <v>880</v>
      </c>
      <c r="C157">
        <v>2400000</v>
      </c>
      <c r="E157">
        <v>400.06119999999999</v>
      </c>
      <c r="F157">
        <v>-575286.15209999995</v>
      </c>
      <c r="G157">
        <v>2506412.84394</v>
      </c>
      <c r="H157">
        <v>575.24968999999999</v>
      </c>
      <c r="J157">
        <f t="shared" si="61"/>
        <v>1006.1378857133677</v>
      </c>
      <c r="K157">
        <f t="shared" si="62"/>
        <v>0.17374136229022705</v>
      </c>
      <c r="L157" s="2">
        <f t="shared" si="63"/>
        <v>0.99944783966718087</v>
      </c>
      <c r="M157">
        <f t="shared" si="64"/>
        <v>-4.7741399999940768</v>
      </c>
      <c r="N157">
        <f t="shared" si="65"/>
        <v>-4.3705252499989005</v>
      </c>
      <c r="P157">
        <f t="shared" si="57"/>
        <v>880</v>
      </c>
      <c r="Q157">
        <v>2400000</v>
      </c>
      <c r="R157">
        <v>400.06119999999999</v>
      </c>
      <c r="S157">
        <v>-575286.15209999995</v>
      </c>
      <c r="T157">
        <v>2506412.84394</v>
      </c>
      <c r="U157">
        <v>575.24968999999999</v>
      </c>
      <c r="V157">
        <v>3188.7585199999999</v>
      </c>
      <c r="W157">
        <f t="shared" si="60"/>
        <v>0.31887585200000002</v>
      </c>
      <c r="Y157">
        <v>2400000</v>
      </c>
      <c r="Z157">
        <v>38.197200000000002</v>
      </c>
      <c r="AA157">
        <v>97.624200000000002</v>
      </c>
      <c r="AB157">
        <v>59.427</v>
      </c>
      <c r="AD157">
        <f t="shared" si="66"/>
        <v>109832.23413578277</v>
      </c>
      <c r="AE157">
        <f t="shared" si="67"/>
        <v>0.29677399355119549</v>
      </c>
      <c r="AF157">
        <f t="shared" si="68"/>
        <v>296.77399355119547</v>
      </c>
      <c r="AG157">
        <f t="shared" si="69"/>
        <v>75.160194768827708</v>
      </c>
      <c r="AH157">
        <f t="shared" si="70"/>
        <v>8.0122197907044179E-3</v>
      </c>
      <c r="AJ157">
        <v>125</v>
      </c>
      <c r="AK157">
        <v>1024.370473257356</v>
      </c>
      <c r="AL157">
        <v>46.413245492431123</v>
      </c>
    </row>
    <row r="158" spans="2:38" x14ac:dyDescent="0.2">
      <c r="B158">
        <v>920</v>
      </c>
      <c r="C158">
        <v>2500000</v>
      </c>
      <c r="E158">
        <v>399.96197999999998</v>
      </c>
      <c r="F158">
        <v>-575284.95840999996</v>
      </c>
      <c r="G158">
        <v>2506412.84394</v>
      </c>
      <c r="H158">
        <v>660.26760000000002</v>
      </c>
      <c r="J158">
        <f t="shared" si="61"/>
        <v>1007.3315757133532</v>
      </c>
      <c r="K158">
        <f t="shared" si="62"/>
        <v>0.18163869693978282</v>
      </c>
      <c r="L158" s="2">
        <f t="shared" si="63"/>
        <v>0.99944783966718087</v>
      </c>
      <c r="M158">
        <f t="shared" si="64"/>
        <v>-3.5804500000085682</v>
      </c>
      <c r="N158">
        <f t="shared" si="65"/>
        <v>-4.4701577500003626</v>
      </c>
      <c r="P158">
        <f t="shared" si="57"/>
        <v>920</v>
      </c>
      <c r="Q158">
        <v>2500000</v>
      </c>
      <c r="R158">
        <v>399.96197999999998</v>
      </c>
      <c r="S158">
        <v>-575284.95840999996</v>
      </c>
      <c r="T158">
        <v>2506412.84394</v>
      </c>
      <c r="U158">
        <v>660.26760000000002</v>
      </c>
      <c r="V158">
        <v>3592.0199600000001</v>
      </c>
      <c r="W158">
        <f t="shared" si="60"/>
        <v>0.35920199600000002</v>
      </c>
      <c r="Y158">
        <v>2500000</v>
      </c>
      <c r="Z158">
        <v>38.005699999999997</v>
      </c>
      <c r="AA158">
        <v>97.6494</v>
      </c>
      <c r="AB158">
        <v>59.643700000000003</v>
      </c>
      <c r="AD158">
        <f t="shared" si="66"/>
        <v>111038.12738929332</v>
      </c>
      <c r="AE158">
        <f t="shared" si="67"/>
        <v>0.33067444930056666</v>
      </c>
      <c r="AF158">
        <f t="shared" si="68"/>
        <v>330.67444930056666</v>
      </c>
      <c r="AG158">
        <f t="shared" si="69"/>
        <v>72.681695993296117</v>
      </c>
      <c r="AH158">
        <f t="shared" si="70"/>
        <v>8.2854423217579368E-3</v>
      </c>
      <c r="AJ158">
        <v>126</v>
      </c>
      <c r="AK158">
        <v>851.44836888180646</v>
      </c>
      <c r="AL158">
        <v>46.310131840172154</v>
      </c>
    </row>
    <row r="159" spans="2:38" x14ac:dyDescent="0.2">
      <c r="B159">
        <v>960</v>
      </c>
      <c r="C159">
        <v>2600000</v>
      </c>
      <c r="E159">
        <v>400.01893000000001</v>
      </c>
      <c r="F159">
        <v>-575282.03905000002</v>
      </c>
      <c r="G159">
        <v>2506412.84394</v>
      </c>
      <c r="H159">
        <v>739.42442000000005</v>
      </c>
      <c r="J159">
        <f t="shared" si="61"/>
        <v>1010.2509357132949</v>
      </c>
      <c r="K159">
        <f t="shared" si="62"/>
        <v>0.1895360315893386</v>
      </c>
      <c r="L159" s="2">
        <f t="shared" si="63"/>
        <v>0.99944783966718087</v>
      </c>
      <c r="M159">
        <f t="shared" si="64"/>
        <v>-0.66109000006690621</v>
      </c>
      <c r="N159">
        <f t="shared" si="65"/>
        <v>-4.4270160000014585</v>
      </c>
      <c r="P159">
        <f t="shared" si="57"/>
        <v>960</v>
      </c>
      <c r="Q159">
        <v>2600000</v>
      </c>
      <c r="R159">
        <v>400.01893000000001</v>
      </c>
      <c r="S159">
        <v>-575282.03905000002</v>
      </c>
      <c r="T159">
        <v>2506412.84394</v>
      </c>
      <c r="U159">
        <v>739.42442000000005</v>
      </c>
      <c r="V159">
        <v>3948.6983300000002</v>
      </c>
      <c r="W159">
        <f t="shared" si="60"/>
        <v>0.39486983300000006</v>
      </c>
      <c r="Y159">
        <v>2600000</v>
      </c>
      <c r="Z159">
        <v>38.205199999999998</v>
      </c>
      <c r="AA159">
        <v>97.041300000000007</v>
      </c>
      <c r="AB159">
        <v>58.836100000000002</v>
      </c>
      <c r="AD159">
        <f t="shared" si="66"/>
        <v>106588.42133863505</v>
      </c>
      <c r="AE159">
        <f t="shared" si="67"/>
        <v>0.37868486920431704</v>
      </c>
      <c r="AF159">
        <f t="shared" si="68"/>
        <v>378.68486920431707</v>
      </c>
      <c r="AG159">
        <f t="shared" si="69"/>
        <v>66.862028468881263</v>
      </c>
      <c r="AH159">
        <f t="shared" si="70"/>
        <v>9.0066067959675214E-3</v>
      </c>
      <c r="AJ159">
        <v>127</v>
      </c>
      <c r="AK159">
        <v>760.42800128029933</v>
      </c>
      <c r="AL159">
        <v>46.101458138027795</v>
      </c>
    </row>
    <row r="160" spans="2:38" x14ac:dyDescent="0.2">
      <c r="B160">
        <v>1000</v>
      </c>
      <c r="C160">
        <v>2700000</v>
      </c>
      <c r="E160">
        <v>399.96418999999997</v>
      </c>
      <c r="F160">
        <v>-575277.12751999998</v>
      </c>
      <c r="G160">
        <v>2506412.84394</v>
      </c>
      <c r="H160">
        <v>779.86838999999998</v>
      </c>
      <c r="J160">
        <f t="shared" si="61"/>
        <v>1015.1624657133361</v>
      </c>
      <c r="K160">
        <f t="shared" si="62"/>
        <v>0.19743336623889438</v>
      </c>
      <c r="L160" s="2">
        <f t="shared" si="63"/>
        <v>0.99944783966718087</v>
      </c>
      <c r="M160">
        <f t="shared" si="64"/>
        <v>4.2504399999743327</v>
      </c>
      <c r="N160">
        <f t="shared" si="65"/>
        <v>-4.3772117499989687</v>
      </c>
      <c r="P160">
        <f t="shared" si="57"/>
        <v>1000</v>
      </c>
      <c r="Q160">
        <v>2700000</v>
      </c>
      <c r="R160">
        <v>399.96418999999997</v>
      </c>
      <c r="S160">
        <v>-575277.12751999998</v>
      </c>
      <c r="T160">
        <v>2506412.84394</v>
      </c>
      <c r="U160">
        <v>779.86838999999998</v>
      </c>
      <c r="V160">
        <v>4339.4329500000003</v>
      </c>
      <c r="W160">
        <f t="shared" si="60"/>
        <v>0.43394329500000006</v>
      </c>
      <c r="Y160">
        <v>2700000</v>
      </c>
      <c r="Z160">
        <v>38.034399999999998</v>
      </c>
      <c r="AA160">
        <v>97.226399999999998</v>
      </c>
      <c r="AB160">
        <v>59.192</v>
      </c>
      <c r="AD160">
        <f t="shared" si="66"/>
        <v>108534.40772308139</v>
      </c>
      <c r="AE160">
        <f t="shared" si="67"/>
        <v>0.40869522942985759</v>
      </c>
      <c r="AF160">
        <f t="shared" si="68"/>
        <v>408.69522942985759</v>
      </c>
      <c r="AG160">
        <f t="shared" si="69"/>
        <v>65.359420330839612</v>
      </c>
      <c r="AH160">
        <f t="shared" si="70"/>
        <v>9.2136680061076677E-3</v>
      </c>
      <c r="AJ160">
        <v>128</v>
      </c>
      <c r="AK160">
        <v>808.42152380829884</v>
      </c>
      <c r="AL160">
        <v>45.444443933803285</v>
      </c>
    </row>
    <row r="161" spans="2:38" x14ac:dyDescent="0.2">
      <c r="B161">
        <v>1040</v>
      </c>
      <c r="C161">
        <v>2800000</v>
      </c>
      <c r="E161">
        <v>399.96100000000001</v>
      </c>
      <c r="F161">
        <v>-575268.27118000004</v>
      </c>
      <c r="G161">
        <v>2506412.84394</v>
      </c>
      <c r="H161">
        <v>846.90963999999997</v>
      </c>
      <c r="J161">
        <f t="shared" si="61"/>
        <v>1024.0188057132764</v>
      </c>
      <c r="K161">
        <f t="shared" si="62"/>
        <v>0.20533070088845015</v>
      </c>
      <c r="L161" s="2">
        <f t="shared" si="63"/>
        <v>0.99944783966718087</v>
      </c>
      <c r="M161">
        <f t="shared" si="64"/>
        <v>13.106779999914579</v>
      </c>
      <c r="N161">
        <f t="shared" si="65"/>
        <v>-4.278591500001494</v>
      </c>
      <c r="P161">
        <f t="shared" si="57"/>
        <v>1040</v>
      </c>
      <c r="Q161">
        <v>2800000</v>
      </c>
      <c r="R161">
        <v>399.96100000000001</v>
      </c>
      <c r="S161">
        <v>-575268.27118000004</v>
      </c>
      <c r="T161">
        <v>2506412.84394</v>
      </c>
      <c r="U161">
        <v>846.90963999999997</v>
      </c>
      <c r="V161">
        <v>4773.8072300000003</v>
      </c>
      <c r="W161">
        <f t="shared" si="60"/>
        <v>0.47738072300000006</v>
      </c>
      <c r="Y161">
        <v>2800000</v>
      </c>
      <c r="Z161">
        <v>37.999000000000002</v>
      </c>
      <c r="AA161">
        <v>97.829099999999997</v>
      </c>
      <c r="AB161">
        <v>59.830100000000002</v>
      </c>
      <c r="AD161">
        <f t="shared" si="66"/>
        <v>112082.44181153996</v>
      </c>
      <c r="AE161">
        <f t="shared" si="67"/>
        <v>0.43537282783252118</v>
      </c>
      <c r="AF161">
        <f t="shared" si="68"/>
        <v>435.37282783252118</v>
      </c>
      <c r="AG161">
        <f t="shared" si="69"/>
        <v>64.90004467202823</v>
      </c>
      <c r="AH161">
        <f t="shared" si="70"/>
        <v>9.2788842140743046E-3</v>
      </c>
      <c r="AJ161">
        <v>129</v>
      </c>
      <c r="AK161">
        <v>923.04286100164427</v>
      </c>
      <c r="AL161">
        <v>45.40373004997307</v>
      </c>
    </row>
    <row r="162" spans="2:38" x14ac:dyDescent="0.2">
      <c r="B162">
        <v>1080</v>
      </c>
      <c r="C162">
        <v>2900000</v>
      </c>
      <c r="E162">
        <v>399.99963000000002</v>
      </c>
      <c r="F162">
        <v>-575265.02544999996</v>
      </c>
      <c r="G162">
        <v>2506412.84394</v>
      </c>
      <c r="H162">
        <v>961.77575999999999</v>
      </c>
      <c r="J162">
        <f t="shared" si="61"/>
        <v>1027.2645357133588</v>
      </c>
      <c r="K162">
        <f t="shared" si="62"/>
        <v>0.21322803553800593</v>
      </c>
      <c r="L162" s="2">
        <f t="shared" si="63"/>
        <v>0.99944783966718087</v>
      </c>
      <c r="M162">
        <f t="shared" si="64"/>
        <v>16.352509999996983</v>
      </c>
      <c r="N162">
        <f t="shared" si="65"/>
        <v>-4.4188567499979401</v>
      </c>
      <c r="P162">
        <f t="shared" si="57"/>
        <v>1080</v>
      </c>
      <c r="Q162">
        <v>2900000</v>
      </c>
      <c r="R162">
        <v>399.99963000000002</v>
      </c>
      <c r="S162">
        <v>-575265.02544999996</v>
      </c>
      <c r="T162">
        <v>2506412.84394</v>
      </c>
      <c r="U162">
        <v>961.77575999999999</v>
      </c>
      <c r="V162">
        <v>5237.4324900000001</v>
      </c>
      <c r="W162">
        <f t="shared" si="60"/>
        <v>0.52374324900000002</v>
      </c>
      <c r="Y162">
        <v>2900000</v>
      </c>
      <c r="Z162">
        <v>37.959400000000002</v>
      </c>
      <c r="AA162">
        <v>97.434799999999996</v>
      </c>
      <c r="AB162">
        <v>59.4754</v>
      </c>
      <c r="AD162">
        <f t="shared" si="66"/>
        <v>110100.80957106392</v>
      </c>
      <c r="AE162">
        <f t="shared" si="67"/>
        <v>0.48625261767631167</v>
      </c>
      <c r="AF162">
        <f t="shared" si="68"/>
        <v>486.25261767631167</v>
      </c>
      <c r="AG162">
        <f t="shared" si="69"/>
        <v>61.391395855272854</v>
      </c>
      <c r="AH162">
        <f t="shared" si="70"/>
        <v>9.8091921776735022E-3</v>
      </c>
      <c r="AJ162">
        <v>130</v>
      </c>
      <c r="AK162">
        <v>1136.3147797165273</v>
      </c>
      <c r="AL162">
        <v>44.789404243030702</v>
      </c>
    </row>
    <row r="163" spans="2:38" x14ac:dyDescent="0.2">
      <c r="B163">
        <v>1120</v>
      </c>
      <c r="C163">
        <v>3000000</v>
      </c>
      <c r="E163">
        <v>400.10926000000001</v>
      </c>
      <c r="F163">
        <v>-575256.76835999999</v>
      </c>
      <c r="G163">
        <v>2506412.84394</v>
      </c>
      <c r="H163">
        <v>1070.08377</v>
      </c>
      <c r="J163">
        <f t="shared" si="61"/>
        <v>1035.5216257133288</v>
      </c>
      <c r="K163">
        <f t="shared" si="62"/>
        <v>0.2211253701875617</v>
      </c>
      <c r="L163" s="2">
        <f t="shared" si="63"/>
        <v>0.99944783966718087</v>
      </c>
      <c r="M163">
        <f t="shared" si="64"/>
        <v>24.609599999967031</v>
      </c>
      <c r="N163">
        <f t="shared" si="65"/>
        <v>-4.2935727500007488</v>
      </c>
      <c r="P163">
        <f t="shared" si="57"/>
        <v>1120</v>
      </c>
      <c r="Q163">
        <v>3000000</v>
      </c>
      <c r="R163">
        <v>400.10926000000001</v>
      </c>
      <c r="S163">
        <v>-575256.76835999999</v>
      </c>
      <c r="T163">
        <v>2506412.84394</v>
      </c>
      <c r="U163">
        <v>1070.08377</v>
      </c>
      <c r="V163">
        <v>5745.1147799999999</v>
      </c>
      <c r="W163">
        <f t="shared" si="60"/>
        <v>0.57451147800000002</v>
      </c>
      <c r="Y163">
        <v>3000000</v>
      </c>
      <c r="Z163">
        <v>37.990299999999998</v>
      </c>
      <c r="AA163">
        <v>97.534400000000005</v>
      </c>
      <c r="AB163">
        <v>59.5441</v>
      </c>
      <c r="AD163">
        <f t="shared" si="66"/>
        <v>110482.78259189375</v>
      </c>
      <c r="AE163">
        <f t="shared" si="67"/>
        <v>0.53154266888618473</v>
      </c>
      <c r="AF163">
        <f t="shared" si="68"/>
        <v>531.54266888618474</v>
      </c>
      <c r="AG163">
        <f t="shared" si="69"/>
        <v>59.404224711462859</v>
      </c>
      <c r="AH163">
        <f t="shared" si="70"/>
        <v>1.0137326140101904E-2</v>
      </c>
      <c r="AJ163">
        <v>131</v>
      </c>
      <c r="AK163">
        <v>1153.5583314504099</v>
      </c>
      <c r="AL163">
        <v>44.730917995733023</v>
      </c>
    </row>
    <row r="164" spans="2:38" x14ac:dyDescent="0.2">
      <c r="B164">
        <v>1160</v>
      </c>
      <c r="C164">
        <v>3100000</v>
      </c>
      <c r="E164">
        <v>400.03474</v>
      </c>
      <c r="F164">
        <v>-575252.46785999998</v>
      </c>
      <c r="G164">
        <v>2506412.84394</v>
      </c>
      <c r="H164">
        <v>1148.68814</v>
      </c>
      <c r="J164">
        <f t="shared" si="61"/>
        <v>1039.8221257133409</v>
      </c>
      <c r="K164">
        <f t="shared" si="62"/>
        <v>0.22902270483711748</v>
      </c>
      <c r="L164" s="2">
        <f t="shared" si="63"/>
        <v>0.99944783966718087</v>
      </c>
      <c r="M164">
        <f t="shared" si="64"/>
        <v>28.910099999979138</v>
      </c>
      <c r="N164">
        <f t="shared" si="65"/>
        <v>-4.3924874999996977</v>
      </c>
      <c r="P164">
        <f t="shared" si="57"/>
        <v>1160</v>
      </c>
      <c r="Q164">
        <v>3100000</v>
      </c>
      <c r="R164">
        <v>400.03474</v>
      </c>
      <c r="S164">
        <v>-575252.46785999998</v>
      </c>
      <c r="T164">
        <v>2506412.84394</v>
      </c>
      <c r="U164">
        <v>1148.68814</v>
      </c>
      <c r="V164">
        <v>6182.8786899999996</v>
      </c>
      <c r="W164">
        <f t="shared" si="60"/>
        <v>0.61828786899999999</v>
      </c>
      <c r="Y164">
        <v>3100000</v>
      </c>
      <c r="Z164">
        <v>38.320900000000002</v>
      </c>
      <c r="AA164">
        <v>97.508499999999998</v>
      </c>
      <c r="AB164">
        <v>59.187600000000003</v>
      </c>
      <c r="AD164">
        <f t="shared" si="66"/>
        <v>108510.20601188501</v>
      </c>
      <c r="AE164">
        <f t="shared" si="67"/>
        <v>0.58244398452858825</v>
      </c>
      <c r="AF164">
        <f t="shared" si="68"/>
        <v>582.4439845285882</v>
      </c>
      <c r="AG164">
        <f t="shared" si="69"/>
        <v>56.331763845135477</v>
      </c>
      <c r="AH164">
        <f t="shared" si="70"/>
        <v>1.0690238666332884E-2</v>
      </c>
      <c r="AJ164">
        <v>132</v>
      </c>
      <c r="AK164">
        <v>1225.7881709764943</v>
      </c>
      <c r="AL164">
        <v>44.565799732668083</v>
      </c>
    </row>
    <row r="165" spans="2:38" x14ac:dyDescent="0.2">
      <c r="B165">
        <v>1200</v>
      </c>
      <c r="C165">
        <v>3200000</v>
      </c>
      <c r="E165">
        <v>399.96048999999999</v>
      </c>
      <c r="F165">
        <v>-575246.43923000002</v>
      </c>
      <c r="G165">
        <v>2506412.84394</v>
      </c>
      <c r="H165">
        <v>1280.0829100000001</v>
      </c>
      <c r="J165">
        <f t="shared" si="61"/>
        <v>1045.850755713298</v>
      </c>
      <c r="K165">
        <f t="shared" si="62"/>
        <v>0.23692003948667326</v>
      </c>
      <c r="L165" s="2">
        <f t="shared" si="63"/>
        <v>0.99944783966718087</v>
      </c>
      <c r="M165">
        <f t="shared" si="64"/>
        <v>34.938729999936186</v>
      </c>
      <c r="N165">
        <f t="shared" si="65"/>
        <v>-4.349284250001074</v>
      </c>
      <c r="P165">
        <f t="shared" si="57"/>
        <v>1200</v>
      </c>
      <c r="Q165">
        <v>3200000</v>
      </c>
      <c r="R165">
        <v>399.96048999999999</v>
      </c>
      <c r="S165">
        <v>-575246.43923000002</v>
      </c>
      <c r="T165">
        <v>2506412.84394</v>
      </c>
      <c r="U165">
        <v>1280.0829100000001</v>
      </c>
      <c r="V165">
        <v>6823.7126900000003</v>
      </c>
      <c r="W165">
        <f t="shared" si="60"/>
        <v>0.68237126900000011</v>
      </c>
      <c r="Y165">
        <v>3200000</v>
      </c>
      <c r="Z165">
        <v>38.0212</v>
      </c>
      <c r="AA165">
        <v>97.425799999999995</v>
      </c>
      <c r="AB165">
        <v>59.404600000000002</v>
      </c>
      <c r="AD165">
        <f t="shared" si="66"/>
        <v>109708.08274931023</v>
      </c>
      <c r="AE165">
        <f t="shared" si="67"/>
        <v>0.63579357371046019</v>
      </c>
      <c r="AF165">
        <f t="shared" si="68"/>
        <v>635.79357371046024</v>
      </c>
      <c r="AG165">
        <f t="shared" si="69"/>
        <v>55.055172859695517</v>
      </c>
      <c r="AH165">
        <f t="shared" si="70"/>
        <v>1.0938118413226439E-2</v>
      </c>
      <c r="AJ165">
        <v>133</v>
      </c>
      <c r="AK165">
        <v>877.73167210809083</v>
      </c>
      <c r="AL165">
        <v>44.298850903799895</v>
      </c>
    </row>
    <row r="166" spans="2:38" x14ac:dyDescent="0.2">
      <c r="B166">
        <v>1240</v>
      </c>
      <c r="C166">
        <v>3300000</v>
      </c>
      <c r="E166">
        <v>400.04899999999998</v>
      </c>
      <c r="F166">
        <v>-575238.66035999998</v>
      </c>
      <c r="G166">
        <v>2506412.84394</v>
      </c>
      <c r="H166">
        <v>1370.5186699999999</v>
      </c>
      <c r="J166">
        <f t="shared" si="61"/>
        <v>1053.6296257133363</v>
      </c>
      <c r="K166">
        <f t="shared" si="62"/>
        <v>0.24481737413622903</v>
      </c>
      <c r="L166" s="2">
        <f t="shared" si="63"/>
        <v>0.99944783966718087</v>
      </c>
      <c r="M166">
        <f t="shared" si="64"/>
        <v>42.717599999974482</v>
      </c>
      <c r="N166">
        <f t="shared" si="65"/>
        <v>-4.3055282499990426</v>
      </c>
      <c r="P166">
        <f t="shared" si="57"/>
        <v>1240</v>
      </c>
      <c r="Q166">
        <v>3300000</v>
      </c>
      <c r="R166">
        <v>400.04899999999998</v>
      </c>
      <c r="S166">
        <v>-575238.66035999998</v>
      </c>
      <c r="T166">
        <v>2506412.84394</v>
      </c>
      <c r="U166">
        <v>1370.5186699999999</v>
      </c>
      <c r="V166">
        <v>7350.4650700000002</v>
      </c>
      <c r="W166">
        <f t="shared" si="60"/>
        <v>0.73504650700000007</v>
      </c>
      <c r="Y166">
        <v>3300000</v>
      </c>
      <c r="Z166">
        <v>38.433500000000002</v>
      </c>
      <c r="AA166">
        <v>97.491699999999994</v>
      </c>
      <c r="AB166">
        <v>59.058199999999999</v>
      </c>
      <c r="AD166">
        <f t="shared" si="66"/>
        <v>107800.06342387642</v>
      </c>
      <c r="AE166">
        <f t="shared" si="67"/>
        <v>0.69699526606904838</v>
      </c>
      <c r="AF166">
        <f t="shared" si="68"/>
        <v>696.9952660690484</v>
      </c>
      <c r="AG166">
        <f t="shared" si="69"/>
        <v>52.352579188595456</v>
      </c>
      <c r="AH166">
        <f t="shared" si="70"/>
        <v>1.1502776163723062E-2</v>
      </c>
      <c r="AJ166">
        <v>134</v>
      </c>
      <c r="AK166">
        <v>1234.0149559690531</v>
      </c>
      <c r="AL166">
        <v>44.102087555084559</v>
      </c>
    </row>
    <row r="167" spans="2:38" x14ac:dyDescent="0.2">
      <c r="B167">
        <v>1280</v>
      </c>
      <c r="C167">
        <v>3400000</v>
      </c>
      <c r="E167">
        <v>400.03304000000003</v>
      </c>
      <c r="F167">
        <v>-575228.46297999995</v>
      </c>
      <c r="G167">
        <v>2506412.84394</v>
      </c>
      <c r="H167">
        <v>1515.38328</v>
      </c>
      <c r="J167">
        <f t="shared" si="61"/>
        <v>1063.8270057133632</v>
      </c>
      <c r="K167">
        <f t="shared" si="62"/>
        <v>0.25271470878578478</v>
      </c>
      <c r="L167" s="2">
        <f t="shared" si="63"/>
        <v>0.99944783966718087</v>
      </c>
      <c r="M167">
        <f t="shared" si="64"/>
        <v>52.914980000001378</v>
      </c>
      <c r="N167">
        <f t="shared" si="65"/>
        <v>-4.2450654999993276</v>
      </c>
      <c r="P167">
        <f t="shared" si="57"/>
        <v>1280</v>
      </c>
      <c r="Q167">
        <v>3400000</v>
      </c>
      <c r="R167">
        <v>400.03304000000003</v>
      </c>
      <c r="S167">
        <v>-575228.46297999995</v>
      </c>
      <c r="T167">
        <v>2506412.84394</v>
      </c>
      <c r="U167">
        <v>1515.38328</v>
      </c>
      <c r="V167">
        <v>8105.3585700000003</v>
      </c>
      <c r="W167">
        <f t="shared" si="60"/>
        <v>0.81053585700000008</v>
      </c>
      <c r="Y167">
        <v>3400000</v>
      </c>
      <c r="Z167">
        <v>38.1738</v>
      </c>
      <c r="AA167">
        <v>98.393900000000002</v>
      </c>
      <c r="AB167">
        <v>60.220100000000002</v>
      </c>
      <c r="AD167">
        <f t="shared" si="66"/>
        <v>114288.5742057976</v>
      </c>
      <c r="AE167">
        <f t="shared" si="67"/>
        <v>0.72494230461123566</v>
      </c>
      <c r="AF167">
        <f t="shared" si="68"/>
        <v>724.94230461123561</v>
      </c>
      <c r="AG167">
        <f t="shared" si="69"/>
        <v>53.76920264588383</v>
      </c>
      <c r="AH167">
        <f t="shared" si="70"/>
        <v>1.1199719734845275E-2</v>
      </c>
      <c r="AJ167">
        <v>135</v>
      </c>
      <c r="AK167">
        <v>1322.2785209906772</v>
      </c>
      <c r="AL167">
        <v>43.889699822976986</v>
      </c>
    </row>
    <row r="168" spans="2:38" x14ac:dyDescent="0.2">
      <c r="B168">
        <v>1320</v>
      </c>
      <c r="C168">
        <v>3500000</v>
      </c>
      <c r="E168">
        <v>399.97439000000003</v>
      </c>
      <c r="F168">
        <v>-575224.18920000002</v>
      </c>
      <c r="G168">
        <v>2506412.84394</v>
      </c>
      <c r="H168">
        <v>1640.5340200000001</v>
      </c>
      <c r="J168">
        <f t="shared" si="61"/>
        <v>1068.1007857132936</v>
      </c>
      <c r="K168">
        <f t="shared" si="62"/>
        <v>0.26061204343534056</v>
      </c>
      <c r="L168" s="2">
        <f t="shared" si="63"/>
        <v>0.99944783966718087</v>
      </c>
      <c r="M168">
        <f t="shared" si="64"/>
        <v>57.18875999993179</v>
      </c>
      <c r="N168">
        <f t="shared" si="65"/>
        <v>-4.3931555000017397</v>
      </c>
      <c r="P168">
        <f t="shared" si="57"/>
        <v>1320</v>
      </c>
      <c r="Q168">
        <v>3500000</v>
      </c>
      <c r="R168">
        <v>399.97439000000003</v>
      </c>
      <c r="S168">
        <v>-575224.18920000002</v>
      </c>
      <c r="T168">
        <v>2506412.84394</v>
      </c>
      <c r="U168">
        <v>1640.5340200000001</v>
      </c>
      <c r="V168">
        <v>8685.9419400000006</v>
      </c>
      <c r="W168">
        <f t="shared" si="60"/>
        <v>0.86859419400000015</v>
      </c>
      <c r="Y168">
        <v>3500000</v>
      </c>
      <c r="Z168">
        <v>38.398899999999998</v>
      </c>
      <c r="AA168">
        <v>98.029399999999995</v>
      </c>
      <c r="AB168">
        <v>59.630499999999998</v>
      </c>
      <c r="AD168">
        <f t="shared" si="66"/>
        <v>110964.42074846799</v>
      </c>
      <c r="AE168">
        <f t="shared" si="67"/>
        <v>0.80014224113213983</v>
      </c>
      <c r="AF168">
        <f t="shared" si="68"/>
        <v>800.14224113213982</v>
      </c>
      <c r="AG168">
        <f t="shared" si="69"/>
        <v>50.623313768732892</v>
      </c>
      <c r="AH168">
        <f t="shared" si="70"/>
        <v>1.1895704867347982E-2</v>
      </c>
      <c r="AJ168">
        <v>136</v>
      </c>
      <c r="AK168">
        <v>1417.3920510405428</v>
      </c>
      <c r="AL168">
        <v>43.411509831573476</v>
      </c>
    </row>
    <row r="169" spans="2:38" x14ac:dyDescent="0.2">
      <c r="B169">
        <v>1360</v>
      </c>
      <c r="C169">
        <v>3600000</v>
      </c>
      <c r="E169">
        <v>400.10624999999999</v>
      </c>
      <c r="F169">
        <v>-575209.86259999999</v>
      </c>
      <c r="G169">
        <v>2506412.84394</v>
      </c>
      <c r="H169">
        <v>1822.6784700000001</v>
      </c>
      <c r="J169">
        <f t="shared" si="61"/>
        <v>1082.427385713323</v>
      </c>
      <c r="K169">
        <f t="shared" si="62"/>
        <v>0.26850937808489633</v>
      </c>
      <c r="L169" s="2">
        <f t="shared" si="63"/>
        <v>0.99944783966718087</v>
      </c>
      <c r="M169">
        <f t="shared" si="64"/>
        <v>71.51535999996122</v>
      </c>
      <c r="N169">
        <f t="shared" si="65"/>
        <v>-4.1418349999992641</v>
      </c>
      <c r="P169">
        <f t="shared" si="57"/>
        <v>1360</v>
      </c>
      <c r="Q169">
        <v>3600000</v>
      </c>
      <c r="R169">
        <v>400.10624999999999</v>
      </c>
      <c r="S169">
        <v>-575209.86259999999</v>
      </c>
      <c r="T169">
        <v>2506412.84394</v>
      </c>
      <c r="U169">
        <v>1822.6784700000001</v>
      </c>
      <c r="V169">
        <v>9571.8038500000002</v>
      </c>
      <c r="W169">
        <f t="shared" si="60"/>
        <v>0.95718038500000002</v>
      </c>
      <c r="Y169">
        <v>3600000</v>
      </c>
      <c r="Z169">
        <v>38.234299999999998</v>
      </c>
      <c r="AA169">
        <v>98.344800000000006</v>
      </c>
      <c r="AB169">
        <v>60.110500000000002</v>
      </c>
      <c r="AD169">
        <f t="shared" si="66"/>
        <v>113665.69691164841</v>
      </c>
      <c r="AE169">
        <f t="shared" si="67"/>
        <v>0.86079234838190211</v>
      </c>
      <c r="AF169">
        <f t="shared" si="68"/>
        <v>860.79234838190212</v>
      </c>
      <c r="AG169">
        <f t="shared" si="69"/>
        <v>50.330501970731369</v>
      </c>
      <c r="AH169">
        <f t="shared" si="70"/>
        <v>1.1964911463632858E-2</v>
      </c>
      <c r="AJ169">
        <v>137</v>
      </c>
      <c r="AK169">
        <v>1016.5011666804828</v>
      </c>
      <c r="AL169">
        <v>43.314146373611976</v>
      </c>
    </row>
    <row r="170" spans="2:38" x14ac:dyDescent="0.2">
      <c r="B170">
        <v>1400</v>
      </c>
      <c r="C170">
        <v>3700000</v>
      </c>
      <c r="E170">
        <v>399.98396000000002</v>
      </c>
      <c r="F170">
        <v>-575201.82169000001</v>
      </c>
      <c r="G170">
        <v>2506412.84394</v>
      </c>
      <c r="H170">
        <v>1978.17246</v>
      </c>
      <c r="J170">
        <f t="shared" si="61"/>
        <v>1090.4682957133045</v>
      </c>
      <c r="K170">
        <f t="shared" si="62"/>
        <v>0.27640671273445211</v>
      </c>
      <c r="L170" s="2">
        <f t="shared" si="63"/>
        <v>0.99944783966718087</v>
      </c>
      <c r="M170">
        <f t="shared" si="64"/>
        <v>79.556269999942742</v>
      </c>
      <c r="N170">
        <f t="shared" si="65"/>
        <v>-4.2989772500004619</v>
      </c>
      <c r="P170">
        <f t="shared" si="57"/>
        <v>1400</v>
      </c>
      <c r="Q170">
        <v>3700000</v>
      </c>
      <c r="R170">
        <v>399.98396000000002</v>
      </c>
      <c r="S170">
        <v>-575201.82169000001</v>
      </c>
      <c r="T170">
        <v>2506412.84394</v>
      </c>
      <c r="U170">
        <v>1978.17246</v>
      </c>
      <c r="V170">
        <v>10510.43319</v>
      </c>
      <c r="W170">
        <f t="shared" si="60"/>
        <v>1.0510433189999999</v>
      </c>
      <c r="Y170">
        <v>3700000</v>
      </c>
      <c r="Z170">
        <v>38.279000000000003</v>
      </c>
      <c r="AA170">
        <v>97.698499999999996</v>
      </c>
      <c r="AB170">
        <v>59.419499999999999</v>
      </c>
      <c r="AD170">
        <f t="shared" si="66"/>
        <v>109790.65516663494</v>
      </c>
      <c r="AE170">
        <f t="shared" si="67"/>
        <v>0.97856407045984384</v>
      </c>
      <c r="AF170">
        <f t="shared" si="68"/>
        <v>978.56407045984383</v>
      </c>
      <c r="AG170">
        <f t="shared" si="69"/>
        <v>47.225666100962542</v>
      </c>
      <c r="AH170">
        <f t="shared" si="70"/>
        <v>1.27515406286186E-2</v>
      </c>
      <c r="AJ170">
        <v>138</v>
      </c>
      <c r="AK170">
        <v>943.67082281944909</v>
      </c>
      <c r="AL170">
        <v>43.04645211529742</v>
      </c>
    </row>
    <row r="171" spans="2:38" x14ac:dyDescent="0.2">
      <c r="B171">
        <v>1440</v>
      </c>
      <c r="C171">
        <v>3800000</v>
      </c>
      <c r="E171">
        <v>399.96512999999999</v>
      </c>
      <c r="F171">
        <v>-575190.74613999994</v>
      </c>
      <c r="G171">
        <v>2506412.84394</v>
      </c>
      <c r="H171">
        <v>2155.2427699999998</v>
      </c>
      <c r="J171">
        <f t="shared" si="61"/>
        <v>1101.5438457133714</v>
      </c>
      <c r="K171">
        <f t="shared" si="62"/>
        <v>0.28430404738400789</v>
      </c>
      <c r="L171" s="2">
        <f t="shared" si="63"/>
        <v>0.99944783966718087</v>
      </c>
      <c r="M171">
        <f t="shared" si="64"/>
        <v>90.631820000009611</v>
      </c>
      <c r="N171">
        <f t="shared" si="65"/>
        <v>-4.2231112499983281</v>
      </c>
      <c r="P171">
        <f t="shared" si="57"/>
        <v>1440</v>
      </c>
      <c r="Q171">
        <v>3800000</v>
      </c>
      <c r="R171">
        <v>399.96512999999999</v>
      </c>
      <c r="S171">
        <v>-575190.74613999994</v>
      </c>
      <c r="T171">
        <v>2506412.84394</v>
      </c>
      <c r="U171">
        <v>2155.2427699999998</v>
      </c>
      <c r="V171">
        <v>11368.1459</v>
      </c>
      <c r="W171">
        <f t="shared" si="60"/>
        <v>1.13681459</v>
      </c>
      <c r="Y171">
        <v>3800000</v>
      </c>
      <c r="Z171">
        <v>38.450699999999998</v>
      </c>
      <c r="AA171">
        <v>98.283500000000004</v>
      </c>
      <c r="AB171">
        <v>59.832799999999999</v>
      </c>
      <c r="AD171">
        <f t="shared" si="66"/>
        <v>112097.61659395472</v>
      </c>
      <c r="AE171">
        <f t="shared" si="67"/>
        <v>1.0366383864695063</v>
      </c>
      <c r="AF171">
        <f t="shared" si="68"/>
        <v>1036.6383864695063</v>
      </c>
      <c r="AG171">
        <f t="shared" si="69"/>
        <v>46.878600495055224</v>
      </c>
      <c r="AH171">
        <f t="shared" si="70"/>
        <v>1.2845946628963897E-2</v>
      </c>
      <c r="AJ171">
        <v>139</v>
      </c>
      <c r="AK171">
        <v>1089.295095460215</v>
      </c>
      <c r="AL171">
        <v>42.70455857043185</v>
      </c>
    </row>
    <row r="172" spans="2:38" x14ac:dyDescent="0.2">
      <c r="B172">
        <v>1480</v>
      </c>
      <c r="C172">
        <v>3900000</v>
      </c>
      <c r="E172">
        <v>400.06828999999999</v>
      </c>
      <c r="F172">
        <v>-575177.50063999998</v>
      </c>
      <c r="G172">
        <v>2506412.84394</v>
      </c>
      <c r="H172">
        <v>2321.5361600000001</v>
      </c>
      <c r="J172">
        <f t="shared" si="61"/>
        <v>1114.7893457133323</v>
      </c>
      <c r="K172">
        <f t="shared" si="62"/>
        <v>0.29220138203356366</v>
      </c>
      <c r="L172" s="2">
        <f t="shared" si="63"/>
        <v>0.99944783966718087</v>
      </c>
      <c r="M172">
        <f t="shared" si="64"/>
        <v>103.8773199999705</v>
      </c>
      <c r="N172">
        <f t="shared" si="65"/>
        <v>-4.1688625000009782</v>
      </c>
      <c r="P172">
        <f t="shared" si="57"/>
        <v>1480</v>
      </c>
      <c r="Q172">
        <v>3900000</v>
      </c>
      <c r="R172">
        <v>400.06828999999999</v>
      </c>
      <c r="S172">
        <v>-575177.50063999998</v>
      </c>
      <c r="T172">
        <v>2506412.84394</v>
      </c>
      <c r="U172">
        <v>2321.5361600000001</v>
      </c>
      <c r="V172">
        <v>12406.072330000001</v>
      </c>
      <c r="W172">
        <f t="shared" si="60"/>
        <v>1.2406072330000002</v>
      </c>
      <c r="Y172">
        <v>3900000</v>
      </c>
      <c r="Z172">
        <v>38.503599999999999</v>
      </c>
      <c r="AA172">
        <v>97.948800000000006</v>
      </c>
      <c r="AB172">
        <v>59.4452</v>
      </c>
      <c r="AD172">
        <f t="shared" si="66"/>
        <v>109933.17607719176</v>
      </c>
      <c r="AE172">
        <f t="shared" si="67"/>
        <v>1.1535583314504099</v>
      </c>
      <c r="AF172">
        <f t="shared" si="68"/>
        <v>1153.5583314504099</v>
      </c>
      <c r="AG172">
        <f t="shared" si="69"/>
        <v>44.730917995733023</v>
      </c>
      <c r="AH172">
        <f t="shared" si="70"/>
        <v>1.3462723927495633E-2</v>
      </c>
      <c r="AJ172">
        <v>140</v>
      </c>
      <c r="AK172">
        <v>1333.9078398794773</v>
      </c>
      <c r="AL172">
        <v>42.648771604655181</v>
      </c>
    </row>
    <row r="173" spans="2:38" x14ac:dyDescent="0.2">
      <c r="B173">
        <v>1520</v>
      </c>
      <c r="C173">
        <v>4000000</v>
      </c>
      <c r="E173">
        <v>400.02784000000003</v>
      </c>
      <c r="F173">
        <v>-575165.41682000004</v>
      </c>
      <c r="G173">
        <v>2506412.84394</v>
      </c>
      <c r="H173">
        <v>2520.0432000000001</v>
      </c>
      <c r="J173">
        <f t="shared" si="61"/>
        <v>1126.8731657132739</v>
      </c>
      <c r="K173">
        <f t="shared" si="62"/>
        <v>0.30009871668311944</v>
      </c>
      <c r="L173" s="2">
        <f t="shared" si="63"/>
        <v>0.99944783966718087</v>
      </c>
      <c r="M173">
        <f t="shared" si="64"/>
        <v>115.96113999991212</v>
      </c>
      <c r="N173">
        <f t="shared" si="65"/>
        <v>-4.1979045000014592</v>
      </c>
      <c r="P173">
        <f t="shared" si="57"/>
        <v>1520</v>
      </c>
      <c r="Q173">
        <v>4000000</v>
      </c>
      <c r="R173">
        <v>400.02784000000003</v>
      </c>
      <c r="S173">
        <v>-575165.41682000004</v>
      </c>
      <c r="T173">
        <v>2506412.84394</v>
      </c>
      <c r="U173">
        <v>2520.0432000000001</v>
      </c>
      <c r="V173">
        <v>13489.192129999999</v>
      </c>
      <c r="W173">
        <f t="shared" si="60"/>
        <v>1.3489192130000001</v>
      </c>
      <c r="Y173">
        <v>4000000</v>
      </c>
      <c r="Z173">
        <v>38.427999999999997</v>
      </c>
      <c r="AA173">
        <v>98.330100000000002</v>
      </c>
      <c r="AB173">
        <v>59.902099999999997</v>
      </c>
      <c r="AD173">
        <f t="shared" si="66"/>
        <v>112487.57156037113</v>
      </c>
      <c r="AE173">
        <f t="shared" si="67"/>
        <v>1.2257881709764942</v>
      </c>
      <c r="AF173">
        <f t="shared" si="68"/>
        <v>1225.7881709764943</v>
      </c>
      <c r="AG173">
        <f t="shared" si="69"/>
        <v>44.565799732668083</v>
      </c>
      <c r="AH173">
        <f t="shared" si="70"/>
        <v>1.3512603916284466E-2</v>
      </c>
      <c r="AJ173">
        <v>141</v>
      </c>
      <c r="AK173">
        <v>1538.1537771555054</v>
      </c>
      <c r="AL173">
        <v>42.472913504541694</v>
      </c>
    </row>
    <row r="174" spans="2:38" x14ac:dyDescent="0.2">
      <c r="B174">
        <v>1560</v>
      </c>
      <c r="C174">
        <v>4100000</v>
      </c>
      <c r="E174">
        <v>399.99657999999999</v>
      </c>
      <c r="F174">
        <v>-575149.70655999996</v>
      </c>
      <c r="G174">
        <v>2506412.84394</v>
      </c>
      <c r="H174">
        <v>2737.7395099999999</v>
      </c>
      <c r="J174">
        <f t="shared" si="61"/>
        <v>1142.5834257133538</v>
      </c>
      <c r="K174">
        <f t="shared" si="62"/>
        <v>0.30799605133267521</v>
      </c>
      <c r="L174" s="2">
        <f t="shared" si="63"/>
        <v>0.99944783966718087</v>
      </c>
      <c r="M174">
        <f t="shared" si="64"/>
        <v>131.67139999999199</v>
      </c>
      <c r="N174">
        <f t="shared" si="65"/>
        <v>-4.1072434999980034</v>
      </c>
      <c r="P174">
        <f t="shared" si="57"/>
        <v>1560</v>
      </c>
      <c r="Q174">
        <v>4100000</v>
      </c>
      <c r="R174">
        <v>399.99657999999999</v>
      </c>
      <c r="S174">
        <v>-575149.70655999996</v>
      </c>
      <c r="T174">
        <v>2506412.84394</v>
      </c>
      <c r="U174">
        <v>2737.7395099999999</v>
      </c>
      <c r="V174">
        <v>14707.38206</v>
      </c>
      <c r="W174">
        <f t="shared" si="60"/>
        <v>1.470738206</v>
      </c>
      <c r="Y174">
        <v>4100000</v>
      </c>
      <c r="Z174">
        <v>38.609299999999998</v>
      </c>
      <c r="AA174">
        <v>98.725200000000001</v>
      </c>
      <c r="AB174">
        <v>60.115900000000003</v>
      </c>
      <c r="AD174">
        <f t="shared" si="66"/>
        <v>113696.33298546015</v>
      </c>
      <c r="AE174">
        <f t="shared" si="67"/>
        <v>1.3222785209906771</v>
      </c>
      <c r="AF174">
        <f t="shared" si="68"/>
        <v>1322.2785209906772</v>
      </c>
      <c r="AG174">
        <f t="shared" si="69"/>
        <v>43.889699822976986</v>
      </c>
      <c r="AH174">
        <f t="shared" si="70"/>
        <v>1.37207591400463E-2</v>
      </c>
      <c r="AJ174">
        <v>142</v>
      </c>
      <c r="AK174">
        <v>1022.0133445337869</v>
      </c>
      <c r="AL174">
        <v>42.33880590665224</v>
      </c>
    </row>
    <row r="175" spans="2:38" x14ac:dyDescent="0.2">
      <c r="B175">
        <v>1600</v>
      </c>
      <c r="C175">
        <v>4200000</v>
      </c>
      <c r="E175">
        <v>399.98613999999998</v>
      </c>
      <c r="F175">
        <v>-575136.96163999999</v>
      </c>
      <c r="G175">
        <v>2506412.84394</v>
      </c>
      <c r="H175">
        <v>2995.5904</v>
      </c>
      <c r="J175">
        <f t="shared" si="61"/>
        <v>1155.3283457133221</v>
      </c>
      <c r="K175">
        <f t="shared" si="62"/>
        <v>0.31589338598223099</v>
      </c>
      <c r="L175" s="2">
        <f t="shared" si="63"/>
        <v>0.99944783966718087</v>
      </c>
      <c r="M175">
        <f t="shared" si="64"/>
        <v>144.41631999996025</v>
      </c>
      <c r="N175">
        <f t="shared" si="65"/>
        <v>-4.1813770000007935</v>
      </c>
      <c r="P175">
        <f t="shared" si="57"/>
        <v>1600</v>
      </c>
      <c r="Q175">
        <v>4200000</v>
      </c>
      <c r="R175">
        <v>399.98613999999998</v>
      </c>
      <c r="S175">
        <v>-575136.96163999999</v>
      </c>
      <c r="T175">
        <v>2506412.84394</v>
      </c>
      <c r="U175">
        <v>2995.5904</v>
      </c>
      <c r="V175">
        <v>15993.373820000001</v>
      </c>
      <c r="W175">
        <f t="shared" si="60"/>
        <v>1.5993373820000001</v>
      </c>
      <c r="Y175">
        <v>4200000</v>
      </c>
      <c r="Z175">
        <v>38.2804</v>
      </c>
      <c r="AA175">
        <v>98.684799999999996</v>
      </c>
      <c r="AB175">
        <v>60.404400000000003</v>
      </c>
      <c r="AD175">
        <f t="shared" si="66"/>
        <v>115341.108818528</v>
      </c>
      <c r="AE175">
        <f t="shared" si="67"/>
        <v>1.4173920510405429</v>
      </c>
      <c r="AF175">
        <f t="shared" si="68"/>
        <v>1417.3920510405428</v>
      </c>
      <c r="AG175">
        <f t="shared" si="69"/>
        <v>43.411509831573476</v>
      </c>
      <c r="AH175">
        <f t="shared" si="70"/>
        <v>1.3871897161291911E-2</v>
      </c>
      <c r="AJ175">
        <v>143</v>
      </c>
      <c r="AK175">
        <v>1482.6849993385401</v>
      </c>
      <c r="AL175">
        <v>41.742913431282354</v>
      </c>
    </row>
    <row r="176" spans="2:38" x14ac:dyDescent="0.2">
      <c r="B176">
        <v>1640</v>
      </c>
      <c r="C176">
        <v>4300000</v>
      </c>
      <c r="E176">
        <v>399.94745999999998</v>
      </c>
      <c r="F176">
        <v>-575120.25323000003</v>
      </c>
      <c r="G176">
        <v>2506412.84394</v>
      </c>
      <c r="H176">
        <v>3275.2603899999999</v>
      </c>
      <c r="J176">
        <f t="shared" si="61"/>
        <v>1172.0367557132849</v>
      </c>
      <c r="K176">
        <f t="shared" si="62"/>
        <v>0.32379072063178677</v>
      </c>
      <c r="L176" s="2">
        <f t="shared" si="63"/>
        <v>0.99944783966718087</v>
      </c>
      <c r="M176">
        <f t="shared" si="64"/>
        <v>161.12472999992315</v>
      </c>
      <c r="N176">
        <f t="shared" si="65"/>
        <v>-4.0822897500009274</v>
      </c>
      <c r="P176">
        <f t="shared" si="57"/>
        <v>1640</v>
      </c>
      <c r="Q176">
        <v>4300000</v>
      </c>
      <c r="R176">
        <v>399.94745999999998</v>
      </c>
      <c r="S176">
        <v>-575120.25323000003</v>
      </c>
      <c r="T176">
        <v>2506412.84394</v>
      </c>
      <c r="U176">
        <v>3275.2603899999999</v>
      </c>
      <c r="V176">
        <v>17405.27461</v>
      </c>
      <c r="W176">
        <f t="shared" si="60"/>
        <v>1.7405274610000001</v>
      </c>
      <c r="Y176">
        <v>4300000</v>
      </c>
      <c r="Z176">
        <v>38.282400000000003</v>
      </c>
      <c r="AA176">
        <v>98.743899999999996</v>
      </c>
      <c r="AB176">
        <v>60.461500000000001</v>
      </c>
      <c r="AD176">
        <f t="shared" si="66"/>
        <v>115668.51236706806</v>
      </c>
      <c r="AE176">
        <f t="shared" si="67"/>
        <v>1.5381537771555054</v>
      </c>
      <c r="AF176">
        <f t="shared" si="68"/>
        <v>1538.1537771555054</v>
      </c>
      <c r="AG176">
        <f t="shared" si="69"/>
        <v>42.472913504541694</v>
      </c>
      <c r="AH176">
        <f t="shared" si="70"/>
        <v>1.4178448105181336E-2</v>
      </c>
      <c r="AJ176">
        <v>144</v>
      </c>
      <c r="AK176">
        <v>1204.144634770294</v>
      </c>
      <c r="AL176">
        <v>41.2289182474087</v>
      </c>
    </row>
    <row r="177" spans="2:41" x14ac:dyDescent="0.2">
      <c r="B177">
        <v>1680</v>
      </c>
      <c r="C177">
        <v>4400000</v>
      </c>
      <c r="E177">
        <v>399.96093000000002</v>
      </c>
      <c r="F177">
        <v>-575098.90304</v>
      </c>
      <c r="G177">
        <v>2506412.84394</v>
      </c>
      <c r="H177">
        <v>3539.6538399999999</v>
      </c>
      <c r="J177">
        <f t="shared" si="61"/>
        <v>1193.3869457133114</v>
      </c>
      <c r="K177">
        <f t="shared" si="62"/>
        <v>0.33168805528134254</v>
      </c>
      <c r="L177" s="2">
        <f t="shared" si="63"/>
        <v>0.99944783966718087</v>
      </c>
      <c r="M177">
        <f t="shared" si="64"/>
        <v>182.47491999994963</v>
      </c>
      <c r="N177">
        <f t="shared" si="65"/>
        <v>-3.9662452499993379</v>
      </c>
      <c r="P177">
        <f t="shared" si="57"/>
        <v>1680</v>
      </c>
      <c r="Q177">
        <v>4400000</v>
      </c>
      <c r="R177">
        <v>399.96093000000002</v>
      </c>
      <c r="S177">
        <v>-575098.90304</v>
      </c>
      <c r="T177">
        <v>2506412.84394</v>
      </c>
      <c r="U177">
        <v>3539.6538399999999</v>
      </c>
      <c r="V177">
        <v>18950.234509999998</v>
      </c>
      <c r="W177">
        <f t="shared" si="60"/>
        <v>1.8950234509999999</v>
      </c>
      <c r="Y177">
        <v>4400000</v>
      </c>
      <c r="Z177">
        <v>38.5413</v>
      </c>
      <c r="AA177">
        <v>98.275999999999996</v>
      </c>
      <c r="AB177">
        <v>59.734699999999997</v>
      </c>
      <c r="AD177">
        <f t="shared" si="66"/>
        <v>111547.14480912747</v>
      </c>
      <c r="AE177">
        <f t="shared" si="67"/>
        <v>1.7365614543815382</v>
      </c>
      <c r="AF177">
        <f t="shared" si="68"/>
        <v>1736.5614543815382</v>
      </c>
      <c r="AG177">
        <f t="shared" si="69"/>
        <v>39.98433964527176</v>
      </c>
      <c r="AH177">
        <f t="shared" si="70"/>
        <v>1.5060896474532912E-2</v>
      </c>
      <c r="AJ177">
        <v>145</v>
      </c>
      <c r="AK177">
        <v>1601.5302880081415</v>
      </c>
      <c r="AL177">
        <v>40.995872013896509</v>
      </c>
    </row>
    <row r="178" spans="2:41" x14ac:dyDescent="0.2">
      <c r="B178">
        <v>1720</v>
      </c>
      <c r="C178">
        <v>4500000</v>
      </c>
      <c r="E178">
        <v>399.94049999999999</v>
      </c>
      <c r="F178">
        <v>-575078.30200000003</v>
      </c>
      <c r="G178">
        <v>2506412.84394</v>
      </c>
      <c r="H178">
        <v>3855.6948000000002</v>
      </c>
      <c r="J178">
        <f t="shared" si="61"/>
        <v>1213.987985713291</v>
      </c>
      <c r="K178">
        <f t="shared" si="62"/>
        <v>0.33958538993089832</v>
      </c>
      <c r="L178" s="2">
        <f t="shared" si="63"/>
        <v>0.99944783966718087</v>
      </c>
      <c r="M178">
        <f t="shared" si="64"/>
        <v>203.07595999992918</v>
      </c>
      <c r="N178">
        <f t="shared" si="65"/>
        <v>-3.9849740000005114</v>
      </c>
      <c r="P178">
        <f t="shared" si="57"/>
        <v>1720</v>
      </c>
      <c r="Q178">
        <v>4500000</v>
      </c>
      <c r="R178">
        <v>399.94049999999999</v>
      </c>
      <c r="S178">
        <v>-575078.30200000003</v>
      </c>
      <c r="T178">
        <v>2506412.84394</v>
      </c>
      <c r="U178">
        <v>3855.6948000000002</v>
      </c>
      <c r="V178">
        <v>20617.60283</v>
      </c>
      <c r="W178">
        <f t="shared" si="60"/>
        <v>2.0617602829999999</v>
      </c>
      <c r="Y178">
        <v>4500000</v>
      </c>
      <c r="Z178">
        <v>38.618600000000001</v>
      </c>
      <c r="AA178">
        <v>98.8185</v>
      </c>
      <c r="AB178">
        <v>60.1999</v>
      </c>
      <c r="AD178">
        <f t="shared" si="66"/>
        <v>114173.60321333179</v>
      </c>
      <c r="AE178">
        <f t="shared" si="67"/>
        <v>1.8458928548818805</v>
      </c>
      <c r="AF178">
        <f t="shared" si="68"/>
        <v>1845.8928548818806</v>
      </c>
      <c r="AG178">
        <f t="shared" si="69"/>
        <v>39.974037125039764</v>
      </c>
      <c r="AH178">
        <f t="shared" si="70"/>
        <v>1.5064778123768274E-2</v>
      </c>
      <c r="AJ178">
        <v>146</v>
      </c>
      <c r="AK178">
        <v>1122.8336790458495</v>
      </c>
      <c r="AL178">
        <v>40.531134180358087</v>
      </c>
    </row>
    <row r="179" spans="2:41" x14ac:dyDescent="0.2">
      <c r="B179">
        <v>1756</v>
      </c>
      <c r="C179">
        <v>4600000</v>
      </c>
      <c r="E179">
        <v>399.96692000000002</v>
      </c>
      <c r="F179">
        <v>-575055.10884999996</v>
      </c>
      <c r="G179">
        <v>2506412.84394</v>
      </c>
      <c r="H179">
        <v>4115.7644399999999</v>
      </c>
      <c r="J179">
        <f t="shared" si="61"/>
        <v>1237.1811357133556</v>
      </c>
      <c r="K179">
        <f t="shared" si="62"/>
        <v>0.34669299111549851</v>
      </c>
      <c r="L179" s="2">
        <f t="shared" si="63"/>
        <v>0.99944783966718087</v>
      </c>
      <c r="M179">
        <f t="shared" si="64"/>
        <v>226.26910999999382</v>
      </c>
      <c r="N179">
        <f t="shared" si="65"/>
        <v>-3.8557458333315378</v>
      </c>
      <c r="P179">
        <f t="shared" si="57"/>
        <v>1756</v>
      </c>
      <c r="Q179">
        <v>4600000</v>
      </c>
      <c r="R179">
        <v>399.96692000000002</v>
      </c>
      <c r="S179">
        <v>-575055.10884999996</v>
      </c>
      <c r="T179">
        <v>2506412.84394</v>
      </c>
      <c r="U179">
        <v>4115.7644399999999</v>
      </c>
      <c r="V179">
        <v>22148.270759999999</v>
      </c>
      <c r="W179">
        <f t="shared" si="60"/>
        <v>2.2148270760000002</v>
      </c>
      <c r="Y179">
        <v>4600000</v>
      </c>
      <c r="Z179">
        <v>38.464300000000001</v>
      </c>
      <c r="AA179">
        <v>99.172799999999995</v>
      </c>
      <c r="AB179">
        <v>60.708500000000001</v>
      </c>
      <c r="AD179">
        <f t="shared" si="66"/>
        <v>117091.91390805748</v>
      </c>
      <c r="AE179">
        <f t="shared" si="67"/>
        <v>1.9335123302948971</v>
      </c>
      <c r="AF179">
        <f t="shared" si="68"/>
        <v>1933.5123302948971</v>
      </c>
      <c r="AG179">
        <f t="shared" si="69"/>
        <v>40.155324917672097</v>
      </c>
      <c r="AH179">
        <f t="shared" si="70"/>
        <v>1.4996765714999248E-2</v>
      </c>
      <c r="AJ179">
        <v>147</v>
      </c>
      <c r="AK179">
        <v>1733.8600557931018</v>
      </c>
      <c r="AL179">
        <v>40.344918480487436</v>
      </c>
    </row>
    <row r="180" spans="2:41" x14ac:dyDescent="0.2">
      <c r="AJ180">
        <v>148</v>
      </c>
      <c r="AK180">
        <v>1933.5123302948971</v>
      </c>
      <c r="AL180">
        <v>40.155324917672097</v>
      </c>
    </row>
    <row r="181" spans="2:41" x14ac:dyDescent="0.2">
      <c r="J181" t="s">
        <v>33</v>
      </c>
      <c r="K181" t="s">
        <v>34</v>
      </c>
      <c r="L181" t="s">
        <v>35</v>
      </c>
      <c r="AJ181">
        <v>149</v>
      </c>
      <c r="AK181">
        <v>1326.5578533483556</v>
      </c>
      <c r="AL181">
        <v>40.046679799571102</v>
      </c>
    </row>
    <row r="182" spans="2:41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9.5164057800202109E-2</v>
      </c>
      <c r="L182">
        <f>K182*16.02</f>
        <v>1.5245282059592378</v>
      </c>
      <c r="AE182" t="s">
        <v>9</v>
      </c>
      <c r="AJ182">
        <v>150</v>
      </c>
      <c r="AK182">
        <v>1204.9344091826192</v>
      </c>
      <c r="AL182">
        <v>40.01413695364414</v>
      </c>
    </row>
    <row r="183" spans="2:41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1337.5604458143202</v>
      </c>
      <c r="AL183">
        <v>38.558513264253705</v>
      </c>
    </row>
    <row r="184" spans="2:41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225" si="71">(1/6)*3.14*(AB184)^3</f>
        <v>46397.097696343335</v>
      </c>
      <c r="AJ184">
        <v>152</v>
      </c>
      <c r="AK184">
        <v>1785.7749326165999</v>
      </c>
      <c r="AL184">
        <v>38.285705404248262</v>
      </c>
    </row>
    <row r="185" spans="2:41" x14ac:dyDescent="0.2">
      <c r="B185">
        <v>0</v>
      </c>
      <c r="C185">
        <v>100000</v>
      </c>
      <c r="E185">
        <v>399.98478999999998</v>
      </c>
      <c r="F185">
        <v>-600035.89798000001</v>
      </c>
      <c r="G185" s="2">
        <v>2507797.55027</v>
      </c>
      <c r="H185">
        <v>2.7730000000000001E-2</v>
      </c>
      <c r="Y185">
        <v>100000</v>
      </c>
      <c r="Z185">
        <v>46.318100000000001</v>
      </c>
      <c r="AA185">
        <v>90.812799999999996</v>
      </c>
      <c r="AB185">
        <v>44.494700000000002</v>
      </c>
      <c r="AD185">
        <f t="shared" si="71"/>
        <v>46100.246385513266</v>
      </c>
      <c r="AJ185">
        <v>153</v>
      </c>
      <c r="AK185">
        <v>1574.364980764437</v>
      </c>
      <c r="AL185">
        <v>38.245092024891598</v>
      </c>
    </row>
    <row r="186" spans="2:41" x14ac:dyDescent="0.2">
      <c r="B186">
        <v>0</v>
      </c>
      <c r="C186">
        <v>200000</v>
      </c>
      <c r="E186">
        <v>399.97816</v>
      </c>
      <c r="F186">
        <v>-588767.39604999998</v>
      </c>
      <c r="G186" s="2">
        <v>2506707.7795099998</v>
      </c>
      <c r="H186">
        <v>-7.8300000000000002E-3</v>
      </c>
      <c r="J186">
        <f>F186-(128000-$B$184)/128000*F$134</f>
        <v>594.42583859013394</v>
      </c>
      <c r="K186">
        <f>B186/$B$184</f>
        <v>0</v>
      </c>
      <c r="L186" s="2">
        <f>G186/$G$185</f>
        <v>0.99956544707531003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46.331499999999998</v>
      </c>
      <c r="AA186">
        <v>90.590100000000007</v>
      </c>
      <c r="AB186">
        <v>44.258600000000001</v>
      </c>
      <c r="AD186">
        <f t="shared" si="71"/>
        <v>45370.275242143973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1433.7506961217839</v>
      </c>
      <c r="AL186">
        <v>38.02994635864475</v>
      </c>
    </row>
    <row r="187" spans="2:41" x14ac:dyDescent="0.2">
      <c r="B187">
        <v>20</v>
      </c>
      <c r="C187">
        <v>300000</v>
      </c>
      <c r="E187">
        <v>400.08949000000001</v>
      </c>
      <c r="F187">
        <v>-588769.93411999999</v>
      </c>
      <c r="G187" s="2">
        <v>2506707.7795099998</v>
      </c>
      <c r="H187">
        <v>4.31243</v>
      </c>
      <c r="J187">
        <f t="shared" ref="J187:J225" si="72">F187-(128000-$B$184)/128000*F$134</f>
        <v>591.88776859012432</v>
      </c>
      <c r="K187">
        <f t="shared" ref="K187:K225" si="73">B187/$B$184</f>
        <v>8.7834870443566099E-3</v>
      </c>
      <c r="L187" s="2">
        <f t="shared" ref="L187:L225" si="74">G187/$G$185</f>
        <v>0.99956544707531003</v>
      </c>
      <c r="M187">
        <f t="shared" ref="M187:M225" si="75">F187-$F$186</f>
        <v>-2.5380700000096112</v>
      </c>
      <c r="N187">
        <f>((M187-M186)-(B187-B186)*$B$15)/(B187-B186)</f>
        <v>-4.6269035000004806</v>
      </c>
      <c r="P187">
        <f>B187</f>
        <v>20</v>
      </c>
      <c r="Q187">
        <v>300000</v>
      </c>
      <c r="R187">
        <v>400.08949000000001</v>
      </c>
      <c r="S187">
        <v>-588769.93411999999</v>
      </c>
      <c r="T187" s="2">
        <v>2506707.7795099998</v>
      </c>
      <c r="U187">
        <v>4.31243</v>
      </c>
      <c r="V187">
        <v>28.173660000000002</v>
      </c>
      <c r="W187">
        <f>V187*10^-4</f>
        <v>2.8173660000000004E-3</v>
      </c>
      <c r="Y187">
        <v>300000</v>
      </c>
      <c r="Z187">
        <v>46.081499999999998</v>
      </c>
      <c r="AA187">
        <v>89.882499999999993</v>
      </c>
      <c r="AB187">
        <v>43.801000000000002</v>
      </c>
      <c r="AD187">
        <f t="shared" si="71"/>
        <v>43977.493699566534</v>
      </c>
      <c r="AE187">
        <f>W187*$AD$183/AD187</f>
        <v>2.9283980811935307E-3</v>
      </c>
      <c r="AF187">
        <f>AE187*1000</f>
        <v>2.9283980811935306</v>
      </c>
      <c r="AG187">
        <f t="shared" ref="AG187:AG225" si="76">AD187/P187*0.6022</f>
        <v>1324.1623352939482</v>
      </c>
      <c r="AH187">
        <f t="shared" ref="AH187:AH225" si="77">P187/AD187</f>
        <v>4.5477807663689418E-4</v>
      </c>
      <c r="AJ187">
        <v>155</v>
      </c>
      <c r="AK187">
        <v>2279.1817904072632</v>
      </c>
      <c r="AL187">
        <v>37.941754273925227</v>
      </c>
      <c r="AN187">
        <v>1736.5614543815382</v>
      </c>
      <c r="AO187">
        <v>39.98433964527176</v>
      </c>
    </row>
    <row r="188" spans="2:41" x14ac:dyDescent="0.2">
      <c r="B188">
        <v>40</v>
      </c>
      <c r="C188">
        <v>400000</v>
      </c>
      <c r="E188">
        <v>400.01276999999999</v>
      </c>
      <c r="F188">
        <v>-588770.65035000001</v>
      </c>
      <c r="G188" s="2">
        <v>2506707.7795099998</v>
      </c>
      <c r="H188">
        <v>6.1034699999999997</v>
      </c>
      <c r="J188">
        <f t="shared" si="72"/>
        <v>591.17153859010432</v>
      </c>
      <c r="K188">
        <f t="shared" si="73"/>
        <v>1.756697408871322E-2</v>
      </c>
      <c r="L188" s="2">
        <f t="shared" si="74"/>
        <v>0.99956544707531003</v>
      </c>
      <c r="M188">
        <f t="shared" si="75"/>
        <v>-3.2543000000296161</v>
      </c>
      <c r="N188">
        <f t="shared" ref="N188:N225" si="78">((M188-M187)-(B188-B187)*$B$15)/(B188-B187)</f>
        <v>-4.5358115000010004</v>
      </c>
      <c r="P188">
        <f t="shared" ref="P188:P227" si="79">B188</f>
        <v>40</v>
      </c>
      <c r="Q188">
        <v>400000</v>
      </c>
      <c r="R188">
        <v>400.01276999999999</v>
      </c>
      <c r="S188">
        <v>-588770.65035000001</v>
      </c>
      <c r="T188" s="2">
        <v>2506707.7795099998</v>
      </c>
      <c r="U188">
        <v>6.1034699999999997</v>
      </c>
      <c r="V188">
        <v>65.729050000000001</v>
      </c>
      <c r="W188">
        <f>V188*10^-4</f>
        <v>6.5729050000000004E-3</v>
      </c>
      <c r="Y188">
        <v>400000</v>
      </c>
      <c r="Z188">
        <v>45.880699999999997</v>
      </c>
      <c r="AA188">
        <v>89.715199999999996</v>
      </c>
      <c r="AB188">
        <v>43.834499999999998</v>
      </c>
      <c r="AD188">
        <f t="shared" si="71"/>
        <v>44078.475852821459</v>
      </c>
      <c r="AE188">
        <f t="shared" ref="AE188:AE225" si="80">W188*$AD$183/AD188</f>
        <v>6.8162907293716161E-3</v>
      </c>
      <c r="AF188">
        <f t="shared" ref="AF188:AF227" si="81">AE188*1000</f>
        <v>6.816290729371616</v>
      </c>
      <c r="AG188">
        <f t="shared" si="76"/>
        <v>663.60145396422695</v>
      </c>
      <c r="AH188">
        <f t="shared" si="77"/>
        <v>9.0747239386317405E-4</v>
      </c>
      <c r="AJ188">
        <v>156</v>
      </c>
      <c r="AK188">
        <v>1536.5241234263322</v>
      </c>
      <c r="AL188">
        <v>37.847298212212479</v>
      </c>
      <c r="AN188">
        <v>1845.8928548818806</v>
      </c>
      <c r="AO188">
        <v>39.974037125039764</v>
      </c>
    </row>
    <row r="189" spans="2:41" x14ac:dyDescent="0.2">
      <c r="B189">
        <v>60</v>
      </c>
      <c r="C189">
        <v>500000</v>
      </c>
      <c r="E189">
        <v>399.99277000000001</v>
      </c>
      <c r="F189">
        <v>-588772.05807000003</v>
      </c>
      <c r="G189" s="2">
        <v>2506707.7795099998</v>
      </c>
      <c r="H189">
        <v>-7.5481199999999999</v>
      </c>
      <c r="J189">
        <f t="shared" si="72"/>
        <v>589.76381859008688</v>
      </c>
      <c r="K189">
        <f t="shared" si="73"/>
        <v>2.6350461133069828E-2</v>
      </c>
      <c r="L189" s="2">
        <f t="shared" si="74"/>
        <v>0.99956544707531003</v>
      </c>
      <c r="M189">
        <f t="shared" si="75"/>
        <v>-4.6620200000470504</v>
      </c>
      <c r="N189">
        <f t="shared" si="78"/>
        <v>-4.5703860000008714</v>
      </c>
      <c r="P189">
        <f t="shared" si="79"/>
        <v>60</v>
      </c>
      <c r="Q189">
        <v>500000</v>
      </c>
      <c r="R189">
        <v>399.99277000000001</v>
      </c>
      <c r="S189">
        <v>-588772.05807000003</v>
      </c>
      <c r="T189" s="2">
        <v>2506707.7795099998</v>
      </c>
      <c r="U189">
        <v>-7.5481199999999999</v>
      </c>
      <c r="V189">
        <v>98.392020000000002</v>
      </c>
      <c r="W189">
        <f t="shared" ref="W189:W227" si="82">V189*10^-4</f>
        <v>9.839202E-3</v>
      </c>
      <c r="Y189">
        <v>500000</v>
      </c>
      <c r="Z189">
        <v>45.915300000000002</v>
      </c>
      <c r="AA189">
        <v>90.033600000000007</v>
      </c>
      <c r="AB189">
        <v>44.118299999999998</v>
      </c>
      <c r="AD189">
        <f t="shared" si="71"/>
        <v>44940.169516096161</v>
      </c>
      <c r="AE189">
        <f t="shared" si="80"/>
        <v>1.0007889233214377E-2</v>
      </c>
      <c r="AF189">
        <f t="shared" si="81"/>
        <v>10.007889233214378</v>
      </c>
      <c r="AG189">
        <f t="shared" si="76"/>
        <v>451.0495013765518</v>
      </c>
      <c r="AH189">
        <f t="shared" si="77"/>
        <v>1.335108448545346E-3</v>
      </c>
      <c r="AJ189">
        <v>157</v>
      </c>
      <c r="AK189">
        <v>2350.2366031123593</v>
      </c>
      <c r="AL189">
        <v>37.777959363824188</v>
      </c>
      <c r="AN189">
        <v>1894.5224398456519</v>
      </c>
      <c r="AO189">
        <v>39.076725266110031</v>
      </c>
    </row>
    <row r="190" spans="2:41" x14ac:dyDescent="0.2">
      <c r="B190">
        <v>80</v>
      </c>
      <c r="C190">
        <v>600000</v>
      </c>
      <c r="E190">
        <v>399.91142000000002</v>
      </c>
      <c r="F190">
        <v>-588774.99841999996</v>
      </c>
      <c r="G190" s="2">
        <v>2506707.7795099998</v>
      </c>
      <c r="H190">
        <v>-2.9617300000000002</v>
      </c>
      <c r="J190">
        <f t="shared" si="72"/>
        <v>586.82346859015524</v>
      </c>
      <c r="K190">
        <f t="shared" si="73"/>
        <v>3.513394817742644E-2</v>
      </c>
      <c r="L190" s="2">
        <f t="shared" si="74"/>
        <v>0.99956544707531003</v>
      </c>
      <c r="M190">
        <f t="shared" si="75"/>
        <v>-7.6023699999786913</v>
      </c>
      <c r="N190">
        <f t="shared" si="78"/>
        <v>-4.6470174999965819</v>
      </c>
      <c r="P190">
        <f t="shared" si="79"/>
        <v>80</v>
      </c>
      <c r="Q190">
        <v>600000</v>
      </c>
      <c r="R190">
        <v>399.91142000000002</v>
      </c>
      <c r="S190">
        <v>-588774.99841999996</v>
      </c>
      <c r="T190" s="2">
        <v>2506707.7795099998</v>
      </c>
      <c r="U190">
        <v>-2.9617300000000002</v>
      </c>
      <c r="V190">
        <v>137.16856000000001</v>
      </c>
      <c r="W190">
        <f t="shared" si="82"/>
        <v>1.3716856000000001E-2</v>
      </c>
      <c r="Y190">
        <v>600000</v>
      </c>
      <c r="Z190">
        <v>45.993299999999998</v>
      </c>
      <c r="AA190">
        <v>89.945899999999995</v>
      </c>
      <c r="AB190">
        <v>43.952599999999997</v>
      </c>
      <c r="AD190">
        <f t="shared" si="71"/>
        <v>44435.708569114329</v>
      </c>
      <c r="AE190">
        <f t="shared" si="80"/>
        <v>1.4110415069611212E-2</v>
      </c>
      <c r="AF190">
        <f t="shared" si="81"/>
        <v>14.110415069611213</v>
      </c>
      <c r="AG190">
        <f t="shared" si="76"/>
        <v>334.48979625400813</v>
      </c>
      <c r="AH190">
        <f t="shared" si="77"/>
        <v>1.800353872507057E-3</v>
      </c>
      <c r="AJ190">
        <v>158</v>
      </c>
      <c r="AK190">
        <v>1799.5372470724146</v>
      </c>
      <c r="AL190">
        <v>36.470716946959001</v>
      </c>
      <c r="AN190">
        <v>1450.5493384719521</v>
      </c>
      <c r="AO190">
        <v>38.832444745746827</v>
      </c>
    </row>
    <row r="191" spans="2:41" x14ac:dyDescent="0.2">
      <c r="B191">
        <v>100</v>
      </c>
      <c r="C191">
        <v>700000</v>
      </c>
      <c r="E191">
        <v>400.04315000000003</v>
      </c>
      <c r="F191">
        <v>-588773.68896000006</v>
      </c>
      <c r="G191">
        <v>2506707.7795099998</v>
      </c>
      <c r="H191">
        <v>-20.465990000000001</v>
      </c>
      <c r="J191">
        <f t="shared" ref="J191:J227" si="83">F191-(128000-$B$184)/128000*F$134</f>
        <v>588.13292859005742</v>
      </c>
      <c r="K191">
        <f t="shared" ref="K191:K227" si="84">B191/$B$184</f>
        <v>4.3917435221783048E-2</v>
      </c>
      <c r="L191" s="2">
        <f t="shared" ref="L191:L227" si="85">G191/$G$185</f>
        <v>0.99956544707531003</v>
      </c>
      <c r="M191">
        <f t="shared" ref="M191:M227" si="86">F191-$F$186</f>
        <v>-6.2929100000765175</v>
      </c>
      <c r="N191">
        <f t="shared" ref="N191:N227" si="87">((M191-M190)-(B191-B190)*$B$15)/(B191-B190)</f>
        <v>-4.4345270000048913</v>
      </c>
      <c r="P191">
        <f t="shared" si="79"/>
        <v>100</v>
      </c>
      <c r="Q191">
        <v>700000</v>
      </c>
      <c r="R191">
        <v>400.04315000000003</v>
      </c>
      <c r="S191">
        <v>-588773.68896000006</v>
      </c>
      <c r="T191">
        <v>2506707.7795099998</v>
      </c>
      <c r="U191">
        <v>-20.465990000000001</v>
      </c>
      <c r="V191">
        <v>193.70277999999999</v>
      </c>
      <c r="W191">
        <f t="shared" si="82"/>
        <v>1.9370278000000001E-2</v>
      </c>
      <c r="Y191">
        <v>700000</v>
      </c>
      <c r="Z191">
        <v>46.005600000000001</v>
      </c>
      <c r="AA191">
        <v>90.141999999999996</v>
      </c>
      <c r="AB191">
        <v>44.136400000000002</v>
      </c>
      <c r="AD191">
        <f t="shared" ref="AD191:AD227" si="88">(1/6)*3.14*(AB191)^3</f>
        <v>44995.503753375124</v>
      </c>
      <c r="AE191">
        <f t="shared" ref="AE191:AE227" si="89">W191*$AD$183/AD191</f>
        <v>1.9678140396041842E-2</v>
      </c>
      <c r="AF191">
        <f t="shared" si="81"/>
        <v>19.67814039604184</v>
      </c>
      <c r="AG191">
        <f t="shared" ref="AG191:AG227" si="90">AD191/P191*0.6022</f>
        <v>270.96292360282496</v>
      </c>
      <c r="AH191">
        <f t="shared" ref="AH191:AH227" si="91">P191/AD191</f>
        <v>2.2224442812799707E-3</v>
      </c>
      <c r="AJ191">
        <v>159</v>
      </c>
      <c r="AK191">
        <v>1930.047147850647</v>
      </c>
      <c r="AL191">
        <v>35.821826452405652</v>
      </c>
    </row>
    <row r="192" spans="2:41" x14ac:dyDescent="0.2">
      <c r="B192">
        <v>120</v>
      </c>
      <c r="C192">
        <v>800000</v>
      </c>
      <c r="E192">
        <v>400.04763000000003</v>
      </c>
      <c r="F192">
        <v>-588773.90821000002</v>
      </c>
      <c r="G192">
        <v>2506707.7795099998</v>
      </c>
      <c r="H192">
        <v>7.1691000000000003</v>
      </c>
      <c r="J192">
        <f t="shared" si="83"/>
        <v>587.91367859009188</v>
      </c>
      <c r="K192">
        <f t="shared" si="84"/>
        <v>5.2700922266139656E-2</v>
      </c>
      <c r="L192" s="2">
        <f t="shared" si="85"/>
        <v>0.99956544707531003</v>
      </c>
      <c r="M192">
        <f t="shared" si="86"/>
        <v>-6.5121600000420585</v>
      </c>
      <c r="N192">
        <f t="shared" si="87"/>
        <v>-4.5109624999982767</v>
      </c>
      <c r="P192">
        <f t="shared" si="79"/>
        <v>120</v>
      </c>
      <c r="Q192">
        <v>800000</v>
      </c>
      <c r="R192">
        <v>400.04763000000003</v>
      </c>
      <c r="S192">
        <v>-588773.90821000002</v>
      </c>
      <c r="T192">
        <v>2506707.7795099998</v>
      </c>
      <c r="U192">
        <v>7.1691000000000003</v>
      </c>
      <c r="V192">
        <v>256.74302</v>
      </c>
      <c r="W192">
        <f t="shared" si="82"/>
        <v>2.5674302000000003E-2</v>
      </c>
      <c r="Y192">
        <v>800000</v>
      </c>
      <c r="Z192">
        <v>46.259099999999997</v>
      </c>
      <c r="AA192">
        <v>90.030900000000003</v>
      </c>
      <c r="AB192">
        <v>43.771799999999999</v>
      </c>
      <c r="AD192">
        <f t="shared" si="88"/>
        <v>43889.59934117768</v>
      </c>
      <c r="AE192">
        <f t="shared" si="89"/>
        <v>2.6739565657862098E-2</v>
      </c>
      <c r="AF192">
        <f t="shared" si="81"/>
        <v>26.739565657862098</v>
      </c>
      <c r="AG192">
        <f t="shared" si="90"/>
        <v>220.25263936047662</v>
      </c>
      <c r="AH192">
        <f t="shared" si="91"/>
        <v>2.7341329563565814E-3</v>
      </c>
      <c r="AJ192">
        <v>160</v>
      </c>
      <c r="AK192">
        <v>2099.5379959609418</v>
      </c>
      <c r="AL192">
        <v>35.691594585732226</v>
      </c>
    </row>
    <row r="193" spans="2:41" x14ac:dyDescent="0.2">
      <c r="B193">
        <v>140</v>
      </c>
      <c r="C193">
        <v>900000</v>
      </c>
      <c r="E193">
        <v>399.98973999999998</v>
      </c>
      <c r="F193">
        <v>-588774.89795000001</v>
      </c>
      <c r="G193">
        <v>2506707.7795099998</v>
      </c>
      <c r="H193">
        <v>0.95262999999999998</v>
      </c>
      <c r="J193">
        <f t="shared" si="83"/>
        <v>586.9239385901019</v>
      </c>
      <c r="K193">
        <f t="shared" si="84"/>
        <v>6.1484409310496264E-2</v>
      </c>
      <c r="L193" s="2">
        <f t="shared" si="85"/>
        <v>0.99956544707531003</v>
      </c>
      <c r="M193">
        <f t="shared" si="86"/>
        <v>-7.5019000000320375</v>
      </c>
      <c r="N193">
        <f t="shared" si="87"/>
        <v>-4.5494869999994991</v>
      </c>
      <c r="P193">
        <f t="shared" si="79"/>
        <v>140</v>
      </c>
      <c r="Q193">
        <v>900000</v>
      </c>
      <c r="R193">
        <v>399.98973999999998</v>
      </c>
      <c r="S193">
        <v>-588774.89795000001</v>
      </c>
      <c r="T193">
        <v>2506707.7795099998</v>
      </c>
      <c r="U193">
        <v>0.95262999999999998</v>
      </c>
      <c r="V193">
        <v>351.19621999999998</v>
      </c>
      <c r="W193">
        <f t="shared" si="82"/>
        <v>3.5119622000000003E-2</v>
      </c>
      <c r="Y193">
        <v>900000</v>
      </c>
      <c r="Z193">
        <v>46.048900000000003</v>
      </c>
      <c r="AA193">
        <v>90.148399999999995</v>
      </c>
      <c r="AB193">
        <v>44.099499999999999</v>
      </c>
      <c r="AD193">
        <f t="shared" si="88"/>
        <v>44882.743331459176</v>
      </c>
      <c r="AE193">
        <f t="shared" si="89"/>
        <v>3.5767431839759882E-2</v>
      </c>
      <c r="AF193">
        <f t="shared" si="81"/>
        <v>35.76743183975988</v>
      </c>
      <c r="AG193">
        <f t="shared" si="90"/>
        <v>193.05991453003369</v>
      </c>
      <c r="AH193">
        <f t="shared" si="91"/>
        <v>3.1192389236571311E-3</v>
      </c>
    </row>
    <row r="194" spans="2:41" x14ac:dyDescent="0.2">
      <c r="B194">
        <v>160</v>
      </c>
      <c r="C194">
        <v>1000000</v>
      </c>
      <c r="E194">
        <v>399.94468999999998</v>
      </c>
      <c r="F194">
        <v>-588778.27966999996</v>
      </c>
      <c r="G194">
        <v>2506707.7795099998</v>
      </c>
      <c r="H194">
        <v>1.00857</v>
      </c>
      <c r="J194">
        <f t="shared" si="83"/>
        <v>583.54221859015524</v>
      </c>
      <c r="K194">
        <f t="shared" si="84"/>
        <v>7.026789635485288E-2</v>
      </c>
      <c r="L194" s="2">
        <f t="shared" si="85"/>
        <v>0.99956544707531003</v>
      </c>
      <c r="M194">
        <f t="shared" si="86"/>
        <v>-10.883619999978691</v>
      </c>
      <c r="N194">
        <f t="shared" si="87"/>
        <v>-4.6690859999973329</v>
      </c>
      <c r="P194">
        <f t="shared" si="79"/>
        <v>160</v>
      </c>
      <c r="Q194">
        <v>1000000</v>
      </c>
      <c r="R194">
        <v>399.94468999999998</v>
      </c>
      <c r="S194">
        <v>-588778.27966999996</v>
      </c>
      <c r="T194">
        <v>2506707.7795099998</v>
      </c>
      <c r="U194">
        <v>1.00857</v>
      </c>
      <c r="V194">
        <v>456.12085999999999</v>
      </c>
      <c r="W194">
        <f t="shared" si="82"/>
        <v>4.5612086000000003E-2</v>
      </c>
      <c r="Y194">
        <v>1000000</v>
      </c>
      <c r="Z194">
        <v>45.969700000000003</v>
      </c>
      <c r="AA194">
        <v>89.790499999999994</v>
      </c>
      <c r="AB194">
        <v>43.820799999999998</v>
      </c>
      <c r="AD194">
        <f t="shared" si="88"/>
        <v>44037.160012271663</v>
      </c>
      <c r="AE194">
        <f t="shared" si="89"/>
        <v>4.7345417512363271E-2</v>
      </c>
      <c r="AF194">
        <f t="shared" si="81"/>
        <v>47.345417512363269</v>
      </c>
      <c r="AG194">
        <f t="shared" si="90"/>
        <v>165.74486099618744</v>
      </c>
      <c r="AH194">
        <f t="shared" si="91"/>
        <v>3.6332951524442863E-3</v>
      </c>
    </row>
    <row r="195" spans="2:41" x14ac:dyDescent="0.2">
      <c r="B195">
        <v>180</v>
      </c>
      <c r="C195">
        <v>1100000</v>
      </c>
      <c r="E195">
        <v>400.03769</v>
      </c>
      <c r="F195">
        <v>-588778.14362999995</v>
      </c>
      <c r="G195">
        <v>2506707.7795099998</v>
      </c>
      <c r="H195">
        <v>50.686959999999999</v>
      </c>
      <c r="J195">
        <f t="shared" si="83"/>
        <v>583.67825859016739</v>
      </c>
      <c r="K195">
        <f t="shared" si="84"/>
        <v>7.9051383399209488E-2</v>
      </c>
      <c r="L195" s="2">
        <f t="shared" si="85"/>
        <v>0.99956544707531003</v>
      </c>
      <c r="M195">
        <f t="shared" si="86"/>
        <v>-10.747579999966547</v>
      </c>
      <c r="N195">
        <f t="shared" si="87"/>
        <v>-4.493197999999393</v>
      </c>
      <c r="P195">
        <f t="shared" si="79"/>
        <v>180</v>
      </c>
      <c r="Q195">
        <v>1100000</v>
      </c>
      <c r="R195">
        <v>400.03769</v>
      </c>
      <c r="S195">
        <v>-588778.14362999995</v>
      </c>
      <c r="T195">
        <v>2506707.7795099998</v>
      </c>
      <c r="U195">
        <v>50.686959999999999</v>
      </c>
      <c r="V195">
        <v>594.32988</v>
      </c>
      <c r="W195">
        <f t="shared" si="82"/>
        <v>5.9432988000000006E-2</v>
      </c>
      <c r="Y195">
        <v>1100000</v>
      </c>
      <c r="Z195">
        <v>46.034199999999998</v>
      </c>
      <c r="AA195">
        <v>90.697900000000004</v>
      </c>
      <c r="AB195">
        <v>44.663699999999999</v>
      </c>
      <c r="AD195">
        <f t="shared" si="88"/>
        <v>46627.538671944349</v>
      </c>
      <c r="AE195">
        <f t="shared" si="89"/>
        <v>5.8264281269858886E-2</v>
      </c>
      <c r="AF195">
        <f t="shared" si="81"/>
        <v>58.264281269858884</v>
      </c>
      <c r="AG195">
        <f t="shared" si="90"/>
        <v>155.99502104580492</v>
      </c>
      <c r="AH195">
        <f t="shared" si="91"/>
        <v>3.8603796195724452E-3</v>
      </c>
    </row>
    <row r="196" spans="2:41" x14ac:dyDescent="0.2">
      <c r="B196">
        <v>200</v>
      </c>
      <c r="C196">
        <v>1200000</v>
      </c>
      <c r="E196">
        <v>400.02051999999998</v>
      </c>
      <c r="F196">
        <v>-588777.88115999999</v>
      </c>
      <c r="G196">
        <v>2506707.7795099998</v>
      </c>
      <c r="H196">
        <v>20.571280000000002</v>
      </c>
      <c r="J196">
        <f t="shared" si="83"/>
        <v>583.94072859012522</v>
      </c>
      <c r="K196">
        <f t="shared" si="84"/>
        <v>8.7834870443566096E-2</v>
      </c>
      <c r="L196" s="2">
        <f t="shared" si="85"/>
        <v>0.99956544707531003</v>
      </c>
      <c r="M196">
        <f t="shared" si="86"/>
        <v>-10.485110000008717</v>
      </c>
      <c r="N196">
        <f t="shared" si="87"/>
        <v>-4.4868765000021087</v>
      </c>
      <c r="P196">
        <f t="shared" si="79"/>
        <v>200</v>
      </c>
      <c r="Q196">
        <v>1200000</v>
      </c>
      <c r="R196">
        <v>400.02051999999998</v>
      </c>
      <c r="S196">
        <v>-588777.88115999999</v>
      </c>
      <c r="T196">
        <v>2506707.7795099998</v>
      </c>
      <c r="U196">
        <v>20.571280000000002</v>
      </c>
      <c r="V196">
        <v>713.90359999999998</v>
      </c>
      <c r="W196">
        <f t="shared" si="82"/>
        <v>7.139036E-2</v>
      </c>
      <c r="Y196">
        <v>1200000</v>
      </c>
      <c r="Z196">
        <v>45.7057</v>
      </c>
      <c r="AA196">
        <v>90.043199999999999</v>
      </c>
      <c r="AB196">
        <v>44.337499999999999</v>
      </c>
      <c r="AD196">
        <f t="shared" si="88"/>
        <v>45613.353429108072</v>
      </c>
      <c r="AE196">
        <f t="shared" si="89"/>
        <v>7.1542628016725077E-2</v>
      </c>
      <c r="AF196">
        <f t="shared" si="81"/>
        <v>71.542628016725075</v>
      </c>
      <c r="AG196">
        <f t="shared" si="90"/>
        <v>137.34180717504438</v>
      </c>
      <c r="AH196">
        <f t="shared" si="91"/>
        <v>4.3846809095244108E-3</v>
      </c>
    </row>
    <row r="197" spans="2:41" x14ac:dyDescent="0.2">
      <c r="B197">
        <v>220</v>
      </c>
      <c r="C197">
        <v>1300000</v>
      </c>
      <c r="E197">
        <v>399.96226000000001</v>
      </c>
      <c r="F197">
        <v>-588779.05744999996</v>
      </c>
      <c r="G197">
        <v>2506707.7795099998</v>
      </c>
      <c r="H197">
        <v>57.140560000000001</v>
      </c>
      <c r="J197">
        <f t="shared" si="83"/>
        <v>582.76443859015126</v>
      </c>
      <c r="K197">
        <f t="shared" si="84"/>
        <v>9.6618357487922704E-2</v>
      </c>
      <c r="L197" s="2">
        <f t="shared" si="85"/>
        <v>0.99956544707531003</v>
      </c>
      <c r="M197">
        <f t="shared" si="86"/>
        <v>-11.661399999982677</v>
      </c>
      <c r="N197">
        <f t="shared" si="87"/>
        <v>-4.5588144999986984</v>
      </c>
      <c r="P197">
        <f t="shared" si="79"/>
        <v>220</v>
      </c>
      <c r="Q197">
        <v>1300000</v>
      </c>
      <c r="R197">
        <v>399.96226000000001</v>
      </c>
      <c r="S197">
        <v>-588779.05744999996</v>
      </c>
      <c r="T197">
        <v>2506707.7795099998</v>
      </c>
      <c r="U197">
        <v>57.140560000000001</v>
      </c>
      <c r="V197">
        <v>946.07447000000002</v>
      </c>
      <c r="W197">
        <f t="shared" si="82"/>
        <v>9.4607447000000011E-2</v>
      </c>
      <c r="Y197">
        <v>1300000</v>
      </c>
      <c r="Z197">
        <v>46.085299999999997</v>
      </c>
      <c r="AA197">
        <v>89.757900000000006</v>
      </c>
      <c r="AB197">
        <v>43.672600000000003</v>
      </c>
      <c r="AD197">
        <f t="shared" si="88"/>
        <v>43591.874190374117</v>
      </c>
      <c r="AE197">
        <f t="shared" si="89"/>
        <v>9.9205808554440569E-2</v>
      </c>
      <c r="AF197">
        <f t="shared" si="81"/>
        <v>99.205808554440566</v>
      </c>
      <c r="AG197">
        <f t="shared" si="90"/>
        <v>119.32284835201496</v>
      </c>
      <c r="AH197">
        <f t="shared" si="91"/>
        <v>5.0468121429975135E-3</v>
      </c>
    </row>
    <row r="198" spans="2:41" x14ac:dyDescent="0.2">
      <c r="B198">
        <v>240</v>
      </c>
      <c r="C198">
        <v>1400000</v>
      </c>
      <c r="E198">
        <v>399.98973999999998</v>
      </c>
      <c r="F198">
        <v>-588777.51087</v>
      </c>
      <c r="G198">
        <v>2506707.7795099998</v>
      </c>
      <c r="H198">
        <v>74.959289999999996</v>
      </c>
      <c r="J198">
        <f t="shared" si="83"/>
        <v>584.31101859011687</v>
      </c>
      <c r="K198">
        <f t="shared" si="84"/>
        <v>0.10540184453227931</v>
      </c>
      <c r="L198" s="2">
        <f t="shared" si="85"/>
        <v>0.99956544707531003</v>
      </c>
      <c r="M198">
        <f t="shared" si="86"/>
        <v>-10.114820000017062</v>
      </c>
      <c r="N198">
        <f t="shared" si="87"/>
        <v>-4.4226710000017189</v>
      </c>
      <c r="P198">
        <f t="shared" si="79"/>
        <v>240</v>
      </c>
      <c r="Q198">
        <v>1400000</v>
      </c>
      <c r="R198">
        <v>399.98973999999998</v>
      </c>
      <c r="S198">
        <v>-588777.51087</v>
      </c>
      <c r="T198">
        <v>2506707.7795099998</v>
      </c>
      <c r="U198">
        <v>74.959289999999996</v>
      </c>
      <c r="V198">
        <v>1136.82573</v>
      </c>
      <c r="W198">
        <f t="shared" si="82"/>
        <v>0.11368257300000001</v>
      </c>
      <c r="Y198">
        <v>1400000</v>
      </c>
      <c r="Z198">
        <v>45.456899999999997</v>
      </c>
      <c r="AA198">
        <v>89.903000000000006</v>
      </c>
      <c r="AB198">
        <v>44.446100000000001</v>
      </c>
      <c r="AD198">
        <f t="shared" si="88"/>
        <v>45949.350278130791</v>
      </c>
      <c r="AE198">
        <f t="shared" si="89"/>
        <v>0.1130919881716187</v>
      </c>
      <c r="AF198">
        <f t="shared" si="81"/>
        <v>113.09198817161869</v>
      </c>
      <c r="AG198">
        <f t="shared" si="90"/>
        <v>115.2945780728765</v>
      </c>
      <c r="AH198">
        <f t="shared" si="91"/>
        <v>5.2231424067431479E-3</v>
      </c>
    </row>
    <row r="199" spans="2:41" x14ac:dyDescent="0.2">
      <c r="B199">
        <v>260</v>
      </c>
      <c r="C199">
        <v>1500000</v>
      </c>
      <c r="E199">
        <v>400.00069000000002</v>
      </c>
      <c r="F199">
        <v>-588778.46735000005</v>
      </c>
      <c r="G199">
        <v>2506707.7795099998</v>
      </c>
      <c r="H199">
        <v>132.33733000000001</v>
      </c>
      <c r="J199">
        <f t="shared" si="83"/>
        <v>583.3545385900652</v>
      </c>
      <c r="K199">
        <f t="shared" si="84"/>
        <v>0.11418533157663592</v>
      </c>
      <c r="L199" s="2">
        <f t="shared" si="85"/>
        <v>0.99956544707531003</v>
      </c>
      <c r="M199">
        <f t="shared" si="86"/>
        <v>-11.071300000068732</v>
      </c>
      <c r="N199">
        <f t="shared" si="87"/>
        <v>-4.5478240000025831</v>
      </c>
      <c r="P199">
        <f t="shared" si="79"/>
        <v>260</v>
      </c>
      <c r="Q199">
        <v>1500000</v>
      </c>
      <c r="R199">
        <v>400.00069000000002</v>
      </c>
      <c r="S199">
        <v>-588778.46735000005</v>
      </c>
      <c r="T199">
        <v>2506707.7795099998</v>
      </c>
      <c r="U199">
        <v>132.33733000000001</v>
      </c>
      <c r="V199">
        <v>1390.66795</v>
      </c>
      <c r="W199">
        <f t="shared" si="82"/>
        <v>0.13906679500000002</v>
      </c>
      <c r="Y199">
        <v>1500000</v>
      </c>
      <c r="Z199">
        <v>45.834600000000002</v>
      </c>
      <c r="AA199">
        <v>90.1785</v>
      </c>
      <c r="AB199">
        <v>44.343899999999998</v>
      </c>
      <c r="AD199">
        <f t="shared" si="88"/>
        <v>45633.108778595735</v>
      </c>
      <c r="AE199">
        <f t="shared" si="89"/>
        <v>0.13930307683583881</v>
      </c>
      <c r="AF199">
        <f t="shared" si="81"/>
        <v>139.30307683583882</v>
      </c>
      <c r="AG199">
        <f t="shared" si="90"/>
        <v>105.69330040950133</v>
      </c>
      <c r="AH199">
        <f t="shared" si="91"/>
        <v>5.6976175184880965E-3</v>
      </c>
      <c r="AN199">
        <v>1704.3435935978482</v>
      </c>
      <c r="AO199">
        <v>37.764453119843367</v>
      </c>
    </row>
    <row r="200" spans="2:41" x14ac:dyDescent="0.2">
      <c r="B200">
        <v>280</v>
      </c>
      <c r="C200">
        <v>1600000</v>
      </c>
      <c r="E200">
        <v>400.01064000000002</v>
      </c>
      <c r="F200">
        <v>-588778.61418999999</v>
      </c>
      <c r="G200">
        <v>2506707.7795099998</v>
      </c>
      <c r="H200">
        <v>134.42304999999999</v>
      </c>
      <c r="J200">
        <f t="shared" si="83"/>
        <v>583.20769859012216</v>
      </c>
      <c r="K200">
        <f t="shared" si="84"/>
        <v>0.12296881862099253</v>
      </c>
      <c r="L200" s="2">
        <f t="shared" si="85"/>
        <v>0.99956544707531003</v>
      </c>
      <c r="M200">
        <f t="shared" si="86"/>
        <v>-11.218140000011772</v>
      </c>
      <c r="N200">
        <f t="shared" si="87"/>
        <v>-4.507341999997152</v>
      </c>
      <c r="P200">
        <f t="shared" si="79"/>
        <v>280</v>
      </c>
      <c r="Q200">
        <v>1600000</v>
      </c>
      <c r="R200">
        <v>400.01064000000002</v>
      </c>
      <c r="S200">
        <v>-588778.61418999999</v>
      </c>
      <c r="T200">
        <v>2506707.7795099998</v>
      </c>
      <c r="U200">
        <v>134.42304999999999</v>
      </c>
      <c r="V200">
        <v>1623.42578</v>
      </c>
      <c r="W200">
        <f t="shared" si="82"/>
        <v>0.16234257800000002</v>
      </c>
      <c r="Y200">
        <v>1600000</v>
      </c>
      <c r="Z200">
        <v>45.991</v>
      </c>
      <c r="AA200">
        <v>89.823599999999999</v>
      </c>
      <c r="AB200">
        <v>43.832599999999999</v>
      </c>
      <c r="AD200">
        <f t="shared" si="88"/>
        <v>44072.744375965551</v>
      </c>
      <c r="AE200">
        <f t="shared" si="89"/>
        <v>0.16837579651174953</v>
      </c>
      <c r="AF200">
        <f t="shared" si="81"/>
        <v>168.37579651174951</v>
      </c>
      <c r="AG200">
        <f t="shared" si="90"/>
        <v>94.787880940023044</v>
      </c>
      <c r="AH200">
        <f t="shared" si="91"/>
        <v>6.3531328480804575E-3</v>
      </c>
      <c r="AN200">
        <v>2216.0138138267648</v>
      </c>
      <c r="AO200">
        <v>37.56931693942731</v>
      </c>
    </row>
    <row r="201" spans="2:41" x14ac:dyDescent="0.2">
      <c r="B201">
        <v>300</v>
      </c>
      <c r="C201">
        <v>1700000</v>
      </c>
      <c r="E201">
        <v>400.00698</v>
      </c>
      <c r="F201">
        <v>-588777.73540000001</v>
      </c>
      <c r="G201">
        <v>2506707.7795099998</v>
      </c>
      <c r="H201">
        <v>200.80742000000001</v>
      </c>
      <c r="J201">
        <f t="shared" si="83"/>
        <v>584.08648859011009</v>
      </c>
      <c r="K201">
        <f t="shared" si="84"/>
        <v>0.13175230566534915</v>
      </c>
      <c r="L201" s="2">
        <f t="shared" si="85"/>
        <v>0.99956544707531003</v>
      </c>
      <c r="M201">
        <f t="shared" si="86"/>
        <v>-10.339350000023842</v>
      </c>
      <c r="N201">
        <f t="shared" si="87"/>
        <v>-4.4560605000006035</v>
      </c>
      <c r="P201">
        <f t="shared" si="79"/>
        <v>300</v>
      </c>
      <c r="Q201">
        <v>1700000</v>
      </c>
      <c r="R201">
        <v>400.00698</v>
      </c>
      <c r="S201">
        <v>-588777.73540000001</v>
      </c>
      <c r="T201">
        <v>2506707.7795099998</v>
      </c>
      <c r="U201">
        <v>200.80742000000001</v>
      </c>
      <c r="V201">
        <v>1917.9990499999999</v>
      </c>
      <c r="W201">
        <f t="shared" si="82"/>
        <v>0.19179990499999999</v>
      </c>
      <c r="Y201">
        <v>1700000</v>
      </c>
      <c r="Z201">
        <v>45.875300000000003</v>
      </c>
      <c r="AA201">
        <v>89.850200000000001</v>
      </c>
      <c r="AB201">
        <v>43.974899999999998</v>
      </c>
      <c r="AD201">
        <f t="shared" si="88"/>
        <v>44503.378227481851</v>
      </c>
      <c r="AE201">
        <f t="shared" si="89"/>
        <v>0.19700294926116857</v>
      </c>
      <c r="AF201">
        <f t="shared" si="81"/>
        <v>197.00294926116857</v>
      </c>
      <c r="AG201">
        <f t="shared" si="90"/>
        <v>89.333114561965232</v>
      </c>
      <c r="AH201">
        <f t="shared" si="91"/>
        <v>6.7410612845283545E-3</v>
      </c>
      <c r="AN201">
        <v>1663.5542348338718</v>
      </c>
      <c r="AO201">
        <v>37.15108675011863</v>
      </c>
    </row>
    <row r="202" spans="2:41" x14ac:dyDescent="0.2">
      <c r="B202">
        <v>320</v>
      </c>
      <c r="C202">
        <v>1800000</v>
      </c>
      <c r="E202">
        <v>399.99615</v>
      </c>
      <c r="F202">
        <v>-588775.73254999996</v>
      </c>
      <c r="G202">
        <v>2506707.7795099998</v>
      </c>
      <c r="H202">
        <v>231.07524000000001</v>
      </c>
      <c r="J202">
        <f t="shared" si="83"/>
        <v>586.08933859015815</v>
      </c>
      <c r="K202">
        <f t="shared" si="84"/>
        <v>0.14053579270970576</v>
      </c>
      <c r="L202" s="2">
        <f t="shared" si="85"/>
        <v>0.99956544707531003</v>
      </c>
      <c r="M202">
        <f t="shared" si="86"/>
        <v>-8.3364999999757856</v>
      </c>
      <c r="N202">
        <f t="shared" si="87"/>
        <v>-4.399857499997597</v>
      </c>
      <c r="P202">
        <f t="shared" si="79"/>
        <v>320</v>
      </c>
      <c r="Q202">
        <v>1800000</v>
      </c>
      <c r="R202">
        <v>399.99615</v>
      </c>
      <c r="S202">
        <v>-588775.73254999996</v>
      </c>
      <c r="T202">
        <v>2506707.7795099998</v>
      </c>
      <c r="U202">
        <v>231.07524000000001</v>
      </c>
      <c r="V202">
        <v>2250.9134800000002</v>
      </c>
      <c r="W202">
        <f t="shared" si="82"/>
        <v>0.22509134800000002</v>
      </c>
      <c r="Y202">
        <v>1800000</v>
      </c>
      <c r="Z202">
        <v>45.694000000000003</v>
      </c>
      <c r="AA202">
        <v>89.887299999999996</v>
      </c>
      <c r="AB202">
        <v>44.193300000000001</v>
      </c>
      <c r="AD202">
        <f t="shared" si="88"/>
        <v>45169.7508291126</v>
      </c>
      <c r="AE202">
        <f t="shared" si="89"/>
        <v>0.22778673340973984</v>
      </c>
      <c r="AF202">
        <f t="shared" si="81"/>
        <v>227.78673340973984</v>
      </c>
      <c r="AG202">
        <f t="shared" si="90"/>
        <v>85.003824841536272</v>
      </c>
      <c r="AH202">
        <f t="shared" si="91"/>
        <v>7.0843870981408003E-3</v>
      </c>
      <c r="AN202">
        <v>1953.8841455953172</v>
      </c>
      <c r="AO202">
        <v>36.92067658771375</v>
      </c>
    </row>
    <row r="203" spans="2:41" x14ac:dyDescent="0.2">
      <c r="B203">
        <v>340</v>
      </c>
      <c r="C203">
        <v>1900000</v>
      </c>
      <c r="E203">
        <v>399.91910999999999</v>
      </c>
      <c r="F203">
        <v>-588779.12597000005</v>
      </c>
      <c r="G203">
        <v>2506707.7795099998</v>
      </c>
      <c r="H203">
        <v>259.5806</v>
      </c>
      <c r="J203">
        <f t="shared" si="83"/>
        <v>582.69591859006323</v>
      </c>
      <c r="K203">
        <f t="shared" si="84"/>
        <v>0.14931927975406237</v>
      </c>
      <c r="L203" s="2">
        <f t="shared" si="85"/>
        <v>0.99956544707531003</v>
      </c>
      <c r="M203">
        <f t="shared" si="86"/>
        <v>-11.729920000070706</v>
      </c>
      <c r="N203">
        <f t="shared" si="87"/>
        <v>-4.6696710000047457</v>
      </c>
      <c r="P203">
        <f t="shared" si="79"/>
        <v>340</v>
      </c>
      <c r="Q203">
        <v>1900000</v>
      </c>
      <c r="R203">
        <v>399.91910999999999</v>
      </c>
      <c r="S203">
        <v>-588779.12597000005</v>
      </c>
      <c r="T203">
        <v>2506707.7795099998</v>
      </c>
      <c r="U203">
        <v>259.5806</v>
      </c>
      <c r="V203">
        <v>2609.7394599999998</v>
      </c>
      <c r="W203">
        <f t="shared" si="82"/>
        <v>0.26097394600000001</v>
      </c>
      <c r="Y203">
        <v>1900000</v>
      </c>
      <c r="Z203">
        <v>45.706299999999999</v>
      </c>
      <c r="AA203">
        <v>89.9559</v>
      </c>
      <c r="AB203">
        <v>44.249600000000001</v>
      </c>
      <c r="AD203">
        <f t="shared" si="88"/>
        <v>45342.602691615568</v>
      </c>
      <c r="AE203">
        <f t="shared" si="89"/>
        <v>0.2630922326402147</v>
      </c>
      <c r="AF203">
        <f t="shared" si="81"/>
        <v>263.09223264021472</v>
      </c>
      <c r="AG203">
        <f t="shared" si="90"/>
        <v>80.309751002620274</v>
      </c>
      <c r="AH203">
        <f t="shared" si="91"/>
        <v>7.4984667799599071E-3</v>
      </c>
      <c r="AN203">
        <v>2143.010449313294</v>
      </c>
      <c r="AO203">
        <v>36.667215145983519</v>
      </c>
    </row>
    <row r="204" spans="2:41" x14ac:dyDescent="0.2">
      <c r="B204">
        <v>360</v>
      </c>
      <c r="C204">
        <v>2000000</v>
      </c>
      <c r="E204">
        <v>399.97939000000002</v>
      </c>
      <c r="F204">
        <v>-588775.37123000005</v>
      </c>
      <c r="G204">
        <v>2506707.7795099998</v>
      </c>
      <c r="H204">
        <v>316.5573</v>
      </c>
      <c r="J204">
        <f t="shared" si="83"/>
        <v>586.45065859006718</v>
      </c>
      <c r="K204">
        <f t="shared" si="84"/>
        <v>0.15810276679841898</v>
      </c>
      <c r="L204" s="2">
        <f t="shared" si="85"/>
        <v>0.99956544707531003</v>
      </c>
      <c r="M204">
        <f t="shared" si="86"/>
        <v>-7.9751800000667572</v>
      </c>
      <c r="N204">
        <f t="shared" si="87"/>
        <v>-4.3122629999998026</v>
      </c>
      <c r="P204">
        <f t="shared" si="79"/>
        <v>360</v>
      </c>
      <c r="Q204">
        <v>2000000</v>
      </c>
      <c r="R204">
        <v>399.97939000000002</v>
      </c>
      <c r="S204">
        <v>-588775.37123000005</v>
      </c>
      <c r="T204">
        <v>2506707.7795099998</v>
      </c>
      <c r="U204">
        <v>316.5573</v>
      </c>
      <c r="V204">
        <v>2920.1386600000001</v>
      </c>
      <c r="W204">
        <f t="shared" si="82"/>
        <v>0.29201386600000001</v>
      </c>
      <c r="Y204">
        <v>2000000</v>
      </c>
      <c r="Z204">
        <v>45.731299999999997</v>
      </c>
      <c r="AA204">
        <v>89.458799999999997</v>
      </c>
      <c r="AB204">
        <v>43.727499999999999</v>
      </c>
      <c r="AD204">
        <f t="shared" si="88"/>
        <v>43756.476498856609</v>
      </c>
      <c r="AE204">
        <f t="shared" si="89"/>
        <v>0.30505521261857133</v>
      </c>
      <c r="AF204">
        <f t="shared" si="81"/>
        <v>305.05521261857132</v>
      </c>
      <c r="AG204">
        <f t="shared" si="90"/>
        <v>73.194861521142911</v>
      </c>
      <c r="AH204">
        <f t="shared" si="91"/>
        <v>8.2273534983879956E-3</v>
      </c>
    </row>
    <row r="205" spans="2:41" x14ac:dyDescent="0.2">
      <c r="B205">
        <v>380</v>
      </c>
      <c r="C205">
        <v>2100000</v>
      </c>
      <c r="E205">
        <v>400.08771000000002</v>
      </c>
      <c r="F205">
        <v>-588771.32460000005</v>
      </c>
      <c r="G205">
        <v>2506707.7795099998</v>
      </c>
      <c r="H205">
        <v>352.41153000000003</v>
      </c>
      <c r="J205">
        <f t="shared" si="83"/>
        <v>590.49728859006427</v>
      </c>
      <c r="K205">
        <f t="shared" si="84"/>
        <v>0.16688625384277558</v>
      </c>
      <c r="L205" s="2">
        <f t="shared" si="85"/>
        <v>0.99956544707531003</v>
      </c>
      <c r="M205">
        <f t="shared" si="86"/>
        <v>-3.9285500000696629</v>
      </c>
      <c r="N205">
        <f t="shared" si="87"/>
        <v>-4.2976685000001451</v>
      </c>
      <c r="P205">
        <f t="shared" si="79"/>
        <v>380</v>
      </c>
      <c r="Q205">
        <v>2100000</v>
      </c>
      <c r="R205">
        <v>400.08771000000002</v>
      </c>
      <c r="S205">
        <v>-588771.32460000005</v>
      </c>
      <c r="T205">
        <v>2506707.7795099998</v>
      </c>
      <c r="U205">
        <v>352.41153000000003</v>
      </c>
      <c r="V205">
        <v>3306.6871799999999</v>
      </c>
      <c r="W205">
        <f t="shared" si="82"/>
        <v>0.33066871800000003</v>
      </c>
      <c r="Y205">
        <v>2100000</v>
      </c>
      <c r="Z205">
        <v>45.939599999999999</v>
      </c>
      <c r="AA205">
        <v>90.099699999999999</v>
      </c>
      <c r="AB205">
        <v>44.1601</v>
      </c>
      <c r="AD205">
        <f t="shared" si="88"/>
        <v>45068.02662551251</v>
      </c>
      <c r="AE205">
        <f t="shared" si="89"/>
        <v>0.33538365153295518</v>
      </c>
      <c r="AF205">
        <f t="shared" si="81"/>
        <v>335.38365153295518</v>
      </c>
      <c r="AG205">
        <f t="shared" si="90"/>
        <v>71.420962194430615</v>
      </c>
      <c r="AH205">
        <f t="shared" si="91"/>
        <v>8.4316982227237401E-3</v>
      </c>
    </row>
    <row r="206" spans="2:41" x14ac:dyDescent="0.2">
      <c r="B206">
        <v>400</v>
      </c>
      <c r="C206">
        <v>2200000</v>
      </c>
      <c r="E206">
        <v>400.00157999999999</v>
      </c>
      <c r="F206">
        <v>-588769.99274999998</v>
      </c>
      <c r="G206">
        <v>2506707.7795099998</v>
      </c>
      <c r="H206">
        <v>402.87837000000002</v>
      </c>
      <c r="J206">
        <f t="shared" si="83"/>
        <v>591.82913859013934</v>
      </c>
      <c r="K206">
        <f t="shared" si="84"/>
        <v>0.17566974088713219</v>
      </c>
      <c r="L206" s="2">
        <f t="shared" si="85"/>
        <v>0.99956544707531003</v>
      </c>
      <c r="M206">
        <f t="shared" si="86"/>
        <v>-2.5966999999945983</v>
      </c>
      <c r="N206">
        <f t="shared" si="87"/>
        <v>-4.4334074999962469</v>
      </c>
      <c r="P206">
        <f t="shared" si="79"/>
        <v>400</v>
      </c>
      <c r="Q206">
        <v>2200000</v>
      </c>
      <c r="R206">
        <v>400.00157999999999</v>
      </c>
      <c r="S206">
        <v>-588769.99274999998</v>
      </c>
      <c r="T206">
        <v>2506707.7795099998</v>
      </c>
      <c r="U206">
        <v>402.87837000000002</v>
      </c>
      <c r="V206">
        <v>3759.8029200000001</v>
      </c>
      <c r="W206">
        <f t="shared" si="82"/>
        <v>0.37598029200000005</v>
      </c>
      <c r="Y206">
        <v>2200000</v>
      </c>
      <c r="Z206">
        <v>46.050899999999999</v>
      </c>
      <c r="AA206">
        <v>89.972800000000007</v>
      </c>
      <c r="AB206">
        <v>43.921900000000001</v>
      </c>
      <c r="AD206">
        <f t="shared" si="88"/>
        <v>44342.661266420175</v>
      </c>
      <c r="AE206">
        <f t="shared" si="89"/>
        <v>0.38757936435587886</v>
      </c>
      <c r="AF206">
        <f t="shared" si="81"/>
        <v>387.57936435587885</v>
      </c>
      <c r="AG206">
        <f t="shared" si="90"/>
        <v>66.75787653659556</v>
      </c>
      <c r="AH206">
        <f t="shared" si="91"/>
        <v>9.0206584038047388E-3</v>
      </c>
    </row>
    <row r="207" spans="2:41" x14ac:dyDescent="0.2">
      <c r="B207">
        <v>420</v>
      </c>
      <c r="C207">
        <v>2300000</v>
      </c>
      <c r="E207">
        <v>400.10052000000002</v>
      </c>
      <c r="F207">
        <v>-588767.52769999998</v>
      </c>
      <c r="G207">
        <v>2506707.7795099998</v>
      </c>
      <c r="H207">
        <v>437.05421999999999</v>
      </c>
      <c r="J207">
        <f t="shared" si="83"/>
        <v>594.29418859013822</v>
      </c>
      <c r="K207">
        <f t="shared" si="84"/>
        <v>0.1844532279314888</v>
      </c>
      <c r="L207" s="2">
        <f t="shared" si="85"/>
        <v>0.99956544707531003</v>
      </c>
      <c r="M207">
        <f t="shared" si="86"/>
        <v>-0.13164999999571592</v>
      </c>
      <c r="N207">
        <f t="shared" si="87"/>
        <v>-4.3767475000000555</v>
      </c>
      <c r="P207">
        <f t="shared" si="79"/>
        <v>420</v>
      </c>
      <c r="Q207">
        <v>2300000</v>
      </c>
      <c r="R207">
        <v>400.10052000000002</v>
      </c>
      <c r="S207">
        <v>-588767.52769999998</v>
      </c>
      <c r="T207">
        <v>2506707.7795099998</v>
      </c>
      <c r="U207">
        <v>437.05421999999999</v>
      </c>
      <c r="V207">
        <v>4204.0789699999996</v>
      </c>
      <c r="W207">
        <f t="shared" si="82"/>
        <v>0.42040789699999997</v>
      </c>
      <c r="Y207">
        <v>2300000</v>
      </c>
      <c r="Z207">
        <v>45.959200000000003</v>
      </c>
      <c r="AA207">
        <v>89.876999999999995</v>
      </c>
      <c r="AB207">
        <v>43.9178</v>
      </c>
      <c r="AD207">
        <f t="shared" si="88"/>
        <v>44330.24459450812</v>
      </c>
      <c r="AE207">
        <f t="shared" si="89"/>
        <v>0.43349895727729171</v>
      </c>
      <c r="AF207">
        <f t="shared" si="81"/>
        <v>433.49895727729171</v>
      </c>
      <c r="AG207">
        <f t="shared" si="90"/>
        <v>63.561126892411401</v>
      </c>
      <c r="AH207">
        <f t="shared" si="91"/>
        <v>9.4743442956782588E-3</v>
      </c>
    </row>
    <row r="208" spans="2:41" x14ac:dyDescent="0.2">
      <c r="B208">
        <v>440</v>
      </c>
      <c r="C208">
        <v>2400000</v>
      </c>
      <c r="E208">
        <v>399.97009000000003</v>
      </c>
      <c r="F208">
        <v>-588767.18070999999</v>
      </c>
      <c r="G208">
        <v>2506707.7795099998</v>
      </c>
      <c r="H208">
        <v>460.74984000000001</v>
      </c>
      <c r="J208">
        <f t="shared" si="83"/>
        <v>594.64117859012913</v>
      </c>
      <c r="K208">
        <f t="shared" si="84"/>
        <v>0.19323671497584541</v>
      </c>
      <c r="L208" s="2">
        <f t="shared" si="85"/>
        <v>0.99956544707531003</v>
      </c>
      <c r="M208">
        <f t="shared" si="86"/>
        <v>0.21533999999519438</v>
      </c>
      <c r="N208">
        <f t="shared" si="87"/>
        <v>-4.4826505000004548</v>
      </c>
      <c r="P208">
        <f t="shared" si="79"/>
        <v>440</v>
      </c>
      <c r="Q208">
        <v>2400000</v>
      </c>
      <c r="R208">
        <v>399.97009000000003</v>
      </c>
      <c r="S208">
        <v>-588767.18070999999</v>
      </c>
      <c r="T208">
        <v>2506707.7795099998</v>
      </c>
      <c r="U208">
        <v>460.74984000000001</v>
      </c>
      <c r="V208">
        <v>4739.4110700000001</v>
      </c>
      <c r="W208">
        <f t="shared" si="82"/>
        <v>0.47394110700000003</v>
      </c>
      <c r="Y208">
        <v>2400000</v>
      </c>
      <c r="Z208">
        <v>45.826599999999999</v>
      </c>
      <c r="AA208">
        <v>89.539500000000004</v>
      </c>
      <c r="AB208">
        <v>43.712899999999998</v>
      </c>
      <c r="AD208">
        <f t="shared" si="88"/>
        <v>43712.662106583783</v>
      </c>
      <c r="AE208">
        <f t="shared" si="89"/>
        <v>0.49560358835473839</v>
      </c>
      <c r="AF208">
        <f t="shared" si="81"/>
        <v>495.60358835473841</v>
      </c>
      <c r="AG208">
        <f t="shared" si="90"/>
        <v>59.826738910419891</v>
      </c>
      <c r="AH208">
        <f t="shared" si="91"/>
        <v>1.0065733332075636E-2</v>
      </c>
    </row>
    <row r="209" spans="2:34" x14ac:dyDescent="0.2">
      <c r="B209">
        <v>460</v>
      </c>
      <c r="C209">
        <v>2500000</v>
      </c>
      <c r="E209">
        <v>400.03876000000002</v>
      </c>
      <c r="F209">
        <v>-588763.30241999996</v>
      </c>
      <c r="G209">
        <v>2506707.7795099998</v>
      </c>
      <c r="H209">
        <v>546.42814999999996</v>
      </c>
      <c r="J209">
        <f t="shared" si="83"/>
        <v>598.51946859015152</v>
      </c>
      <c r="K209">
        <f t="shared" si="84"/>
        <v>0.20202020202020202</v>
      </c>
      <c r="L209" s="2">
        <f t="shared" si="85"/>
        <v>0.99956544707531003</v>
      </c>
      <c r="M209">
        <f t="shared" si="86"/>
        <v>4.0936300000175834</v>
      </c>
      <c r="N209">
        <f t="shared" si="87"/>
        <v>-4.3060854999988809</v>
      </c>
      <c r="P209">
        <f t="shared" si="79"/>
        <v>460</v>
      </c>
      <c r="Q209">
        <v>2500000</v>
      </c>
      <c r="R209">
        <v>400.03876000000002</v>
      </c>
      <c r="S209">
        <v>-588763.30241999996</v>
      </c>
      <c r="T209">
        <v>2506707.7795099998</v>
      </c>
      <c r="U209">
        <v>546.42814999999996</v>
      </c>
      <c r="V209">
        <v>5180.9118399999998</v>
      </c>
      <c r="W209">
        <f t="shared" si="82"/>
        <v>0.51809118399999998</v>
      </c>
      <c r="Y209">
        <v>2500000</v>
      </c>
      <c r="Z209">
        <v>46.030900000000003</v>
      </c>
      <c r="AA209">
        <v>89.924999999999997</v>
      </c>
      <c r="AB209">
        <v>43.894100000000002</v>
      </c>
      <c r="AD209">
        <f t="shared" si="88"/>
        <v>44258.515596205485</v>
      </c>
      <c r="AE209">
        <f t="shared" si="89"/>
        <v>0.5350898066644969</v>
      </c>
      <c r="AF209">
        <f t="shared" si="81"/>
        <v>535.0898066644969</v>
      </c>
      <c r="AG209">
        <f t="shared" si="90"/>
        <v>57.940169765293348</v>
      </c>
      <c r="AH209">
        <f t="shared" si="91"/>
        <v>1.0393480075039801E-2</v>
      </c>
    </row>
    <row r="210" spans="2:34" x14ac:dyDescent="0.2">
      <c r="B210">
        <v>480</v>
      </c>
      <c r="C210">
        <v>2600000</v>
      </c>
      <c r="E210">
        <v>400.04860000000002</v>
      </c>
      <c r="F210">
        <v>-588761.16142000002</v>
      </c>
      <c r="G210">
        <v>2506707.7795099998</v>
      </c>
      <c r="H210">
        <v>619.18875000000003</v>
      </c>
      <c r="J210">
        <f t="shared" si="83"/>
        <v>600.66046859009657</v>
      </c>
      <c r="K210">
        <f t="shared" si="84"/>
        <v>0.21080368906455862</v>
      </c>
      <c r="L210" s="2">
        <f t="shared" si="85"/>
        <v>0.99956544707531003</v>
      </c>
      <c r="M210">
        <f t="shared" si="86"/>
        <v>6.2346299999626353</v>
      </c>
      <c r="N210">
        <f t="shared" si="87"/>
        <v>-4.392950000002747</v>
      </c>
      <c r="P210">
        <f t="shared" si="79"/>
        <v>480</v>
      </c>
      <c r="Q210">
        <v>2600000</v>
      </c>
      <c r="R210">
        <v>400.04860000000002</v>
      </c>
      <c r="S210">
        <v>-588761.16142000002</v>
      </c>
      <c r="T210">
        <v>2506707.7795099998</v>
      </c>
      <c r="U210">
        <v>619.18875000000003</v>
      </c>
      <c r="V210">
        <v>5777.3252499999999</v>
      </c>
      <c r="W210">
        <f t="shared" si="82"/>
        <v>0.57773252500000005</v>
      </c>
      <c r="Y210">
        <v>2600000</v>
      </c>
      <c r="Z210">
        <v>45.660899999999998</v>
      </c>
      <c r="AA210">
        <v>89.730099999999993</v>
      </c>
      <c r="AB210">
        <v>44.069200000000002</v>
      </c>
      <c r="AD210">
        <f t="shared" si="88"/>
        <v>44790.292423336869</v>
      </c>
      <c r="AE210">
        <f t="shared" si="89"/>
        <v>0.58960375345383842</v>
      </c>
      <c r="AF210">
        <f t="shared" si="81"/>
        <v>589.60375345383841</v>
      </c>
      <c r="AG210">
        <f t="shared" si="90"/>
        <v>56.193154369444706</v>
      </c>
      <c r="AH210">
        <f t="shared" si="91"/>
        <v>1.071660786366976E-2</v>
      </c>
    </row>
    <row r="211" spans="2:34" x14ac:dyDescent="0.2">
      <c r="B211">
        <v>500</v>
      </c>
      <c r="C211">
        <v>2700000</v>
      </c>
      <c r="E211">
        <v>399.99549000000002</v>
      </c>
      <c r="F211">
        <v>-588758.48173999996</v>
      </c>
      <c r="G211">
        <v>2506707.7795099998</v>
      </c>
      <c r="H211">
        <v>700.11364000000003</v>
      </c>
      <c r="J211">
        <f t="shared" si="83"/>
        <v>603.34014859015588</v>
      </c>
      <c r="K211">
        <f t="shared" si="84"/>
        <v>0.21958717610891523</v>
      </c>
      <c r="L211" s="2">
        <f t="shared" si="85"/>
        <v>0.99956544707531003</v>
      </c>
      <c r="M211">
        <f t="shared" si="86"/>
        <v>8.914310000021942</v>
      </c>
      <c r="N211">
        <f t="shared" si="87"/>
        <v>-4.3660159999970345</v>
      </c>
      <c r="P211">
        <f t="shared" si="79"/>
        <v>500</v>
      </c>
      <c r="Q211">
        <v>2700000</v>
      </c>
      <c r="R211">
        <v>399.99549000000002</v>
      </c>
      <c r="S211">
        <v>-588758.48173999996</v>
      </c>
      <c r="T211">
        <v>2506707.7795099998</v>
      </c>
      <c r="U211">
        <v>700.11364000000003</v>
      </c>
      <c r="V211">
        <v>6517.45766</v>
      </c>
      <c r="W211">
        <f t="shared" si="82"/>
        <v>0.651745766</v>
      </c>
      <c r="Y211">
        <v>2700000</v>
      </c>
      <c r="Z211">
        <v>45.662999999999997</v>
      </c>
      <c r="AA211">
        <v>90.054299999999998</v>
      </c>
      <c r="AB211">
        <v>44.391300000000001</v>
      </c>
      <c r="AD211">
        <f t="shared" si="88"/>
        <v>45779.599429613903</v>
      </c>
      <c r="AE211">
        <f t="shared" si="89"/>
        <v>0.65076404453603875</v>
      </c>
      <c r="AF211">
        <f t="shared" si="81"/>
        <v>650.7640445360388</v>
      </c>
      <c r="AG211">
        <f t="shared" si="90"/>
        <v>55.13694955302698</v>
      </c>
      <c r="AH211">
        <f t="shared" si="91"/>
        <v>1.092189547811028E-2</v>
      </c>
    </row>
    <row r="212" spans="2:34" x14ac:dyDescent="0.2">
      <c r="B212">
        <v>520</v>
      </c>
      <c r="C212">
        <v>2800000</v>
      </c>
      <c r="E212">
        <v>400.02989000000002</v>
      </c>
      <c r="F212">
        <v>-588753.17475000001</v>
      </c>
      <c r="G212">
        <v>2506707.7795099998</v>
      </c>
      <c r="H212">
        <v>721.58136000000002</v>
      </c>
      <c r="J212">
        <f t="shared" si="83"/>
        <v>608.64713859010953</v>
      </c>
      <c r="K212">
        <f t="shared" si="84"/>
        <v>0.22837066315327184</v>
      </c>
      <c r="L212" s="2">
        <f t="shared" si="85"/>
        <v>0.99956544707531003</v>
      </c>
      <c r="M212">
        <f t="shared" si="86"/>
        <v>14.221299999975599</v>
      </c>
      <c r="N212">
        <f t="shared" si="87"/>
        <v>-4.2346505000023171</v>
      </c>
      <c r="P212">
        <f t="shared" si="79"/>
        <v>520</v>
      </c>
      <c r="Q212">
        <v>2800000</v>
      </c>
      <c r="R212">
        <v>400.02989000000002</v>
      </c>
      <c r="S212">
        <v>-588753.17475000001</v>
      </c>
      <c r="T212">
        <v>2506707.7795099998</v>
      </c>
      <c r="U212">
        <v>721.58136000000002</v>
      </c>
      <c r="V212">
        <v>6978.8624300000001</v>
      </c>
      <c r="W212">
        <f t="shared" si="82"/>
        <v>0.69788624300000002</v>
      </c>
      <c r="Y212">
        <v>2800000</v>
      </c>
      <c r="Z212">
        <v>45.808100000000003</v>
      </c>
      <c r="AA212">
        <v>89.842699999999994</v>
      </c>
      <c r="AB212">
        <v>44.034599999999998</v>
      </c>
      <c r="AD212">
        <f t="shared" si="88"/>
        <v>44684.876780156839</v>
      </c>
      <c r="AE212">
        <f t="shared" si="89"/>
        <v>0.71390659210265617</v>
      </c>
      <c r="AF212">
        <f t="shared" si="81"/>
        <v>713.90659210265619</v>
      </c>
      <c r="AG212">
        <f t="shared" si="90"/>
        <v>51.748524609635474</v>
      </c>
      <c r="AH212">
        <f t="shared" si="91"/>
        <v>1.1637046747567978E-2</v>
      </c>
    </row>
    <row r="213" spans="2:34" x14ac:dyDescent="0.2">
      <c r="B213">
        <v>540</v>
      </c>
      <c r="C213">
        <v>2900000</v>
      </c>
      <c r="E213">
        <v>399.96028000000001</v>
      </c>
      <c r="F213">
        <v>-588751.97904000001</v>
      </c>
      <c r="G213">
        <v>2506707.7795099998</v>
      </c>
      <c r="H213">
        <v>822.39124000000004</v>
      </c>
      <c r="J213">
        <f t="shared" si="83"/>
        <v>609.8428485901095</v>
      </c>
      <c r="K213">
        <f t="shared" si="84"/>
        <v>0.23715415019762845</v>
      </c>
      <c r="L213" s="2">
        <f t="shared" si="85"/>
        <v>0.99956544707531003</v>
      </c>
      <c r="M213">
        <f t="shared" si="86"/>
        <v>15.417009999975562</v>
      </c>
      <c r="N213">
        <f t="shared" si="87"/>
        <v>-4.4402145000000015</v>
      </c>
      <c r="P213">
        <f t="shared" si="79"/>
        <v>540</v>
      </c>
      <c r="Q213">
        <v>2900000</v>
      </c>
      <c r="R213">
        <v>399.96028000000001</v>
      </c>
      <c r="S213">
        <v>-588751.97904000001</v>
      </c>
      <c r="T213">
        <v>2506707.7795099998</v>
      </c>
      <c r="U213">
        <v>822.39124000000004</v>
      </c>
      <c r="V213">
        <v>7737.3394399999997</v>
      </c>
      <c r="W213">
        <f t="shared" si="82"/>
        <v>0.77373394400000006</v>
      </c>
      <c r="Y213">
        <v>2900000</v>
      </c>
      <c r="Z213">
        <v>45.611499999999999</v>
      </c>
      <c r="AA213">
        <v>90.046099999999996</v>
      </c>
      <c r="AB213">
        <v>44.434600000000003</v>
      </c>
      <c r="AD213">
        <f t="shared" si="88"/>
        <v>45913.692651226665</v>
      </c>
      <c r="AE213">
        <f t="shared" si="89"/>
        <v>0.77031214771394296</v>
      </c>
      <c r="AF213">
        <f t="shared" si="81"/>
        <v>770.31214771394298</v>
      </c>
      <c r="AG213">
        <f t="shared" si="90"/>
        <v>51.202269841793878</v>
      </c>
      <c r="AH213">
        <f t="shared" si="91"/>
        <v>1.1761197342631358E-2</v>
      </c>
    </row>
    <row r="214" spans="2:34" x14ac:dyDescent="0.2">
      <c r="B214">
        <v>560</v>
      </c>
      <c r="C214">
        <v>3000000</v>
      </c>
      <c r="E214">
        <v>400.01936999999998</v>
      </c>
      <c r="F214">
        <v>-588746.03954000003</v>
      </c>
      <c r="G214">
        <v>2506707.7795099998</v>
      </c>
      <c r="H214">
        <v>888.80357000000004</v>
      </c>
      <c r="J214">
        <f t="shared" si="83"/>
        <v>615.78234859008808</v>
      </c>
      <c r="K214">
        <f t="shared" si="84"/>
        <v>0.24593763724198506</v>
      </c>
      <c r="L214" s="2">
        <f t="shared" si="85"/>
        <v>0.99956544707531003</v>
      </c>
      <c r="M214">
        <f t="shared" si="86"/>
        <v>21.356509999954142</v>
      </c>
      <c r="N214">
        <f t="shared" si="87"/>
        <v>-4.2030250000010714</v>
      </c>
      <c r="P214">
        <f t="shared" si="79"/>
        <v>560</v>
      </c>
      <c r="Q214">
        <v>3000000</v>
      </c>
      <c r="R214">
        <v>400.01936999999998</v>
      </c>
      <c r="S214">
        <v>-588746.03954000003</v>
      </c>
      <c r="T214">
        <v>2506707.7795099998</v>
      </c>
      <c r="U214">
        <v>888.80357000000004</v>
      </c>
      <c r="V214">
        <v>8540.4371800000008</v>
      </c>
      <c r="W214">
        <f t="shared" si="82"/>
        <v>0.85404371800000012</v>
      </c>
      <c r="Y214">
        <v>3000000</v>
      </c>
      <c r="Z214">
        <v>45.719900000000003</v>
      </c>
      <c r="AA214">
        <v>90.053200000000004</v>
      </c>
      <c r="AB214">
        <v>44.333300000000001</v>
      </c>
      <c r="AD214">
        <f t="shared" si="88"/>
        <v>45600.392080089689</v>
      </c>
      <c r="AE214">
        <f t="shared" si="89"/>
        <v>0.85610857123449224</v>
      </c>
      <c r="AF214">
        <f t="shared" si="81"/>
        <v>856.10857123449227</v>
      </c>
      <c r="AG214">
        <f t="shared" si="90"/>
        <v>49.036707340410729</v>
      </c>
      <c r="AH214">
        <f t="shared" si="91"/>
        <v>1.2280596162779716E-2</v>
      </c>
    </row>
    <row r="215" spans="2:34" x14ac:dyDescent="0.2">
      <c r="B215">
        <v>580</v>
      </c>
      <c r="C215">
        <v>3100000</v>
      </c>
      <c r="E215">
        <v>400.03631000000001</v>
      </c>
      <c r="F215">
        <v>-588738.53486999997</v>
      </c>
      <c r="G215">
        <v>2506707.7795099998</v>
      </c>
      <c r="H215">
        <v>981.25441999999998</v>
      </c>
      <c r="J215">
        <f t="shared" si="83"/>
        <v>623.28701859014109</v>
      </c>
      <c r="K215">
        <f t="shared" si="84"/>
        <v>0.25472112428634169</v>
      </c>
      <c r="L215" s="2">
        <f t="shared" si="85"/>
        <v>0.99956544707531003</v>
      </c>
      <c r="M215">
        <f t="shared" si="86"/>
        <v>28.861180000007153</v>
      </c>
      <c r="N215">
        <f t="shared" si="87"/>
        <v>-4.1247664999973495</v>
      </c>
      <c r="P215">
        <f t="shared" si="79"/>
        <v>580</v>
      </c>
      <c r="Q215">
        <v>3100000</v>
      </c>
      <c r="R215">
        <v>400.03631000000001</v>
      </c>
      <c r="S215">
        <v>-588738.53486999997</v>
      </c>
      <c r="T215">
        <v>2506707.7795099998</v>
      </c>
      <c r="U215">
        <v>981.25441999999998</v>
      </c>
      <c r="V215">
        <v>9505.25252</v>
      </c>
      <c r="W215">
        <f t="shared" si="82"/>
        <v>0.95052525200000004</v>
      </c>
      <c r="Y215">
        <v>3100000</v>
      </c>
      <c r="Z215">
        <v>45.616100000000003</v>
      </c>
      <c r="AA215">
        <v>90.288300000000007</v>
      </c>
      <c r="AB215">
        <v>44.672199999999997</v>
      </c>
      <c r="AD215">
        <f t="shared" si="88"/>
        <v>46654.164959754562</v>
      </c>
      <c r="AE215">
        <f t="shared" si="89"/>
        <v>0.93130204760919577</v>
      </c>
      <c r="AF215">
        <f t="shared" si="81"/>
        <v>931.30204760919582</v>
      </c>
      <c r="AG215">
        <f t="shared" si="90"/>
        <v>48.439893342696891</v>
      </c>
      <c r="AH215">
        <f t="shared" si="91"/>
        <v>1.243190185700092E-2</v>
      </c>
    </row>
    <row r="216" spans="2:34" x14ac:dyDescent="0.2">
      <c r="B216">
        <v>600</v>
      </c>
      <c r="C216">
        <v>3200000</v>
      </c>
      <c r="E216">
        <v>400.03593000000001</v>
      </c>
      <c r="F216">
        <v>-588734.76346000005</v>
      </c>
      <c r="G216">
        <v>2506707.7795099998</v>
      </c>
      <c r="H216">
        <v>1071.3612900000001</v>
      </c>
      <c r="J216">
        <f t="shared" si="83"/>
        <v>627.05842859006952</v>
      </c>
      <c r="K216">
        <f t="shared" si="84"/>
        <v>0.2635046113306983</v>
      </c>
      <c r="L216" s="2">
        <f t="shared" si="85"/>
        <v>0.99956544707531003</v>
      </c>
      <c r="M216">
        <f t="shared" si="86"/>
        <v>32.63258999993559</v>
      </c>
      <c r="N216">
        <f t="shared" si="87"/>
        <v>-4.3114295000035785</v>
      </c>
      <c r="P216">
        <f t="shared" si="79"/>
        <v>600</v>
      </c>
      <c r="Q216">
        <v>3200000</v>
      </c>
      <c r="R216">
        <v>400.03593000000001</v>
      </c>
      <c r="S216">
        <v>-588734.76346000005</v>
      </c>
      <c r="T216">
        <v>2506707.7795099998</v>
      </c>
      <c r="U216">
        <v>1071.3612900000001</v>
      </c>
      <c r="V216">
        <v>10363.15919</v>
      </c>
      <c r="W216">
        <f t="shared" si="82"/>
        <v>1.036315919</v>
      </c>
      <c r="Y216">
        <v>3200000</v>
      </c>
      <c r="Z216">
        <v>45.520899999999997</v>
      </c>
      <c r="AA216">
        <v>90.061700000000002</v>
      </c>
      <c r="AB216">
        <v>44.540799999999997</v>
      </c>
      <c r="AD216">
        <f t="shared" si="88"/>
        <v>46243.685312950314</v>
      </c>
      <c r="AE216">
        <f t="shared" si="89"/>
        <v>1.024370473257356</v>
      </c>
      <c r="AF216">
        <f t="shared" si="81"/>
        <v>1024.370473257356</v>
      </c>
      <c r="AG216">
        <f t="shared" si="90"/>
        <v>46.413245492431123</v>
      </c>
      <c r="AH216">
        <f t="shared" si="91"/>
        <v>1.2974744463801915E-2</v>
      </c>
    </row>
    <row r="217" spans="2:34" x14ac:dyDescent="0.2">
      <c r="B217">
        <v>620</v>
      </c>
      <c r="C217">
        <v>3300000</v>
      </c>
      <c r="E217">
        <v>400.03329000000002</v>
      </c>
      <c r="F217">
        <v>-588730.36805000005</v>
      </c>
      <c r="G217">
        <v>2506707.7795099998</v>
      </c>
      <c r="H217">
        <v>1190.66671</v>
      </c>
      <c r="J217">
        <f t="shared" si="83"/>
        <v>631.45383859006688</v>
      </c>
      <c r="K217">
        <f t="shared" si="84"/>
        <v>0.27228809837505491</v>
      </c>
      <c r="L217" s="2">
        <f t="shared" si="85"/>
        <v>0.99956544707531003</v>
      </c>
      <c r="M217">
        <f t="shared" si="86"/>
        <v>37.027999999932945</v>
      </c>
      <c r="N217">
        <f t="shared" si="87"/>
        <v>-4.2802295000001322</v>
      </c>
      <c r="P217">
        <f t="shared" si="79"/>
        <v>620</v>
      </c>
      <c r="Q217">
        <v>3300000</v>
      </c>
      <c r="R217">
        <v>400.03329000000002</v>
      </c>
      <c r="S217">
        <v>-588730.36805000005</v>
      </c>
      <c r="T217">
        <v>2506707.7795099998</v>
      </c>
      <c r="U217">
        <v>1190.66671</v>
      </c>
      <c r="V217">
        <v>11463.244619999999</v>
      </c>
      <c r="W217">
        <f t="shared" si="82"/>
        <v>1.1463244619999999</v>
      </c>
      <c r="Y217">
        <v>3300000</v>
      </c>
      <c r="Z217">
        <v>45.490299999999998</v>
      </c>
      <c r="AA217">
        <v>89.989199999999997</v>
      </c>
      <c r="AB217">
        <v>44.498899999999999</v>
      </c>
      <c r="AD217">
        <f t="shared" si="88"/>
        <v>46113.302276119284</v>
      </c>
      <c r="AE217">
        <f t="shared" si="89"/>
        <v>1.1363147797165272</v>
      </c>
      <c r="AF217">
        <f t="shared" si="81"/>
        <v>1136.3147797165273</v>
      </c>
      <c r="AG217">
        <f t="shared" si="90"/>
        <v>44.789404243030702</v>
      </c>
      <c r="AH217">
        <f t="shared" si="91"/>
        <v>1.3445144229479303E-2</v>
      </c>
    </row>
    <row r="218" spans="2:34" x14ac:dyDescent="0.2">
      <c r="B218">
        <v>640</v>
      </c>
      <c r="C218">
        <v>3400000</v>
      </c>
      <c r="E218">
        <v>399.97930000000002</v>
      </c>
      <c r="F218">
        <v>-588724.38286999997</v>
      </c>
      <c r="G218">
        <v>2506707.7795099998</v>
      </c>
      <c r="H218">
        <v>1288.5895499999999</v>
      </c>
      <c r="J218">
        <f t="shared" si="83"/>
        <v>637.43901859014295</v>
      </c>
      <c r="K218">
        <f t="shared" si="84"/>
        <v>0.28107158541941152</v>
      </c>
      <c r="L218" s="2">
        <f t="shared" si="85"/>
        <v>0.99956544707531003</v>
      </c>
      <c r="M218">
        <f t="shared" si="86"/>
        <v>43.013180000009015</v>
      </c>
      <c r="N218">
        <f t="shared" si="87"/>
        <v>-4.2007409999961967</v>
      </c>
      <c r="P218">
        <f t="shared" si="79"/>
        <v>640</v>
      </c>
      <c r="Q218">
        <v>3400000</v>
      </c>
      <c r="R218">
        <v>399.97930000000002</v>
      </c>
      <c r="S218">
        <v>-588724.38286999997</v>
      </c>
      <c r="T218">
        <v>2506707.7795099998</v>
      </c>
      <c r="U218">
        <v>1288.5895499999999</v>
      </c>
      <c r="V218">
        <v>12653.23208</v>
      </c>
      <c r="W218">
        <f t="shared" si="82"/>
        <v>1.2653232080000001</v>
      </c>
      <c r="Y218">
        <v>3400000</v>
      </c>
      <c r="Z218">
        <v>45.342500000000001</v>
      </c>
      <c r="AA218">
        <v>90.083600000000004</v>
      </c>
      <c r="AB218">
        <v>44.741100000000003</v>
      </c>
      <c r="AD218">
        <f t="shared" si="88"/>
        <v>46870.368706831818</v>
      </c>
      <c r="AE218">
        <f t="shared" si="89"/>
        <v>1.234014955969053</v>
      </c>
      <c r="AF218">
        <f t="shared" si="81"/>
        <v>1234.0149559690531</v>
      </c>
      <c r="AG218">
        <f t="shared" si="90"/>
        <v>44.102087555084559</v>
      </c>
      <c r="AH218">
        <f t="shared" si="91"/>
        <v>1.3654682428532159E-2</v>
      </c>
    </row>
    <row r="219" spans="2:34" x14ac:dyDescent="0.2">
      <c r="B219">
        <v>660</v>
      </c>
      <c r="C219">
        <v>3500000</v>
      </c>
      <c r="E219">
        <v>400.00420000000003</v>
      </c>
      <c r="F219">
        <v>-588717.05336000002</v>
      </c>
      <c r="G219">
        <v>2506707.7795099998</v>
      </c>
      <c r="H219">
        <v>1408.0494000000001</v>
      </c>
      <c r="J219">
        <f t="shared" si="83"/>
        <v>644.76852859009523</v>
      </c>
      <c r="K219">
        <f t="shared" si="84"/>
        <v>0.28985507246376813</v>
      </c>
      <c r="L219" s="2">
        <f t="shared" si="85"/>
        <v>0.99956544707531003</v>
      </c>
      <c r="M219">
        <f t="shared" si="86"/>
        <v>50.342689999961294</v>
      </c>
      <c r="N219">
        <f t="shared" si="87"/>
        <v>-4.1335245000023857</v>
      </c>
      <c r="P219">
        <f t="shared" si="79"/>
        <v>660</v>
      </c>
      <c r="Q219">
        <v>3500000</v>
      </c>
      <c r="R219">
        <v>400.00420000000003</v>
      </c>
      <c r="S219">
        <v>-588717.05336000002</v>
      </c>
      <c r="T219">
        <v>2506707.7795099998</v>
      </c>
      <c r="U219">
        <v>1408.0494000000001</v>
      </c>
      <c r="V219">
        <v>13640.12081</v>
      </c>
      <c r="W219">
        <f t="shared" si="82"/>
        <v>1.364012081</v>
      </c>
      <c r="Y219">
        <v>3500000</v>
      </c>
      <c r="Z219">
        <v>45.212499999999999</v>
      </c>
      <c r="AA219">
        <v>89.912800000000004</v>
      </c>
      <c r="AB219">
        <v>44.700299999999999</v>
      </c>
      <c r="AD219">
        <f t="shared" si="88"/>
        <v>46742.26047670612</v>
      </c>
      <c r="AE219">
        <f t="shared" si="89"/>
        <v>1.3339078398794773</v>
      </c>
      <c r="AF219">
        <f t="shared" si="81"/>
        <v>1333.9078398794773</v>
      </c>
      <c r="AG219">
        <f t="shared" si="90"/>
        <v>42.648771604655181</v>
      </c>
      <c r="AH219">
        <f t="shared" si="91"/>
        <v>1.411998464064247E-2</v>
      </c>
    </row>
    <row r="220" spans="2:34" x14ac:dyDescent="0.2">
      <c r="B220">
        <v>680</v>
      </c>
      <c r="C220">
        <v>3600000</v>
      </c>
      <c r="E220">
        <v>400.02967999999998</v>
      </c>
      <c r="F220">
        <v>-588708.52393999998</v>
      </c>
      <c r="G220">
        <v>2506707.7795099998</v>
      </c>
      <c r="H220">
        <v>1556.30198</v>
      </c>
      <c r="J220">
        <f t="shared" si="83"/>
        <v>653.29794859013055</v>
      </c>
      <c r="K220">
        <f t="shared" si="84"/>
        <v>0.29863855950812473</v>
      </c>
      <c r="L220" s="2">
        <f t="shared" si="85"/>
        <v>0.99956544707531003</v>
      </c>
      <c r="M220">
        <f t="shared" si="86"/>
        <v>58.87210999999661</v>
      </c>
      <c r="N220">
        <f t="shared" si="87"/>
        <v>-4.073528999998234</v>
      </c>
      <c r="P220">
        <f t="shared" si="79"/>
        <v>680</v>
      </c>
      <c r="Q220">
        <v>3600000</v>
      </c>
      <c r="R220">
        <v>400.02967999999998</v>
      </c>
      <c r="S220">
        <v>-588708.52393999998</v>
      </c>
      <c r="T220">
        <v>2506707.7795099998</v>
      </c>
      <c r="U220">
        <v>1556.30198</v>
      </c>
      <c r="V220">
        <v>15289.120129999999</v>
      </c>
      <c r="W220">
        <f t="shared" si="82"/>
        <v>1.528912013</v>
      </c>
      <c r="Y220">
        <v>3600000</v>
      </c>
      <c r="Z220">
        <v>45.231699999999996</v>
      </c>
      <c r="AA220">
        <v>90.057100000000005</v>
      </c>
      <c r="AB220">
        <v>44.825400000000002</v>
      </c>
      <c r="AD220">
        <f t="shared" si="88"/>
        <v>47135.803941002996</v>
      </c>
      <c r="AE220">
        <f t="shared" si="89"/>
        <v>1.48268499933854</v>
      </c>
      <c r="AF220">
        <f t="shared" si="81"/>
        <v>1482.6849993385401</v>
      </c>
      <c r="AG220">
        <f t="shared" si="90"/>
        <v>41.742913431282354</v>
      </c>
      <c r="AH220">
        <f t="shared" si="91"/>
        <v>1.4426400806722516E-2</v>
      </c>
    </row>
    <row r="221" spans="2:34" x14ac:dyDescent="0.2">
      <c r="B221">
        <v>700</v>
      </c>
      <c r="C221">
        <v>3700000</v>
      </c>
      <c r="E221">
        <v>399.99221</v>
      </c>
      <c r="F221">
        <v>-588701.72358999995</v>
      </c>
      <c r="G221">
        <v>2506707.7795099998</v>
      </c>
      <c r="H221">
        <v>1715.4381000000001</v>
      </c>
      <c r="J221">
        <f t="shared" si="83"/>
        <v>660.09829859016463</v>
      </c>
      <c r="K221">
        <f t="shared" si="84"/>
        <v>0.30742204655248134</v>
      </c>
      <c r="L221" s="2">
        <f t="shared" si="85"/>
        <v>0.99956544707531003</v>
      </c>
      <c r="M221">
        <f t="shared" si="86"/>
        <v>65.672460000030696</v>
      </c>
      <c r="N221">
        <f t="shared" si="87"/>
        <v>-4.1599824999982955</v>
      </c>
      <c r="P221">
        <f t="shared" si="79"/>
        <v>700</v>
      </c>
      <c r="Q221">
        <v>3700000</v>
      </c>
      <c r="R221">
        <v>399.99221</v>
      </c>
      <c r="S221">
        <v>-588701.72358999995</v>
      </c>
      <c r="T221">
        <v>2506707.7795099998</v>
      </c>
      <c r="U221">
        <v>1715.4381000000001</v>
      </c>
      <c r="V221">
        <v>16696.108349999999</v>
      </c>
      <c r="W221">
        <f t="shared" si="82"/>
        <v>1.6696108349999998</v>
      </c>
      <c r="Y221">
        <v>3700000</v>
      </c>
      <c r="Z221">
        <v>45.073099999999997</v>
      </c>
      <c r="AA221">
        <v>90.062100000000001</v>
      </c>
      <c r="AB221">
        <v>44.988999999999997</v>
      </c>
      <c r="AD221">
        <f t="shared" si="88"/>
        <v>47653.786797953435</v>
      </c>
      <c r="AE221">
        <f t="shared" si="89"/>
        <v>1.6015302880081415</v>
      </c>
      <c r="AF221">
        <f t="shared" si="81"/>
        <v>1601.5302880081415</v>
      </c>
      <c r="AG221">
        <f t="shared" si="90"/>
        <v>40.995872013896509</v>
      </c>
      <c r="AH221">
        <f t="shared" si="91"/>
        <v>1.4689283833159353E-2</v>
      </c>
    </row>
    <row r="222" spans="2:34" x14ac:dyDescent="0.2">
      <c r="B222">
        <v>720</v>
      </c>
      <c r="C222">
        <v>3800000</v>
      </c>
      <c r="E222">
        <v>400.00835000000001</v>
      </c>
      <c r="F222">
        <v>-588690.22614000004</v>
      </c>
      <c r="G222">
        <v>2506707.7795099998</v>
      </c>
      <c r="H222">
        <v>1872.8980100000001</v>
      </c>
      <c r="J222">
        <f t="shared" si="83"/>
        <v>671.59574859007262</v>
      </c>
      <c r="K222">
        <f t="shared" si="84"/>
        <v>0.31620553359683795</v>
      </c>
      <c r="L222" s="2">
        <f t="shared" si="85"/>
        <v>0.99956544707531003</v>
      </c>
      <c r="M222">
        <f t="shared" si="86"/>
        <v>77.169909999938682</v>
      </c>
      <c r="N222">
        <f t="shared" si="87"/>
        <v>-3.9251275000046006</v>
      </c>
      <c r="P222">
        <f t="shared" si="79"/>
        <v>720</v>
      </c>
      <c r="Q222">
        <v>3800000</v>
      </c>
      <c r="R222">
        <v>400.00835000000001</v>
      </c>
      <c r="S222">
        <v>-588690.22614000004</v>
      </c>
      <c r="T222">
        <v>2506707.7795099998</v>
      </c>
      <c r="U222">
        <v>1872.8980100000001</v>
      </c>
      <c r="V222">
        <v>18296.891370000001</v>
      </c>
      <c r="W222">
        <f t="shared" si="82"/>
        <v>1.8296891370000001</v>
      </c>
      <c r="Y222">
        <v>3800000</v>
      </c>
      <c r="Z222">
        <v>45.029299999999999</v>
      </c>
      <c r="AA222">
        <v>90.201099999999997</v>
      </c>
      <c r="AB222">
        <v>45.171799999999998</v>
      </c>
      <c r="AD222">
        <f t="shared" si="88"/>
        <v>48237.033055381864</v>
      </c>
      <c r="AE222">
        <f t="shared" si="89"/>
        <v>1.7338600557931017</v>
      </c>
      <c r="AF222">
        <f t="shared" si="81"/>
        <v>1733.8600557931018</v>
      </c>
      <c r="AG222">
        <f t="shared" si="90"/>
        <v>40.344918480487436</v>
      </c>
      <c r="AH222">
        <f t="shared" si="91"/>
        <v>1.4926291158358645E-2</v>
      </c>
    </row>
    <row r="223" spans="2:34" x14ac:dyDescent="0.2">
      <c r="B223">
        <v>740</v>
      </c>
      <c r="C223">
        <v>3900000</v>
      </c>
      <c r="E223">
        <v>399.99635999999998</v>
      </c>
      <c r="F223">
        <v>-588679.03735999996</v>
      </c>
      <c r="G223">
        <v>2506707.7795099998</v>
      </c>
      <c r="H223">
        <v>2026.3566800000001</v>
      </c>
      <c r="J223">
        <f t="shared" si="83"/>
        <v>682.7845285901567</v>
      </c>
      <c r="K223">
        <f t="shared" si="84"/>
        <v>0.32498902064119456</v>
      </c>
      <c r="L223" s="2">
        <f t="shared" si="85"/>
        <v>0.99956544707531003</v>
      </c>
      <c r="M223">
        <f t="shared" si="86"/>
        <v>88.358690000022762</v>
      </c>
      <c r="N223">
        <f t="shared" si="87"/>
        <v>-3.940560999995796</v>
      </c>
      <c r="P223">
        <f t="shared" si="79"/>
        <v>740</v>
      </c>
      <c r="Q223">
        <v>3900000</v>
      </c>
      <c r="R223">
        <v>399.99635999999998</v>
      </c>
      <c r="S223">
        <v>-588679.03735999996</v>
      </c>
      <c r="T223">
        <v>2506707.7795099998</v>
      </c>
      <c r="U223">
        <v>2026.3566800000001</v>
      </c>
      <c r="V223">
        <v>19901.763650000001</v>
      </c>
      <c r="W223">
        <f t="shared" si="82"/>
        <v>1.9901763650000002</v>
      </c>
      <c r="Y223">
        <v>3900000</v>
      </c>
      <c r="Z223">
        <v>45.121899999999997</v>
      </c>
      <c r="AA223">
        <v>90.225399999999993</v>
      </c>
      <c r="AB223">
        <v>45.103499999999997</v>
      </c>
      <c r="AD223">
        <f t="shared" si="88"/>
        <v>48018.559775691509</v>
      </c>
      <c r="AE223">
        <f t="shared" si="89"/>
        <v>1.8945224398456519</v>
      </c>
      <c r="AF223">
        <f t="shared" si="81"/>
        <v>1894.5224398456519</v>
      </c>
      <c r="AG223">
        <f t="shared" si="90"/>
        <v>39.076725266110031</v>
      </c>
      <c r="AH223">
        <f t="shared" si="91"/>
        <v>1.5410707931615456E-2</v>
      </c>
    </row>
    <row r="224" spans="2:34" x14ac:dyDescent="0.2">
      <c r="B224">
        <v>760</v>
      </c>
      <c r="C224">
        <v>4000000</v>
      </c>
      <c r="E224">
        <v>400.09978999999998</v>
      </c>
      <c r="F224">
        <v>-588667.73591000005</v>
      </c>
      <c r="G224">
        <v>2506707.7795099998</v>
      </c>
      <c r="H224">
        <v>2182.2126400000002</v>
      </c>
      <c r="J224">
        <f t="shared" si="83"/>
        <v>694.08597859006841</v>
      </c>
      <c r="K224">
        <f t="shared" si="84"/>
        <v>0.33377250768555117</v>
      </c>
      <c r="L224" s="2">
        <f t="shared" si="85"/>
        <v>0.99956544707531003</v>
      </c>
      <c r="M224">
        <f t="shared" si="86"/>
        <v>99.660139999934472</v>
      </c>
      <c r="N224">
        <f t="shared" si="87"/>
        <v>-3.9349275000044144</v>
      </c>
      <c r="P224">
        <f t="shared" si="79"/>
        <v>760</v>
      </c>
      <c r="Q224">
        <v>4000000</v>
      </c>
      <c r="R224">
        <v>400.09978999999998</v>
      </c>
      <c r="S224">
        <v>-588667.73591000005</v>
      </c>
      <c r="T224">
        <v>2506707.7795099998</v>
      </c>
      <c r="U224">
        <v>2182.2126400000002</v>
      </c>
      <c r="V224">
        <v>21694.90422</v>
      </c>
      <c r="W224">
        <f t="shared" si="82"/>
        <v>2.169490422</v>
      </c>
      <c r="Y224">
        <v>4000000</v>
      </c>
      <c r="Z224">
        <v>45.191400000000002</v>
      </c>
      <c r="AA224">
        <v>89.742400000000004</v>
      </c>
      <c r="AB224">
        <v>44.551000000000002</v>
      </c>
      <c r="AD224">
        <f t="shared" si="88"/>
        <v>46275.462489119025</v>
      </c>
      <c r="AE224">
        <f t="shared" si="89"/>
        <v>2.143010449313294</v>
      </c>
      <c r="AF224">
        <f t="shared" si="81"/>
        <v>2143.010449313294</v>
      </c>
      <c r="AG224">
        <f t="shared" si="90"/>
        <v>36.667215145983519</v>
      </c>
      <c r="AH224">
        <f t="shared" si="91"/>
        <v>1.642339069390614E-2</v>
      </c>
    </row>
    <row r="225" spans="2:34" x14ac:dyDescent="0.2">
      <c r="B225">
        <v>779</v>
      </c>
      <c r="C225">
        <v>4100000</v>
      </c>
      <c r="E225">
        <v>399.94956999999999</v>
      </c>
      <c r="F225">
        <v>-588655.28472</v>
      </c>
      <c r="G225">
        <v>2506707.7795099998</v>
      </c>
      <c r="H225">
        <v>2363.75137</v>
      </c>
      <c r="J225">
        <f t="shared" si="83"/>
        <v>706.53716859011911</v>
      </c>
      <c r="K225">
        <f t="shared" si="84"/>
        <v>0.34211682037768992</v>
      </c>
      <c r="L225" s="2">
        <f t="shared" si="85"/>
        <v>0.99956544707531003</v>
      </c>
      <c r="M225">
        <f t="shared" si="86"/>
        <v>112.11132999998517</v>
      </c>
      <c r="N225">
        <f t="shared" si="87"/>
        <v>-3.8446742105236473</v>
      </c>
      <c r="P225">
        <f t="shared" si="79"/>
        <v>779</v>
      </c>
      <c r="Q225">
        <v>4100000</v>
      </c>
      <c r="R225">
        <v>399.94956999999999</v>
      </c>
      <c r="S225">
        <v>-588655.28472</v>
      </c>
      <c r="T225">
        <v>2506707.7795099998</v>
      </c>
      <c r="U225">
        <v>2363.75137</v>
      </c>
      <c r="V225">
        <v>23560.535080000001</v>
      </c>
      <c r="W225">
        <f t="shared" si="82"/>
        <v>2.3560535080000005</v>
      </c>
      <c r="Y225">
        <v>4100000</v>
      </c>
      <c r="Z225">
        <v>45.021799999999999</v>
      </c>
      <c r="AA225">
        <v>90.306399999999996</v>
      </c>
      <c r="AB225">
        <v>45.284599999999998</v>
      </c>
      <c r="AD225">
        <f t="shared" si="88"/>
        <v>48599.299063125</v>
      </c>
      <c r="AE225">
        <f t="shared" si="89"/>
        <v>2.2160138138267649</v>
      </c>
      <c r="AF225">
        <f t="shared" si="81"/>
        <v>2216.0138138267648</v>
      </c>
      <c r="AG225">
        <f t="shared" si="90"/>
        <v>37.56931693942731</v>
      </c>
      <c r="AH225">
        <f t="shared" si="91"/>
        <v>1.6029037764272423E-2</v>
      </c>
    </row>
    <row r="226" spans="2:34" x14ac:dyDescent="0.2">
      <c r="B226">
        <v>795</v>
      </c>
      <c r="C226">
        <v>4200000</v>
      </c>
      <c r="E226">
        <v>399.89805000000001</v>
      </c>
      <c r="F226">
        <v>-588647.58891000005</v>
      </c>
      <c r="G226">
        <v>2506707.7795099998</v>
      </c>
      <c r="H226">
        <v>2484.58997</v>
      </c>
      <c r="J226">
        <f t="shared" si="83"/>
        <v>714.23297859006561</v>
      </c>
      <c r="K226">
        <f t="shared" si="84"/>
        <v>0.34914361001317523</v>
      </c>
      <c r="L226" s="2">
        <f t="shared" si="85"/>
        <v>0.99956544707531003</v>
      </c>
      <c r="M226">
        <f t="shared" si="86"/>
        <v>119.80713999993168</v>
      </c>
      <c r="N226">
        <f t="shared" si="87"/>
        <v>-4.0190118750033434</v>
      </c>
      <c r="P226">
        <f t="shared" si="79"/>
        <v>795</v>
      </c>
      <c r="Q226">
        <v>4200000</v>
      </c>
      <c r="R226">
        <v>399.89805000000001</v>
      </c>
      <c r="S226">
        <v>-588647.58891000005</v>
      </c>
      <c r="T226">
        <v>2506707.7795099998</v>
      </c>
      <c r="U226">
        <v>2484.58997</v>
      </c>
      <c r="V226">
        <v>24974.99624</v>
      </c>
      <c r="W226">
        <f t="shared" si="82"/>
        <v>2.497499624</v>
      </c>
      <c r="Y226">
        <v>4200000</v>
      </c>
      <c r="Z226">
        <v>44.604599999999998</v>
      </c>
      <c r="AA226">
        <v>90.347300000000004</v>
      </c>
      <c r="AB226">
        <v>45.742699999999999</v>
      </c>
      <c r="AD226">
        <f t="shared" si="88"/>
        <v>50089.164144421382</v>
      </c>
      <c r="AE226">
        <f t="shared" si="89"/>
        <v>2.2791817904072631</v>
      </c>
      <c r="AF226">
        <f t="shared" si="81"/>
        <v>2279.1817904072632</v>
      </c>
      <c r="AG226">
        <f t="shared" si="90"/>
        <v>37.941754273925227</v>
      </c>
      <c r="AH226">
        <f t="shared" si="91"/>
        <v>1.5871696275621364E-2</v>
      </c>
    </row>
    <row r="227" spans="2:34" x14ac:dyDescent="0.2">
      <c r="B227">
        <v>804</v>
      </c>
      <c r="C227">
        <v>4300000</v>
      </c>
      <c r="E227">
        <v>399.98944</v>
      </c>
      <c r="F227">
        <v>-588640.73727000004</v>
      </c>
      <c r="G227">
        <v>2506707.7795099998</v>
      </c>
      <c r="H227">
        <v>2584.8355900000001</v>
      </c>
      <c r="J227">
        <f t="shared" si="83"/>
        <v>721.08461859007366</v>
      </c>
      <c r="K227">
        <f t="shared" si="84"/>
        <v>0.35309617918313568</v>
      </c>
      <c r="L227" s="2">
        <f t="shared" si="85"/>
        <v>0.99956544707531003</v>
      </c>
      <c r="M227">
        <f t="shared" si="86"/>
        <v>126.65877999993972</v>
      </c>
      <c r="N227">
        <f t="shared" si="87"/>
        <v>-3.7387066666657724</v>
      </c>
      <c r="P227">
        <f t="shared" si="79"/>
        <v>804</v>
      </c>
      <c r="Q227">
        <v>4300000</v>
      </c>
      <c r="R227">
        <v>399.98944</v>
      </c>
      <c r="S227">
        <v>-588640.73727000004</v>
      </c>
      <c r="T227">
        <v>2506707.7795099998</v>
      </c>
      <c r="U227">
        <v>2584.8355900000001</v>
      </c>
      <c r="V227">
        <v>25932.719290000001</v>
      </c>
      <c r="W227">
        <f t="shared" si="82"/>
        <v>2.5932719290000001</v>
      </c>
      <c r="Y227">
        <v>4300000</v>
      </c>
      <c r="Z227">
        <v>44.726199999999999</v>
      </c>
      <c r="AA227">
        <v>90.574700000000007</v>
      </c>
      <c r="AB227">
        <v>45.848500000000001</v>
      </c>
      <c r="AD227">
        <f t="shared" si="88"/>
        <v>50437.527945059199</v>
      </c>
      <c r="AE227">
        <f t="shared" si="89"/>
        <v>2.3502366031123594</v>
      </c>
      <c r="AF227">
        <f t="shared" si="81"/>
        <v>2350.2366031123593</v>
      </c>
      <c r="AG227">
        <f t="shared" si="90"/>
        <v>37.777959363824188</v>
      </c>
      <c r="AH227">
        <f t="shared" si="91"/>
        <v>1.5940511614204893E-2</v>
      </c>
    </row>
    <row r="233" spans="2:34" x14ac:dyDescent="0.2">
      <c r="G233" s="2"/>
    </row>
    <row r="234" spans="2:34" x14ac:dyDescent="0.2">
      <c r="G234" s="2"/>
      <c r="L234" s="2"/>
    </row>
    <row r="235" spans="2:34" x14ac:dyDescent="0.2">
      <c r="G235" s="2"/>
      <c r="L235" s="2"/>
      <c r="T235" s="2"/>
    </row>
    <row r="236" spans="2:34" x14ac:dyDescent="0.2">
      <c r="G236" s="2"/>
      <c r="L236" s="2"/>
      <c r="T236" s="2"/>
    </row>
    <row r="237" spans="2:34" x14ac:dyDescent="0.2">
      <c r="G237" s="2"/>
      <c r="L237" s="2"/>
      <c r="T237" s="2"/>
    </row>
    <row r="238" spans="2:34" x14ac:dyDescent="0.2">
      <c r="G238" s="2"/>
      <c r="L238" s="2"/>
      <c r="T238" s="2"/>
    </row>
    <row r="239" spans="2:34" x14ac:dyDescent="0.2">
      <c r="L239" s="2"/>
    </row>
    <row r="240" spans="2:34" x14ac:dyDescent="0.2">
      <c r="L240" s="2"/>
    </row>
    <row r="241" spans="12:12" x14ac:dyDescent="0.2">
      <c r="L241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C193-20FD-AB4F-BB9E-44D51C0B3C88}">
  <dimension ref="A4:AO243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10.5</v>
      </c>
      <c r="Z6" s="1"/>
      <c r="AA6" s="1"/>
    </row>
    <row r="7" spans="2:30" x14ac:dyDescent="0.2">
      <c r="I7" t="s">
        <v>1</v>
      </c>
      <c r="N7">
        <v>12.5</v>
      </c>
      <c r="Z7" s="1"/>
      <c r="AA7" s="1"/>
    </row>
    <row r="8" spans="2:30" x14ac:dyDescent="0.2">
      <c r="I8">
        <v>0.91600000000000004</v>
      </c>
      <c r="N8">
        <v>8.5</v>
      </c>
      <c r="Z8" s="1"/>
      <c r="AA8" s="1"/>
    </row>
    <row r="9" spans="2:30" x14ac:dyDescent="0.2">
      <c r="N9">
        <v>6.5</v>
      </c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9.7341141714595625E-2</v>
      </c>
      <c r="L23">
        <f>K23*16.02</f>
        <v>1.5594050902678218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499.93360000000001</v>
      </c>
      <c r="F26">
        <v>-598286.43972999998</v>
      </c>
      <c r="G26" s="2">
        <v>2516856.9456099998</v>
      </c>
      <c r="H26">
        <v>1.3140000000000001E-2</v>
      </c>
      <c r="Y26">
        <v>100000</v>
      </c>
      <c r="Z26">
        <v>32.8048</v>
      </c>
      <c r="AA26">
        <v>104.35599999999999</v>
      </c>
      <c r="AB26">
        <v>71.551199999999994</v>
      </c>
      <c r="AD26">
        <f t="shared" ref="AD26:AD33" si="0">(1/6)*3.14*(AB26)^3</f>
        <v>191703.1120273211</v>
      </c>
    </row>
    <row r="27" spans="1:38" x14ac:dyDescent="0.2">
      <c r="B27">
        <v>0</v>
      </c>
      <c r="C27">
        <v>200000</v>
      </c>
      <c r="E27">
        <v>500.00137999999998</v>
      </c>
      <c r="F27">
        <v>-551262.76864999998</v>
      </c>
      <c r="G27" s="2">
        <v>2514397.4868899998</v>
      </c>
      <c r="H27">
        <v>8.6050000000000001E-2</v>
      </c>
      <c r="J27">
        <f>F27-(128000-$B$25)/128000*F$26</f>
        <v>1586.6204501927132</v>
      </c>
      <c r="K27">
        <f>B27/$B$25</f>
        <v>0</v>
      </c>
      <c r="L27">
        <f>G27/$G$26</f>
        <v>0.9990228055176954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33.758099999999999</v>
      </c>
      <c r="AA27">
        <v>103.535</v>
      </c>
      <c r="AB27">
        <v>69.776899999999998</v>
      </c>
      <c r="AD27">
        <f>(1/6)*3.14*(AB27)^3</f>
        <v>177792.48934172129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500.05925000000002</v>
      </c>
      <c r="F28">
        <v>-551268.11201000004</v>
      </c>
      <c r="G28" s="2">
        <v>2514397.4868899998</v>
      </c>
      <c r="H28">
        <v>62.084910000000001</v>
      </c>
      <c r="J28">
        <f t="shared" ref="J28:J33" si="1">F28-(128000-$B$25)/128000*F$26</f>
        <v>1581.277090192656</v>
      </c>
      <c r="K28">
        <f t="shared" ref="K28:K33" si="2">B28/$B$25</f>
        <v>8.2296060076123851E-3</v>
      </c>
      <c r="L28">
        <f t="shared" ref="L28:L33" si="3">G28/$G$26</f>
        <v>0.9990228055176954</v>
      </c>
      <c r="M28">
        <f>F28-$F$27</f>
        <v>-5.343360000057146</v>
      </c>
      <c r="N28">
        <f>((M28-M27)-(B28-B27)*$B$15)/(B28-B27)</f>
        <v>-4.5667920000007145</v>
      </c>
      <c r="P28">
        <f>B28</f>
        <v>80</v>
      </c>
      <c r="Q28">
        <v>300000</v>
      </c>
      <c r="R28">
        <v>500.05925000000002</v>
      </c>
      <c r="S28">
        <v>-551268.11201000004</v>
      </c>
      <c r="T28" s="2">
        <v>2514397.4868899998</v>
      </c>
      <c r="U28">
        <v>62.084910000000001</v>
      </c>
      <c r="V28">
        <v>21.474129999999999</v>
      </c>
      <c r="W28">
        <f>V28*10^-4</f>
        <v>2.1474129999999999E-3</v>
      </c>
      <c r="Y28">
        <v>300000</v>
      </c>
      <c r="Z28">
        <v>33.2577</v>
      </c>
      <c r="AA28">
        <v>104.258</v>
      </c>
      <c r="AB28">
        <v>71.000299999999996</v>
      </c>
      <c r="AD28">
        <f>(1/6)*3.14*(AB28)^3</f>
        <v>187309.13098769897</v>
      </c>
      <c r="AE28">
        <f>W28*$AD$24/AD28</f>
        <v>2.2090308227998416E-3</v>
      </c>
      <c r="AF28">
        <f>AE28*1000</f>
        <v>2.2090308227998414</v>
      </c>
      <c r="AG28">
        <f>AD28/P28*0.6022</f>
        <v>1409.9694835099037</v>
      </c>
      <c r="AH28">
        <f>P28/AD28</f>
        <v>4.2710144229569772E-4</v>
      </c>
      <c r="AJ28">
        <v>1</v>
      </c>
      <c r="AK28">
        <v>2.5044037420669705</v>
      </c>
      <c r="AL28">
        <v>1643.7521709419884</v>
      </c>
    </row>
    <row r="29" spans="1:38" x14ac:dyDescent="0.2">
      <c r="B29">
        <v>160</v>
      </c>
      <c r="C29">
        <v>400000</v>
      </c>
      <c r="E29">
        <v>499.96956999999998</v>
      </c>
      <c r="F29">
        <v>-551271.75661000004</v>
      </c>
      <c r="G29" s="2">
        <v>2514397.4868899998</v>
      </c>
      <c r="H29">
        <v>30.744599999999998</v>
      </c>
      <c r="J29">
        <f t="shared" si="1"/>
        <v>1577.6324901926564</v>
      </c>
      <c r="K29">
        <f t="shared" si="2"/>
        <v>1.645921201522477E-2</v>
      </c>
      <c r="L29">
        <f t="shared" si="3"/>
        <v>0.9990228055176954</v>
      </c>
      <c r="M29">
        <f>F29-$F$27</f>
        <v>-8.9879600000567734</v>
      </c>
      <c r="N29">
        <f t="shared" ref="N29:N33" si="4">((M29-M28)-(B29-B28)*$B$15)/(B29-B28)</f>
        <v>-4.5455574999999957</v>
      </c>
      <c r="P29">
        <f t="shared" ref="P29:P71" si="5">B29</f>
        <v>160</v>
      </c>
      <c r="Q29">
        <v>400000</v>
      </c>
      <c r="R29">
        <v>499.96956999999998</v>
      </c>
      <c r="S29">
        <v>-551271.75661000004</v>
      </c>
      <c r="T29" s="2">
        <v>2514397.4868899998</v>
      </c>
      <c r="U29">
        <v>30.744599999999998</v>
      </c>
      <c r="V29">
        <v>59.965699999999998</v>
      </c>
      <c r="W29">
        <f>V29*10^-4</f>
        <v>5.9965699999999997E-3</v>
      </c>
      <c r="Y29">
        <v>400000</v>
      </c>
      <c r="Z29">
        <v>32.918199999999999</v>
      </c>
      <c r="AA29">
        <v>103.72</v>
      </c>
      <c r="AB29">
        <v>70.8018</v>
      </c>
      <c r="AD29">
        <f>(1/6)*3.14*(AB29)^3</f>
        <v>185742.50336078848</v>
      </c>
      <c r="AE29">
        <f>W29*$AD$24/AD29</f>
        <v>6.2206642255657396E-3</v>
      </c>
      <c r="AF29">
        <f t="shared" ref="AF29:AF33" si="6">AE29*1000</f>
        <v>6.2206642255657396</v>
      </c>
      <c r="AG29">
        <f>AD29/P29*0.6022</f>
        <v>699.08834702416755</v>
      </c>
      <c r="AH29">
        <f t="shared" ref="AH29:AH33" si="7">P29/AD29</f>
        <v>8.6140757826017923E-4</v>
      </c>
      <c r="AJ29">
        <v>2</v>
      </c>
      <c r="AK29">
        <v>1.96974910045037</v>
      </c>
      <c r="AL29">
        <v>1507.8049122530681</v>
      </c>
    </row>
    <row r="30" spans="1:38" x14ac:dyDescent="0.2">
      <c r="B30">
        <v>240</v>
      </c>
      <c r="C30">
        <v>500000</v>
      </c>
      <c r="E30">
        <v>499.97804000000002</v>
      </c>
      <c r="F30">
        <v>-551273.71880999999</v>
      </c>
      <c r="G30" s="2">
        <v>2514397.4868899998</v>
      </c>
      <c r="H30">
        <v>9.0262200000000004</v>
      </c>
      <c r="J30">
        <f t="shared" si="1"/>
        <v>1575.6702901927056</v>
      </c>
      <c r="K30">
        <f t="shared" si="2"/>
        <v>2.4688818022837157E-2</v>
      </c>
      <c r="L30">
        <f t="shared" si="3"/>
        <v>0.9990228055176954</v>
      </c>
      <c r="M30">
        <f t="shared" ref="M30:M33" si="8">F30-$F$27</f>
        <v>-10.9501600000076</v>
      </c>
      <c r="N30">
        <f t="shared" si="4"/>
        <v>-4.524527499999385</v>
      </c>
      <c r="P30">
        <f t="shared" si="5"/>
        <v>240</v>
      </c>
      <c r="Q30">
        <v>500000</v>
      </c>
      <c r="R30">
        <v>499.97804000000002</v>
      </c>
      <c r="S30">
        <v>-551273.71880999999</v>
      </c>
      <c r="T30" s="2">
        <v>2514397.4868899998</v>
      </c>
      <c r="U30">
        <v>9.0262200000000004</v>
      </c>
      <c r="V30">
        <v>97.674459999999996</v>
      </c>
      <c r="W30">
        <f t="shared" ref="W30:W71" si="9">V30*10^-4</f>
        <v>9.7674460000000008E-3</v>
      </c>
      <c r="Y30">
        <v>500000</v>
      </c>
      <c r="Z30">
        <v>33.031100000000002</v>
      </c>
      <c r="AA30">
        <v>103.078</v>
      </c>
      <c r="AB30">
        <v>70.046899999999994</v>
      </c>
      <c r="AD30">
        <f t="shared" si="0"/>
        <v>179864.37682446025</v>
      </c>
      <c r="AE30">
        <f t="shared" ref="AE30:AE33" si="10">W30*$AD$24/AD30</f>
        <v>1.0463597086453582E-2</v>
      </c>
      <c r="AF30">
        <f t="shared" si="6"/>
        <v>10.463597086453582</v>
      </c>
      <c r="AG30">
        <f t="shared" ref="AG30:AG33" si="11">AD30/P30*0.6022</f>
        <v>451.30969884870814</v>
      </c>
      <c r="AH30">
        <f t="shared" si="7"/>
        <v>1.3343387069593524E-3</v>
      </c>
      <c r="AJ30">
        <v>3</v>
      </c>
      <c r="AK30">
        <v>2.2090308227998414</v>
      </c>
      <c r="AL30">
        <v>1409.9694835099037</v>
      </c>
    </row>
    <row r="31" spans="1:38" x14ac:dyDescent="0.2">
      <c r="B31">
        <v>320</v>
      </c>
      <c r="C31">
        <v>600000</v>
      </c>
      <c r="E31">
        <v>500.02776999999998</v>
      </c>
      <c r="F31">
        <v>-551278.32741000003</v>
      </c>
      <c r="G31" s="2">
        <v>2514397.4868899998</v>
      </c>
      <c r="H31">
        <v>42.404400000000003</v>
      </c>
      <c r="J31">
        <f t="shared" si="1"/>
        <v>1571.0616901926696</v>
      </c>
      <c r="K31">
        <f t="shared" si="2"/>
        <v>3.291842403044954E-2</v>
      </c>
      <c r="L31">
        <f t="shared" si="3"/>
        <v>0.9990228055176954</v>
      </c>
      <c r="M31">
        <f t="shared" si="8"/>
        <v>-15.558760000043549</v>
      </c>
      <c r="N31">
        <f t="shared" si="4"/>
        <v>-4.557607500000449</v>
      </c>
      <c r="P31">
        <f t="shared" si="5"/>
        <v>320</v>
      </c>
      <c r="Q31">
        <v>600000</v>
      </c>
      <c r="R31">
        <v>500.02776999999998</v>
      </c>
      <c r="S31">
        <v>-551278.32741000003</v>
      </c>
      <c r="T31" s="2">
        <v>2514397.4868899998</v>
      </c>
      <c r="U31">
        <v>42.404400000000003</v>
      </c>
      <c r="V31">
        <v>141.54786999999999</v>
      </c>
      <c r="W31">
        <f t="shared" si="9"/>
        <v>1.4154787E-2</v>
      </c>
      <c r="Y31">
        <v>600000</v>
      </c>
      <c r="Z31">
        <v>32.743699999999997</v>
      </c>
      <c r="AA31">
        <v>103.223</v>
      </c>
      <c r="AB31">
        <v>70.479299999999995</v>
      </c>
      <c r="AD31">
        <f t="shared" si="0"/>
        <v>183215.89301802378</v>
      </c>
      <c r="AE31">
        <f t="shared" si="10"/>
        <v>1.4886251139678518E-2</v>
      </c>
      <c r="AF31">
        <f t="shared" si="6"/>
        <v>14.886251139678519</v>
      </c>
      <c r="AG31">
        <f t="shared" si="11"/>
        <v>344.78940867329345</v>
      </c>
      <c r="AH31">
        <f t="shared" si="7"/>
        <v>1.7465733716043954E-3</v>
      </c>
      <c r="AJ31">
        <v>4</v>
      </c>
      <c r="AK31">
        <v>3.1296348417308022</v>
      </c>
      <c r="AL31">
        <v>1352.2009941869319</v>
      </c>
    </row>
    <row r="32" spans="1:38" x14ac:dyDescent="0.2">
      <c r="B32">
        <v>400</v>
      </c>
      <c r="C32">
        <v>700000</v>
      </c>
      <c r="E32">
        <v>500.07204000000002</v>
      </c>
      <c r="F32">
        <v>-551281.97098999994</v>
      </c>
      <c r="G32" s="2">
        <v>2514397.4868899998</v>
      </c>
      <c r="H32">
        <v>20.387450000000001</v>
      </c>
      <c r="J32">
        <f t="shared" si="1"/>
        <v>1567.4181101927534</v>
      </c>
      <c r="K32">
        <f t="shared" si="2"/>
        <v>4.1148030038061931E-2</v>
      </c>
      <c r="L32">
        <f t="shared" si="3"/>
        <v>0.9990228055176954</v>
      </c>
      <c r="M32">
        <f t="shared" si="8"/>
        <v>-19.202339999959804</v>
      </c>
      <c r="N32">
        <f t="shared" si="4"/>
        <v>-4.5455447499989532</v>
      </c>
      <c r="P32">
        <f t="shared" si="5"/>
        <v>400</v>
      </c>
      <c r="Q32">
        <v>700000</v>
      </c>
      <c r="R32">
        <v>500.07204000000002</v>
      </c>
      <c r="S32">
        <v>-551281.97098999994</v>
      </c>
      <c r="T32" s="2">
        <v>2514397.4868899998</v>
      </c>
      <c r="U32">
        <v>20.387450000000001</v>
      </c>
      <c r="V32">
        <v>184.91040000000001</v>
      </c>
      <c r="W32">
        <f t="shared" si="9"/>
        <v>1.849104E-2</v>
      </c>
      <c r="Y32">
        <v>700000</v>
      </c>
      <c r="Z32">
        <v>32.780900000000003</v>
      </c>
      <c r="AA32">
        <v>102.72799999999999</v>
      </c>
      <c r="AB32">
        <v>69.947100000000006</v>
      </c>
      <c r="AD32">
        <f t="shared" si="0"/>
        <v>179096.68110112025</v>
      </c>
      <c r="AE32">
        <f t="shared" si="10"/>
        <v>1.9893854942389926E-2</v>
      </c>
      <c r="AF32">
        <f t="shared" si="6"/>
        <v>19.893854942389925</v>
      </c>
      <c r="AG32">
        <f t="shared" si="11"/>
        <v>269.6300533977365</v>
      </c>
      <c r="AH32">
        <f t="shared" si="7"/>
        <v>2.2334305557240057E-3</v>
      </c>
    </row>
    <row r="33" spans="2:38" x14ac:dyDescent="0.2">
      <c r="B33">
        <v>480</v>
      </c>
      <c r="C33">
        <v>800000</v>
      </c>
      <c r="E33">
        <v>500.00069999999999</v>
      </c>
      <c r="F33">
        <v>-551285.91515999998</v>
      </c>
      <c r="G33" s="2">
        <v>2514397.4868899998</v>
      </c>
      <c r="H33">
        <v>28.507390000000001</v>
      </c>
      <c r="J33">
        <f t="shared" si="1"/>
        <v>1563.4739401927218</v>
      </c>
      <c r="K33">
        <f t="shared" si="2"/>
        <v>4.9377636045674314E-2</v>
      </c>
      <c r="L33">
        <f t="shared" si="3"/>
        <v>0.9990228055176954</v>
      </c>
      <c r="M33">
        <f t="shared" si="8"/>
        <v>-23.146509999991395</v>
      </c>
      <c r="N33">
        <f t="shared" si="4"/>
        <v>-4.5493021250003949</v>
      </c>
      <c r="P33">
        <f t="shared" si="5"/>
        <v>480</v>
      </c>
      <c r="Q33">
        <v>800000</v>
      </c>
      <c r="R33">
        <v>500.00069999999999</v>
      </c>
      <c r="S33">
        <v>-551285.91515999998</v>
      </c>
      <c r="T33" s="2">
        <v>2514397.4868899998</v>
      </c>
      <c r="U33">
        <v>28.507390000000001</v>
      </c>
      <c r="V33">
        <v>255.06976</v>
      </c>
      <c r="W33">
        <f t="shared" si="9"/>
        <v>2.5506976000000001E-2</v>
      </c>
      <c r="Y33">
        <v>800000</v>
      </c>
      <c r="Z33">
        <v>32.321899999999999</v>
      </c>
      <c r="AA33">
        <v>103.004</v>
      </c>
      <c r="AB33">
        <v>70.682100000000005</v>
      </c>
      <c r="AD33">
        <f t="shared" si="0"/>
        <v>184802.0268343848</v>
      </c>
      <c r="AE33">
        <f t="shared" si="10"/>
        <v>2.6594840509530659E-2</v>
      </c>
      <c r="AF33">
        <f t="shared" si="6"/>
        <v>26.594840509530659</v>
      </c>
      <c r="AG33">
        <f t="shared" si="11"/>
        <v>231.84954283263858</v>
      </c>
      <c r="AH33">
        <f t="shared" si="7"/>
        <v>2.5973741101344341E-3</v>
      </c>
      <c r="AJ33">
        <v>1</v>
      </c>
      <c r="AK33">
        <v>6.9723390616968093</v>
      </c>
      <c r="AL33">
        <v>810.66556684647639</v>
      </c>
    </row>
    <row r="34" spans="2:38" x14ac:dyDescent="0.2">
      <c r="B34">
        <v>560</v>
      </c>
      <c r="C34">
        <v>900000</v>
      </c>
      <c r="E34">
        <v>499.92236000000003</v>
      </c>
      <c r="F34">
        <v>-551287.40257999999</v>
      </c>
      <c r="G34" s="2">
        <v>2514397.4868899998</v>
      </c>
      <c r="H34">
        <v>44.514780000000002</v>
      </c>
      <c r="J34">
        <f t="shared" ref="J34:J71" si="12">F34-(128000-$B$25)/128000*F$26</f>
        <v>1561.9865201927023</v>
      </c>
      <c r="K34">
        <f t="shared" ref="K34:K71" si="13">B34/$B$25</f>
        <v>5.7607242053286697E-2</v>
      </c>
      <c r="L34">
        <f t="shared" ref="L34:L71" si="14">G34/$G$26</f>
        <v>0.9990228055176954</v>
      </c>
      <c r="M34">
        <f t="shared" ref="M34:M71" si="15">F34-$F$27</f>
        <v>-24.633930000010878</v>
      </c>
      <c r="N34">
        <f t="shared" ref="N34:N71" si="16">((M34-M33)-(B34-B33)*$B$15)/(B34-B33)</f>
        <v>-4.5185927500002432</v>
      </c>
      <c r="P34">
        <f t="shared" si="5"/>
        <v>560</v>
      </c>
      <c r="Q34">
        <v>900000</v>
      </c>
      <c r="R34">
        <v>499.92236000000003</v>
      </c>
      <c r="S34">
        <v>-551287.40257999999</v>
      </c>
      <c r="T34" s="2">
        <v>2514397.4868899998</v>
      </c>
      <c r="U34">
        <v>44.514780000000002</v>
      </c>
      <c r="V34">
        <v>317.76434999999998</v>
      </c>
      <c r="W34">
        <f t="shared" si="9"/>
        <v>3.1776434999999999E-2</v>
      </c>
      <c r="Y34">
        <v>900000</v>
      </c>
      <c r="Z34">
        <v>32.556600000000003</v>
      </c>
      <c r="AA34">
        <v>102.839</v>
      </c>
      <c r="AB34">
        <v>70.282399999999996</v>
      </c>
      <c r="AD34">
        <f t="shared" ref="AD34:AD71" si="17">(1/6)*3.14*(AB34)^3</f>
        <v>181684.61281812118</v>
      </c>
      <c r="AE34">
        <f t="shared" ref="AE34:AE71" si="18">W34*$AD$24/AD34</f>
        <v>3.3700176162857531E-2</v>
      </c>
      <c r="AF34">
        <f t="shared" ref="AF34:AF71" si="19">AE34*1000</f>
        <v>33.700176162857531</v>
      </c>
      <c r="AG34">
        <f t="shared" ref="AG34:AG71" si="20">AD34/P34*0.6022</f>
        <v>195.37584614120101</v>
      </c>
      <c r="AH34">
        <f t="shared" ref="AH34:AH71" si="21">P34/AD34</f>
        <v>3.0822643222989865E-3</v>
      </c>
      <c r="AJ34">
        <v>2</v>
      </c>
      <c r="AK34">
        <v>5.129393687851441</v>
      </c>
      <c r="AL34">
        <v>770.6089894915184</v>
      </c>
    </row>
    <row r="35" spans="2:38" x14ac:dyDescent="0.2">
      <c r="B35">
        <v>640</v>
      </c>
      <c r="C35">
        <v>1000000</v>
      </c>
      <c r="E35">
        <v>499.97809999999998</v>
      </c>
      <c r="F35">
        <v>-551288.78060000006</v>
      </c>
      <c r="G35" s="2">
        <v>2514397.4868899998</v>
      </c>
      <c r="H35">
        <v>65.580039999999997</v>
      </c>
      <c r="J35">
        <f t="shared" si="12"/>
        <v>1560.6085001926403</v>
      </c>
      <c r="K35">
        <f t="shared" si="13"/>
        <v>6.5836848060899081E-2</v>
      </c>
      <c r="L35">
        <f t="shared" si="14"/>
        <v>0.9990228055176954</v>
      </c>
      <c r="M35">
        <f t="shared" si="15"/>
        <v>-26.011950000072829</v>
      </c>
      <c r="N35">
        <f t="shared" si="16"/>
        <v>-4.5172252500007746</v>
      </c>
      <c r="P35">
        <f t="shared" si="5"/>
        <v>640</v>
      </c>
      <c r="Q35">
        <v>1000000</v>
      </c>
      <c r="R35">
        <v>499.97809999999998</v>
      </c>
      <c r="S35">
        <v>-551288.78060000006</v>
      </c>
      <c r="T35" s="2">
        <v>2514397.4868899998</v>
      </c>
      <c r="U35">
        <v>65.580039999999997</v>
      </c>
      <c r="V35">
        <v>394.32634999999999</v>
      </c>
      <c r="W35">
        <f t="shared" si="9"/>
        <v>3.9432635000000001E-2</v>
      </c>
      <c r="Y35">
        <v>1000000</v>
      </c>
      <c r="Z35">
        <v>32.524999999999999</v>
      </c>
      <c r="AA35">
        <v>102.229</v>
      </c>
      <c r="AB35">
        <v>69.703999999999994</v>
      </c>
      <c r="AD35">
        <f t="shared" si="17"/>
        <v>177235.82075943076</v>
      </c>
      <c r="AE35">
        <f t="shared" si="18"/>
        <v>4.2869601331975538E-2</v>
      </c>
      <c r="AF35">
        <f t="shared" si="19"/>
        <v>42.869601331975538</v>
      </c>
      <c r="AG35">
        <f t="shared" si="20"/>
        <v>166.76783009582687</v>
      </c>
      <c r="AH35">
        <f t="shared" si="21"/>
        <v>3.6110081881737524E-3</v>
      </c>
      <c r="AJ35">
        <v>3</v>
      </c>
      <c r="AK35">
        <v>6.2206642255657396</v>
      </c>
      <c r="AL35">
        <v>699.08834702416755</v>
      </c>
    </row>
    <row r="36" spans="2:38" x14ac:dyDescent="0.2">
      <c r="B36">
        <v>720</v>
      </c>
      <c r="C36">
        <v>1100000</v>
      </c>
      <c r="E36">
        <v>500.04408999999998</v>
      </c>
      <c r="F36">
        <v>-551292.54504</v>
      </c>
      <c r="G36" s="2">
        <v>2514397.4868899998</v>
      </c>
      <c r="H36">
        <v>96.151259999999994</v>
      </c>
      <c r="J36">
        <f t="shared" si="12"/>
        <v>1556.8440601926995</v>
      </c>
      <c r="K36">
        <f t="shared" si="13"/>
        <v>7.4066454068511464E-2</v>
      </c>
      <c r="L36">
        <f t="shared" si="14"/>
        <v>0.9990228055176954</v>
      </c>
      <c r="M36">
        <f t="shared" si="15"/>
        <v>-29.776390000013635</v>
      </c>
      <c r="N36">
        <f t="shared" si="16"/>
        <v>-4.5470554999992601</v>
      </c>
      <c r="P36">
        <f t="shared" si="5"/>
        <v>720</v>
      </c>
      <c r="Q36">
        <v>1100000</v>
      </c>
      <c r="R36">
        <v>500.04408999999998</v>
      </c>
      <c r="S36">
        <v>-551292.54504</v>
      </c>
      <c r="T36" s="2">
        <v>2514397.4868899998</v>
      </c>
      <c r="U36">
        <v>96.151259999999994</v>
      </c>
      <c r="V36">
        <v>517.51126999999997</v>
      </c>
      <c r="W36">
        <f t="shared" si="9"/>
        <v>5.1751127000000001E-2</v>
      </c>
      <c r="Y36">
        <v>1100000</v>
      </c>
      <c r="Z36">
        <v>32.459200000000003</v>
      </c>
      <c r="AA36">
        <v>102.53</v>
      </c>
      <c r="AB36">
        <v>70.070800000000006</v>
      </c>
      <c r="AD36">
        <f t="shared" si="17"/>
        <v>180048.54880819769</v>
      </c>
      <c r="AE36">
        <f t="shared" si="18"/>
        <v>5.5382854163402148E-2</v>
      </c>
      <c r="AF36">
        <f t="shared" si="19"/>
        <v>55.382854163402151</v>
      </c>
      <c r="AG36">
        <f t="shared" si="20"/>
        <v>150.59060568374534</v>
      </c>
      <c r="AH36">
        <f t="shared" si="21"/>
        <v>3.998921428503166E-3</v>
      </c>
      <c r="AJ36">
        <v>4</v>
      </c>
      <c r="AK36">
        <v>7.243227670660648</v>
      </c>
      <c r="AL36">
        <v>660.47265388587846</v>
      </c>
    </row>
    <row r="37" spans="2:38" x14ac:dyDescent="0.2">
      <c r="B37">
        <v>800</v>
      </c>
      <c r="C37">
        <v>1200000</v>
      </c>
      <c r="E37">
        <v>499.98840999999999</v>
      </c>
      <c r="F37">
        <v>-551290.89726999996</v>
      </c>
      <c r="G37" s="2">
        <v>2514397.4868899998</v>
      </c>
      <c r="H37">
        <v>126.6998</v>
      </c>
      <c r="J37">
        <f t="shared" si="12"/>
        <v>1558.4918301927391</v>
      </c>
      <c r="K37">
        <f t="shared" si="13"/>
        <v>8.2296060076123861E-2</v>
      </c>
      <c r="L37">
        <f t="shared" si="14"/>
        <v>0.9990228055176954</v>
      </c>
      <c r="M37">
        <f t="shared" si="15"/>
        <v>-28.128619999974035</v>
      </c>
      <c r="N37">
        <f t="shared" si="16"/>
        <v>-4.4794028749995052</v>
      </c>
      <c r="P37">
        <f t="shared" si="5"/>
        <v>800</v>
      </c>
      <c r="Q37">
        <v>1200000</v>
      </c>
      <c r="R37">
        <v>499.98840999999999</v>
      </c>
      <c r="S37">
        <v>-551290.89726999996</v>
      </c>
      <c r="T37" s="2">
        <v>2514397.4868899998</v>
      </c>
      <c r="U37">
        <v>126.6998</v>
      </c>
      <c r="V37">
        <v>610.05745000000002</v>
      </c>
      <c r="W37">
        <f t="shared" si="9"/>
        <v>6.1005745000000007E-2</v>
      </c>
      <c r="Y37">
        <v>1200000</v>
      </c>
      <c r="Z37">
        <v>32.125500000000002</v>
      </c>
      <c r="AA37">
        <v>102.423</v>
      </c>
      <c r="AB37">
        <v>70.297499999999999</v>
      </c>
      <c r="AD37">
        <f t="shared" si="17"/>
        <v>181801.74144989389</v>
      </c>
      <c r="AE37">
        <f t="shared" si="18"/>
        <v>6.4657341351417361E-2</v>
      </c>
      <c r="AF37">
        <f t="shared" si="19"/>
        <v>64.657341351417358</v>
      </c>
      <c r="AG37">
        <f t="shared" si="20"/>
        <v>136.85126087640762</v>
      </c>
      <c r="AH37">
        <f t="shared" si="21"/>
        <v>4.4003978928908493E-3</v>
      </c>
      <c r="AJ37">
        <v>5</v>
      </c>
      <c r="AK37">
        <v>10.692360179547215</v>
      </c>
      <c r="AL37">
        <v>550.40994297261864</v>
      </c>
    </row>
    <row r="38" spans="2:38" x14ac:dyDescent="0.2">
      <c r="B38">
        <v>880</v>
      </c>
      <c r="C38">
        <v>1300000</v>
      </c>
      <c r="E38">
        <v>500.03859</v>
      </c>
      <c r="F38">
        <v>-551291.48872000002</v>
      </c>
      <c r="G38" s="2">
        <v>2514397.4868899998</v>
      </c>
      <c r="H38">
        <v>159.95397</v>
      </c>
      <c r="J38">
        <f t="shared" si="12"/>
        <v>1557.9003801926738</v>
      </c>
      <c r="K38">
        <f t="shared" si="13"/>
        <v>9.0525666083736245E-2</v>
      </c>
      <c r="L38">
        <f t="shared" si="14"/>
        <v>0.9990228055176954</v>
      </c>
      <c r="M38">
        <f t="shared" si="15"/>
        <v>-28.720070000039414</v>
      </c>
      <c r="N38">
        <f t="shared" si="16"/>
        <v>-4.5073931250008172</v>
      </c>
      <c r="P38">
        <f t="shared" si="5"/>
        <v>880</v>
      </c>
      <c r="Q38">
        <v>1300000</v>
      </c>
      <c r="R38">
        <v>500.03859</v>
      </c>
      <c r="S38">
        <v>-551291.48872000002</v>
      </c>
      <c r="T38" s="2">
        <v>2514397.4868899998</v>
      </c>
      <c r="U38">
        <v>159.95397</v>
      </c>
      <c r="V38">
        <v>747.30308000000002</v>
      </c>
      <c r="W38">
        <f t="shared" si="9"/>
        <v>7.4730308000000009E-2</v>
      </c>
      <c r="Y38">
        <v>1300000</v>
      </c>
      <c r="Z38">
        <v>32.365299999999998</v>
      </c>
      <c r="AA38">
        <v>102.619</v>
      </c>
      <c r="AB38">
        <v>70.253699999999995</v>
      </c>
      <c r="AD38">
        <f t="shared" si="17"/>
        <v>181462.12954840995</v>
      </c>
      <c r="AE38">
        <f t="shared" si="18"/>
        <v>7.9351641594802361E-2</v>
      </c>
      <c r="AF38">
        <f t="shared" si="19"/>
        <v>79.351641594802359</v>
      </c>
      <c r="AG38">
        <f t="shared" si="20"/>
        <v>124.17783456142325</v>
      </c>
      <c r="AH38">
        <f t="shared" si="21"/>
        <v>4.8494967087071251E-3</v>
      </c>
      <c r="AJ38">
        <v>6</v>
      </c>
      <c r="AK38">
        <v>7.1907452630439348</v>
      </c>
      <c r="AL38">
        <v>518.99444641383923</v>
      </c>
    </row>
    <row r="39" spans="2:38" x14ac:dyDescent="0.2">
      <c r="B39">
        <v>960</v>
      </c>
      <c r="C39">
        <v>1400000</v>
      </c>
      <c r="E39">
        <v>500.06594999999999</v>
      </c>
      <c r="F39">
        <v>-551293.33383000002</v>
      </c>
      <c r="G39" s="2">
        <v>2514397.4868899998</v>
      </c>
      <c r="H39">
        <v>245.65800999999999</v>
      </c>
      <c r="J39">
        <f t="shared" si="12"/>
        <v>1556.055270192679</v>
      </c>
      <c r="K39">
        <f t="shared" si="13"/>
        <v>9.8755272091348628E-2</v>
      </c>
      <c r="L39">
        <f t="shared" si="14"/>
        <v>0.9990228055176954</v>
      </c>
      <c r="M39">
        <f t="shared" si="15"/>
        <v>-30.565180000034161</v>
      </c>
      <c r="N39">
        <f t="shared" si="16"/>
        <v>-4.5230638749999343</v>
      </c>
      <c r="P39">
        <f t="shared" si="5"/>
        <v>960</v>
      </c>
      <c r="Q39">
        <v>1400000</v>
      </c>
      <c r="R39">
        <v>500.06594999999999</v>
      </c>
      <c r="S39">
        <v>-551293.33383000002</v>
      </c>
      <c r="T39" s="2">
        <v>2514397.4868899998</v>
      </c>
      <c r="U39">
        <v>245.65800999999999</v>
      </c>
      <c r="V39">
        <v>905.91492000000005</v>
      </c>
      <c r="W39">
        <f t="shared" si="9"/>
        <v>9.059149200000001E-2</v>
      </c>
      <c r="Y39">
        <v>1400000</v>
      </c>
      <c r="Z39">
        <v>32.207500000000003</v>
      </c>
      <c r="AA39">
        <v>102.419</v>
      </c>
      <c r="AB39">
        <v>70.211500000000001</v>
      </c>
      <c r="AD39">
        <f t="shared" si="17"/>
        <v>181135.32385879743</v>
      </c>
      <c r="AE39">
        <f t="shared" si="18"/>
        <v>9.6367236976655085E-2</v>
      </c>
      <c r="AF39">
        <f t="shared" si="19"/>
        <v>96.367236976655079</v>
      </c>
      <c r="AG39">
        <f t="shared" si="20"/>
        <v>113.62467919559147</v>
      </c>
      <c r="AH39">
        <f t="shared" si="21"/>
        <v>5.2999049525445418E-3</v>
      </c>
      <c r="AJ39">
        <v>7</v>
      </c>
      <c r="AK39">
        <v>10.463597086453582</v>
      </c>
      <c r="AL39">
        <v>451.30969884870814</v>
      </c>
    </row>
    <row r="40" spans="2:38" x14ac:dyDescent="0.2">
      <c r="B40">
        <v>1040</v>
      </c>
      <c r="C40">
        <v>1500000</v>
      </c>
      <c r="E40">
        <v>500.09631000000002</v>
      </c>
      <c r="F40">
        <v>-551290.70366999996</v>
      </c>
      <c r="G40" s="2">
        <v>2514397.4868899998</v>
      </c>
      <c r="H40">
        <v>252.23513</v>
      </c>
      <c r="J40">
        <f t="shared" si="12"/>
        <v>1558.6854301927378</v>
      </c>
      <c r="K40">
        <f t="shared" si="13"/>
        <v>0.10698487809896101</v>
      </c>
      <c r="L40">
        <f t="shared" si="14"/>
        <v>0.9990228055176954</v>
      </c>
      <c r="M40">
        <f t="shared" si="15"/>
        <v>-27.935019999975339</v>
      </c>
      <c r="N40">
        <f t="shared" si="16"/>
        <v>-4.4671229999992645</v>
      </c>
      <c r="P40">
        <f t="shared" si="5"/>
        <v>1040</v>
      </c>
      <c r="Q40">
        <v>1500000</v>
      </c>
      <c r="R40">
        <v>500.09631000000002</v>
      </c>
      <c r="S40">
        <v>-551290.70366999996</v>
      </c>
      <c r="T40" s="2">
        <v>2514397.4868899998</v>
      </c>
      <c r="U40">
        <v>252.23513</v>
      </c>
      <c r="V40">
        <v>1070.0046500000001</v>
      </c>
      <c r="W40">
        <f t="shared" si="9"/>
        <v>0.10700046500000002</v>
      </c>
      <c r="Y40">
        <v>1500000</v>
      </c>
      <c r="Z40">
        <v>31.7821</v>
      </c>
      <c r="AA40">
        <v>102.127</v>
      </c>
      <c r="AB40">
        <v>70.344899999999996</v>
      </c>
      <c r="AD40">
        <f t="shared" si="17"/>
        <v>182169.74377011452</v>
      </c>
      <c r="AE40">
        <f t="shared" si="18"/>
        <v>0.11317605831339823</v>
      </c>
      <c r="AF40">
        <f t="shared" si="19"/>
        <v>113.17605831339823</v>
      </c>
      <c r="AG40">
        <f t="shared" si="20"/>
        <v>105.48328817150285</v>
      </c>
      <c r="AH40">
        <f t="shared" si="21"/>
        <v>5.7089612055029691E-3</v>
      </c>
      <c r="AJ40">
        <v>8</v>
      </c>
      <c r="AK40">
        <v>13.010667128222778</v>
      </c>
      <c r="AL40">
        <v>442.82196124440401</v>
      </c>
    </row>
    <row r="41" spans="2:38" x14ac:dyDescent="0.2">
      <c r="B41">
        <v>1120</v>
      </c>
      <c r="C41">
        <v>1600000</v>
      </c>
      <c r="E41">
        <v>500.01488000000001</v>
      </c>
      <c r="F41">
        <v>-551294.50529</v>
      </c>
      <c r="G41" s="2">
        <v>2514397.4868899998</v>
      </c>
      <c r="H41">
        <v>319.31576000000001</v>
      </c>
      <c r="J41">
        <f t="shared" si="12"/>
        <v>1554.8838101926958</v>
      </c>
      <c r="K41">
        <f t="shared" si="13"/>
        <v>0.11521448410657339</v>
      </c>
      <c r="L41">
        <f t="shared" si="14"/>
        <v>0.9990228055176954</v>
      </c>
      <c r="M41">
        <f t="shared" si="15"/>
        <v>-31.73664000001736</v>
      </c>
      <c r="N41">
        <f t="shared" si="16"/>
        <v>-4.5475202500005256</v>
      </c>
      <c r="P41">
        <f t="shared" si="5"/>
        <v>1120</v>
      </c>
      <c r="Q41">
        <v>1600000</v>
      </c>
      <c r="R41">
        <v>500.01488000000001</v>
      </c>
      <c r="S41">
        <v>-551294.50529</v>
      </c>
      <c r="T41" s="2">
        <v>2514397.4868899998</v>
      </c>
      <c r="U41">
        <v>319.31576000000001</v>
      </c>
      <c r="V41">
        <v>1294.7518</v>
      </c>
      <c r="W41">
        <f t="shared" si="9"/>
        <v>0.12947518</v>
      </c>
      <c r="Y41">
        <v>1600000</v>
      </c>
      <c r="Z41">
        <v>32.090499999999999</v>
      </c>
      <c r="AA41">
        <v>102.02800000000001</v>
      </c>
      <c r="AB41">
        <v>69.9375</v>
      </c>
      <c r="AD41">
        <f t="shared" si="17"/>
        <v>179022.95000244139</v>
      </c>
      <c r="AE41">
        <f t="shared" si="18"/>
        <v>0.13935513003312569</v>
      </c>
      <c r="AF41">
        <f t="shared" si="19"/>
        <v>139.3551300331257</v>
      </c>
      <c r="AG41">
        <f t="shared" si="20"/>
        <v>96.25680401024124</v>
      </c>
      <c r="AH41">
        <f t="shared" si="21"/>
        <v>6.2561811208268342E-3</v>
      </c>
      <c r="AJ41">
        <v>9</v>
      </c>
      <c r="AK41">
        <v>13.757561194249222</v>
      </c>
      <c r="AL41">
        <v>404.53004666139452</v>
      </c>
    </row>
    <row r="42" spans="2:38" x14ac:dyDescent="0.2">
      <c r="B42">
        <v>1200</v>
      </c>
      <c r="C42">
        <v>1700000</v>
      </c>
      <c r="E42">
        <v>500.08775000000003</v>
      </c>
      <c r="F42">
        <v>-551290.14275999996</v>
      </c>
      <c r="G42" s="2">
        <v>2514397.4868899998</v>
      </c>
      <c r="H42">
        <v>391.89686999999998</v>
      </c>
      <c r="J42">
        <f t="shared" si="12"/>
        <v>1559.246340192738</v>
      </c>
      <c r="K42">
        <f t="shared" si="13"/>
        <v>0.12344409011418578</v>
      </c>
      <c r="L42">
        <f t="shared" si="14"/>
        <v>0.9990228055176954</v>
      </c>
      <c r="M42">
        <f t="shared" si="15"/>
        <v>-27.37410999997519</v>
      </c>
      <c r="N42">
        <f t="shared" si="16"/>
        <v>-4.4454683749994732</v>
      </c>
      <c r="P42">
        <f t="shared" si="5"/>
        <v>1200</v>
      </c>
      <c r="Q42">
        <v>1700000</v>
      </c>
      <c r="R42">
        <v>500.08775000000003</v>
      </c>
      <c r="S42">
        <v>-551290.14275999996</v>
      </c>
      <c r="T42" s="2">
        <v>2514397.4868899998</v>
      </c>
      <c r="U42">
        <v>391.89686999999998</v>
      </c>
      <c r="V42">
        <v>1484.5138999999999</v>
      </c>
      <c r="W42">
        <f t="shared" si="9"/>
        <v>0.14845138999999999</v>
      </c>
      <c r="Y42">
        <v>1700000</v>
      </c>
      <c r="Z42">
        <v>31.529800000000002</v>
      </c>
      <c r="AA42">
        <v>102.137</v>
      </c>
      <c r="AB42">
        <v>70.607200000000006</v>
      </c>
      <c r="AD42">
        <f t="shared" si="17"/>
        <v>184215.15932501797</v>
      </c>
      <c r="AE42">
        <f t="shared" si="18"/>
        <v>0.15527589783062981</v>
      </c>
      <c r="AF42">
        <f t="shared" si="19"/>
        <v>155.27589783062982</v>
      </c>
      <c r="AG42">
        <f t="shared" si="20"/>
        <v>92.445307454604844</v>
      </c>
      <c r="AH42">
        <f t="shared" si="21"/>
        <v>6.5141218800717337E-3</v>
      </c>
      <c r="AJ42">
        <v>10</v>
      </c>
      <c r="AK42">
        <v>12.220547365266748</v>
      </c>
      <c r="AL42">
        <v>388.48528056480399</v>
      </c>
    </row>
    <row r="43" spans="2:38" x14ac:dyDescent="0.2">
      <c r="B43">
        <v>1280</v>
      </c>
      <c r="C43">
        <v>1800000</v>
      </c>
      <c r="E43">
        <v>500.09168</v>
      </c>
      <c r="F43">
        <v>-551292.15830999997</v>
      </c>
      <c r="G43" s="2">
        <v>2514397.4868899998</v>
      </c>
      <c r="H43">
        <v>475.98217</v>
      </c>
      <c r="J43">
        <f t="shared" si="12"/>
        <v>1557.230790192727</v>
      </c>
      <c r="K43">
        <f t="shared" si="13"/>
        <v>0.13167369612179816</v>
      </c>
      <c r="L43">
        <f t="shared" si="14"/>
        <v>0.9990228055176954</v>
      </c>
      <c r="M43">
        <f t="shared" si="15"/>
        <v>-29.389659999986179</v>
      </c>
      <c r="N43">
        <f t="shared" si="16"/>
        <v>-4.5251943750001375</v>
      </c>
      <c r="P43">
        <f t="shared" si="5"/>
        <v>1280</v>
      </c>
      <c r="Q43">
        <v>1800000</v>
      </c>
      <c r="R43">
        <v>500.09168</v>
      </c>
      <c r="S43">
        <v>-551292.15830999997</v>
      </c>
      <c r="T43" s="2">
        <v>2514397.4868899998</v>
      </c>
      <c r="U43">
        <v>475.98217</v>
      </c>
      <c r="V43">
        <v>1767.53981</v>
      </c>
      <c r="W43">
        <f t="shared" si="9"/>
        <v>0.176753981</v>
      </c>
      <c r="Y43">
        <v>1800000</v>
      </c>
      <c r="Z43">
        <v>31.6755</v>
      </c>
      <c r="AA43">
        <v>101.498</v>
      </c>
      <c r="AB43">
        <v>69.822500000000005</v>
      </c>
      <c r="AD43">
        <f t="shared" si="17"/>
        <v>178141.28544354028</v>
      </c>
      <c r="AE43">
        <f t="shared" si="18"/>
        <v>0.19118321873056313</v>
      </c>
      <c r="AF43">
        <f t="shared" si="19"/>
        <v>191.18321873056311</v>
      </c>
      <c r="AG43">
        <f t="shared" si="20"/>
        <v>83.809907886015594</v>
      </c>
      <c r="AH43">
        <f t="shared" si="21"/>
        <v>7.1853079807582309E-3</v>
      </c>
      <c r="AJ43">
        <v>11</v>
      </c>
      <c r="AK43">
        <v>14.886251139678519</v>
      </c>
      <c r="AL43">
        <v>344.78940867329345</v>
      </c>
    </row>
    <row r="44" spans="2:38" x14ac:dyDescent="0.2">
      <c r="B44">
        <v>1360</v>
      </c>
      <c r="C44">
        <v>1900000</v>
      </c>
      <c r="E44">
        <v>500.03142000000003</v>
      </c>
      <c r="F44">
        <v>-551288.92960000003</v>
      </c>
      <c r="G44" s="2">
        <v>2514397.4868899998</v>
      </c>
      <c r="H44">
        <v>591.21436000000006</v>
      </c>
      <c r="J44">
        <f t="shared" si="12"/>
        <v>1560.4595001926646</v>
      </c>
      <c r="K44">
        <f t="shared" si="13"/>
        <v>0.13990330212941054</v>
      </c>
      <c r="L44">
        <f t="shared" si="14"/>
        <v>0.9990228055176954</v>
      </c>
      <c r="M44">
        <f t="shared" si="15"/>
        <v>-26.160950000048615</v>
      </c>
      <c r="N44">
        <f t="shared" si="16"/>
        <v>-4.4596411250007808</v>
      </c>
      <c r="P44">
        <f t="shared" si="5"/>
        <v>1360</v>
      </c>
      <c r="Q44">
        <v>1900000</v>
      </c>
      <c r="R44">
        <v>500.03142000000003</v>
      </c>
      <c r="S44">
        <v>-551288.92960000003</v>
      </c>
      <c r="T44" s="2">
        <v>2514397.4868899998</v>
      </c>
      <c r="U44">
        <v>591.21436000000006</v>
      </c>
      <c r="V44">
        <v>2059.6442000000002</v>
      </c>
      <c r="W44">
        <f t="shared" si="9"/>
        <v>0.20596442000000004</v>
      </c>
      <c r="Y44">
        <v>1900000</v>
      </c>
      <c r="Z44">
        <v>31.4175</v>
      </c>
      <c r="AA44">
        <v>101.99299999999999</v>
      </c>
      <c r="AB44">
        <v>70.575500000000005</v>
      </c>
      <c r="AD44">
        <f t="shared" si="17"/>
        <v>183967.15349114765</v>
      </c>
      <c r="AE44">
        <f t="shared" si="18"/>
        <v>0.21572330303757545</v>
      </c>
      <c r="AF44">
        <f t="shared" si="19"/>
        <v>215.72330303757545</v>
      </c>
      <c r="AG44">
        <f t="shared" si="20"/>
        <v>81.459573406153766</v>
      </c>
      <c r="AH44">
        <f t="shared" si="21"/>
        <v>7.3926240320147264E-3</v>
      </c>
      <c r="AJ44">
        <v>12</v>
      </c>
      <c r="AK44">
        <v>15.917688882276474</v>
      </c>
      <c r="AL44">
        <v>337.32191175308469</v>
      </c>
    </row>
    <row r="45" spans="2:38" x14ac:dyDescent="0.2">
      <c r="B45">
        <v>1440</v>
      </c>
      <c r="C45">
        <v>2000000</v>
      </c>
      <c r="E45">
        <v>499.98365000000001</v>
      </c>
      <c r="F45">
        <v>-551286.78112000006</v>
      </c>
      <c r="G45" s="2">
        <v>2514397.4868899998</v>
      </c>
      <c r="H45">
        <v>700.63726999999994</v>
      </c>
      <c r="J45">
        <f t="shared" si="12"/>
        <v>1562.6079801926389</v>
      </c>
      <c r="K45">
        <f t="shared" si="13"/>
        <v>0.14813290813702293</v>
      </c>
      <c r="L45">
        <f t="shared" si="14"/>
        <v>0.9990228055176954</v>
      </c>
      <c r="M45">
        <f t="shared" si="15"/>
        <v>-24.012470000074245</v>
      </c>
      <c r="N45">
        <f t="shared" si="16"/>
        <v>-4.4731440000003202</v>
      </c>
      <c r="P45">
        <f t="shared" si="5"/>
        <v>1440</v>
      </c>
      <c r="Q45">
        <v>2000000</v>
      </c>
      <c r="R45">
        <v>499.98365000000001</v>
      </c>
      <c r="S45">
        <v>-551286.78112000006</v>
      </c>
      <c r="T45" s="2">
        <v>2514397.4868899998</v>
      </c>
      <c r="U45">
        <v>700.63726999999994</v>
      </c>
      <c r="V45">
        <v>2342.1355699999999</v>
      </c>
      <c r="W45">
        <f t="shared" si="9"/>
        <v>0.23421355700000002</v>
      </c>
      <c r="Y45">
        <v>2000000</v>
      </c>
      <c r="Z45">
        <v>31.434100000000001</v>
      </c>
      <c r="AA45">
        <v>101.807</v>
      </c>
      <c r="AB45">
        <v>70.372900000000001</v>
      </c>
      <c r="AD45">
        <f t="shared" si="17"/>
        <v>182387.36224959951</v>
      </c>
      <c r="AE45">
        <f t="shared" si="18"/>
        <v>0.24743574230183352</v>
      </c>
      <c r="AF45">
        <f t="shared" si="19"/>
        <v>247.43574230183353</v>
      </c>
      <c r="AG45">
        <f t="shared" si="20"/>
        <v>76.2733816296589</v>
      </c>
      <c r="AH45">
        <f t="shared" si="21"/>
        <v>7.8952838740512128E-3</v>
      </c>
      <c r="AJ45">
        <v>13</v>
      </c>
      <c r="AK45">
        <v>17.961245392360929</v>
      </c>
      <c r="AL45">
        <v>325.16836913529568</v>
      </c>
    </row>
    <row r="46" spans="2:38" x14ac:dyDescent="0.2">
      <c r="B46">
        <v>1520</v>
      </c>
      <c r="C46">
        <v>2100000</v>
      </c>
      <c r="E46">
        <v>499.95594999999997</v>
      </c>
      <c r="F46">
        <v>-551281.60022000002</v>
      </c>
      <c r="G46" s="2">
        <v>2514397.4868899998</v>
      </c>
      <c r="H46">
        <v>808.85193000000004</v>
      </c>
      <c r="J46">
        <f t="shared" si="12"/>
        <v>1567.7888801926747</v>
      </c>
      <c r="K46">
        <f t="shared" si="13"/>
        <v>0.15636251414463531</v>
      </c>
      <c r="L46">
        <f t="shared" si="14"/>
        <v>0.9990228055176954</v>
      </c>
      <c r="M46">
        <f t="shared" si="15"/>
        <v>-18.831570000038482</v>
      </c>
      <c r="N46">
        <f t="shared" si="16"/>
        <v>-4.4352387499995531</v>
      </c>
      <c r="P46">
        <f t="shared" si="5"/>
        <v>1520</v>
      </c>
      <c r="Q46">
        <v>2100000</v>
      </c>
      <c r="R46">
        <v>499.95594999999997</v>
      </c>
      <c r="S46">
        <v>-551281.60022000002</v>
      </c>
      <c r="T46" s="2">
        <v>2514397.4868899998</v>
      </c>
      <c r="U46">
        <v>808.85193000000004</v>
      </c>
      <c r="V46">
        <v>2653.8265700000002</v>
      </c>
      <c r="W46">
        <f t="shared" si="9"/>
        <v>0.26538265700000002</v>
      </c>
      <c r="Y46">
        <v>2100000</v>
      </c>
      <c r="Z46">
        <v>31.127800000000001</v>
      </c>
      <c r="AA46">
        <v>101.642</v>
      </c>
      <c r="AB46">
        <v>70.514200000000002</v>
      </c>
      <c r="AD46">
        <f t="shared" si="17"/>
        <v>183488.20282352186</v>
      </c>
      <c r="AE46">
        <f t="shared" si="18"/>
        <v>0.27868239720745075</v>
      </c>
      <c r="AF46">
        <f t="shared" si="19"/>
        <v>278.68239720745078</v>
      </c>
      <c r="AG46">
        <f t="shared" si="20"/>
        <v>72.695128776529501</v>
      </c>
      <c r="AH46">
        <f t="shared" si="21"/>
        <v>8.2839113175135794E-3</v>
      </c>
      <c r="AJ46">
        <v>14</v>
      </c>
      <c r="AK46">
        <v>16.680762955485005</v>
      </c>
      <c r="AL46">
        <v>310.2210594951581</v>
      </c>
    </row>
    <row r="47" spans="2:38" x14ac:dyDescent="0.2">
      <c r="B47">
        <v>1600</v>
      </c>
      <c r="C47">
        <v>2200000</v>
      </c>
      <c r="E47">
        <v>499.94985000000003</v>
      </c>
      <c r="F47">
        <v>-551278.09991999995</v>
      </c>
      <c r="G47">
        <v>2514397.4868899998</v>
      </c>
      <c r="H47">
        <v>898.93305999999995</v>
      </c>
      <c r="J47">
        <f t="shared" si="12"/>
        <v>1571.2891801927472</v>
      </c>
      <c r="K47">
        <f t="shared" si="13"/>
        <v>0.16459212015224772</v>
      </c>
      <c r="L47">
        <f t="shared" si="14"/>
        <v>0.9990228055176954</v>
      </c>
      <c r="M47">
        <f t="shared" si="15"/>
        <v>-15.331269999966025</v>
      </c>
      <c r="N47">
        <f t="shared" si="16"/>
        <v>-4.4562462499990945</v>
      </c>
      <c r="P47">
        <f t="shared" si="5"/>
        <v>1600</v>
      </c>
      <c r="Q47">
        <v>2200000</v>
      </c>
      <c r="R47">
        <v>499.94985000000003</v>
      </c>
      <c r="S47">
        <v>-551278.09991999995</v>
      </c>
      <c r="T47">
        <v>2514397.4868899998</v>
      </c>
      <c r="U47">
        <v>898.93305999999995</v>
      </c>
      <c r="V47">
        <v>3057.4088400000001</v>
      </c>
      <c r="W47">
        <f t="shared" si="9"/>
        <v>0.30574088400000005</v>
      </c>
      <c r="Y47">
        <v>2200000</v>
      </c>
      <c r="Z47">
        <v>31.520399999999999</v>
      </c>
      <c r="AA47">
        <v>101.84</v>
      </c>
      <c r="AB47">
        <v>70.319599999999994</v>
      </c>
      <c r="AD47">
        <f t="shared" si="17"/>
        <v>181973.2588608771</v>
      </c>
      <c r="AE47">
        <f t="shared" si="18"/>
        <v>0.32373607050549141</v>
      </c>
      <c r="AF47">
        <f t="shared" si="19"/>
        <v>323.7360705054914</v>
      </c>
      <c r="AG47">
        <f t="shared" si="20"/>
        <v>68.490185303762615</v>
      </c>
      <c r="AH47">
        <f t="shared" si="21"/>
        <v>8.7925006674922385E-3</v>
      </c>
      <c r="AJ47">
        <v>15</v>
      </c>
      <c r="AK47">
        <v>23.613399215404094</v>
      </c>
      <c r="AL47">
        <v>273.96008089570728</v>
      </c>
    </row>
    <row r="48" spans="2:38" x14ac:dyDescent="0.2">
      <c r="B48">
        <v>1680</v>
      </c>
      <c r="C48">
        <v>2300000</v>
      </c>
      <c r="E48">
        <v>500.14170999999999</v>
      </c>
      <c r="F48">
        <v>-551267.09742999997</v>
      </c>
      <c r="G48">
        <v>2514397.4868899998</v>
      </c>
      <c r="H48">
        <v>1019.79234</v>
      </c>
      <c r="J48">
        <f t="shared" si="12"/>
        <v>1582.2916701927315</v>
      </c>
      <c r="K48">
        <f t="shared" si="13"/>
        <v>0.17282172615986011</v>
      </c>
      <c r="L48">
        <f t="shared" si="14"/>
        <v>0.9990228055176954</v>
      </c>
      <c r="M48">
        <f t="shared" si="15"/>
        <v>-4.3287799999816343</v>
      </c>
      <c r="N48">
        <f t="shared" si="16"/>
        <v>-4.3624688750001948</v>
      </c>
      <c r="P48">
        <f t="shared" si="5"/>
        <v>1680</v>
      </c>
      <c r="Q48">
        <v>2300000</v>
      </c>
      <c r="R48">
        <v>500.14170999999999</v>
      </c>
      <c r="S48">
        <v>-551267.09742999997</v>
      </c>
      <c r="T48">
        <v>2514397.4868899998</v>
      </c>
      <c r="U48">
        <v>1019.79234</v>
      </c>
      <c r="V48">
        <v>3375.8999100000001</v>
      </c>
      <c r="W48">
        <f t="shared" si="9"/>
        <v>0.33758999100000003</v>
      </c>
      <c r="Y48">
        <v>2300000</v>
      </c>
      <c r="Z48">
        <v>31.101500000000001</v>
      </c>
      <c r="AA48">
        <v>101.39100000000001</v>
      </c>
      <c r="AB48">
        <v>70.289500000000004</v>
      </c>
      <c r="AD48">
        <f t="shared" si="17"/>
        <v>181739.68027748031</v>
      </c>
      <c r="AE48">
        <f t="shared" si="18"/>
        <v>0.35791916126817036</v>
      </c>
      <c r="AF48">
        <f t="shared" si="19"/>
        <v>357.91916126817034</v>
      </c>
      <c r="AG48">
        <f t="shared" si="20"/>
        <v>65.145021108987279</v>
      </c>
      <c r="AH48">
        <f t="shared" si="21"/>
        <v>9.2439911715205755E-3</v>
      </c>
      <c r="AJ48">
        <v>16</v>
      </c>
      <c r="AK48">
        <v>19.893854942389925</v>
      </c>
      <c r="AL48">
        <v>269.6300533977365</v>
      </c>
    </row>
    <row r="49" spans="2:38" x14ac:dyDescent="0.2">
      <c r="B49">
        <v>1760</v>
      </c>
      <c r="C49">
        <v>2400000</v>
      </c>
      <c r="E49">
        <v>500.02807000000001</v>
      </c>
      <c r="F49">
        <v>-551260.72132000001</v>
      </c>
      <c r="G49">
        <v>2514397.4868899998</v>
      </c>
      <c r="H49">
        <v>1142.8637699999999</v>
      </c>
      <c r="J49">
        <f t="shared" si="12"/>
        <v>1588.6677801926853</v>
      </c>
      <c r="K49">
        <f t="shared" si="13"/>
        <v>0.18105133216747249</v>
      </c>
      <c r="L49">
        <f t="shared" si="14"/>
        <v>0.9990228055176954</v>
      </c>
      <c r="M49">
        <f t="shared" si="15"/>
        <v>2.0473299999721348</v>
      </c>
      <c r="N49">
        <f t="shared" si="16"/>
        <v>-4.4202986250005782</v>
      </c>
      <c r="P49">
        <f t="shared" si="5"/>
        <v>1760</v>
      </c>
      <c r="Q49">
        <v>2400000</v>
      </c>
      <c r="R49">
        <v>500.02807000000001</v>
      </c>
      <c r="S49">
        <v>-551260.72132000001</v>
      </c>
      <c r="T49">
        <v>2514397.4868899998</v>
      </c>
      <c r="U49">
        <v>1142.8637699999999</v>
      </c>
      <c r="V49">
        <v>3789.7175400000001</v>
      </c>
      <c r="W49">
        <f t="shared" si="9"/>
        <v>0.37897175400000005</v>
      </c>
      <c r="Y49">
        <v>2400000</v>
      </c>
      <c r="Z49">
        <v>31.369</v>
      </c>
      <c r="AA49">
        <v>101.504</v>
      </c>
      <c r="AB49">
        <v>70.135000000000005</v>
      </c>
      <c r="AD49">
        <f t="shared" si="17"/>
        <v>180543.89254842961</v>
      </c>
      <c r="AE49">
        <f t="shared" si="18"/>
        <v>0.40445404838911941</v>
      </c>
      <c r="AF49">
        <f t="shared" si="19"/>
        <v>404.45404838911941</v>
      </c>
      <c r="AG49">
        <f t="shared" si="20"/>
        <v>61.774734143559265</v>
      </c>
      <c r="AH49">
        <f t="shared" si="21"/>
        <v>9.7483220016866129E-3</v>
      </c>
      <c r="AJ49">
        <v>17</v>
      </c>
      <c r="AK49">
        <v>25.261901584135693</v>
      </c>
      <c r="AL49">
        <v>257.34393027587146</v>
      </c>
    </row>
    <row r="50" spans="2:38" x14ac:dyDescent="0.2">
      <c r="B50">
        <v>1840</v>
      </c>
      <c r="C50">
        <v>2500000</v>
      </c>
      <c r="E50">
        <v>499.96055000000001</v>
      </c>
      <c r="F50">
        <v>-551252.35358999996</v>
      </c>
      <c r="G50">
        <v>2514397.4868899998</v>
      </c>
      <c r="H50">
        <v>1275.1059299999999</v>
      </c>
      <c r="J50">
        <f t="shared" si="12"/>
        <v>1597.0355101927416</v>
      </c>
      <c r="K50">
        <f t="shared" si="13"/>
        <v>0.18928093817508487</v>
      </c>
      <c r="L50">
        <f t="shared" si="14"/>
        <v>0.9990228055176954</v>
      </c>
      <c r="M50">
        <f t="shared" si="15"/>
        <v>10.415060000028461</v>
      </c>
      <c r="N50">
        <f t="shared" si="16"/>
        <v>-4.3954033749992956</v>
      </c>
      <c r="P50">
        <f t="shared" si="5"/>
        <v>1840</v>
      </c>
      <c r="Q50">
        <v>2500000</v>
      </c>
      <c r="R50">
        <v>499.96055000000001</v>
      </c>
      <c r="S50">
        <v>-551252.35358999996</v>
      </c>
      <c r="T50">
        <v>2514397.4868899998</v>
      </c>
      <c r="U50">
        <v>1275.1059299999999</v>
      </c>
      <c r="V50">
        <v>4223.3632500000003</v>
      </c>
      <c r="W50">
        <f t="shared" si="9"/>
        <v>0.42233632500000007</v>
      </c>
      <c r="Y50">
        <v>2500000</v>
      </c>
      <c r="Z50">
        <v>31.214500000000001</v>
      </c>
      <c r="AA50">
        <v>101.404</v>
      </c>
      <c r="AB50">
        <v>70.189499999999995</v>
      </c>
      <c r="AD50">
        <f t="shared" si="17"/>
        <v>180965.10693108765</v>
      </c>
      <c r="AE50">
        <f t="shared" si="18"/>
        <v>0.44968535030424611</v>
      </c>
      <c r="AF50">
        <f t="shared" si="19"/>
        <v>449.68535030424613</v>
      </c>
      <c r="AG50">
        <f t="shared" si="20"/>
        <v>59.226732279294005</v>
      </c>
      <c r="AH50">
        <f t="shared" si="21"/>
        <v>1.0167705980472138E-2</v>
      </c>
      <c r="AJ50">
        <v>18</v>
      </c>
      <c r="AK50">
        <v>23.104713231469443</v>
      </c>
      <c r="AL50">
        <v>255.44222673259679</v>
      </c>
    </row>
    <row r="51" spans="2:38" x14ac:dyDescent="0.2">
      <c r="B51">
        <v>1920</v>
      </c>
      <c r="C51">
        <v>2600000</v>
      </c>
      <c r="E51">
        <v>500.04358999999999</v>
      </c>
      <c r="F51">
        <v>-551241.92755000002</v>
      </c>
      <c r="G51">
        <v>2514397.4868899998</v>
      </c>
      <c r="H51">
        <v>1437.61745</v>
      </c>
      <c r="J51">
        <f t="shared" si="12"/>
        <v>1607.4615501926746</v>
      </c>
      <c r="K51">
        <f t="shared" si="13"/>
        <v>0.19751054418269726</v>
      </c>
      <c r="L51">
        <f t="shared" si="14"/>
        <v>0.9990228055176954</v>
      </c>
      <c r="M51">
        <f t="shared" si="15"/>
        <v>20.841099999961443</v>
      </c>
      <c r="N51">
        <f t="shared" si="16"/>
        <v>-4.3696745000008379</v>
      </c>
      <c r="P51">
        <f t="shared" si="5"/>
        <v>1920</v>
      </c>
      <c r="Q51">
        <v>2600000</v>
      </c>
      <c r="R51">
        <v>500.04358999999999</v>
      </c>
      <c r="S51">
        <v>-551241.92755000002</v>
      </c>
      <c r="T51">
        <v>2514397.4868899998</v>
      </c>
      <c r="U51">
        <v>1437.61745</v>
      </c>
      <c r="V51">
        <v>4656.5903600000001</v>
      </c>
      <c r="W51">
        <f t="shared" si="9"/>
        <v>0.46565903600000003</v>
      </c>
      <c r="Y51">
        <v>2600000</v>
      </c>
      <c r="Z51">
        <v>30.8766</v>
      </c>
      <c r="AA51">
        <v>101.473</v>
      </c>
      <c r="AB51">
        <v>70.596400000000003</v>
      </c>
      <c r="AD51">
        <f t="shared" si="17"/>
        <v>184130.64020710121</v>
      </c>
      <c r="AE51">
        <f t="shared" si="18"/>
        <v>0.48728957282401519</v>
      </c>
      <c r="AF51">
        <f t="shared" si="19"/>
        <v>487.28957282401518</v>
      </c>
      <c r="AG51">
        <f t="shared" si="20"/>
        <v>57.751808089956434</v>
      </c>
      <c r="AH51">
        <f t="shared" si="21"/>
        <v>1.0427379157757106E-2</v>
      </c>
      <c r="AJ51">
        <v>19</v>
      </c>
      <c r="AK51">
        <v>29.724394873493274</v>
      </c>
      <c r="AL51">
        <v>239.55078036127506</v>
      </c>
    </row>
    <row r="52" spans="2:38" x14ac:dyDescent="0.2">
      <c r="B52">
        <v>2000</v>
      </c>
      <c r="C52">
        <v>2700000</v>
      </c>
      <c r="E52">
        <v>499.92383999999998</v>
      </c>
      <c r="F52">
        <v>-551232.4277</v>
      </c>
      <c r="G52">
        <v>2514397.4868899998</v>
      </c>
      <c r="H52">
        <v>1574.7627</v>
      </c>
      <c r="J52">
        <f t="shared" si="12"/>
        <v>1616.9614001926966</v>
      </c>
      <c r="K52">
        <f t="shared" si="13"/>
        <v>0.20574015019030964</v>
      </c>
      <c r="L52">
        <f t="shared" si="14"/>
        <v>0.9990228055176954</v>
      </c>
      <c r="M52">
        <f t="shared" si="15"/>
        <v>30.340949999983422</v>
      </c>
      <c r="N52">
        <f t="shared" si="16"/>
        <v>-4.3812518749997249</v>
      </c>
      <c r="P52">
        <f t="shared" si="5"/>
        <v>2000</v>
      </c>
      <c r="Q52">
        <v>2700000</v>
      </c>
      <c r="R52">
        <v>499.92383999999998</v>
      </c>
      <c r="S52">
        <v>-551232.4277</v>
      </c>
      <c r="T52">
        <v>2514397.4868899998</v>
      </c>
      <c r="U52">
        <v>1574.7627</v>
      </c>
      <c r="V52">
        <v>5109.6832299999996</v>
      </c>
      <c r="W52">
        <f t="shared" si="9"/>
        <v>0.51096832299999995</v>
      </c>
      <c r="Y52">
        <v>2700000</v>
      </c>
      <c r="Z52">
        <v>31.4175</v>
      </c>
      <c r="AA52">
        <v>101.8</v>
      </c>
      <c r="AB52">
        <v>70.382499999999993</v>
      </c>
      <c r="AD52">
        <f t="shared" si="17"/>
        <v>182462.01417706188</v>
      </c>
      <c r="AE52">
        <f t="shared" si="18"/>
        <v>0.53959343770786838</v>
      </c>
      <c r="AF52">
        <f t="shared" si="19"/>
        <v>539.59343770786836</v>
      </c>
      <c r="AG52">
        <f t="shared" si="20"/>
        <v>54.939312468713332</v>
      </c>
      <c r="AH52">
        <f t="shared" si="21"/>
        <v>1.0961185587150167E-2</v>
      </c>
      <c r="AJ52">
        <v>20</v>
      </c>
      <c r="AK52">
        <v>26.594840509530659</v>
      </c>
      <c r="AL52">
        <v>231.84954283263858</v>
      </c>
    </row>
    <row r="53" spans="2:38" x14ac:dyDescent="0.2">
      <c r="B53">
        <v>2080</v>
      </c>
      <c r="C53">
        <v>2800000</v>
      </c>
      <c r="E53">
        <v>500.05883999999998</v>
      </c>
      <c r="F53">
        <v>-551223.31856000004</v>
      </c>
      <c r="G53">
        <v>2514397.4868899998</v>
      </c>
      <c r="H53">
        <v>1748.0852199999999</v>
      </c>
      <c r="J53">
        <f t="shared" si="12"/>
        <v>1626.0705401926534</v>
      </c>
      <c r="K53">
        <f t="shared" si="13"/>
        <v>0.21396975619792202</v>
      </c>
      <c r="L53">
        <f t="shared" si="14"/>
        <v>0.9990228055176954</v>
      </c>
      <c r="M53">
        <f t="shared" si="15"/>
        <v>39.450089999940246</v>
      </c>
      <c r="N53">
        <f t="shared" si="16"/>
        <v>-4.3861357500005393</v>
      </c>
      <c r="P53">
        <f t="shared" si="5"/>
        <v>2080</v>
      </c>
      <c r="Q53">
        <v>2800000</v>
      </c>
      <c r="R53">
        <v>500.05883999999998</v>
      </c>
      <c r="S53">
        <v>-551223.31856000004</v>
      </c>
      <c r="T53">
        <v>2514397.4868899998</v>
      </c>
      <c r="U53">
        <v>1748.0852199999999</v>
      </c>
      <c r="V53">
        <v>5642.2686000000003</v>
      </c>
      <c r="W53">
        <f t="shared" si="9"/>
        <v>0.56422686000000011</v>
      </c>
      <c r="Y53">
        <v>2800000</v>
      </c>
      <c r="Z53">
        <v>30.6633</v>
      </c>
      <c r="AA53">
        <v>102.913</v>
      </c>
      <c r="AB53">
        <v>72.249700000000004</v>
      </c>
      <c r="AD53">
        <f t="shared" si="17"/>
        <v>197372.45453785476</v>
      </c>
      <c r="AE53">
        <f t="shared" si="18"/>
        <v>0.55082337454842401</v>
      </c>
      <c r="AF53">
        <f t="shared" si="19"/>
        <v>550.823374548424</v>
      </c>
      <c r="AG53">
        <f t="shared" si="20"/>
        <v>57.143121212834671</v>
      </c>
      <c r="AH53">
        <f t="shared" si="21"/>
        <v>1.0538451299449535E-2</v>
      </c>
      <c r="AJ53">
        <v>21</v>
      </c>
      <c r="AK53">
        <v>26.500356963887288</v>
      </c>
      <c r="AL53">
        <v>222.08707453226356</v>
      </c>
    </row>
    <row r="54" spans="2:38" x14ac:dyDescent="0.2">
      <c r="B54">
        <v>2160</v>
      </c>
      <c r="C54">
        <v>2900000</v>
      </c>
      <c r="E54">
        <v>499.98056000000003</v>
      </c>
      <c r="F54">
        <v>-551210.50052999996</v>
      </c>
      <c r="G54">
        <v>2514397.4868899998</v>
      </c>
      <c r="H54">
        <v>1891.20543</v>
      </c>
      <c r="J54">
        <f t="shared" si="12"/>
        <v>1638.8885701927356</v>
      </c>
      <c r="K54">
        <f t="shared" si="13"/>
        <v>0.22219936220553441</v>
      </c>
      <c r="L54">
        <f t="shared" si="14"/>
        <v>0.9990228055176954</v>
      </c>
      <c r="M54">
        <f t="shared" si="15"/>
        <v>52.268120000022464</v>
      </c>
      <c r="N54">
        <f t="shared" si="16"/>
        <v>-4.3397746249989719</v>
      </c>
      <c r="P54">
        <f t="shared" si="5"/>
        <v>2160</v>
      </c>
      <c r="Q54">
        <v>2900000</v>
      </c>
      <c r="R54">
        <v>499.98056000000003</v>
      </c>
      <c r="S54">
        <v>-551210.50052999996</v>
      </c>
      <c r="T54">
        <v>2514397.4868899998</v>
      </c>
      <c r="U54">
        <v>1891.20543</v>
      </c>
      <c r="V54">
        <v>6209.7032200000003</v>
      </c>
      <c r="W54">
        <f t="shared" si="9"/>
        <v>0.62097032200000002</v>
      </c>
      <c r="Y54">
        <v>2900000</v>
      </c>
      <c r="Z54">
        <v>30.718599999999999</v>
      </c>
      <c r="AA54">
        <v>102.798</v>
      </c>
      <c r="AB54">
        <v>72.079400000000007</v>
      </c>
      <c r="AD54">
        <f t="shared" si="17"/>
        <v>195980.05997881741</v>
      </c>
      <c r="AE54">
        <f t="shared" si="18"/>
        <v>0.61052591748464524</v>
      </c>
      <c r="AF54">
        <f t="shared" si="19"/>
        <v>610.52591748464522</v>
      </c>
      <c r="AG54">
        <f t="shared" si="20"/>
        <v>54.638514870020295</v>
      </c>
      <c r="AH54">
        <f t="shared" si="21"/>
        <v>1.1021529436379724E-2</v>
      </c>
      <c r="AJ54">
        <v>22</v>
      </c>
      <c r="AK54">
        <v>34.636871914399919</v>
      </c>
      <c r="AL54">
        <v>216.20044821394038</v>
      </c>
    </row>
    <row r="55" spans="2:38" x14ac:dyDescent="0.2">
      <c r="B55">
        <v>2240</v>
      </c>
      <c r="C55">
        <v>3000000</v>
      </c>
      <c r="E55">
        <v>499.95913000000002</v>
      </c>
      <c r="F55">
        <v>-551199.72936999996</v>
      </c>
      <c r="G55">
        <v>2514397.4868899998</v>
      </c>
      <c r="H55">
        <v>2097.9585499999998</v>
      </c>
      <c r="J55">
        <f t="shared" si="12"/>
        <v>1649.6597301927395</v>
      </c>
      <c r="K55">
        <f t="shared" si="13"/>
        <v>0.23042896821314679</v>
      </c>
      <c r="L55">
        <f t="shared" si="14"/>
        <v>0.9990228055176954</v>
      </c>
      <c r="M55">
        <f t="shared" si="15"/>
        <v>63.039280000026338</v>
      </c>
      <c r="N55">
        <f t="shared" si="16"/>
        <v>-4.3653604999999516</v>
      </c>
      <c r="P55">
        <f t="shared" si="5"/>
        <v>2240</v>
      </c>
      <c r="Q55">
        <v>3000000</v>
      </c>
      <c r="R55">
        <v>499.95913000000002</v>
      </c>
      <c r="S55">
        <v>-551199.72936999996</v>
      </c>
      <c r="T55">
        <v>2514397.4868899998</v>
      </c>
      <c r="U55">
        <v>2097.9585499999998</v>
      </c>
      <c r="V55">
        <v>6860.44902</v>
      </c>
      <c r="W55">
        <f t="shared" si="9"/>
        <v>0.68604490200000001</v>
      </c>
      <c r="Y55">
        <v>3000000</v>
      </c>
      <c r="Z55">
        <v>30.493500000000001</v>
      </c>
      <c r="AA55">
        <v>102.768</v>
      </c>
      <c r="AB55">
        <v>72.274500000000003</v>
      </c>
      <c r="AD55">
        <f t="shared" si="17"/>
        <v>197575.77097670018</v>
      </c>
      <c r="AE55">
        <f t="shared" si="18"/>
        <v>0.66905836184998269</v>
      </c>
      <c r="AF55">
        <f t="shared" si="19"/>
        <v>669.0583618499827</v>
      </c>
      <c r="AG55">
        <f t="shared" si="20"/>
        <v>53.116129143825376</v>
      </c>
      <c r="AH55">
        <f t="shared" si="21"/>
        <v>1.1337422543901701E-2</v>
      </c>
      <c r="AJ55">
        <v>23</v>
      </c>
      <c r="AK55">
        <v>36.580487218701741</v>
      </c>
      <c r="AL55">
        <v>201.51106532248943</v>
      </c>
    </row>
    <row r="56" spans="2:38" x14ac:dyDescent="0.2">
      <c r="B56">
        <v>2320</v>
      </c>
      <c r="C56">
        <v>3100000</v>
      </c>
      <c r="E56">
        <v>500.00691</v>
      </c>
      <c r="F56">
        <v>-551180.22952000005</v>
      </c>
      <c r="G56">
        <v>2514397.4868899998</v>
      </c>
      <c r="H56">
        <v>2265.6169100000002</v>
      </c>
      <c r="J56">
        <f t="shared" si="12"/>
        <v>1669.1595801926451</v>
      </c>
      <c r="K56">
        <f t="shared" si="13"/>
        <v>0.23865857422075917</v>
      </c>
      <c r="L56">
        <f t="shared" si="14"/>
        <v>0.9990228055176954</v>
      </c>
      <c r="M56">
        <f t="shared" si="15"/>
        <v>82.539129999931902</v>
      </c>
      <c r="N56">
        <f t="shared" si="16"/>
        <v>-4.2562518750011806</v>
      </c>
      <c r="P56">
        <f t="shared" si="5"/>
        <v>2320</v>
      </c>
      <c r="Q56">
        <v>3100000</v>
      </c>
      <c r="R56">
        <v>500.00691</v>
      </c>
      <c r="S56">
        <v>-551180.22952000005</v>
      </c>
      <c r="T56">
        <v>2514397.4868899998</v>
      </c>
      <c r="U56">
        <v>2265.6169100000002</v>
      </c>
      <c r="V56">
        <v>7413.1387400000003</v>
      </c>
      <c r="W56">
        <f t="shared" si="9"/>
        <v>0.74131387400000004</v>
      </c>
      <c r="Y56">
        <v>3100000</v>
      </c>
      <c r="Z56">
        <v>30.7317</v>
      </c>
      <c r="AA56">
        <v>101.11</v>
      </c>
      <c r="AB56">
        <v>70.378299999999996</v>
      </c>
      <c r="AD56">
        <f t="shared" si="17"/>
        <v>182429.35145280894</v>
      </c>
      <c r="AE56">
        <f t="shared" si="18"/>
        <v>0.78298341089041845</v>
      </c>
      <c r="AF56">
        <f t="shared" si="19"/>
        <v>782.98341089041844</v>
      </c>
      <c r="AG56">
        <f t="shared" si="20"/>
        <v>47.352998036586868</v>
      </c>
      <c r="AH56">
        <f t="shared" si="21"/>
        <v>1.2717251810217286E-2</v>
      </c>
      <c r="AJ56">
        <v>24</v>
      </c>
      <c r="AK56">
        <v>33.700176162857531</v>
      </c>
      <c r="AL56">
        <v>195.37584614120101</v>
      </c>
    </row>
    <row r="57" spans="2:38" x14ac:dyDescent="0.2">
      <c r="B57">
        <v>2400</v>
      </c>
      <c r="C57">
        <v>3200000</v>
      </c>
      <c r="E57">
        <v>499.96147999999999</v>
      </c>
      <c r="F57">
        <v>-551167.69686000003</v>
      </c>
      <c r="G57">
        <v>2514397.4868899998</v>
      </c>
      <c r="H57">
        <v>2512.19074</v>
      </c>
      <c r="J57">
        <f t="shared" si="12"/>
        <v>1681.6922401926713</v>
      </c>
      <c r="K57">
        <f t="shared" si="13"/>
        <v>0.24688818022837156</v>
      </c>
      <c r="L57">
        <f t="shared" si="14"/>
        <v>0.9990228055176954</v>
      </c>
      <c r="M57">
        <f t="shared" si="15"/>
        <v>95.071789999958128</v>
      </c>
      <c r="N57">
        <f t="shared" si="16"/>
        <v>-4.3433417499996718</v>
      </c>
      <c r="P57">
        <f t="shared" si="5"/>
        <v>2400</v>
      </c>
      <c r="Q57">
        <v>3200000</v>
      </c>
      <c r="R57">
        <v>499.96147999999999</v>
      </c>
      <c r="S57">
        <v>-551167.69686000003</v>
      </c>
      <c r="T57">
        <v>2514397.4868899998</v>
      </c>
      <c r="U57">
        <v>2512.19074</v>
      </c>
      <c r="V57">
        <v>8104.9526699999997</v>
      </c>
      <c r="W57">
        <f t="shared" si="9"/>
        <v>0.81049526699999996</v>
      </c>
      <c r="Y57">
        <v>3200000</v>
      </c>
      <c r="Z57">
        <v>30.417300000000001</v>
      </c>
      <c r="AA57">
        <v>102.628</v>
      </c>
      <c r="AB57">
        <v>72.210700000000003</v>
      </c>
      <c r="AD57">
        <f t="shared" si="17"/>
        <v>197053.00526436727</v>
      </c>
      <c r="AE57">
        <f t="shared" si="18"/>
        <v>0.79252426327650471</v>
      </c>
      <c r="AF57">
        <f t="shared" si="19"/>
        <v>792.52426327650471</v>
      </c>
      <c r="AG57">
        <f t="shared" si="20"/>
        <v>49.443883237584146</v>
      </c>
      <c r="AH57">
        <f t="shared" si="21"/>
        <v>1.2179464082672316E-2</v>
      </c>
      <c r="AJ57">
        <v>25</v>
      </c>
      <c r="AK57">
        <v>35.373242562778003</v>
      </c>
      <c r="AL57">
        <v>191.33277963303175</v>
      </c>
    </row>
    <row r="58" spans="2:38" x14ac:dyDescent="0.2">
      <c r="B58">
        <v>2480</v>
      </c>
      <c r="C58">
        <v>3300000</v>
      </c>
      <c r="E58">
        <v>499.86529999999999</v>
      </c>
      <c r="F58">
        <v>-551153.93246000004</v>
      </c>
      <c r="G58">
        <v>2514397.4868899998</v>
      </c>
      <c r="H58">
        <v>2739.64165</v>
      </c>
      <c r="J58">
        <f t="shared" si="12"/>
        <v>1695.4566401926568</v>
      </c>
      <c r="K58">
        <f t="shared" si="13"/>
        <v>0.25511778623598397</v>
      </c>
      <c r="L58">
        <f t="shared" si="14"/>
        <v>0.9990228055176954</v>
      </c>
      <c r="M58">
        <f t="shared" si="15"/>
        <v>108.8361899999436</v>
      </c>
      <c r="N58">
        <f t="shared" si="16"/>
        <v>-4.3279450000001818</v>
      </c>
      <c r="P58">
        <f t="shared" si="5"/>
        <v>2480</v>
      </c>
      <c r="Q58">
        <v>3300000</v>
      </c>
      <c r="R58">
        <v>499.86529999999999</v>
      </c>
      <c r="S58">
        <v>-551153.93246000004</v>
      </c>
      <c r="T58">
        <v>2514397.4868899998</v>
      </c>
      <c r="U58">
        <v>2739.64165</v>
      </c>
      <c r="V58">
        <v>8849.2041100000006</v>
      </c>
      <c r="W58">
        <f t="shared" si="9"/>
        <v>0.88492041100000007</v>
      </c>
      <c r="Y58">
        <v>3300000</v>
      </c>
      <c r="Z58">
        <v>30.569199999999999</v>
      </c>
      <c r="AA58">
        <v>102.417</v>
      </c>
      <c r="AB58">
        <v>71.847800000000007</v>
      </c>
      <c r="AD58">
        <f t="shared" si="17"/>
        <v>194096.99917240327</v>
      </c>
      <c r="AE58">
        <f t="shared" si="18"/>
        <v>0.8784772884999259</v>
      </c>
      <c r="AF58">
        <f t="shared" si="19"/>
        <v>878.47728849992586</v>
      </c>
      <c r="AG58">
        <f t="shared" si="20"/>
        <v>47.131134234524694</v>
      </c>
      <c r="AH58">
        <f t="shared" si="21"/>
        <v>1.2777116650820465E-2</v>
      </c>
      <c r="AJ58">
        <v>26</v>
      </c>
      <c r="AK58">
        <v>45.395070087254958</v>
      </c>
      <c r="AL58">
        <v>188.73363795044875</v>
      </c>
    </row>
    <row r="59" spans="2:38" x14ac:dyDescent="0.2">
      <c r="B59">
        <v>2560</v>
      </c>
      <c r="C59">
        <v>3400000</v>
      </c>
      <c r="E59">
        <v>500.02751999999998</v>
      </c>
      <c r="F59">
        <v>-551129.92486000003</v>
      </c>
      <c r="G59">
        <v>2514397.4868899998</v>
      </c>
      <c r="H59">
        <v>2961.6275700000001</v>
      </c>
      <c r="J59">
        <f t="shared" si="12"/>
        <v>1719.4642401926685</v>
      </c>
      <c r="K59">
        <f t="shared" si="13"/>
        <v>0.26334739224359632</v>
      </c>
      <c r="L59">
        <f t="shared" si="14"/>
        <v>0.9990228055176954</v>
      </c>
      <c r="M59">
        <f t="shared" si="15"/>
        <v>132.84378999995533</v>
      </c>
      <c r="N59">
        <f t="shared" si="16"/>
        <v>-4.1999049999998537</v>
      </c>
      <c r="P59">
        <f t="shared" si="5"/>
        <v>2560</v>
      </c>
      <c r="Q59">
        <v>3400000</v>
      </c>
      <c r="R59">
        <v>500.02751999999998</v>
      </c>
      <c r="S59">
        <v>-551129.92486000003</v>
      </c>
      <c r="T59">
        <v>2514397.4868899998</v>
      </c>
      <c r="U59">
        <v>2961.6275700000001</v>
      </c>
      <c r="V59">
        <v>9554.8542899999993</v>
      </c>
      <c r="W59">
        <f t="shared" si="9"/>
        <v>0.955485429</v>
      </c>
      <c r="Y59">
        <v>3400000</v>
      </c>
      <c r="Z59">
        <v>30.122199999999999</v>
      </c>
      <c r="AA59">
        <v>102.911</v>
      </c>
      <c r="AB59">
        <v>72.788799999999995</v>
      </c>
      <c r="AD59">
        <f t="shared" si="17"/>
        <v>201823.65949666162</v>
      </c>
      <c r="AE59">
        <f t="shared" si="18"/>
        <v>0.91221485163369498</v>
      </c>
      <c r="AF59">
        <f t="shared" si="19"/>
        <v>912.21485163369493</v>
      </c>
      <c r="AG59">
        <f t="shared" si="20"/>
        <v>47.475862401910014</v>
      </c>
      <c r="AH59">
        <f t="shared" si="21"/>
        <v>1.2684340410755187E-2</v>
      </c>
      <c r="AJ59">
        <v>27</v>
      </c>
      <c r="AK59">
        <v>45.043023337053043</v>
      </c>
      <c r="AL59">
        <v>187.41475928180785</v>
      </c>
    </row>
    <row r="60" spans="2:38" x14ac:dyDescent="0.2">
      <c r="B60">
        <v>2640</v>
      </c>
      <c r="C60">
        <v>3500000</v>
      </c>
      <c r="E60">
        <v>499.98915</v>
      </c>
      <c r="F60">
        <v>-551107.98104999994</v>
      </c>
      <c r="G60">
        <v>2514397.4868899998</v>
      </c>
      <c r="H60">
        <v>3223.3501500000002</v>
      </c>
      <c r="J60">
        <f t="shared" si="12"/>
        <v>1741.4080501927529</v>
      </c>
      <c r="K60">
        <f t="shared" si="13"/>
        <v>0.27157699825120873</v>
      </c>
      <c r="L60">
        <f t="shared" si="14"/>
        <v>0.9990228055176954</v>
      </c>
      <c r="M60">
        <f t="shared" si="15"/>
        <v>154.78760000003967</v>
      </c>
      <c r="N60">
        <f t="shared" si="16"/>
        <v>-4.2257023749989457</v>
      </c>
      <c r="P60">
        <f t="shared" si="5"/>
        <v>2640</v>
      </c>
      <c r="Q60">
        <v>3500000</v>
      </c>
      <c r="R60">
        <v>499.98915</v>
      </c>
      <c r="S60">
        <v>-551107.98104999994</v>
      </c>
      <c r="T60">
        <v>2514397.4868899998</v>
      </c>
      <c r="U60">
        <v>3223.3501500000002</v>
      </c>
      <c r="V60">
        <v>10484.626329999999</v>
      </c>
      <c r="W60">
        <f t="shared" si="9"/>
        <v>1.048462633</v>
      </c>
      <c r="Y60">
        <v>3500000</v>
      </c>
      <c r="Z60">
        <v>30.5974</v>
      </c>
      <c r="AA60">
        <v>102.151</v>
      </c>
      <c r="AB60">
        <v>71.553600000000003</v>
      </c>
      <c r="AD60">
        <f t="shared" si="17"/>
        <v>191722.40323004659</v>
      </c>
      <c r="AE60">
        <f t="shared" si="18"/>
        <v>1.0537200393599526</v>
      </c>
      <c r="AF60">
        <f t="shared" si="19"/>
        <v>1053.7200393599526</v>
      </c>
      <c r="AG60">
        <f t="shared" si="20"/>
        <v>43.733042130732592</v>
      </c>
      <c r="AH60">
        <f t="shared" si="21"/>
        <v>1.3769908761430867E-2</v>
      </c>
      <c r="AJ60">
        <v>28</v>
      </c>
      <c r="AK60">
        <v>42.145851349186138</v>
      </c>
      <c r="AL60">
        <v>171.16594602605869</v>
      </c>
    </row>
    <row r="61" spans="2:38" x14ac:dyDescent="0.2">
      <c r="B61">
        <v>2720</v>
      </c>
      <c r="C61">
        <v>3600000</v>
      </c>
      <c r="E61">
        <v>500.05928</v>
      </c>
      <c r="F61">
        <v>-551088.70996999997</v>
      </c>
      <c r="G61">
        <v>2514397.4868899998</v>
      </c>
      <c r="H61">
        <v>3483.1643800000002</v>
      </c>
      <c r="J61">
        <f t="shared" si="12"/>
        <v>1760.6791301927296</v>
      </c>
      <c r="K61">
        <f t="shared" si="13"/>
        <v>0.27980660425882109</v>
      </c>
      <c r="L61">
        <f t="shared" si="14"/>
        <v>0.9990228055176954</v>
      </c>
      <c r="M61">
        <f t="shared" si="15"/>
        <v>174.05868000001647</v>
      </c>
      <c r="N61">
        <f t="shared" si="16"/>
        <v>-4.2591115000002899</v>
      </c>
      <c r="P61">
        <f t="shared" si="5"/>
        <v>2720</v>
      </c>
      <c r="Q61">
        <v>3600000</v>
      </c>
      <c r="R61">
        <v>500.05928</v>
      </c>
      <c r="S61">
        <v>-551088.70996999997</v>
      </c>
      <c r="T61">
        <v>2514397.4868899998</v>
      </c>
      <c r="U61">
        <v>3483.1643800000002</v>
      </c>
      <c r="V61">
        <v>11334.64286</v>
      </c>
      <c r="W61">
        <f t="shared" si="9"/>
        <v>1.1334642860000002</v>
      </c>
      <c r="Y61">
        <v>3600000</v>
      </c>
      <c r="Z61">
        <v>29.496500000000001</v>
      </c>
      <c r="AA61">
        <v>102.393</v>
      </c>
      <c r="AB61">
        <v>72.896500000000003</v>
      </c>
      <c r="AD61">
        <f t="shared" si="17"/>
        <v>202720.85462907684</v>
      </c>
      <c r="AE61">
        <f t="shared" si="18"/>
        <v>1.0773444008770132</v>
      </c>
      <c r="AF61">
        <f t="shared" si="19"/>
        <v>1077.3444008770132</v>
      </c>
      <c r="AG61">
        <f t="shared" si="20"/>
        <v>44.881800977069879</v>
      </c>
      <c r="AH61">
        <f t="shared" si="21"/>
        <v>1.341746513932594E-2</v>
      </c>
      <c r="AJ61">
        <v>29</v>
      </c>
      <c r="AK61">
        <v>42.869601331975538</v>
      </c>
      <c r="AL61">
        <v>166.76783009582687</v>
      </c>
    </row>
    <row r="62" spans="2:38" x14ac:dyDescent="0.2">
      <c r="B62">
        <v>2800</v>
      </c>
      <c r="C62">
        <v>3700000</v>
      </c>
      <c r="E62">
        <v>499.97967</v>
      </c>
      <c r="F62">
        <v>-551067.66815000004</v>
      </c>
      <c r="G62">
        <v>2514397.4868899998</v>
      </c>
      <c r="H62">
        <v>3825.1790000000001</v>
      </c>
      <c r="J62">
        <f t="shared" si="12"/>
        <v>1781.7209501926554</v>
      </c>
      <c r="K62">
        <f t="shared" si="13"/>
        <v>0.2880362102664335</v>
      </c>
      <c r="L62">
        <f t="shared" si="14"/>
        <v>0.9990228055176954</v>
      </c>
      <c r="M62">
        <f t="shared" si="15"/>
        <v>195.10049999994226</v>
      </c>
      <c r="N62">
        <f t="shared" si="16"/>
        <v>-4.236977250000928</v>
      </c>
      <c r="P62">
        <f t="shared" si="5"/>
        <v>2800</v>
      </c>
      <c r="Q62">
        <v>3700000</v>
      </c>
      <c r="R62">
        <v>499.97967</v>
      </c>
      <c r="S62">
        <v>-551067.66815000004</v>
      </c>
      <c r="T62">
        <v>2514397.4868899998</v>
      </c>
      <c r="U62">
        <v>3825.1790000000001</v>
      </c>
      <c r="V62">
        <v>12473.91131</v>
      </c>
      <c r="W62">
        <f t="shared" si="9"/>
        <v>1.2473911310000001</v>
      </c>
      <c r="Y62">
        <v>3700000</v>
      </c>
      <c r="Z62">
        <v>29.873699999999999</v>
      </c>
      <c r="AA62">
        <v>102.267</v>
      </c>
      <c r="AB62">
        <v>72.393299999999996</v>
      </c>
      <c r="AD62">
        <f t="shared" si="17"/>
        <v>198551.65892229241</v>
      </c>
      <c r="AE62">
        <f t="shared" si="18"/>
        <v>1.2105264371546105</v>
      </c>
      <c r="AF62">
        <f t="shared" si="19"/>
        <v>1210.5264371546104</v>
      </c>
      <c r="AG62">
        <f t="shared" si="20"/>
        <v>42.702788929644456</v>
      </c>
      <c r="AH62">
        <f t="shared" si="21"/>
        <v>1.4102123423183495E-2</v>
      </c>
      <c r="AJ62">
        <v>30</v>
      </c>
      <c r="AK62">
        <v>54.320989393720275</v>
      </c>
      <c r="AL62">
        <v>166.05709933951744</v>
      </c>
    </row>
    <row r="63" spans="2:38" x14ac:dyDescent="0.2">
      <c r="B63">
        <v>2880</v>
      </c>
      <c r="C63">
        <v>3800000</v>
      </c>
      <c r="E63">
        <v>500.03435999999999</v>
      </c>
      <c r="F63">
        <v>-551040.80810999998</v>
      </c>
      <c r="G63">
        <v>2514397.4868899998</v>
      </c>
      <c r="H63">
        <v>4170.1542099999997</v>
      </c>
      <c r="J63">
        <f t="shared" si="12"/>
        <v>1808.5809901927132</v>
      </c>
      <c r="K63">
        <f t="shared" si="13"/>
        <v>0.29626581627404586</v>
      </c>
      <c r="L63">
        <f t="shared" si="14"/>
        <v>0.9990228055176954</v>
      </c>
      <c r="M63">
        <f t="shared" si="15"/>
        <v>221.96054000000004</v>
      </c>
      <c r="N63">
        <f t="shared" si="16"/>
        <v>-4.1642494999992774</v>
      </c>
      <c r="P63">
        <f t="shared" si="5"/>
        <v>2880</v>
      </c>
      <c r="Q63">
        <v>3800000</v>
      </c>
      <c r="R63">
        <v>500.03435999999999</v>
      </c>
      <c r="S63">
        <v>-551040.80810999998</v>
      </c>
      <c r="T63">
        <v>2514397.4868899998</v>
      </c>
      <c r="U63">
        <v>4170.1542099999997</v>
      </c>
      <c r="V63">
        <v>13578.95304</v>
      </c>
      <c r="W63">
        <f t="shared" si="9"/>
        <v>1.3578953040000001</v>
      </c>
      <c r="Y63">
        <v>3800000</v>
      </c>
      <c r="Z63">
        <v>29.385100000000001</v>
      </c>
      <c r="AA63">
        <v>102.348</v>
      </c>
      <c r="AB63">
        <v>72.962900000000005</v>
      </c>
      <c r="AD63">
        <f t="shared" si="17"/>
        <v>203275.32279395955</v>
      </c>
      <c r="AE63">
        <f t="shared" si="18"/>
        <v>1.2871429246728054</v>
      </c>
      <c r="AF63">
        <f t="shared" si="19"/>
        <v>1287.1429246728055</v>
      </c>
      <c r="AG63">
        <f t="shared" si="20"/>
        <v>42.504305342542516</v>
      </c>
      <c r="AH63">
        <f t="shared" si="21"/>
        <v>1.4167976517834269E-2</v>
      </c>
      <c r="AJ63">
        <v>31</v>
      </c>
      <c r="AK63">
        <v>54.901723236382843</v>
      </c>
      <c r="AL63">
        <v>163.54517634749595</v>
      </c>
    </row>
    <row r="64" spans="2:38" x14ac:dyDescent="0.2">
      <c r="B64">
        <v>2960</v>
      </c>
      <c r="C64">
        <v>3900000</v>
      </c>
      <c r="E64">
        <v>499.90109000000001</v>
      </c>
      <c r="F64">
        <v>-551015.54295999999</v>
      </c>
      <c r="G64">
        <v>2514397.4868899998</v>
      </c>
      <c r="H64">
        <v>4553.2219299999997</v>
      </c>
      <c r="J64">
        <f t="shared" si="12"/>
        <v>1833.8461401927052</v>
      </c>
      <c r="K64">
        <f t="shared" si="13"/>
        <v>0.30449542228165827</v>
      </c>
      <c r="L64">
        <f t="shared" si="14"/>
        <v>0.9990228055176954</v>
      </c>
      <c r="M64">
        <f t="shared" si="15"/>
        <v>247.22568999999203</v>
      </c>
      <c r="N64">
        <f t="shared" si="16"/>
        <v>-4.1841856250000999</v>
      </c>
      <c r="P64">
        <f t="shared" si="5"/>
        <v>2960</v>
      </c>
      <c r="Q64">
        <v>3900000</v>
      </c>
      <c r="R64">
        <v>499.90109000000001</v>
      </c>
      <c r="S64">
        <v>-551015.54295999999</v>
      </c>
      <c r="T64">
        <v>2514397.4868899998</v>
      </c>
      <c r="U64">
        <v>4553.2219299999997</v>
      </c>
      <c r="V64">
        <v>14759.82797</v>
      </c>
      <c r="W64">
        <f t="shared" si="9"/>
        <v>1.4759827970000001</v>
      </c>
      <c r="Y64">
        <v>3900000</v>
      </c>
      <c r="Z64">
        <v>29.876200000000001</v>
      </c>
      <c r="AA64">
        <v>102.321</v>
      </c>
      <c r="AB64">
        <v>72.444800000000001</v>
      </c>
      <c r="AD64">
        <f t="shared" si="17"/>
        <v>198975.70450797176</v>
      </c>
      <c r="AE64">
        <f t="shared" si="18"/>
        <v>1.4293098655068814</v>
      </c>
      <c r="AF64">
        <f t="shared" si="19"/>
        <v>1429.3098655068814</v>
      </c>
      <c r="AG64">
        <f t="shared" si="20"/>
        <v>40.480800423885334</v>
      </c>
      <c r="AH64">
        <f t="shared" si="21"/>
        <v>1.4876188061851594E-2</v>
      </c>
      <c r="AJ64">
        <v>32</v>
      </c>
      <c r="AK64">
        <v>51.791779981901783</v>
      </c>
      <c r="AL64">
        <v>154.2220620431099</v>
      </c>
    </row>
    <row r="65" spans="2:38" x14ac:dyDescent="0.2">
      <c r="B65">
        <v>3040</v>
      </c>
      <c r="C65">
        <v>4000000</v>
      </c>
      <c r="E65">
        <v>500.10122000000001</v>
      </c>
      <c r="F65">
        <v>-550981.84348000004</v>
      </c>
      <c r="G65">
        <v>2514397.4868899998</v>
      </c>
      <c r="H65">
        <v>4976.6868899999999</v>
      </c>
      <c r="J65">
        <f t="shared" si="12"/>
        <v>1867.5456201926572</v>
      </c>
      <c r="K65">
        <f t="shared" si="13"/>
        <v>0.31272502828927062</v>
      </c>
      <c r="L65">
        <f t="shared" si="14"/>
        <v>0.9990228055176954</v>
      </c>
      <c r="M65">
        <f t="shared" si="15"/>
        <v>280.92516999994405</v>
      </c>
      <c r="N65">
        <f t="shared" si="16"/>
        <v>-4.0787565000005994</v>
      </c>
      <c r="P65">
        <f t="shared" si="5"/>
        <v>3040</v>
      </c>
      <c r="Q65">
        <v>4000000</v>
      </c>
      <c r="R65">
        <v>500.10122000000001</v>
      </c>
      <c r="S65">
        <v>-550981.84348000004</v>
      </c>
      <c r="T65">
        <v>2514397.4868899998</v>
      </c>
      <c r="U65">
        <v>4976.6868899999999</v>
      </c>
      <c r="V65">
        <v>16111.29716</v>
      </c>
      <c r="W65">
        <f t="shared" si="9"/>
        <v>1.611129716</v>
      </c>
      <c r="Y65">
        <v>4000000</v>
      </c>
      <c r="Z65">
        <v>29.630199999999999</v>
      </c>
      <c r="AA65">
        <v>101.97</v>
      </c>
      <c r="AB65">
        <v>72.339799999999997</v>
      </c>
      <c r="AD65">
        <f t="shared" si="17"/>
        <v>198111.78401189783</v>
      </c>
      <c r="AE65">
        <f t="shared" si="18"/>
        <v>1.5669868279502712</v>
      </c>
      <c r="AF65">
        <f t="shared" si="19"/>
        <v>1566.9868279502712</v>
      </c>
      <c r="AG65">
        <f t="shared" si="20"/>
        <v>39.244380372356865</v>
      </c>
      <c r="AH65">
        <f t="shared" si="21"/>
        <v>1.5344872164784652E-2</v>
      </c>
      <c r="AJ65">
        <v>33</v>
      </c>
      <c r="AK65">
        <v>71.019639117757407</v>
      </c>
      <c r="AL65">
        <v>151.60879419242744</v>
      </c>
    </row>
    <row r="66" spans="2:38" x14ac:dyDescent="0.2">
      <c r="B66">
        <v>3120</v>
      </c>
      <c r="C66">
        <v>4100000</v>
      </c>
      <c r="E66">
        <v>500.02359000000001</v>
      </c>
      <c r="F66">
        <v>-550950.42497000005</v>
      </c>
      <c r="G66">
        <v>2514397.4868899998</v>
      </c>
      <c r="H66">
        <v>5356.9477800000004</v>
      </c>
      <c r="J66">
        <f t="shared" si="12"/>
        <v>1898.9641301926458</v>
      </c>
      <c r="K66">
        <f t="shared" si="13"/>
        <v>0.32095463429688303</v>
      </c>
      <c r="L66">
        <f t="shared" si="14"/>
        <v>0.9990228055176954</v>
      </c>
      <c r="M66">
        <f t="shared" si="15"/>
        <v>312.34367999993265</v>
      </c>
      <c r="N66">
        <f t="shared" si="16"/>
        <v>-4.1072686250001427</v>
      </c>
      <c r="P66">
        <f t="shared" si="5"/>
        <v>3120</v>
      </c>
      <c r="Q66">
        <v>4100000</v>
      </c>
      <c r="R66">
        <v>500.02359000000001</v>
      </c>
      <c r="S66">
        <v>-550950.42497000005</v>
      </c>
      <c r="T66">
        <v>2514397.4868899998</v>
      </c>
      <c r="U66">
        <v>5356.9477800000004</v>
      </c>
      <c r="V66">
        <v>17435.77088</v>
      </c>
      <c r="W66">
        <f t="shared" si="9"/>
        <v>1.7435770880000001</v>
      </c>
      <c r="Y66">
        <v>4100000</v>
      </c>
      <c r="Z66">
        <v>29.736599999999999</v>
      </c>
      <c r="AA66">
        <v>102.16</v>
      </c>
      <c r="AB66">
        <v>72.423400000000001</v>
      </c>
      <c r="AD66">
        <f t="shared" si="17"/>
        <v>198799.42591896886</v>
      </c>
      <c r="AE66">
        <f t="shared" si="18"/>
        <v>1.6899395665105206</v>
      </c>
      <c r="AF66">
        <f t="shared" si="19"/>
        <v>1689.9395665105205</v>
      </c>
      <c r="AG66">
        <f t="shared" si="20"/>
        <v>38.370837912949689</v>
      </c>
      <c r="AH66">
        <f t="shared" si="21"/>
        <v>1.5694210310605826E-2</v>
      </c>
      <c r="AJ66">
        <v>34</v>
      </c>
      <c r="AK66">
        <v>55.382854163402151</v>
      </c>
      <c r="AL66">
        <v>150.59060568374534</v>
      </c>
    </row>
    <row r="67" spans="2:38" x14ac:dyDescent="0.2">
      <c r="B67">
        <v>3200</v>
      </c>
      <c r="C67">
        <v>4200000</v>
      </c>
      <c r="E67">
        <v>500.04768999999999</v>
      </c>
      <c r="F67">
        <v>-550914.87300000002</v>
      </c>
      <c r="G67">
        <v>2514397.4868899998</v>
      </c>
      <c r="H67">
        <v>5890.3411699999997</v>
      </c>
      <c r="J67">
        <f t="shared" si="12"/>
        <v>1934.5161001926754</v>
      </c>
      <c r="K67">
        <f t="shared" si="13"/>
        <v>0.32918424030449545</v>
      </c>
      <c r="L67">
        <f t="shared" si="14"/>
        <v>0.9990228055176954</v>
      </c>
      <c r="M67">
        <f t="shared" si="15"/>
        <v>347.89564999996219</v>
      </c>
      <c r="N67">
        <f t="shared" si="16"/>
        <v>-4.0556003749996306</v>
      </c>
      <c r="P67">
        <f t="shared" si="5"/>
        <v>3200</v>
      </c>
      <c r="Q67">
        <v>4200000</v>
      </c>
      <c r="R67">
        <v>500.04768999999999</v>
      </c>
      <c r="S67">
        <v>-550914.87300000002</v>
      </c>
      <c r="T67">
        <v>2514397.4868899998</v>
      </c>
      <c r="U67">
        <v>5890.3411699999997</v>
      </c>
      <c r="V67">
        <v>19059.453799999999</v>
      </c>
      <c r="W67">
        <f t="shared" si="9"/>
        <v>1.9059453800000001</v>
      </c>
      <c r="Y67">
        <v>4200000</v>
      </c>
      <c r="Z67">
        <v>29.937200000000001</v>
      </c>
      <c r="AA67">
        <v>102.074</v>
      </c>
      <c r="AB67">
        <v>72.136799999999994</v>
      </c>
      <c r="AD67">
        <f t="shared" si="17"/>
        <v>196448.63558147941</v>
      </c>
      <c r="AE67">
        <f t="shared" si="18"/>
        <v>1.8694186907819605</v>
      </c>
      <c r="AF67">
        <f t="shared" si="19"/>
        <v>1869.4186907819605</v>
      </c>
      <c r="AG67">
        <f t="shared" si="20"/>
        <v>36.969177608489652</v>
      </c>
      <c r="AH67">
        <f t="shared" si="21"/>
        <v>1.6289245229564153E-2</v>
      </c>
      <c r="AJ67">
        <v>35</v>
      </c>
      <c r="AK67">
        <v>72.431650610857105</v>
      </c>
      <c r="AL67">
        <v>145.75288749663633</v>
      </c>
    </row>
    <row r="68" spans="2:38" x14ac:dyDescent="0.2">
      <c r="B68">
        <v>3280</v>
      </c>
      <c r="C68">
        <v>4300000</v>
      </c>
      <c r="E68">
        <v>499.96078999999997</v>
      </c>
      <c r="F68">
        <v>-550879.06637000002</v>
      </c>
      <c r="G68">
        <v>2514397.4868899998</v>
      </c>
      <c r="H68">
        <v>6344.1123600000001</v>
      </c>
      <c r="J68">
        <f t="shared" si="12"/>
        <v>1970.3227301926818</v>
      </c>
      <c r="K68">
        <f t="shared" si="13"/>
        <v>0.3374138463121078</v>
      </c>
      <c r="L68">
        <f t="shared" si="14"/>
        <v>0.9990228055176954</v>
      </c>
      <c r="M68">
        <f t="shared" si="15"/>
        <v>383.7022799999686</v>
      </c>
      <c r="N68">
        <f t="shared" si="16"/>
        <v>-4.0524171249999199</v>
      </c>
      <c r="P68">
        <f t="shared" si="5"/>
        <v>3280</v>
      </c>
      <c r="Q68">
        <v>4300000</v>
      </c>
      <c r="R68">
        <v>499.96078999999997</v>
      </c>
      <c r="S68">
        <v>-550879.06637000002</v>
      </c>
      <c r="T68">
        <v>2514397.4868899998</v>
      </c>
      <c r="U68">
        <v>6344.1123600000001</v>
      </c>
      <c r="V68">
        <v>20567.84189</v>
      </c>
      <c r="W68">
        <f t="shared" si="9"/>
        <v>2.056784189</v>
      </c>
      <c r="Y68">
        <v>4300000</v>
      </c>
      <c r="Z68">
        <v>29.622</v>
      </c>
      <c r="AA68">
        <v>102.041</v>
      </c>
      <c r="AB68">
        <v>72.418999999999997</v>
      </c>
      <c r="AD68">
        <f t="shared" si="17"/>
        <v>198763.19463187084</v>
      </c>
      <c r="AE68">
        <f t="shared" si="18"/>
        <v>1.9938748873136856</v>
      </c>
      <c r="AF68">
        <f t="shared" si="19"/>
        <v>1993.8748873136856</v>
      </c>
      <c r="AG68">
        <f t="shared" si="20"/>
        <v>36.492437746131891</v>
      </c>
      <c r="AH68">
        <f t="shared" si="21"/>
        <v>1.6502049114650655E-2</v>
      </c>
      <c r="AJ68">
        <v>36</v>
      </c>
      <c r="AK68">
        <v>60.942695075935774</v>
      </c>
      <c r="AL68">
        <v>140.32181580266052</v>
      </c>
    </row>
    <row r="69" spans="2:38" x14ac:dyDescent="0.2">
      <c r="B69">
        <v>3360</v>
      </c>
      <c r="C69">
        <v>4400000</v>
      </c>
      <c r="E69">
        <v>500.05855000000003</v>
      </c>
      <c r="F69">
        <v>-550832.38025000005</v>
      </c>
      <c r="G69">
        <v>2514397.4868899998</v>
      </c>
      <c r="H69">
        <v>6939.0530799999997</v>
      </c>
      <c r="J69">
        <f t="shared" si="12"/>
        <v>2017.0088501926512</v>
      </c>
      <c r="K69">
        <f t="shared" si="13"/>
        <v>0.34564345231972021</v>
      </c>
      <c r="L69">
        <f t="shared" si="14"/>
        <v>0.9990228055176954</v>
      </c>
      <c r="M69">
        <f t="shared" si="15"/>
        <v>430.38839999993797</v>
      </c>
      <c r="N69">
        <f t="shared" si="16"/>
        <v>-3.9164235000003829</v>
      </c>
      <c r="P69">
        <f t="shared" si="5"/>
        <v>3360</v>
      </c>
      <c r="Q69">
        <v>4400000</v>
      </c>
      <c r="R69">
        <v>500.05855000000003</v>
      </c>
      <c r="S69">
        <v>-550832.38025000005</v>
      </c>
      <c r="T69">
        <v>2514397.4868899998</v>
      </c>
      <c r="U69">
        <v>6939.0530799999997</v>
      </c>
      <c r="V69">
        <v>22462.576079999999</v>
      </c>
      <c r="W69">
        <f t="shared" si="9"/>
        <v>2.2462576080000001</v>
      </c>
      <c r="Y69">
        <v>4400000</v>
      </c>
      <c r="Z69">
        <v>29.155200000000001</v>
      </c>
      <c r="AA69">
        <v>102.386</v>
      </c>
      <c r="AB69">
        <v>73.230800000000002</v>
      </c>
      <c r="AD69">
        <f t="shared" si="17"/>
        <v>205522.67001023417</v>
      </c>
      <c r="AE69">
        <f t="shared" si="18"/>
        <v>2.1059350579149103</v>
      </c>
      <c r="AF69">
        <f t="shared" si="19"/>
        <v>2105.9350579149104</v>
      </c>
      <c r="AG69">
        <f t="shared" si="20"/>
        <v>36.835045202429463</v>
      </c>
      <c r="AH69">
        <f t="shared" si="21"/>
        <v>1.6348561449852157E-2</v>
      </c>
      <c r="AJ69">
        <v>37</v>
      </c>
      <c r="AK69">
        <v>86.527769772044621</v>
      </c>
      <c r="AL69">
        <v>138.77321664345516</v>
      </c>
    </row>
    <row r="70" spans="2:38" x14ac:dyDescent="0.2">
      <c r="B70">
        <v>3440</v>
      </c>
      <c r="C70">
        <v>4500000</v>
      </c>
      <c r="E70">
        <v>500.01315</v>
      </c>
      <c r="F70">
        <v>-550787.43779999996</v>
      </c>
      <c r="G70">
        <v>2514397.4868899998</v>
      </c>
      <c r="H70">
        <v>7517.7542999999996</v>
      </c>
      <c r="J70">
        <f t="shared" si="12"/>
        <v>2061.9513001927407</v>
      </c>
      <c r="K70">
        <f t="shared" si="13"/>
        <v>0.35387305832733257</v>
      </c>
      <c r="L70">
        <f t="shared" si="14"/>
        <v>0.9990228055176954</v>
      </c>
      <c r="M70">
        <f t="shared" si="15"/>
        <v>475.33085000002757</v>
      </c>
      <c r="N70">
        <f t="shared" si="16"/>
        <v>-3.9382193749988801</v>
      </c>
      <c r="P70">
        <f t="shared" si="5"/>
        <v>3440</v>
      </c>
      <c r="Q70">
        <v>4500000</v>
      </c>
      <c r="R70">
        <v>500.01315</v>
      </c>
      <c r="S70">
        <v>-550787.43779999996</v>
      </c>
      <c r="T70">
        <v>2514397.4868899998</v>
      </c>
      <c r="U70">
        <v>7517.7542999999996</v>
      </c>
      <c r="V70">
        <v>24399.018830000001</v>
      </c>
      <c r="W70">
        <f t="shared" si="9"/>
        <v>2.4399018830000001</v>
      </c>
      <c r="Y70">
        <v>4500000</v>
      </c>
      <c r="Z70">
        <v>29.523399999999999</v>
      </c>
      <c r="AA70">
        <v>102.32299999999999</v>
      </c>
      <c r="AB70">
        <v>72.799599999999998</v>
      </c>
      <c r="AD70">
        <f t="shared" si="17"/>
        <v>201913.50926543397</v>
      </c>
      <c r="AE70">
        <f t="shared" si="18"/>
        <v>2.3283707347425531</v>
      </c>
      <c r="AF70">
        <f t="shared" si="19"/>
        <v>2328.3707347425529</v>
      </c>
      <c r="AG70">
        <f t="shared" si="20"/>
        <v>35.34660327896637</v>
      </c>
      <c r="AH70">
        <f t="shared" si="21"/>
        <v>1.70369977348955E-2</v>
      </c>
      <c r="AJ70">
        <v>38</v>
      </c>
      <c r="AK70">
        <v>81.254955019909616</v>
      </c>
      <c r="AL70">
        <v>138.73490089999518</v>
      </c>
    </row>
    <row r="71" spans="2:38" x14ac:dyDescent="0.2">
      <c r="B71">
        <v>3507</v>
      </c>
      <c r="C71">
        <v>4600000</v>
      </c>
      <c r="E71">
        <v>500.07170000000002</v>
      </c>
      <c r="F71">
        <v>-550740.74554000003</v>
      </c>
      <c r="G71">
        <v>2514397.4868899998</v>
      </c>
      <c r="H71">
        <v>8030.4377699999995</v>
      </c>
      <c r="J71">
        <f t="shared" si="12"/>
        <v>2108.6435601926642</v>
      </c>
      <c r="K71">
        <f t="shared" si="13"/>
        <v>0.36076535335870796</v>
      </c>
      <c r="L71">
        <f t="shared" si="14"/>
        <v>0.9990228055176954</v>
      </c>
      <c r="M71">
        <f t="shared" si="15"/>
        <v>522.02310999995098</v>
      </c>
      <c r="N71">
        <f t="shared" si="16"/>
        <v>-3.8031005970160687</v>
      </c>
      <c r="P71">
        <f t="shared" si="5"/>
        <v>3507</v>
      </c>
      <c r="Q71">
        <v>4600000</v>
      </c>
      <c r="R71">
        <v>500.07170000000002</v>
      </c>
      <c r="S71">
        <v>-550740.74554000003</v>
      </c>
      <c r="T71">
        <v>2514397.4868899998</v>
      </c>
      <c r="U71">
        <v>8030.4377699999995</v>
      </c>
      <c r="V71">
        <v>26039.667740000001</v>
      </c>
      <c r="W71">
        <f t="shared" si="9"/>
        <v>2.6039667740000003</v>
      </c>
      <c r="Y71">
        <v>4600000</v>
      </c>
      <c r="Z71">
        <v>29.555499999999999</v>
      </c>
      <c r="AA71">
        <v>102.301</v>
      </c>
      <c r="AB71">
        <v>72.745500000000007</v>
      </c>
      <c r="AD71">
        <f t="shared" si="17"/>
        <v>201463.69614004422</v>
      </c>
      <c r="AE71">
        <f t="shared" si="18"/>
        <v>2.4904841820678683</v>
      </c>
      <c r="AF71">
        <f t="shared" si="19"/>
        <v>2490.4841820678685</v>
      </c>
      <c r="AG71">
        <f t="shared" si="20"/>
        <v>34.594079787720169</v>
      </c>
      <c r="AH71">
        <f t="shared" si="21"/>
        <v>1.7407602794908349E-2</v>
      </c>
      <c r="AJ71">
        <v>39</v>
      </c>
      <c r="AK71">
        <v>64.657341351417358</v>
      </c>
      <c r="AL71">
        <v>136.85126087640762</v>
      </c>
    </row>
    <row r="72" spans="2:38" x14ac:dyDescent="0.2">
      <c r="AJ72">
        <v>40</v>
      </c>
      <c r="AK72">
        <v>95.134842685369264</v>
      </c>
      <c r="AL72">
        <v>130.46116369364657</v>
      </c>
    </row>
    <row r="73" spans="2:38" x14ac:dyDescent="0.2">
      <c r="AJ73">
        <v>41</v>
      </c>
      <c r="AK73">
        <v>74.384489659317083</v>
      </c>
      <c r="AL73">
        <v>128.62742224997487</v>
      </c>
    </row>
    <row r="74" spans="2:38" x14ac:dyDescent="0.2">
      <c r="AJ74">
        <v>42</v>
      </c>
      <c r="AK74">
        <v>79.351641594802359</v>
      </c>
      <c r="AL74">
        <v>124.17783456142325</v>
      </c>
    </row>
    <row r="75" spans="2:38" x14ac:dyDescent="0.2">
      <c r="AJ75">
        <v>43</v>
      </c>
      <c r="AK75">
        <v>109.51333720690019</v>
      </c>
      <c r="AL75">
        <v>123.68473759950888</v>
      </c>
    </row>
    <row r="76" spans="2:38" x14ac:dyDescent="0.2">
      <c r="AJ76">
        <v>44</v>
      </c>
      <c r="AK76">
        <v>126.8332857294922</v>
      </c>
      <c r="AL76">
        <v>120.29113359470654</v>
      </c>
    </row>
    <row r="77" spans="2:38" x14ac:dyDescent="0.2">
      <c r="AJ77">
        <v>45</v>
      </c>
      <c r="AK77">
        <v>87.387398993589045</v>
      </c>
      <c r="AL77">
        <v>120.22970712465161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122.96273454632482</v>
      </c>
      <c r="AL78">
        <v>114.83699914786786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9.7767388583398826E-2</v>
      </c>
      <c r="L79">
        <f>K79*16.02</f>
        <v>1.5662335651060491</v>
      </c>
      <c r="AE79" t="s">
        <v>9</v>
      </c>
      <c r="AJ79">
        <v>47</v>
      </c>
      <c r="AK79">
        <v>96.367236976655079</v>
      </c>
      <c r="AL79">
        <v>113.62467919559147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105.22028827428966</v>
      </c>
      <c r="AL80">
        <v>111.35223874483468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135.14148312705643</v>
      </c>
      <c r="AL81">
        <v>109.46490182401163</v>
      </c>
    </row>
    <row r="82" spans="1:38" x14ac:dyDescent="0.2">
      <c r="B82">
        <v>0</v>
      </c>
      <c r="C82">
        <v>100000</v>
      </c>
      <c r="E82">
        <v>499.93360000000001</v>
      </c>
      <c r="F82">
        <v>-598286.43972999998</v>
      </c>
      <c r="G82" s="2">
        <v>2516856.9456099998</v>
      </c>
      <c r="H82">
        <v>1.3140000000000001E-2</v>
      </c>
      <c r="Y82">
        <v>100000</v>
      </c>
      <c r="Z82">
        <v>26.225300000000001</v>
      </c>
      <c r="AA82">
        <v>111.099</v>
      </c>
      <c r="AB82">
        <v>84.873699999999999</v>
      </c>
      <c r="AD82">
        <f t="shared" si="22"/>
        <v>319961.55855700502</v>
      </c>
      <c r="AJ82">
        <v>50</v>
      </c>
      <c r="AK82">
        <v>148.09033564675863</v>
      </c>
      <c r="AL82">
        <v>109.32728410922302</v>
      </c>
    </row>
    <row r="83" spans="1:38" x14ac:dyDescent="0.2">
      <c r="B83">
        <v>0</v>
      </c>
      <c r="C83">
        <v>200000</v>
      </c>
      <c r="E83">
        <v>500.00250999999997</v>
      </c>
      <c r="F83">
        <v>-519554.82185000001</v>
      </c>
      <c r="G83" s="2">
        <v>2512767.4333299999</v>
      </c>
      <c r="H83">
        <v>4.6929999999999999E-2</v>
      </c>
      <c r="J83">
        <f>F83-(128000-$B$81)/128000*F$82</f>
        <v>2258.4581891989219</v>
      </c>
      <c r="K83">
        <f>B83/$B$81</f>
        <v>0</v>
      </c>
      <c r="L83" s="2">
        <f>G83/$G$82</f>
        <v>0.99837515108392116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26.9054</v>
      </c>
      <c r="AA83">
        <v>110.848</v>
      </c>
      <c r="AB83">
        <v>83.942599999999999</v>
      </c>
      <c r="AD83">
        <f t="shared" si="22"/>
        <v>309546.32180597639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113.17605831339823</v>
      </c>
      <c r="AL83">
        <v>105.48328817150285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500.00519000000003</v>
      </c>
      <c r="F84">
        <v>-519565.43576999998</v>
      </c>
      <c r="G84" s="2">
        <v>2512767.4333299999</v>
      </c>
      <c r="H84">
        <v>11.167909999999999</v>
      </c>
      <c r="J84">
        <f t="shared" ref="J84:J89" si="23">F84-(128000-$B$81)/128000*F$82</f>
        <v>2247.8442691989476</v>
      </c>
      <c r="K84">
        <f t="shared" ref="K84:K89" si="24">B84/$B$81</f>
        <v>7.6401197970784179E-3</v>
      </c>
      <c r="L84" s="2">
        <f t="shared" ref="L84:L89" si="25">G84/$G$82</f>
        <v>0.99837515108392116</v>
      </c>
      <c r="M84">
        <f t="shared" ref="M84:M89" si="26">F84-$F$83</f>
        <v>-10.613919999974314</v>
      </c>
      <c r="N84">
        <f>((M84-M83)-(B84-B83)*$B$15)/(B84-B83)</f>
        <v>-4.5849113599997944</v>
      </c>
      <c r="P84">
        <f>B84</f>
        <v>125</v>
      </c>
      <c r="Q84">
        <v>300000</v>
      </c>
      <c r="R84">
        <v>500.00519000000003</v>
      </c>
      <c r="S84">
        <v>-519565.43576999998</v>
      </c>
      <c r="T84" s="2">
        <v>2512767.4333299999</v>
      </c>
      <c r="U84">
        <v>11.167909999999999</v>
      </c>
      <c r="V84">
        <v>18.963480000000001</v>
      </c>
      <c r="W84">
        <f>V84*10^-4</f>
        <v>1.8963480000000002E-3</v>
      </c>
      <c r="Y84">
        <v>300000</v>
      </c>
      <c r="Z84">
        <v>25.7623</v>
      </c>
      <c r="AA84">
        <v>110.014</v>
      </c>
      <c r="AB84">
        <v>84.2517</v>
      </c>
      <c r="AD84">
        <f t="shared" si="22"/>
        <v>312978.43578816595</v>
      </c>
      <c r="AE84">
        <f>W84*$AD$80/AD84</f>
        <v>1.96974910045037E-3</v>
      </c>
      <c r="AF84">
        <f>AE84*1000</f>
        <v>1.96974910045037</v>
      </c>
      <c r="AG84">
        <f>AD84/P84*0.6022</f>
        <v>1507.8049122530681</v>
      </c>
      <c r="AH84">
        <f t="shared" ref="AH84:AH89" si="27">P84/AD84</f>
        <v>3.9938853833560627E-4</v>
      </c>
      <c r="AJ84">
        <v>52</v>
      </c>
      <c r="AK84">
        <v>123.39781765120122</v>
      </c>
      <c r="AL84">
        <v>104.92996709992929</v>
      </c>
    </row>
    <row r="85" spans="1:38" x14ac:dyDescent="0.2">
      <c r="B85">
        <v>250</v>
      </c>
      <c r="C85">
        <v>400000</v>
      </c>
      <c r="E85">
        <v>500.04289</v>
      </c>
      <c r="F85">
        <v>-519569.80578</v>
      </c>
      <c r="G85" s="2">
        <v>2512767.4333299999</v>
      </c>
      <c r="H85">
        <v>1.5887800000000001</v>
      </c>
      <c r="J85">
        <f t="shared" si="23"/>
        <v>2243.4742591989343</v>
      </c>
      <c r="K85">
        <f t="shared" si="24"/>
        <v>1.5280239594156836E-2</v>
      </c>
      <c r="L85" s="2">
        <f t="shared" si="25"/>
        <v>0.99837515108392116</v>
      </c>
      <c r="M85">
        <f t="shared" si="26"/>
        <v>-14.983929999987595</v>
      </c>
      <c r="N85">
        <f t="shared" ref="N85:N89" si="28">((M85-M84)-(B85-B84)*$B$15)/(B85-B84)</f>
        <v>-4.534960080000106</v>
      </c>
      <c r="P85">
        <f t="shared" ref="P85:P129" si="29">B85</f>
        <v>250</v>
      </c>
      <c r="Q85">
        <v>400000</v>
      </c>
      <c r="R85">
        <v>500.04289</v>
      </c>
      <c r="S85">
        <v>-519569.80578</v>
      </c>
      <c r="T85" s="2">
        <v>2512767.4333299999</v>
      </c>
      <c r="U85">
        <v>1.5887800000000001</v>
      </c>
      <c r="V85">
        <v>50.47683</v>
      </c>
      <c r="W85">
        <f>V85*10^-4</f>
        <v>5.0476829999999999E-3</v>
      </c>
      <c r="Y85">
        <v>400000</v>
      </c>
      <c r="Z85">
        <v>25.165500000000002</v>
      </c>
      <c r="AA85">
        <v>110.035</v>
      </c>
      <c r="AB85">
        <v>84.869500000000002</v>
      </c>
      <c r="AD85">
        <f t="shared" si="22"/>
        <v>319914.06073211494</v>
      </c>
      <c r="AE85">
        <f t="shared" ref="AE85:AE89" si="30">W85*$AD$80/AD85</f>
        <v>5.1293936878514411E-3</v>
      </c>
      <c r="AF85">
        <f t="shared" ref="AF85:AF89" si="31">AE85*1000</f>
        <v>5.129393687851441</v>
      </c>
      <c r="AG85">
        <f t="shared" ref="AG85:AG89" si="32">AD85/P85*0.6022</f>
        <v>770.6089894915184</v>
      </c>
      <c r="AH85">
        <f t="shared" si="27"/>
        <v>7.8145986902820571E-4</v>
      </c>
      <c r="AJ85">
        <v>53</v>
      </c>
      <c r="AK85">
        <v>158.6340346126415</v>
      </c>
      <c r="AL85">
        <v>103.98934628821014</v>
      </c>
    </row>
    <row r="86" spans="1:38" x14ac:dyDescent="0.2">
      <c r="B86">
        <v>375</v>
      </c>
      <c r="C86">
        <v>500000</v>
      </c>
      <c r="E86">
        <v>500.10377999999997</v>
      </c>
      <c r="F86">
        <v>-519568.08237000002</v>
      </c>
      <c r="G86" s="2">
        <v>2512767.4333299999</v>
      </c>
      <c r="H86">
        <v>2.5671900000000001</v>
      </c>
      <c r="J86">
        <f t="shared" si="23"/>
        <v>2245.1976691989112</v>
      </c>
      <c r="K86">
        <f t="shared" si="24"/>
        <v>2.2920359391235254E-2</v>
      </c>
      <c r="L86" s="2">
        <f t="shared" si="25"/>
        <v>0.99837515108392116</v>
      </c>
      <c r="M86">
        <f t="shared" si="26"/>
        <v>-13.260520000010729</v>
      </c>
      <c r="N86">
        <f t="shared" si="28"/>
        <v>-4.4862127200001849</v>
      </c>
      <c r="P86">
        <f t="shared" si="29"/>
        <v>375</v>
      </c>
      <c r="Q86">
        <v>500000</v>
      </c>
      <c r="R86">
        <v>500.10377999999997</v>
      </c>
      <c r="S86">
        <v>-519568.08237000002</v>
      </c>
      <c r="T86" s="2">
        <v>2512767.4333299999</v>
      </c>
      <c r="U86">
        <v>2.5671900000000001</v>
      </c>
      <c r="V86">
        <v>71.485810000000001</v>
      </c>
      <c r="W86">
        <f t="shared" ref="W86:W129" si="33">V86*10^-4</f>
        <v>7.1485810000000002E-3</v>
      </c>
      <c r="Y86">
        <v>500000</v>
      </c>
      <c r="Z86">
        <v>25.0701</v>
      </c>
      <c r="AA86">
        <v>110.22799999999999</v>
      </c>
      <c r="AB86">
        <v>85.157899999999998</v>
      </c>
      <c r="AD86">
        <f t="shared" si="22"/>
        <v>323186.51179872087</v>
      </c>
      <c r="AE86">
        <f t="shared" si="30"/>
        <v>7.1907452630439348E-3</v>
      </c>
      <c r="AF86">
        <f t="shared" si="31"/>
        <v>7.1907452630439348</v>
      </c>
      <c r="AG86">
        <f t="shared" si="32"/>
        <v>518.99444641383923</v>
      </c>
      <c r="AH86">
        <f t="shared" si="27"/>
        <v>1.1603207012350451E-3</v>
      </c>
      <c r="AJ86">
        <v>54</v>
      </c>
      <c r="AK86">
        <v>177.12386964486242</v>
      </c>
      <c r="AL86">
        <v>103.55127656347435</v>
      </c>
    </row>
    <row r="87" spans="1:38" x14ac:dyDescent="0.2">
      <c r="B87">
        <v>500</v>
      </c>
      <c r="C87">
        <v>600000</v>
      </c>
      <c r="E87">
        <v>499.91136</v>
      </c>
      <c r="F87">
        <v>-519579.06274999998</v>
      </c>
      <c r="G87" s="2">
        <v>2512767.4333299999</v>
      </c>
      <c r="H87">
        <v>-4.1337900000000003</v>
      </c>
      <c r="J87">
        <f t="shared" si="23"/>
        <v>2234.2172891989467</v>
      </c>
      <c r="K87">
        <f t="shared" si="24"/>
        <v>3.0560479188313672E-2</v>
      </c>
      <c r="L87" s="2">
        <f t="shared" si="25"/>
        <v>0.99837515108392116</v>
      </c>
      <c r="M87">
        <f t="shared" si="26"/>
        <v>-24.240899999975227</v>
      </c>
      <c r="N87">
        <f t="shared" si="28"/>
        <v>-4.5878430399997159</v>
      </c>
      <c r="P87">
        <f t="shared" si="29"/>
        <v>500</v>
      </c>
      <c r="Q87">
        <v>600000</v>
      </c>
      <c r="R87">
        <v>499.91136</v>
      </c>
      <c r="S87">
        <v>-519579.06274999998</v>
      </c>
      <c r="T87" s="2">
        <v>2512767.4333299999</v>
      </c>
      <c r="U87">
        <v>-4.1337900000000003</v>
      </c>
      <c r="V87">
        <v>121.25152</v>
      </c>
      <c r="W87">
        <f t="shared" si="33"/>
        <v>1.2125152E-2</v>
      </c>
      <c r="Y87">
        <v>600000</v>
      </c>
      <c r="Z87">
        <v>24.7376</v>
      </c>
      <c r="AA87">
        <v>109.84</v>
      </c>
      <c r="AB87">
        <v>85.102400000000003</v>
      </c>
      <c r="AD87">
        <f t="shared" si="22"/>
        <v>322555.03201993025</v>
      </c>
      <c r="AE87">
        <f t="shared" si="30"/>
        <v>1.2220547365266747E-2</v>
      </c>
      <c r="AF87">
        <f t="shared" si="31"/>
        <v>12.220547365266748</v>
      </c>
      <c r="AG87">
        <f t="shared" si="32"/>
        <v>388.48528056480399</v>
      </c>
      <c r="AH87">
        <f t="shared" si="27"/>
        <v>1.5501230809169509E-3</v>
      </c>
      <c r="AJ87">
        <v>55</v>
      </c>
      <c r="AK87">
        <v>181.97051717808631</v>
      </c>
      <c r="AL87">
        <v>97.713154575691149</v>
      </c>
    </row>
    <row r="88" spans="1:38" x14ac:dyDescent="0.2">
      <c r="B88">
        <v>625</v>
      </c>
      <c r="C88">
        <v>700000</v>
      </c>
      <c r="E88">
        <v>499.93078000000003</v>
      </c>
      <c r="F88">
        <v>-519581.41850999999</v>
      </c>
      <c r="G88">
        <v>2512767.4333299999</v>
      </c>
      <c r="H88">
        <v>3.7258800000000001</v>
      </c>
      <c r="J88">
        <f t="shared" si="23"/>
        <v>2231.8615291989408</v>
      </c>
      <c r="K88">
        <f t="shared" si="24"/>
        <v>3.820059898539209E-2</v>
      </c>
      <c r="L88" s="2">
        <f t="shared" si="25"/>
        <v>0.99837515108392116</v>
      </c>
      <c r="M88">
        <f t="shared" si="26"/>
        <v>-26.596659999981057</v>
      </c>
      <c r="N88">
        <f t="shared" si="28"/>
        <v>-4.5188460800000465</v>
      </c>
      <c r="P88">
        <f t="shared" si="29"/>
        <v>625</v>
      </c>
      <c r="Q88">
        <v>700000</v>
      </c>
      <c r="R88">
        <v>499.93078000000003</v>
      </c>
      <c r="S88">
        <v>-519581.41850999999</v>
      </c>
      <c r="T88">
        <v>2512767.4333299999</v>
      </c>
      <c r="U88">
        <v>3.7258800000000001</v>
      </c>
      <c r="V88">
        <v>165.20347000000001</v>
      </c>
      <c r="W88">
        <f t="shared" si="33"/>
        <v>1.6520347000000001E-2</v>
      </c>
      <c r="Y88">
        <v>700000</v>
      </c>
      <c r="Z88">
        <v>24.587399999999999</v>
      </c>
      <c r="AA88">
        <v>109.63800000000001</v>
      </c>
      <c r="AB88">
        <v>85.050600000000003</v>
      </c>
      <c r="AD88">
        <f t="shared" si="22"/>
        <v>321966.39353117539</v>
      </c>
      <c r="AE88">
        <f t="shared" si="30"/>
        <v>1.6680762955485005E-2</v>
      </c>
      <c r="AF88">
        <f t="shared" si="31"/>
        <v>16.680762955485005</v>
      </c>
      <c r="AG88">
        <f t="shared" si="32"/>
        <v>310.2210594951581</v>
      </c>
      <c r="AH88">
        <f t="shared" si="27"/>
        <v>1.9411963874406118E-3</v>
      </c>
      <c r="AJ88">
        <v>56</v>
      </c>
      <c r="AK88">
        <v>142.2187225973874</v>
      </c>
      <c r="AL88">
        <v>96.601166386428972</v>
      </c>
    </row>
    <row r="89" spans="1:38" x14ac:dyDescent="0.2">
      <c r="B89">
        <v>750</v>
      </c>
      <c r="C89">
        <v>800000</v>
      </c>
      <c r="E89">
        <v>499.94195000000002</v>
      </c>
      <c r="F89">
        <v>-519591.11307999998</v>
      </c>
      <c r="G89">
        <v>2512767.4333299999</v>
      </c>
      <c r="H89">
        <v>12.26998</v>
      </c>
      <c r="J89">
        <f t="shared" si="23"/>
        <v>2222.1669591989485</v>
      </c>
      <c r="K89">
        <f t="shared" si="24"/>
        <v>4.5840718782470508E-2</v>
      </c>
      <c r="L89" s="2">
        <f t="shared" si="25"/>
        <v>0.99837515108392116</v>
      </c>
      <c r="M89">
        <f t="shared" si="26"/>
        <v>-36.291229999973439</v>
      </c>
      <c r="N89">
        <f t="shared" si="28"/>
        <v>-4.5775565599999393</v>
      </c>
      <c r="P89">
        <f t="shared" si="29"/>
        <v>750</v>
      </c>
      <c r="Q89">
        <v>800000</v>
      </c>
      <c r="R89">
        <v>499.94195000000002</v>
      </c>
      <c r="S89">
        <v>-519591.11307999998</v>
      </c>
      <c r="T89">
        <v>2512767.4333299999</v>
      </c>
      <c r="U89">
        <v>12.26998</v>
      </c>
      <c r="V89">
        <v>226.10309000000001</v>
      </c>
      <c r="W89">
        <f t="shared" si="33"/>
        <v>2.2610309000000002E-2</v>
      </c>
      <c r="Y89">
        <v>800000</v>
      </c>
      <c r="Z89">
        <v>24.881</v>
      </c>
      <c r="AA89">
        <v>109.593</v>
      </c>
      <c r="AB89">
        <v>84.712000000000003</v>
      </c>
      <c r="AD89">
        <f t="shared" si="22"/>
        <v>318136.28370881372</v>
      </c>
      <c r="AE89">
        <f t="shared" si="30"/>
        <v>2.3104713231469443E-2</v>
      </c>
      <c r="AF89">
        <f t="shared" si="31"/>
        <v>23.104713231469443</v>
      </c>
      <c r="AG89">
        <f t="shared" si="32"/>
        <v>255.44222673259679</v>
      </c>
      <c r="AH89">
        <f t="shared" si="27"/>
        <v>2.3574802322342643E-3</v>
      </c>
      <c r="AJ89">
        <v>57</v>
      </c>
      <c r="AK89">
        <v>139.3551300331257</v>
      </c>
      <c r="AL89">
        <v>96.25680401024124</v>
      </c>
    </row>
    <row r="90" spans="1:38" x14ac:dyDescent="0.2">
      <c r="B90">
        <v>875</v>
      </c>
      <c r="C90">
        <v>900000</v>
      </c>
      <c r="E90">
        <v>499.97217999999998</v>
      </c>
      <c r="F90">
        <v>-519584.59336</v>
      </c>
      <c r="G90">
        <v>2512767.4333299999</v>
      </c>
      <c r="H90">
        <v>46.109740000000002</v>
      </c>
      <c r="J90">
        <f t="shared" ref="J90:J129" si="34">F90-(128000-$B$81)/128000*F$82</f>
        <v>2228.6866791989305</v>
      </c>
      <c r="K90">
        <f t="shared" ref="K90:K129" si="35">B90/$B$81</f>
        <v>5.3480838579548926E-2</v>
      </c>
      <c r="L90" s="2">
        <f t="shared" ref="L90:L129" si="36">G90/$G$82</f>
        <v>0.99837515108392116</v>
      </c>
      <c r="M90">
        <f t="shared" ref="M90:M129" si="37">F90-$F$83</f>
        <v>-29.771509999991395</v>
      </c>
      <c r="N90">
        <f t="shared" ref="N90:N129" si="38">((M90-M89)-(B90-B89)*$B$15)/(B90-B89)</f>
        <v>-4.4478422400001438</v>
      </c>
      <c r="P90">
        <f t="shared" si="29"/>
        <v>875</v>
      </c>
      <c r="Q90">
        <v>900000</v>
      </c>
      <c r="R90">
        <v>499.97217999999998</v>
      </c>
      <c r="S90">
        <v>-519584.59336</v>
      </c>
      <c r="T90">
        <v>2512767.4333299999</v>
      </c>
      <c r="U90">
        <v>46.109740000000002</v>
      </c>
      <c r="V90">
        <v>263.04800999999998</v>
      </c>
      <c r="W90">
        <f t="shared" si="33"/>
        <v>2.6304800999999999E-2</v>
      </c>
      <c r="Y90">
        <v>900000</v>
      </c>
      <c r="Z90">
        <v>24.258400000000002</v>
      </c>
      <c r="AA90">
        <v>109.373</v>
      </c>
      <c r="AB90">
        <v>85.114599999999996</v>
      </c>
      <c r="AD90">
        <f t="shared" ref="AD90:AD129" si="39">(1/6)*3.14*(AB90)^3</f>
        <v>322693.7731911834</v>
      </c>
      <c r="AE90">
        <f t="shared" ref="AE90:AE129" si="40">W90*$AD$80/AD90</f>
        <v>2.6500356963887289E-2</v>
      </c>
      <c r="AF90">
        <f t="shared" ref="AF90:AF129" si="41">AE90*1000</f>
        <v>26.500356963887288</v>
      </c>
      <c r="AG90">
        <f t="shared" ref="AG90:AG129" si="42">AD90/P90*0.6022</f>
        <v>222.08707453226356</v>
      </c>
      <c r="AH90">
        <f t="shared" ref="AH90:AH129" si="43">P90/AD90</f>
        <v>2.7115490681674753E-3</v>
      </c>
      <c r="AJ90">
        <v>58</v>
      </c>
      <c r="AK90">
        <v>155.27589783062982</v>
      </c>
      <c r="AL90">
        <v>92.445307454604844</v>
      </c>
    </row>
    <row r="91" spans="1:38" x14ac:dyDescent="0.2">
      <c r="B91">
        <v>1000</v>
      </c>
      <c r="C91">
        <v>1000000</v>
      </c>
      <c r="E91">
        <v>500.03222</v>
      </c>
      <c r="F91">
        <v>-519591.65161</v>
      </c>
      <c r="G91">
        <v>2512767.4333299999</v>
      </c>
      <c r="H91">
        <v>58.885089999999998</v>
      </c>
      <c r="J91">
        <f t="shared" si="34"/>
        <v>2221.6284291989286</v>
      </c>
      <c r="K91">
        <f t="shared" si="35"/>
        <v>6.1120958376627343E-2</v>
      </c>
      <c r="L91" s="2">
        <f t="shared" si="36"/>
        <v>0.99837515108392116</v>
      </c>
      <c r="M91">
        <f t="shared" si="37"/>
        <v>-36.829759999993257</v>
      </c>
      <c r="N91">
        <f t="shared" si="38"/>
        <v>-4.5564660000000146</v>
      </c>
      <c r="P91">
        <f t="shared" si="29"/>
        <v>1000</v>
      </c>
      <c r="Q91">
        <v>1000000</v>
      </c>
      <c r="R91">
        <v>500.03222</v>
      </c>
      <c r="S91">
        <v>-519591.65161</v>
      </c>
      <c r="T91">
        <v>2512767.4333299999</v>
      </c>
      <c r="U91">
        <v>58.885089999999998</v>
      </c>
      <c r="V91">
        <v>345.71339999999998</v>
      </c>
      <c r="W91">
        <f t="shared" si="33"/>
        <v>3.4571339999999999E-2</v>
      </c>
      <c r="Y91">
        <v>1000000</v>
      </c>
      <c r="Z91">
        <v>24.432700000000001</v>
      </c>
      <c r="AA91">
        <v>109.108</v>
      </c>
      <c r="AB91">
        <v>84.675299999999993</v>
      </c>
      <c r="AD91">
        <f t="shared" si="39"/>
        <v>317722.98178849515</v>
      </c>
      <c r="AE91">
        <f t="shared" si="40"/>
        <v>3.5373242562778004E-2</v>
      </c>
      <c r="AF91">
        <f t="shared" si="41"/>
        <v>35.373242562778003</v>
      </c>
      <c r="AG91">
        <f t="shared" si="42"/>
        <v>191.33277963303175</v>
      </c>
      <c r="AH91">
        <f t="shared" si="43"/>
        <v>3.1473958678434207E-3</v>
      </c>
      <c r="AJ91">
        <v>59</v>
      </c>
      <c r="AK91">
        <v>163.98866691469925</v>
      </c>
      <c r="AL91">
        <v>91.851759630666692</v>
      </c>
    </row>
    <row r="92" spans="1:38" x14ac:dyDescent="0.2">
      <c r="B92">
        <v>1125</v>
      </c>
      <c r="C92">
        <v>1100000</v>
      </c>
      <c r="E92">
        <v>500.01571999999999</v>
      </c>
      <c r="F92">
        <v>-519595.10242000001</v>
      </c>
      <c r="G92">
        <v>2512767.4333299999</v>
      </c>
      <c r="H92">
        <v>110.57499</v>
      </c>
      <c r="J92">
        <f t="shared" si="34"/>
        <v>2218.1776191989193</v>
      </c>
      <c r="K92">
        <f t="shared" si="35"/>
        <v>6.8761078173705761E-2</v>
      </c>
      <c r="L92" s="2">
        <f t="shared" si="36"/>
        <v>0.99837515108392116</v>
      </c>
      <c r="M92">
        <f t="shared" si="37"/>
        <v>-40.280570000002626</v>
      </c>
      <c r="N92">
        <f t="shared" si="38"/>
        <v>-4.5276064800000748</v>
      </c>
      <c r="P92">
        <f t="shared" si="29"/>
        <v>1125</v>
      </c>
      <c r="Q92">
        <v>1100000</v>
      </c>
      <c r="R92">
        <v>500.01571999999999</v>
      </c>
      <c r="S92">
        <v>-519595.10242000001</v>
      </c>
      <c r="T92">
        <v>2512767.4333299999</v>
      </c>
      <c r="U92">
        <v>110.57499</v>
      </c>
      <c r="V92">
        <v>414.54977000000002</v>
      </c>
      <c r="W92">
        <f t="shared" si="33"/>
        <v>4.1454977000000004E-2</v>
      </c>
      <c r="Y92">
        <v>1100000</v>
      </c>
      <c r="Z92">
        <v>24.1858</v>
      </c>
      <c r="AA92">
        <v>109.042</v>
      </c>
      <c r="AB92">
        <v>84.856200000000001</v>
      </c>
      <c r="AD92">
        <f t="shared" si="39"/>
        <v>319763.68196498841</v>
      </c>
      <c r="AE92">
        <f t="shared" si="40"/>
        <v>4.2145851349186136E-2</v>
      </c>
      <c r="AF92">
        <f t="shared" si="41"/>
        <v>42.145851349186138</v>
      </c>
      <c r="AG92">
        <f t="shared" si="42"/>
        <v>171.16594602605869</v>
      </c>
      <c r="AH92">
        <f t="shared" si="43"/>
        <v>3.518223186219061E-3</v>
      </c>
      <c r="AJ92">
        <v>60</v>
      </c>
      <c r="AK92">
        <v>211.60091402022817</v>
      </c>
      <c r="AL92">
        <v>91.703952097199888</v>
      </c>
    </row>
    <row r="93" spans="1:38" x14ac:dyDescent="0.2">
      <c r="B93">
        <v>1250</v>
      </c>
      <c r="C93">
        <v>1200000</v>
      </c>
      <c r="E93">
        <v>499.94011</v>
      </c>
      <c r="F93">
        <v>-519597.42586999998</v>
      </c>
      <c r="G93">
        <v>2512767.4333299999</v>
      </c>
      <c r="H93">
        <v>182.46478999999999</v>
      </c>
      <c r="J93">
        <f t="shared" si="34"/>
        <v>2215.8541691989521</v>
      </c>
      <c r="K93">
        <f t="shared" si="35"/>
        <v>7.6401197970784179E-2</v>
      </c>
      <c r="L93" s="2">
        <f t="shared" si="36"/>
        <v>0.99837515108392116</v>
      </c>
      <c r="M93">
        <f t="shared" si="37"/>
        <v>-42.604019999969751</v>
      </c>
      <c r="N93">
        <f t="shared" si="38"/>
        <v>-4.5185875999997371</v>
      </c>
      <c r="P93">
        <f t="shared" si="29"/>
        <v>1250</v>
      </c>
      <c r="Q93">
        <v>1200000</v>
      </c>
      <c r="R93">
        <v>499.94011</v>
      </c>
      <c r="S93">
        <v>-519597.42586999998</v>
      </c>
      <c r="T93">
        <v>2512767.4333299999</v>
      </c>
      <c r="U93">
        <v>182.46478999999999</v>
      </c>
      <c r="V93">
        <v>509.99898999999999</v>
      </c>
      <c r="W93">
        <f t="shared" si="33"/>
        <v>5.0999899000000001E-2</v>
      </c>
      <c r="Y93">
        <v>1200000</v>
      </c>
      <c r="Z93">
        <v>24.239100000000001</v>
      </c>
      <c r="AA93">
        <v>109.127</v>
      </c>
      <c r="AB93">
        <v>84.887900000000002</v>
      </c>
      <c r="AD93">
        <f t="shared" si="39"/>
        <v>320122.18125853105</v>
      </c>
      <c r="AE93">
        <f t="shared" si="40"/>
        <v>5.1791779981901785E-2</v>
      </c>
      <c r="AF93">
        <f t="shared" si="41"/>
        <v>51.791779981901783</v>
      </c>
      <c r="AG93">
        <f t="shared" si="42"/>
        <v>154.2220620431099</v>
      </c>
      <c r="AH93">
        <f t="shared" si="43"/>
        <v>3.9047590988095216E-3</v>
      </c>
      <c r="AJ93">
        <v>61</v>
      </c>
      <c r="AK93">
        <v>221.64769426516582</v>
      </c>
      <c r="AL93">
        <v>91.459639625292894</v>
      </c>
    </row>
    <row r="94" spans="1:38" x14ac:dyDescent="0.2">
      <c r="B94">
        <v>1375</v>
      </c>
      <c r="C94">
        <v>1300000</v>
      </c>
      <c r="E94">
        <v>500.00657999999999</v>
      </c>
      <c r="F94">
        <v>-519598.39279000001</v>
      </c>
      <c r="G94">
        <v>2512767.4333299999</v>
      </c>
      <c r="H94">
        <v>237.72367</v>
      </c>
      <c r="J94">
        <f t="shared" si="34"/>
        <v>2214.8872491989168</v>
      </c>
      <c r="K94">
        <f t="shared" si="35"/>
        <v>8.4041317767862597E-2</v>
      </c>
      <c r="L94" s="2">
        <f t="shared" si="36"/>
        <v>0.99837515108392116</v>
      </c>
      <c r="M94">
        <f t="shared" si="37"/>
        <v>-43.570940000005066</v>
      </c>
      <c r="N94">
        <f t="shared" si="38"/>
        <v>-4.5077353600002823</v>
      </c>
      <c r="P94">
        <f t="shared" si="29"/>
        <v>1375</v>
      </c>
      <c r="Q94">
        <v>1300000</v>
      </c>
      <c r="R94">
        <v>500.00657999999999</v>
      </c>
      <c r="S94">
        <v>-519598.39279000001</v>
      </c>
      <c r="T94">
        <v>2512767.4333299999</v>
      </c>
      <c r="U94">
        <v>237.72367</v>
      </c>
      <c r="V94">
        <v>600.62238000000002</v>
      </c>
      <c r="W94">
        <f t="shared" si="33"/>
        <v>6.0062238000000004E-2</v>
      </c>
      <c r="Y94">
        <v>1300000</v>
      </c>
      <c r="Z94">
        <v>23.9129</v>
      </c>
      <c r="AA94">
        <v>108.825</v>
      </c>
      <c r="AB94">
        <v>84.912099999999995</v>
      </c>
      <c r="AD94">
        <f t="shared" si="39"/>
        <v>320396.04239232518</v>
      </c>
      <c r="AE94">
        <f t="shared" si="40"/>
        <v>6.0942695075935777E-2</v>
      </c>
      <c r="AF94">
        <f t="shared" si="41"/>
        <v>60.942695075935774</v>
      </c>
      <c r="AG94">
        <f t="shared" si="42"/>
        <v>140.32181580266052</v>
      </c>
      <c r="AH94">
        <f t="shared" si="43"/>
        <v>4.2915636214891553E-3</v>
      </c>
      <c r="AJ94">
        <v>62</v>
      </c>
      <c r="AK94">
        <v>223.37426299042451</v>
      </c>
      <c r="AL94">
        <v>90.762272903687617</v>
      </c>
    </row>
    <row r="95" spans="1:38" x14ac:dyDescent="0.2">
      <c r="B95">
        <v>1500</v>
      </c>
      <c r="C95">
        <v>1400000</v>
      </c>
      <c r="E95">
        <v>500.06914</v>
      </c>
      <c r="F95">
        <v>-519603.01653000002</v>
      </c>
      <c r="G95">
        <v>2512767.4333299999</v>
      </c>
      <c r="H95">
        <v>303.16259000000002</v>
      </c>
      <c r="J95">
        <f t="shared" si="34"/>
        <v>2210.2635091989068</v>
      </c>
      <c r="K95">
        <f t="shared" si="35"/>
        <v>9.1681437564941015E-2</v>
      </c>
      <c r="L95" s="2">
        <f t="shared" si="36"/>
        <v>0.99837515108392116</v>
      </c>
      <c r="M95">
        <f t="shared" si="37"/>
        <v>-48.194680000015069</v>
      </c>
      <c r="N95">
        <f t="shared" si="38"/>
        <v>-4.5369899200000798</v>
      </c>
      <c r="P95">
        <f t="shared" si="29"/>
        <v>1500</v>
      </c>
      <c r="Q95">
        <v>1400000</v>
      </c>
      <c r="R95">
        <v>500.06914</v>
      </c>
      <c r="S95">
        <v>-519603.01653000002</v>
      </c>
      <c r="T95">
        <v>2512767.4333299999</v>
      </c>
      <c r="U95">
        <v>303.16259000000002</v>
      </c>
      <c r="V95">
        <v>733.09316999999999</v>
      </c>
      <c r="W95">
        <f t="shared" si="33"/>
        <v>7.3309316999999999E-2</v>
      </c>
      <c r="Y95">
        <v>1400000</v>
      </c>
      <c r="Z95">
        <v>23.853100000000001</v>
      </c>
      <c r="AA95">
        <v>108.765</v>
      </c>
      <c r="AB95">
        <v>84.911900000000003</v>
      </c>
      <c r="AD95">
        <f t="shared" si="39"/>
        <v>320393.77843733365</v>
      </c>
      <c r="AE95">
        <f t="shared" si="40"/>
        <v>7.4384489659317085E-2</v>
      </c>
      <c r="AF95">
        <f t="shared" si="41"/>
        <v>74.384489659317083</v>
      </c>
      <c r="AG95">
        <f t="shared" si="42"/>
        <v>128.62742224997487</v>
      </c>
      <c r="AH95">
        <f t="shared" si="43"/>
        <v>4.6817388505981479E-3</v>
      </c>
      <c r="AJ95">
        <v>63</v>
      </c>
      <c r="AK95">
        <v>249.02322509681431</v>
      </c>
      <c r="AL95">
        <v>87.515186042019366</v>
      </c>
    </row>
    <row r="96" spans="1:38" x14ac:dyDescent="0.2">
      <c r="B96">
        <v>1625</v>
      </c>
      <c r="C96">
        <v>1500000</v>
      </c>
      <c r="E96">
        <v>499.94626</v>
      </c>
      <c r="F96">
        <v>-519605.71463</v>
      </c>
      <c r="G96">
        <v>2512767.4333299999</v>
      </c>
      <c r="H96">
        <v>383.36876999999998</v>
      </c>
      <c r="J96">
        <f t="shared" si="34"/>
        <v>2207.5654091989272</v>
      </c>
      <c r="K96">
        <f t="shared" si="35"/>
        <v>9.9321557362019433E-2</v>
      </c>
      <c r="L96" s="2">
        <f t="shared" si="36"/>
        <v>0.99837515108392116</v>
      </c>
      <c r="M96">
        <f t="shared" si="37"/>
        <v>-50.892779999994673</v>
      </c>
      <c r="N96">
        <f t="shared" si="38"/>
        <v>-4.5215847999998369</v>
      </c>
      <c r="P96">
        <f t="shared" si="29"/>
        <v>1625</v>
      </c>
      <c r="Q96">
        <v>1500000</v>
      </c>
      <c r="R96">
        <v>499.94626</v>
      </c>
      <c r="S96">
        <v>-519605.71463</v>
      </c>
      <c r="T96">
        <v>2512767.4333299999</v>
      </c>
      <c r="U96">
        <v>383.36876999999998</v>
      </c>
      <c r="V96">
        <v>872.09928000000002</v>
      </c>
      <c r="W96">
        <f t="shared" si="33"/>
        <v>8.7209928000000006E-2</v>
      </c>
      <c r="Y96">
        <v>1500000</v>
      </c>
      <c r="Z96">
        <v>23.4148</v>
      </c>
      <c r="AA96">
        <v>108.682</v>
      </c>
      <c r="AB96">
        <v>85.267200000000003</v>
      </c>
      <c r="AD96">
        <f t="shared" si="39"/>
        <v>324432.53749179485</v>
      </c>
      <c r="AE96">
        <f t="shared" si="40"/>
        <v>8.7387398993589049E-2</v>
      </c>
      <c r="AF96">
        <f t="shared" si="41"/>
        <v>87.387398993589045</v>
      </c>
      <c r="AG96">
        <f t="shared" si="42"/>
        <v>120.22970712465161</v>
      </c>
      <c r="AH96">
        <f t="shared" si="43"/>
        <v>5.0087454623477697E-3</v>
      </c>
      <c r="AJ96">
        <v>64</v>
      </c>
      <c r="AK96">
        <v>190.18768095621516</v>
      </c>
      <c r="AL96">
        <v>85.147107369259686</v>
      </c>
    </row>
    <row r="97" spans="2:38" x14ac:dyDescent="0.2">
      <c r="B97">
        <v>1750</v>
      </c>
      <c r="C97">
        <v>1600000</v>
      </c>
      <c r="E97">
        <v>500.02798000000001</v>
      </c>
      <c r="F97">
        <v>-519607.87040999997</v>
      </c>
      <c r="G97">
        <v>2512767.4333299999</v>
      </c>
      <c r="H97">
        <v>445.37945000000002</v>
      </c>
      <c r="J97">
        <f t="shared" si="34"/>
        <v>2205.4096291989554</v>
      </c>
      <c r="K97">
        <f t="shared" si="35"/>
        <v>0.10696167715909785</v>
      </c>
      <c r="L97" s="2">
        <f t="shared" si="36"/>
        <v>0.99837515108392116</v>
      </c>
      <c r="M97">
        <f t="shared" si="37"/>
        <v>-53.048559999966528</v>
      </c>
      <c r="N97">
        <f t="shared" si="38"/>
        <v>-4.5172462399997748</v>
      </c>
      <c r="P97">
        <f t="shared" si="29"/>
        <v>1750</v>
      </c>
      <c r="Q97">
        <v>1600000</v>
      </c>
      <c r="R97">
        <v>500.02798000000001</v>
      </c>
      <c r="S97">
        <v>-519607.87040999997</v>
      </c>
      <c r="T97">
        <v>2512767.4333299999</v>
      </c>
      <c r="U97">
        <v>445.37945000000002</v>
      </c>
      <c r="V97">
        <v>1047.3418300000001</v>
      </c>
      <c r="W97">
        <f t="shared" si="33"/>
        <v>0.10473418300000001</v>
      </c>
      <c r="Y97">
        <v>1600000</v>
      </c>
      <c r="Z97">
        <v>23.4436</v>
      </c>
      <c r="AA97">
        <v>108.637</v>
      </c>
      <c r="AB97">
        <v>85.193399999999997</v>
      </c>
      <c r="AD97">
        <f t="shared" si="39"/>
        <v>323590.86317412934</v>
      </c>
      <c r="AE97">
        <f t="shared" si="40"/>
        <v>0.10522028827428966</v>
      </c>
      <c r="AF97">
        <f t="shared" si="41"/>
        <v>105.22028827428966</v>
      </c>
      <c r="AG97">
        <f t="shared" si="42"/>
        <v>111.35223874483468</v>
      </c>
      <c r="AH97">
        <f t="shared" si="43"/>
        <v>5.4080636975781899E-3</v>
      </c>
      <c r="AJ97">
        <v>65</v>
      </c>
      <c r="AK97">
        <v>191.18321873056311</v>
      </c>
      <c r="AL97">
        <v>83.809907886015594</v>
      </c>
    </row>
    <row r="98" spans="2:38" x14ac:dyDescent="0.2">
      <c r="B98">
        <v>1875</v>
      </c>
      <c r="C98">
        <v>1700000</v>
      </c>
      <c r="E98">
        <v>499.96886999999998</v>
      </c>
      <c r="F98">
        <v>-519610.08629000001</v>
      </c>
      <c r="G98">
        <v>2512767.4333299999</v>
      </c>
      <c r="H98">
        <v>511.72036000000003</v>
      </c>
      <c r="J98">
        <f t="shared" si="34"/>
        <v>2203.1937491989229</v>
      </c>
      <c r="K98">
        <f t="shared" si="35"/>
        <v>0.11460179695617627</v>
      </c>
      <c r="L98" s="2">
        <f t="shared" si="36"/>
        <v>0.99837515108392116</v>
      </c>
      <c r="M98">
        <f t="shared" si="37"/>
        <v>-55.264439999999013</v>
      </c>
      <c r="N98">
        <f t="shared" si="38"/>
        <v>-4.5177270400002598</v>
      </c>
      <c r="P98">
        <f t="shared" si="29"/>
        <v>1875</v>
      </c>
      <c r="Q98">
        <v>1700000</v>
      </c>
      <c r="R98">
        <v>499.96886999999998</v>
      </c>
      <c r="S98">
        <v>-519610.08629000001</v>
      </c>
      <c r="T98">
        <v>2512767.4333299999</v>
      </c>
      <c r="U98">
        <v>511.72036000000003</v>
      </c>
      <c r="V98">
        <v>1240.1101100000001</v>
      </c>
      <c r="W98">
        <f t="shared" si="33"/>
        <v>0.12401101100000002</v>
      </c>
      <c r="Y98">
        <v>1700000</v>
      </c>
      <c r="Z98">
        <v>23.401900000000001</v>
      </c>
      <c r="AA98">
        <v>108.86799999999999</v>
      </c>
      <c r="AB98">
        <v>85.466099999999997</v>
      </c>
      <c r="AD98">
        <f t="shared" si="39"/>
        <v>326708.21705806616</v>
      </c>
      <c r="AE98">
        <f t="shared" si="40"/>
        <v>0.12339781765120122</v>
      </c>
      <c r="AF98">
        <f t="shared" si="41"/>
        <v>123.39781765120122</v>
      </c>
      <c r="AG98">
        <f t="shared" si="42"/>
        <v>104.92996709992929</v>
      </c>
      <c r="AH98">
        <f t="shared" si="43"/>
        <v>5.7390659374409137E-3</v>
      </c>
      <c r="AJ98">
        <v>66</v>
      </c>
      <c r="AK98">
        <v>272.16059399032872</v>
      </c>
      <c r="AL98">
        <v>83.17010480018152</v>
      </c>
    </row>
    <row r="99" spans="2:38" x14ac:dyDescent="0.2">
      <c r="B99">
        <v>2000</v>
      </c>
      <c r="C99">
        <v>1800000</v>
      </c>
      <c r="E99">
        <v>500.01945999999998</v>
      </c>
      <c r="F99">
        <v>-519601.05787000002</v>
      </c>
      <c r="G99">
        <v>2512767.4333299999</v>
      </c>
      <c r="H99">
        <v>625.01238999999998</v>
      </c>
      <c r="J99">
        <f t="shared" si="34"/>
        <v>2212.2221691989107</v>
      </c>
      <c r="K99">
        <f t="shared" si="35"/>
        <v>0.12224191675325469</v>
      </c>
      <c r="L99" s="2">
        <f t="shared" si="36"/>
        <v>0.99837515108392116</v>
      </c>
      <c r="M99">
        <f t="shared" si="37"/>
        <v>-46.236020000011194</v>
      </c>
      <c r="N99">
        <f t="shared" si="38"/>
        <v>-4.4277726400000974</v>
      </c>
      <c r="P99">
        <f t="shared" si="29"/>
        <v>2000</v>
      </c>
      <c r="Q99">
        <v>1800000</v>
      </c>
      <c r="R99">
        <v>500.01945999999998</v>
      </c>
      <c r="S99">
        <v>-519601.05787000002</v>
      </c>
      <c r="T99">
        <v>2512767.4333299999</v>
      </c>
      <c r="U99">
        <v>625.01238999999998</v>
      </c>
      <c r="V99">
        <v>1403.5280600000001</v>
      </c>
      <c r="W99">
        <f t="shared" si="33"/>
        <v>0.14035280600000002</v>
      </c>
      <c r="Y99">
        <v>1800000</v>
      </c>
      <c r="Z99">
        <v>23.335799999999999</v>
      </c>
      <c r="AA99">
        <v>108.286</v>
      </c>
      <c r="AB99">
        <v>84.950199999999995</v>
      </c>
      <c r="AD99">
        <f t="shared" si="39"/>
        <v>320827.52038003644</v>
      </c>
      <c r="AE99">
        <f t="shared" si="40"/>
        <v>0.14221872259738741</v>
      </c>
      <c r="AF99">
        <f t="shared" si="41"/>
        <v>142.2187225973874</v>
      </c>
      <c r="AG99">
        <f t="shared" si="42"/>
        <v>96.601166386428972</v>
      </c>
      <c r="AH99">
        <f t="shared" si="43"/>
        <v>6.2338791810344039E-3</v>
      </c>
      <c r="AJ99">
        <v>67</v>
      </c>
      <c r="AK99">
        <v>287.96915378336564</v>
      </c>
      <c r="AL99">
        <v>82.950584312361315</v>
      </c>
    </row>
    <row r="100" spans="2:38" x14ac:dyDescent="0.2">
      <c r="B100">
        <v>2125</v>
      </c>
      <c r="C100">
        <v>1900000</v>
      </c>
      <c r="E100">
        <v>500.02864</v>
      </c>
      <c r="F100">
        <v>-519601.84492</v>
      </c>
      <c r="G100">
        <v>2512767.4333299999</v>
      </c>
      <c r="H100">
        <v>705.29021</v>
      </c>
      <c r="J100">
        <f t="shared" si="34"/>
        <v>2211.4351191989263</v>
      </c>
      <c r="K100">
        <f t="shared" si="35"/>
        <v>0.12988203655033312</v>
      </c>
      <c r="L100" s="2">
        <f t="shared" si="36"/>
        <v>0.99837515108392116</v>
      </c>
      <c r="M100">
        <f t="shared" si="37"/>
        <v>-47.023069999995641</v>
      </c>
      <c r="N100">
        <f t="shared" si="38"/>
        <v>-4.5062963999998757</v>
      </c>
      <c r="P100">
        <f t="shared" si="29"/>
        <v>2125</v>
      </c>
      <c r="Q100">
        <v>1900000</v>
      </c>
      <c r="R100">
        <v>500.02864</v>
      </c>
      <c r="S100">
        <v>-519601.84492</v>
      </c>
      <c r="T100">
        <v>2512767.4333299999</v>
      </c>
      <c r="U100">
        <v>705.29021</v>
      </c>
      <c r="V100">
        <v>1634.97912</v>
      </c>
      <c r="W100">
        <f t="shared" si="33"/>
        <v>0.163497912</v>
      </c>
      <c r="Y100">
        <v>1900000</v>
      </c>
      <c r="Z100">
        <v>22.984200000000001</v>
      </c>
      <c r="AA100">
        <v>108.224</v>
      </c>
      <c r="AB100">
        <v>85.239800000000002</v>
      </c>
      <c r="AD100">
        <f t="shared" si="39"/>
        <v>324119.87581396004</v>
      </c>
      <c r="AE100">
        <f t="shared" si="40"/>
        <v>0.16398866691469924</v>
      </c>
      <c r="AF100">
        <f t="shared" si="41"/>
        <v>163.98866691469925</v>
      </c>
      <c r="AG100">
        <f t="shared" si="42"/>
        <v>91.851759630666692</v>
      </c>
      <c r="AH100">
        <f t="shared" si="43"/>
        <v>6.5562162599979469E-3</v>
      </c>
      <c r="AJ100">
        <v>68</v>
      </c>
      <c r="AK100">
        <v>215.72330303757545</v>
      </c>
      <c r="AL100">
        <v>81.459573406153766</v>
      </c>
    </row>
    <row r="101" spans="2:38" x14ac:dyDescent="0.2">
      <c r="B101">
        <v>2250</v>
      </c>
      <c r="C101">
        <v>2000000</v>
      </c>
      <c r="E101">
        <v>500.04074000000003</v>
      </c>
      <c r="F101">
        <v>-519593.57851999998</v>
      </c>
      <c r="G101">
        <v>2512767.4333299999</v>
      </c>
      <c r="H101">
        <v>824.47257999999999</v>
      </c>
      <c r="J101">
        <f t="shared" si="34"/>
        <v>2219.7015191989485</v>
      </c>
      <c r="K101">
        <f t="shared" si="35"/>
        <v>0.13752215634741152</v>
      </c>
      <c r="L101" s="2">
        <f t="shared" si="36"/>
        <v>0.99837515108392116</v>
      </c>
      <c r="M101">
        <f t="shared" si="37"/>
        <v>-38.756669999973383</v>
      </c>
      <c r="N101">
        <f t="shared" si="38"/>
        <v>-4.4338687999998223</v>
      </c>
      <c r="P101">
        <f t="shared" si="29"/>
        <v>2250</v>
      </c>
      <c r="Q101">
        <v>2000000</v>
      </c>
      <c r="R101">
        <v>500.04074000000003</v>
      </c>
      <c r="S101">
        <v>-519593.57851999998</v>
      </c>
      <c r="T101">
        <v>2512767.4333299999</v>
      </c>
      <c r="U101">
        <v>824.47257999999999</v>
      </c>
      <c r="V101">
        <v>1861.1730700000001</v>
      </c>
      <c r="W101">
        <f t="shared" si="33"/>
        <v>0.18611730700000001</v>
      </c>
      <c r="Y101">
        <v>2000000</v>
      </c>
      <c r="Z101">
        <v>23.182099999999998</v>
      </c>
      <c r="AA101">
        <v>107.89400000000001</v>
      </c>
      <c r="AB101">
        <v>84.7119</v>
      </c>
      <c r="AD101">
        <f t="shared" si="39"/>
        <v>318135.15705884143</v>
      </c>
      <c r="AE101">
        <f t="shared" si="40"/>
        <v>0.19018768095621516</v>
      </c>
      <c r="AF101">
        <f t="shared" si="41"/>
        <v>190.18768095621516</v>
      </c>
      <c r="AG101">
        <f t="shared" si="42"/>
        <v>85.147107369259686</v>
      </c>
      <c r="AH101">
        <f t="shared" si="43"/>
        <v>7.0724657431804876E-3</v>
      </c>
      <c r="AJ101">
        <v>69</v>
      </c>
      <c r="AK101">
        <v>316.49047033242215</v>
      </c>
      <c r="AL101">
        <v>80.62876133315514</v>
      </c>
    </row>
    <row r="102" spans="2:38" x14ac:dyDescent="0.2">
      <c r="B102">
        <v>2375</v>
      </c>
      <c r="C102">
        <v>2100000</v>
      </c>
      <c r="E102">
        <v>499.99880999999999</v>
      </c>
      <c r="F102">
        <v>-519593.29975000001</v>
      </c>
      <c r="G102">
        <v>2512767.4333299999</v>
      </c>
      <c r="H102">
        <v>978.18358999999998</v>
      </c>
      <c r="J102">
        <f t="shared" si="34"/>
        <v>2219.9802891989239</v>
      </c>
      <c r="K102">
        <f t="shared" si="35"/>
        <v>0.14516227614448995</v>
      </c>
      <c r="L102" s="2">
        <f t="shared" si="36"/>
        <v>0.99837515108392116</v>
      </c>
      <c r="M102">
        <f t="shared" si="37"/>
        <v>-38.477899999998044</v>
      </c>
      <c r="N102">
        <f t="shared" si="38"/>
        <v>-4.4977698400001973</v>
      </c>
      <c r="P102">
        <f t="shared" si="29"/>
        <v>2375</v>
      </c>
      <c r="Q102">
        <v>2100000</v>
      </c>
      <c r="R102">
        <v>499.99880999999999</v>
      </c>
      <c r="S102">
        <v>-519593.29975000001</v>
      </c>
      <c r="T102">
        <v>2512767.4333299999</v>
      </c>
      <c r="U102">
        <v>978.18358999999998</v>
      </c>
      <c r="V102">
        <v>2147.13168</v>
      </c>
      <c r="W102">
        <f t="shared" si="33"/>
        <v>0.21471316800000001</v>
      </c>
      <c r="Y102">
        <v>2100000</v>
      </c>
      <c r="Z102">
        <v>23.067499999999999</v>
      </c>
      <c r="AA102">
        <v>107.754</v>
      </c>
      <c r="AB102">
        <v>84.686499999999995</v>
      </c>
      <c r="AD102">
        <f t="shared" si="39"/>
        <v>317849.07409991842</v>
      </c>
      <c r="AE102">
        <f t="shared" si="40"/>
        <v>0.21960641267265946</v>
      </c>
      <c r="AF102">
        <f t="shared" si="41"/>
        <v>219.60641267265945</v>
      </c>
      <c r="AG102">
        <f t="shared" si="42"/>
        <v>80.593142072829835</v>
      </c>
      <c r="AH102">
        <f t="shared" si="43"/>
        <v>7.4720997905232201E-3</v>
      </c>
      <c r="AJ102">
        <v>70</v>
      </c>
      <c r="AK102">
        <v>219.60641267265945</v>
      </c>
      <c r="AL102">
        <v>80.593142072829835</v>
      </c>
    </row>
    <row r="103" spans="2:38" x14ac:dyDescent="0.2">
      <c r="B103">
        <v>2500</v>
      </c>
      <c r="C103">
        <v>2200000</v>
      </c>
      <c r="E103">
        <v>500.0265</v>
      </c>
      <c r="F103">
        <v>-519583.24336000002</v>
      </c>
      <c r="G103">
        <v>2512767.4333299999</v>
      </c>
      <c r="H103">
        <v>1076.8212799999999</v>
      </c>
      <c r="J103">
        <f t="shared" si="34"/>
        <v>2230.0366791989072</v>
      </c>
      <c r="K103">
        <f t="shared" si="35"/>
        <v>0.15280239594156836</v>
      </c>
      <c r="L103" s="2">
        <f t="shared" si="36"/>
        <v>0.99837515108392116</v>
      </c>
      <c r="M103">
        <f t="shared" si="37"/>
        <v>-28.421510000014678</v>
      </c>
      <c r="N103">
        <f t="shared" si="38"/>
        <v>-4.419548880000133</v>
      </c>
      <c r="P103">
        <f t="shared" si="29"/>
        <v>2500</v>
      </c>
      <c r="Q103">
        <v>2200000</v>
      </c>
      <c r="R103">
        <v>500.0265</v>
      </c>
      <c r="S103">
        <v>-519583.24336000002</v>
      </c>
      <c r="T103">
        <v>2512767.4333299999</v>
      </c>
      <c r="U103">
        <v>1076.8212799999999</v>
      </c>
      <c r="V103">
        <v>2431.7997999999998</v>
      </c>
      <c r="W103">
        <f t="shared" si="33"/>
        <v>0.24317997999999999</v>
      </c>
      <c r="Y103">
        <v>2200000</v>
      </c>
      <c r="Z103">
        <v>22.8691</v>
      </c>
      <c r="AA103">
        <v>107.693</v>
      </c>
      <c r="AB103">
        <v>84.823899999999995</v>
      </c>
      <c r="AD103">
        <f t="shared" si="39"/>
        <v>319398.67259634566</v>
      </c>
      <c r="AE103">
        <f t="shared" si="40"/>
        <v>0.24751527168166648</v>
      </c>
      <c r="AF103">
        <f t="shared" si="41"/>
        <v>247.51527168166649</v>
      </c>
      <c r="AG103">
        <f t="shared" si="42"/>
        <v>76.936752255007733</v>
      </c>
      <c r="AH103">
        <f t="shared" si="43"/>
        <v>7.8272084842365228E-3</v>
      </c>
      <c r="AJ103">
        <v>71</v>
      </c>
      <c r="AK103">
        <v>300.81130294976396</v>
      </c>
      <c r="AL103">
        <v>78.487510300806377</v>
      </c>
    </row>
    <row r="104" spans="2:38" x14ac:dyDescent="0.2">
      <c r="B104">
        <v>2625</v>
      </c>
      <c r="C104">
        <v>2300000</v>
      </c>
      <c r="E104">
        <v>499.85270000000003</v>
      </c>
      <c r="F104">
        <v>-519578.00630000001</v>
      </c>
      <c r="G104">
        <v>2512767.4333299999</v>
      </c>
      <c r="H104">
        <v>1212.1327000000001</v>
      </c>
      <c r="J104">
        <f t="shared" si="34"/>
        <v>2235.2737391989212</v>
      </c>
      <c r="K104">
        <f t="shared" si="35"/>
        <v>0.16044251573864679</v>
      </c>
      <c r="L104" s="2">
        <f t="shared" si="36"/>
        <v>0.99837515108392116</v>
      </c>
      <c r="M104">
        <f t="shared" si="37"/>
        <v>-23.184450000000652</v>
      </c>
      <c r="N104">
        <f t="shared" si="38"/>
        <v>-4.458103519999888</v>
      </c>
      <c r="P104">
        <f t="shared" si="29"/>
        <v>2625</v>
      </c>
      <c r="Q104">
        <v>2300000</v>
      </c>
      <c r="R104">
        <v>499.85270000000003</v>
      </c>
      <c r="S104">
        <v>-519578.00630000001</v>
      </c>
      <c r="T104">
        <v>2512767.4333299999</v>
      </c>
      <c r="U104">
        <v>1212.1327000000001</v>
      </c>
      <c r="V104">
        <v>2706.0722999999998</v>
      </c>
      <c r="W104">
        <f t="shared" si="33"/>
        <v>0.27060722999999998</v>
      </c>
      <c r="Y104">
        <v>2300000</v>
      </c>
      <c r="Z104">
        <v>22.7012</v>
      </c>
      <c r="AA104">
        <v>107.65300000000001</v>
      </c>
      <c r="AB104">
        <v>84.951800000000006</v>
      </c>
      <c r="AD104">
        <f t="shared" si="39"/>
        <v>320845.6486611084</v>
      </c>
      <c r="AE104">
        <f t="shared" si="40"/>
        <v>0.27418931752663545</v>
      </c>
      <c r="AF104">
        <f t="shared" si="41"/>
        <v>274.18931752663542</v>
      </c>
      <c r="AG104">
        <f t="shared" si="42"/>
        <v>73.605047475702648</v>
      </c>
      <c r="AH104">
        <f t="shared" si="43"/>
        <v>8.1815041312049801E-3</v>
      </c>
      <c r="AJ104">
        <v>72</v>
      </c>
      <c r="AK104">
        <v>247.51527168166649</v>
      </c>
      <c r="AL104">
        <v>76.936752255007733</v>
      </c>
    </row>
    <row r="105" spans="2:38" x14ac:dyDescent="0.2">
      <c r="B105">
        <v>2750</v>
      </c>
      <c r="C105">
        <v>2400000</v>
      </c>
      <c r="E105">
        <v>500.00675000000001</v>
      </c>
      <c r="F105">
        <v>-519567.14626000001</v>
      </c>
      <c r="G105">
        <v>2512767.4333299999</v>
      </c>
      <c r="H105">
        <v>1391.8880300000001</v>
      </c>
      <c r="J105">
        <f t="shared" si="34"/>
        <v>2246.1337791989208</v>
      </c>
      <c r="K105">
        <f t="shared" si="35"/>
        <v>0.16808263553572519</v>
      </c>
      <c r="L105" s="2">
        <f t="shared" si="36"/>
        <v>0.99837515108392116</v>
      </c>
      <c r="M105">
        <f t="shared" si="37"/>
        <v>-12.32441000000108</v>
      </c>
      <c r="N105">
        <f t="shared" si="38"/>
        <v>-4.413119680000003</v>
      </c>
      <c r="P105">
        <f t="shared" si="29"/>
        <v>2750</v>
      </c>
      <c r="Q105">
        <v>2400000</v>
      </c>
      <c r="R105">
        <v>500.00675000000001</v>
      </c>
      <c r="S105">
        <v>-519567.14626000001</v>
      </c>
      <c r="T105">
        <v>2512767.4333299999</v>
      </c>
      <c r="U105">
        <v>1391.8880300000001</v>
      </c>
      <c r="V105">
        <v>3046.0440100000001</v>
      </c>
      <c r="W105">
        <f t="shared" si="33"/>
        <v>0.30460440100000002</v>
      </c>
      <c r="Y105">
        <v>2400000</v>
      </c>
      <c r="Z105">
        <v>22.060600000000001</v>
      </c>
      <c r="AA105">
        <v>107.236</v>
      </c>
      <c r="AB105">
        <v>85.175399999999996</v>
      </c>
      <c r="AD105">
        <f t="shared" si="39"/>
        <v>323385.7978179513</v>
      </c>
      <c r="AE105">
        <f t="shared" si="40"/>
        <v>0.30621222090613981</v>
      </c>
      <c r="AF105">
        <f t="shared" si="41"/>
        <v>306.21222090613981</v>
      </c>
      <c r="AG105">
        <f t="shared" si="42"/>
        <v>70.815609980352818</v>
      </c>
      <c r="AH105">
        <f t="shared" si="43"/>
        <v>8.5037748056830294E-3</v>
      </c>
      <c r="AJ105">
        <v>73</v>
      </c>
      <c r="AK105">
        <v>247.43574230183353</v>
      </c>
      <c r="AL105">
        <v>76.2733816296589</v>
      </c>
    </row>
    <row r="106" spans="2:38" x14ac:dyDescent="0.2">
      <c r="B106">
        <v>2875</v>
      </c>
      <c r="C106">
        <v>2500000</v>
      </c>
      <c r="E106">
        <v>499.97041999999999</v>
      </c>
      <c r="F106">
        <v>-519556.57770999998</v>
      </c>
      <c r="G106">
        <v>2512767.4333299999</v>
      </c>
      <c r="H106">
        <v>1513.1962599999999</v>
      </c>
      <c r="J106">
        <f t="shared" si="34"/>
        <v>2256.7023291989462</v>
      </c>
      <c r="K106">
        <f t="shared" si="35"/>
        <v>0.17572275533280363</v>
      </c>
      <c r="L106" s="2">
        <f t="shared" si="36"/>
        <v>0.99837515108392116</v>
      </c>
      <c r="M106">
        <f t="shared" si="37"/>
        <v>-1.7558599999756552</v>
      </c>
      <c r="N106">
        <f t="shared" si="38"/>
        <v>-4.4154515999997965</v>
      </c>
      <c r="P106">
        <f t="shared" si="29"/>
        <v>2875</v>
      </c>
      <c r="Q106">
        <v>2500000</v>
      </c>
      <c r="R106">
        <v>499.97041999999999</v>
      </c>
      <c r="S106">
        <v>-519556.57770999998</v>
      </c>
      <c r="T106">
        <v>2512767.4333299999</v>
      </c>
      <c r="U106">
        <v>1513.1962599999999</v>
      </c>
      <c r="V106">
        <v>3383.2048</v>
      </c>
      <c r="W106">
        <f t="shared" si="33"/>
        <v>0.33832048000000003</v>
      </c>
      <c r="Y106">
        <v>2500000</v>
      </c>
      <c r="Z106">
        <v>22.6295</v>
      </c>
      <c r="AA106">
        <v>107.521</v>
      </c>
      <c r="AB106">
        <v>84.891499999999994</v>
      </c>
      <c r="AD106">
        <f t="shared" si="39"/>
        <v>320162.91104664776</v>
      </c>
      <c r="AE106">
        <f t="shared" si="40"/>
        <v>0.34352991091053914</v>
      </c>
      <c r="AF106">
        <f t="shared" si="41"/>
        <v>343.52991091053912</v>
      </c>
      <c r="AG106">
        <f t="shared" si="42"/>
        <v>67.061601750362186</v>
      </c>
      <c r="AH106">
        <f t="shared" si="43"/>
        <v>8.979803408837422E-3</v>
      </c>
      <c r="AJ106">
        <v>74</v>
      </c>
      <c r="AK106">
        <v>334.22704988557405</v>
      </c>
      <c r="AL106">
        <v>76.090561996521444</v>
      </c>
    </row>
    <row r="107" spans="2:38" x14ac:dyDescent="0.2">
      <c r="B107">
        <v>3000</v>
      </c>
      <c r="C107">
        <v>2600000</v>
      </c>
      <c r="E107">
        <v>499.94565</v>
      </c>
      <c r="F107">
        <v>-519545.95046000002</v>
      </c>
      <c r="G107">
        <v>2512767.4333299999</v>
      </c>
      <c r="H107">
        <v>1684.02331</v>
      </c>
      <c r="J107">
        <f t="shared" si="34"/>
        <v>2267.3295791989076</v>
      </c>
      <c r="K107">
        <f t="shared" si="35"/>
        <v>0.18336287512988203</v>
      </c>
      <c r="L107" s="2">
        <f t="shared" si="36"/>
        <v>0.99837515108392116</v>
      </c>
      <c r="M107">
        <f t="shared" si="37"/>
        <v>8.8713899999856949</v>
      </c>
      <c r="N107">
        <f t="shared" si="38"/>
        <v>-4.4149820000003093</v>
      </c>
      <c r="P107">
        <f t="shared" si="29"/>
        <v>3000</v>
      </c>
      <c r="Q107">
        <v>2600000</v>
      </c>
      <c r="R107">
        <v>499.94565</v>
      </c>
      <c r="S107">
        <v>-519545.95046000002</v>
      </c>
      <c r="T107">
        <v>2512767.4333299999</v>
      </c>
      <c r="U107">
        <v>1684.02331</v>
      </c>
      <c r="V107">
        <v>3747.90681</v>
      </c>
      <c r="W107">
        <f t="shared" si="33"/>
        <v>0.37479068100000001</v>
      </c>
      <c r="Y107">
        <v>2600000</v>
      </c>
      <c r="Z107">
        <v>22.342199999999998</v>
      </c>
      <c r="AA107">
        <v>107.328</v>
      </c>
      <c r="AB107">
        <v>84.985799999999998</v>
      </c>
      <c r="AD107">
        <f t="shared" si="39"/>
        <v>321231.03609069285</v>
      </c>
      <c r="AE107">
        <f t="shared" si="40"/>
        <v>0.37929627175666403</v>
      </c>
      <c r="AF107">
        <f t="shared" si="41"/>
        <v>379.29627175666405</v>
      </c>
      <c r="AG107">
        <f t="shared" si="42"/>
        <v>64.481776644605077</v>
      </c>
      <c r="AH107">
        <f t="shared" si="43"/>
        <v>9.3390727014092522E-3</v>
      </c>
      <c r="AJ107">
        <v>75</v>
      </c>
      <c r="AK107">
        <v>368.68053316647189</v>
      </c>
      <c r="AL107">
        <v>73.77679496960188</v>
      </c>
    </row>
    <row r="108" spans="2:38" x14ac:dyDescent="0.2">
      <c r="B108">
        <v>3125</v>
      </c>
      <c r="C108">
        <v>2700000</v>
      </c>
      <c r="E108">
        <v>500.03185000000002</v>
      </c>
      <c r="F108">
        <v>-519528.55012000003</v>
      </c>
      <c r="G108">
        <v>2512767.4333299999</v>
      </c>
      <c r="H108">
        <v>1883.9112</v>
      </c>
      <c r="J108">
        <f t="shared" si="34"/>
        <v>2284.7299191989005</v>
      </c>
      <c r="K108">
        <f t="shared" si="35"/>
        <v>0.19100299492696046</v>
      </c>
      <c r="L108" s="2">
        <f t="shared" si="36"/>
        <v>0.99837515108392116</v>
      </c>
      <c r="M108">
        <f t="shared" si="37"/>
        <v>26.271729999978561</v>
      </c>
      <c r="N108">
        <f t="shared" si="38"/>
        <v>-4.3607972800000567</v>
      </c>
      <c r="P108">
        <f t="shared" si="29"/>
        <v>3125</v>
      </c>
      <c r="Q108">
        <v>2700000</v>
      </c>
      <c r="R108">
        <v>500.03185000000002</v>
      </c>
      <c r="S108">
        <v>-519528.55012000003</v>
      </c>
      <c r="T108">
        <v>2512767.4333299999</v>
      </c>
      <c r="U108">
        <v>1883.9112</v>
      </c>
      <c r="V108">
        <v>4126.1120799999999</v>
      </c>
      <c r="W108">
        <f t="shared" si="33"/>
        <v>0.41261120800000001</v>
      </c>
      <c r="Y108">
        <v>2700000</v>
      </c>
      <c r="Z108">
        <v>22.1325</v>
      </c>
      <c r="AA108">
        <v>106.892</v>
      </c>
      <c r="AB108">
        <v>84.759500000000003</v>
      </c>
      <c r="AD108">
        <f t="shared" si="39"/>
        <v>318671.7432098256</v>
      </c>
      <c r="AE108">
        <f t="shared" si="40"/>
        <v>0.42092503169786727</v>
      </c>
      <c r="AF108">
        <f t="shared" si="41"/>
        <v>420.92503169786727</v>
      </c>
      <c r="AG108">
        <f t="shared" si="42"/>
        <v>61.409319603506226</v>
      </c>
      <c r="AH108">
        <f t="shared" si="43"/>
        <v>9.8063291351890621E-3</v>
      </c>
      <c r="AJ108">
        <v>76</v>
      </c>
      <c r="AK108">
        <v>274.18931752663542</v>
      </c>
      <c r="AL108">
        <v>73.605047475702648</v>
      </c>
    </row>
    <row r="109" spans="2:38" x14ac:dyDescent="0.2">
      <c r="B109">
        <v>3250</v>
      </c>
      <c r="C109">
        <v>2800000</v>
      </c>
      <c r="E109">
        <v>499.94024999999999</v>
      </c>
      <c r="F109">
        <v>-519513.13777999999</v>
      </c>
      <c r="G109">
        <v>2512767.4333299999</v>
      </c>
      <c r="H109">
        <v>2032.4816900000001</v>
      </c>
      <c r="J109">
        <f t="shared" si="34"/>
        <v>2300.1422591989394</v>
      </c>
      <c r="K109">
        <f t="shared" si="35"/>
        <v>0.19864311472403887</v>
      </c>
      <c r="L109" s="2">
        <f t="shared" si="36"/>
        <v>0.99837515108392116</v>
      </c>
      <c r="M109">
        <f t="shared" si="37"/>
        <v>41.684070000017527</v>
      </c>
      <c r="N109">
        <f t="shared" si="38"/>
        <v>-4.3767012799996881</v>
      </c>
      <c r="P109">
        <f t="shared" si="29"/>
        <v>3250</v>
      </c>
      <c r="Q109">
        <v>2800000</v>
      </c>
      <c r="R109">
        <v>499.94024999999999</v>
      </c>
      <c r="S109">
        <v>-519513.13777999999</v>
      </c>
      <c r="T109">
        <v>2512767.4333299999</v>
      </c>
      <c r="U109">
        <v>2032.4816900000001</v>
      </c>
      <c r="V109">
        <v>4542.5540799999999</v>
      </c>
      <c r="W109">
        <f t="shared" si="33"/>
        <v>0.45425540800000003</v>
      </c>
      <c r="Y109">
        <v>2800000</v>
      </c>
      <c r="Z109">
        <v>22.072399999999998</v>
      </c>
      <c r="AA109">
        <v>107.206</v>
      </c>
      <c r="AB109">
        <v>85.133600000000001</v>
      </c>
      <c r="AD109">
        <f t="shared" si="39"/>
        <v>322909.92472499702</v>
      </c>
      <c r="AE109">
        <f t="shared" si="40"/>
        <v>0.45732611461410161</v>
      </c>
      <c r="AF109">
        <f t="shared" si="41"/>
        <v>457.32611461410158</v>
      </c>
      <c r="AG109">
        <f t="shared" si="42"/>
        <v>59.832725129044057</v>
      </c>
      <c r="AH109">
        <f t="shared" si="43"/>
        <v>1.0064726263114488E-2</v>
      </c>
      <c r="AJ109">
        <v>77</v>
      </c>
      <c r="AK109">
        <v>371.23565597808948</v>
      </c>
      <c r="AL109">
        <v>72.878921421817765</v>
      </c>
    </row>
    <row r="110" spans="2:38" x14ac:dyDescent="0.2">
      <c r="B110">
        <v>3375</v>
      </c>
      <c r="C110">
        <v>2900000</v>
      </c>
      <c r="E110">
        <v>499.94096999999999</v>
      </c>
      <c r="F110">
        <v>-519498.44945000001</v>
      </c>
      <c r="G110">
        <v>2512767.4333299999</v>
      </c>
      <c r="H110">
        <v>2234.8043299999999</v>
      </c>
      <c r="J110">
        <f t="shared" si="34"/>
        <v>2314.8305891989148</v>
      </c>
      <c r="K110">
        <f t="shared" si="35"/>
        <v>0.2062832345211173</v>
      </c>
      <c r="L110" s="2">
        <f t="shared" si="36"/>
        <v>0.99837515108392116</v>
      </c>
      <c r="M110">
        <f t="shared" si="37"/>
        <v>56.372399999992922</v>
      </c>
      <c r="N110">
        <f t="shared" si="38"/>
        <v>-4.382493360000197</v>
      </c>
      <c r="P110">
        <f t="shared" si="29"/>
        <v>3375</v>
      </c>
      <c r="Q110">
        <v>2900000</v>
      </c>
      <c r="R110">
        <v>499.94096999999999</v>
      </c>
      <c r="S110">
        <v>-519498.44945000001</v>
      </c>
      <c r="T110">
        <v>2512767.4333299999</v>
      </c>
      <c r="U110">
        <v>2234.8043299999999</v>
      </c>
      <c r="V110">
        <v>4954.5738799999999</v>
      </c>
      <c r="W110">
        <f t="shared" si="33"/>
        <v>0.495457388</v>
      </c>
      <c r="Y110">
        <v>2900000</v>
      </c>
      <c r="Z110">
        <v>21.714600000000001</v>
      </c>
      <c r="AA110">
        <v>106.833</v>
      </c>
      <c r="AB110">
        <v>85.118399999999994</v>
      </c>
      <c r="AD110">
        <f t="shared" si="39"/>
        <v>322736.9957787926</v>
      </c>
      <c r="AE110">
        <f t="shared" si="40"/>
        <v>0.49907388513616846</v>
      </c>
      <c r="AF110">
        <f t="shared" si="41"/>
        <v>499.07388513616849</v>
      </c>
      <c r="AG110">
        <f t="shared" si="42"/>
        <v>57.585842624589297</v>
      </c>
      <c r="AH110">
        <f t="shared" si="43"/>
        <v>1.0457431419834066E-2</v>
      </c>
      <c r="AJ110">
        <v>78</v>
      </c>
      <c r="AK110">
        <v>278.68239720745078</v>
      </c>
      <c r="AL110">
        <v>72.695128776529501</v>
      </c>
    </row>
    <row r="111" spans="2:38" x14ac:dyDescent="0.2">
      <c r="B111">
        <v>3500</v>
      </c>
      <c r="C111">
        <v>3000000</v>
      </c>
      <c r="E111">
        <v>500.02051</v>
      </c>
      <c r="F111">
        <v>-519480.71214000002</v>
      </c>
      <c r="G111">
        <v>2512767.4333299999</v>
      </c>
      <c r="H111">
        <v>2454.5249699999999</v>
      </c>
      <c r="J111">
        <f t="shared" si="34"/>
        <v>2332.5678991989116</v>
      </c>
      <c r="K111">
        <f t="shared" si="35"/>
        <v>0.2139233543181957</v>
      </c>
      <c r="L111" s="2">
        <f t="shared" si="36"/>
        <v>0.99837515108392116</v>
      </c>
      <c r="M111">
        <f t="shared" si="37"/>
        <v>74.109709999989718</v>
      </c>
      <c r="N111">
        <f t="shared" si="38"/>
        <v>-4.3581015200000257</v>
      </c>
      <c r="P111">
        <f t="shared" si="29"/>
        <v>3500</v>
      </c>
      <c r="Q111">
        <v>3000000</v>
      </c>
      <c r="R111">
        <v>500.02051</v>
      </c>
      <c r="S111">
        <v>-519480.71214000002</v>
      </c>
      <c r="T111">
        <v>2512767.4333299999</v>
      </c>
      <c r="U111">
        <v>2454.5249699999999</v>
      </c>
      <c r="V111">
        <v>5426.15146</v>
      </c>
      <c r="W111">
        <f t="shared" si="33"/>
        <v>0.54261514600000005</v>
      </c>
      <c r="Y111">
        <v>3000000</v>
      </c>
      <c r="Z111">
        <v>22.133400000000002</v>
      </c>
      <c r="AA111">
        <v>107.01900000000001</v>
      </c>
      <c r="AB111">
        <v>84.885599999999997</v>
      </c>
      <c r="AD111">
        <f t="shared" si="39"/>
        <v>320096.16125799378</v>
      </c>
      <c r="AE111">
        <f t="shared" si="40"/>
        <v>0.55108518343491975</v>
      </c>
      <c r="AF111">
        <f t="shared" si="41"/>
        <v>551.08518343491971</v>
      </c>
      <c r="AG111">
        <f t="shared" si="42"/>
        <v>55.074830945589675</v>
      </c>
      <c r="AH111">
        <f t="shared" si="43"/>
        <v>1.0934214225640278E-2</v>
      </c>
      <c r="AJ111">
        <v>79</v>
      </c>
      <c r="AK111">
        <v>408.07664040859936</v>
      </c>
      <c r="AL111">
        <v>71.657176112616483</v>
      </c>
    </row>
    <row r="112" spans="2:38" x14ac:dyDescent="0.2">
      <c r="B112">
        <v>3625</v>
      </c>
      <c r="C112">
        <v>3100000</v>
      </c>
      <c r="E112">
        <v>500.03172000000001</v>
      </c>
      <c r="F112">
        <v>-519460.54944999999</v>
      </c>
      <c r="G112">
        <v>2512767.4333299999</v>
      </c>
      <c r="H112">
        <v>2697.5870100000002</v>
      </c>
      <c r="J112">
        <f t="shared" si="34"/>
        <v>2352.7305891989381</v>
      </c>
      <c r="K112">
        <f t="shared" si="35"/>
        <v>0.22156347411527413</v>
      </c>
      <c r="L112" s="2">
        <f t="shared" si="36"/>
        <v>0.99837515108392116</v>
      </c>
      <c r="M112">
        <f t="shared" si="37"/>
        <v>94.272400000016205</v>
      </c>
      <c r="N112">
        <f t="shared" si="38"/>
        <v>-4.3386984799997883</v>
      </c>
      <c r="P112">
        <f t="shared" si="29"/>
        <v>3625</v>
      </c>
      <c r="Q112">
        <v>3100000</v>
      </c>
      <c r="R112">
        <v>500.03172000000001</v>
      </c>
      <c r="S112">
        <v>-519460.54944999999</v>
      </c>
      <c r="T112">
        <v>2512767.4333299999</v>
      </c>
      <c r="U112">
        <v>2697.5870100000002</v>
      </c>
      <c r="V112">
        <v>5948.1335799999997</v>
      </c>
      <c r="W112">
        <f t="shared" si="33"/>
        <v>0.59481335800000001</v>
      </c>
      <c r="Y112">
        <v>3100000</v>
      </c>
      <c r="Z112">
        <v>21.329499999999999</v>
      </c>
      <c r="AA112">
        <v>106.575</v>
      </c>
      <c r="AB112">
        <v>85.245500000000007</v>
      </c>
      <c r="AD112">
        <f t="shared" si="39"/>
        <v>324184.90201661718</v>
      </c>
      <c r="AE112">
        <f t="shared" si="40"/>
        <v>0.59647908027870644</v>
      </c>
      <c r="AF112">
        <f t="shared" si="41"/>
        <v>596.47908027870642</v>
      </c>
      <c r="AG112">
        <f t="shared" si="42"/>
        <v>53.854937377767406</v>
      </c>
      <c r="AH112">
        <f t="shared" si="43"/>
        <v>1.1181890265248035E-2</v>
      </c>
      <c r="AJ112">
        <v>80</v>
      </c>
      <c r="AK112">
        <v>306.21222090613981</v>
      </c>
      <c r="AL112">
        <v>70.815609980352818</v>
      </c>
    </row>
    <row r="113" spans="2:38" x14ac:dyDescent="0.2">
      <c r="B113">
        <v>3750</v>
      </c>
      <c r="C113">
        <v>3200000</v>
      </c>
      <c r="E113">
        <v>500.0564</v>
      </c>
      <c r="F113">
        <v>-519440.96395</v>
      </c>
      <c r="G113">
        <v>2512767.4333299999</v>
      </c>
      <c r="H113">
        <v>2946.95111</v>
      </c>
      <c r="J113">
        <f t="shared" si="34"/>
        <v>2372.3160891989246</v>
      </c>
      <c r="K113">
        <f t="shared" si="35"/>
        <v>0.22920359391235254</v>
      </c>
      <c r="L113" s="2">
        <f t="shared" si="36"/>
        <v>0.99837515108392116</v>
      </c>
      <c r="M113">
        <f t="shared" si="37"/>
        <v>113.8579000000027</v>
      </c>
      <c r="N113">
        <f t="shared" si="38"/>
        <v>-4.3433160000001081</v>
      </c>
      <c r="P113">
        <f t="shared" si="29"/>
        <v>3750</v>
      </c>
      <c r="Q113">
        <v>3200000</v>
      </c>
      <c r="R113">
        <v>500.0564</v>
      </c>
      <c r="S113">
        <v>-519440.96395</v>
      </c>
      <c r="T113">
        <v>2512767.4333299999</v>
      </c>
      <c r="U113">
        <v>2946.95111</v>
      </c>
      <c r="V113">
        <v>6467.1890800000001</v>
      </c>
      <c r="W113">
        <f t="shared" si="33"/>
        <v>0.64671890800000009</v>
      </c>
      <c r="Y113">
        <v>3200000</v>
      </c>
      <c r="Z113">
        <v>21.1099</v>
      </c>
      <c r="AA113">
        <v>106.14</v>
      </c>
      <c r="AB113">
        <v>85.030100000000004</v>
      </c>
      <c r="AD113">
        <f t="shared" si="39"/>
        <v>321733.63607963966</v>
      </c>
      <c r="AE113">
        <f t="shared" si="40"/>
        <v>0.65347109153104843</v>
      </c>
      <c r="AF113">
        <f t="shared" si="41"/>
        <v>653.47109153104839</v>
      </c>
      <c r="AG113">
        <f t="shared" si="42"/>
        <v>51.666132172575729</v>
      </c>
      <c r="AH113">
        <f t="shared" si="43"/>
        <v>1.1655604448742659E-2</v>
      </c>
      <c r="AJ113">
        <v>81</v>
      </c>
      <c r="AK113">
        <v>453.25463856905333</v>
      </c>
      <c r="AL113">
        <v>68.835273062928479</v>
      </c>
    </row>
    <row r="114" spans="2:38" x14ac:dyDescent="0.2">
      <c r="B114">
        <v>3875</v>
      </c>
      <c r="C114">
        <v>3300000</v>
      </c>
      <c r="E114">
        <v>499.99543999999997</v>
      </c>
      <c r="F114">
        <v>-519415.72911999997</v>
      </c>
      <c r="G114">
        <v>2512767.4333299999</v>
      </c>
      <c r="H114">
        <v>3182.1076600000001</v>
      </c>
      <c r="J114">
        <f t="shared" si="34"/>
        <v>2397.5509191989549</v>
      </c>
      <c r="K114">
        <f t="shared" si="35"/>
        <v>0.23684371370943097</v>
      </c>
      <c r="L114" s="2">
        <f t="shared" si="36"/>
        <v>0.99837515108392116</v>
      </c>
      <c r="M114">
        <f t="shared" si="37"/>
        <v>139.09273000003304</v>
      </c>
      <c r="N114">
        <f t="shared" si="38"/>
        <v>-4.2981213599997572</v>
      </c>
      <c r="P114">
        <f t="shared" si="29"/>
        <v>3875</v>
      </c>
      <c r="Q114">
        <v>3300000</v>
      </c>
      <c r="R114">
        <v>499.99543999999997</v>
      </c>
      <c r="S114">
        <v>-519415.72911999997</v>
      </c>
      <c r="T114">
        <v>2512767.4333299999</v>
      </c>
      <c r="U114">
        <v>3182.1076600000001</v>
      </c>
      <c r="V114">
        <v>6955.5709500000003</v>
      </c>
      <c r="W114">
        <f t="shared" si="33"/>
        <v>0.69555709500000007</v>
      </c>
      <c r="Y114">
        <v>3300000</v>
      </c>
      <c r="Z114">
        <v>20.7315</v>
      </c>
      <c r="AA114">
        <v>106.578</v>
      </c>
      <c r="AB114">
        <v>85.846500000000006</v>
      </c>
      <c r="AD114">
        <f t="shared" si="39"/>
        <v>331090.08712886693</v>
      </c>
      <c r="AE114">
        <f t="shared" si="40"/>
        <v>0.68295784082643762</v>
      </c>
      <c r="AF114">
        <f t="shared" si="41"/>
        <v>682.95784082643763</v>
      </c>
      <c r="AG114">
        <f t="shared" si="42"/>
        <v>51.453535604904168</v>
      </c>
      <c r="AH114">
        <f t="shared" si="43"/>
        <v>1.1703763267583944E-2</v>
      </c>
      <c r="AJ114">
        <v>82</v>
      </c>
      <c r="AK114">
        <v>413.22467444139102</v>
      </c>
      <c r="AL114">
        <v>68.605447949619759</v>
      </c>
    </row>
    <row r="115" spans="2:38" x14ac:dyDescent="0.2">
      <c r="B115">
        <v>4000</v>
      </c>
      <c r="C115">
        <v>3400000</v>
      </c>
      <c r="E115">
        <v>500.01911999999999</v>
      </c>
      <c r="F115">
        <v>-519390.51490000001</v>
      </c>
      <c r="G115">
        <v>2512767.4333299999</v>
      </c>
      <c r="H115">
        <v>3448.3066199999998</v>
      </c>
      <c r="J115">
        <f t="shared" si="34"/>
        <v>2422.7651391989202</v>
      </c>
      <c r="K115">
        <f t="shared" si="35"/>
        <v>0.24448383350650937</v>
      </c>
      <c r="L115" s="2">
        <f t="shared" si="36"/>
        <v>0.99837515108392116</v>
      </c>
      <c r="M115">
        <f t="shared" si="37"/>
        <v>164.30694999999832</v>
      </c>
      <c r="N115">
        <f t="shared" si="38"/>
        <v>-4.2982862400002775</v>
      </c>
      <c r="P115">
        <f t="shared" si="29"/>
        <v>4000</v>
      </c>
      <c r="Q115">
        <v>3400000</v>
      </c>
      <c r="R115">
        <v>500.01911999999999</v>
      </c>
      <c r="S115">
        <v>-519390.51490000001</v>
      </c>
      <c r="T115">
        <v>2512767.4333299999</v>
      </c>
      <c r="U115">
        <v>3448.3066199999998</v>
      </c>
      <c r="V115">
        <v>7554.5477199999996</v>
      </c>
      <c r="W115">
        <f t="shared" si="33"/>
        <v>0.755454772</v>
      </c>
      <c r="Y115">
        <v>3400000</v>
      </c>
      <c r="Z115">
        <v>21.216699999999999</v>
      </c>
      <c r="AA115">
        <v>106.422</v>
      </c>
      <c r="AB115">
        <v>85.205299999999994</v>
      </c>
      <c r="AD115">
        <f t="shared" si="39"/>
        <v>323726.48174934858</v>
      </c>
      <c r="AE115">
        <f t="shared" si="40"/>
        <v>0.75864313115173254</v>
      </c>
      <c r="AF115">
        <f t="shared" si="41"/>
        <v>758.64313115173252</v>
      </c>
      <c r="AG115">
        <f t="shared" si="42"/>
        <v>48.737021827364423</v>
      </c>
      <c r="AH115">
        <f t="shared" si="43"/>
        <v>1.2356109943137357E-2</v>
      </c>
      <c r="AJ115">
        <v>83</v>
      </c>
      <c r="AK115">
        <v>323.7360705054914</v>
      </c>
      <c r="AL115">
        <v>68.490185303762615</v>
      </c>
    </row>
    <row r="116" spans="2:38" x14ac:dyDescent="0.2">
      <c r="B116">
        <v>4125</v>
      </c>
      <c r="C116">
        <v>3500000</v>
      </c>
      <c r="E116">
        <v>499.98183999999998</v>
      </c>
      <c r="F116">
        <v>-519367.49823999999</v>
      </c>
      <c r="G116">
        <v>2512767.4333299999</v>
      </c>
      <c r="H116">
        <v>3744.8378699999998</v>
      </c>
      <c r="J116">
        <f t="shared" si="34"/>
        <v>2445.7817991989432</v>
      </c>
      <c r="K116">
        <f t="shared" si="35"/>
        <v>0.25212395330358778</v>
      </c>
      <c r="L116" s="2">
        <f t="shared" si="36"/>
        <v>0.99837515108392116</v>
      </c>
      <c r="M116">
        <f t="shared" si="37"/>
        <v>187.32361000002129</v>
      </c>
      <c r="N116">
        <f t="shared" si="38"/>
        <v>-4.315866719999816</v>
      </c>
      <c r="P116">
        <f t="shared" si="29"/>
        <v>4125</v>
      </c>
      <c r="Q116">
        <v>3500000</v>
      </c>
      <c r="R116">
        <v>499.98183999999998</v>
      </c>
      <c r="S116">
        <v>-519367.49823999999</v>
      </c>
      <c r="T116">
        <v>2512767.4333299999</v>
      </c>
      <c r="U116">
        <v>3744.8378699999998</v>
      </c>
      <c r="V116">
        <v>8197.0031199999994</v>
      </c>
      <c r="W116">
        <f t="shared" si="33"/>
        <v>0.81970031199999993</v>
      </c>
      <c r="Y116">
        <v>3500000</v>
      </c>
      <c r="Z116">
        <v>20.925799999999999</v>
      </c>
      <c r="AA116">
        <v>106.376</v>
      </c>
      <c r="AB116">
        <v>85.450199999999995</v>
      </c>
      <c r="AD116">
        <f t="shared" si="39"/>
        <v>326525.90988703456</v>
      </c>
      <c r="AE116">
        <f t="shared" si="40"/>
        <v>0.81610256081353516</v>
      </c>
      <c r="AF116">
        <f t="shared" si="41"/>
        <v>816.10256081353521</v>
      </c>
      <c r="AG116">
        <f t="shared" si="42"/>
        <v>47.668824953690226</v>
      </c>
      <c r="AH116">
        <f t="shared" si="43"/>
        <v>1.2632994427385844E-2</v>
      </c>
      <c r="AJ116">
        <v>84</v>
      </c>
      <c r="AK116">
        <v>343.52991091053912</v>
      </c>
      <c r="AL116">
        <v>67.061601750362186</v>
      </c>
    </row>
    <row r="117" spans="2:38" x14ac:dyDescent="0.2">
      <c r="B117">
        <v>4250</v>
      </c>
      <c r="C117">
        <v>3600000</v>
      </c>
      <c r="E117">
        <v>499.93153000000001</v>
      </c>
      <c r="F117">
        <v>-519340.77831000002</v>
      </c>
      <c r="G117">
        <v>2512767.4333299999</v>
      </c>
      <c r="H117">
        <v>4071.7460599999999</v>
      </c>
      <c r="J117">
        <f t="shared" si="34"/>
        <v>2472.5017291989061</v>
      </c>
      <c r="K117">
        <f t="shared" si="35"/>
        <v>0.25976407310066624</v>
      </c>
      <c r="L117" s="2">
        <f t="shared" si="36"/>
        <v>0.99837515108392116</v>
      </c>
      <c r="M117">
        <f t="shared" si="37"/>
        <v>214.0435399999842</v>
      </c>
      <c r="N117">
        <f t="shared" si="38"/>
        <v>-4.2862405600002971</v>
      </c>
      <c r="P117">
        <f t="shared" si="29"/>
        <v>4250</v>
      </c>
      <c r="Q117">
        <v>3600000</v>
      </c>
      <c r="R117">
        <v>499.93153000000001</v>
      </c>
      <c r="S117">
        <v>-519340.77831000002</v>
      </c>
      <c r="T117">
        <v>2512767.4333299999</v>
      </c>
      <c r="U117">
        <v>4071.7460599999999</v>
      </c>
      <c r="V117">
        <v>8936.7689699999992</v>
      </c>
      <c r="W117">
        <f t="shared" si="33"/>
        <v>0.89367689699999997</v>
      </c>
      <c r="Y117">
        <v>3600000</v>
      </c>
      <c r="Z117">
        <v>20.616900000000001</v>
      </c>
      <c r="AA117">
        <v>106.038</v>
      </c>
      <c r="AB117">
        <v>85.421099999999996</v>
      </c>
      <c r="AD117">
        <f t="shared" si="39"/>
        <v>326192.42903576919</v>
      </c>
      <c r="AE117">
        <f t="shared" si="40"/>
        <v>0.89066408984387224</v>
      </c>
      <c r="AF117">
        <f t="shared" si="41"/>
        <v>890.66408984387226</v>
      </c>
      <c r="AG117">
        <f t="shared" si="42"/>
        <v>46.219548415374163</v>
      </c>
      <c r="AH117">
        <f t="shared" si="43"/>
        <v>1.3029119077236336E-2</v>
      </c>
      <c r="AJ117">
        <v>85</v>
      </c>
      <c r="AK117">
        <v>497.68091599114018</v>
      </c>
      <c r="AL117">
        <v>65.975560231541905</v>
      </c>
    </row>
    <row r="118" spans="2:38" x14ac:dyDescent="0.2">
      <c r="B118">
        <v>4375</v>
      </c>
      <c r="C118">
        <v>3700000</v>
      </c>
      <c r="E118">
        <v>499.96003999999999</v>
      </c>
      <c r="F118">
        <v>-519309.58409000002</v>
      </c>
      <c r="G118">
        <v>2512767.4333299999</v>
      </c>
      <c r="H118">
        <v>4408.9839000000002</v>
      </c>
      <c r="J118">
        <f t="shared" si="34"/>
        <v>2503.695949198911</v>
      </c>
      <c r="K118">
        <f t="shared" si="35"/>
        <v>0.26740419289774464</v>
      </c>
      <c r="L118" s="2">
        <f t="shared" si="36"/>
        <v>0.99837515108392116</v>
      </c>
      <c r="M118">
        <f t="shared" si="37"/>
        <v>245.23775999998907</v>
      </c>
      <c r="N118">
        <f t="shared" si="38"/>
        <v>-4.2504462399999614</v>
      </c>
      <c r="P118">
        <f t="shared" si="29"/>
        <v>4375</v>
      </c>
      <c r="Q118">
        <v>3700000</v>
      </c>
      <c r="R118">
        <v>499.96003999999999</v>
      </c>
      <c r="S118">
        <v>-519309.58409000002</v>
      </c>
      <c r="T118">
        <v>2512767.4333299999</v>
      </c>
      <c r="U118">
        <v>4408.9839000000002</v>
      </c>
      <c r="V118">
        <v>9649.7992400000003</v>
      </c>
      <c r="W118">
        <f t="shared" si="33"/>
        <v>0.9649799240000001</v>
      </c>
      <c r="Y118">
        <v>3700000</v>
      </c>
      <c r="Z118">
        <v>20.588999999999999</v>
      </c>
      <c r="AA118">
        <v>105.871</v>
      </c>
      <c r="AB118">
        <v>85.281999999999996</v>
      </c>
      <c r="AD118">
        <f t="shared" si="39"/>
        <v>324601.50404728518</v>
      </c>
      <c r="AE118">
        <f t="shared" si="40"/>
        <v>0.96644031641535899</v>
      </c>
      <c r="AF118">
        <f t="shared" si="41"/>
        <v>966.44031641535901</v>
      </c>
      <c r="AG118">
        <f t="shared" si="42"/>
        <v>44.680005882805737</v>
      </c>
      <c r="AH118">
        <f t="shared" si="43"/>
        <v>1.3478064474287486E-2</v>
      </c>
      <c r="AJ118">
        <v>86</v>
      </c>
      <c r="AK118">
        <v>455.6298748619933</v>
      </c>
      <c r="AL118">
        <v>65.71251282696052</v>
      </c>
    </row>
    <row r="119" spans="2:38" x14ac:dyDescent="0.2">
      <c r="B119">
        <v>4500</v>
      </c>
      <c r="C119">
        <v>3800000</v>
      </c>
      <c r="E119">
        <v>500.05007000000001</v>
      </c>
      <c r="F119">
        <v>-519276.11262000003</v>
      </c>
      <c r="G119">
        <v>2512767.4333299999</v>
      </c>
      <c r="H119">
        <v>4741.2260299999998</v>
      </c>
      <c r="J119">
        <f t="shared" si="34"/>
        <v>2537.1674191989005</v>
      </c>
      <c r="K119">
        <f t="shared" si="35"/>
        <v>0.27504431269482305</v>
      </c>
      <c r="L119" s="2">
        <f t="shared" si="36"/>
        <v>0.99837515108392116</v>
      </c>
      <c r="M119">
        <f t="shared" si="37"/>
        <v>278.70922999997856</v>
      </c>
      <c r="N119">
        <f t="shared" si="38"/>
        <v>-4.2322282400000839</v>
      </c>
      <c r="P119">
        <f t="shared" si="29"/>
        <v>4500</v>
      </c>
      <c r="Q119">
        <v>3800000</v>
      </c>
      <c r="R119">
        <v>500.05007000000001</v>
      </c>
      <c r="S119">
        <v>-519276.11262000003</v>
      </c>
      <c r="T119">
        <v>2512767.4333299999</v>
      </c>
      <c r="U119">
        <v>4741.2260299999998</v>
      </c>
      <c r="V119">
        <v>10371.65689</v>
      </c>
      <c r="W119">
        <f t="shared" si="33"/>
        <v>1.0371656890000001</v>
      </c>
      <c r="Y119">
        <v>3800000</v>
      </c>
      <c r="Z119">
        <v>20.011299999999999</v>
      </c>
      <c r="AA119">
        <v>105.44799999999999</v>
      </c>
      <c r="AB119">
        <v>85.436700000000002</v>
      </c>
      <c r="AD119">
        <f t="shared" si="39"/>
        <v>326371.17402689293</v>
      </c>
      <c r="AE119">
        <f t="shared" si="40"/>
        <v>1.0331030317604255</v>
      </c>
      <c r="AF119">
        <f t="shared" si="41"/>
        <v>1033.1030317604254</v>
      </c>
      <c r="AG119">
        <f t="shared" si="42"/>
        <v>43.675715777554423</v>
      </c>
      <c r="AH119">
        <f t="shared" si="43"/>
        <v>1.3787982389735194E-2</v>
      </c>
      <c r="AJ119">
        <v>87</v>
      </c>
      <c r="AK119">
        <v>357.91916126817034</v>
      </c>
      <c r="AL119">
        <v>65.145021108987279</v>
      </c>
    </row>
    <row r="120" spans="2:38" x14ac:dyDescent="0.2">
      <c r="B120">
        <v>4625</v>
      </c>
      <c r="C120">
        <v>3900000</v>
      </c>
      <c r="E120">
        <v>500.06677000000002</v>
      </c>
      <c r="F120">
        <v>-519243.48715</v>
      </c>
      <c r="G120">
        <v>2512767.4333299999</v>
      </c>
      <c r="H120">
        <v>5124.9478499999996</v>
      </c>
      <c r="J120">
        <f t="shared" si="34"/>
        <v>2569.7928891989286</v>
      </c>
      <c r="K120">
        <f t="shared" si="35"/>
        <v>0.28268443249190145</v>
      </c>
      <c r="L120" s="2">
        <f t="shared" si="36"/>
        <v>0.99837515108392116</v>
      </c>
      <c r="M120">
        <f t="shared" si="37"/>
        <v>311.33470000000671</v>
      </c>
      <c r="N120">
        <f t="shared" si="38"/>
        <v>-4.2389962399997749</v>
      </c>
      <c r="P120">
        <f t="shared" si="29"/>
        <v>4625</v>
      </c>
      <c r="Q120">
        <v>3900000</v>
      </c>
      <c r="R120">
        <v>500.06677000000002</v>
      </c>
      <c r="S120">
        <v>-519243.48715</v>
      </c>
      <c r="T120">
        <v>2512767.4333299999</v>
      </c>
      <c r="U120">
        <v>5124.9478499999996</v>
      </c>
      <c r="V120">
        <v>11236.44939</v>
      </c>
      <c r="W120">
        <f t="shared" si="33"/>
        <v>1.1236449390000001</v>
      </c>
      <c r="Y120">
        <v>3900000</v>
      </c>
      <c r="Z120">
        <v>20.2103</v>
      </c>
      <c r="AA120">
        <v>105.827</v>
      </c>
      <c r="AB120">
        <v>85.616699999999994</v>
      </c>
      <c r="AD120">
        <f t="shared" si="39"/>
        <v>328438.34190819552</v>
      </c>
      <c r="AE120">
        <f t="shared" si="40"/>
        <v>1.1121990956405126</v>
      </c>
      <c r="AF120">
        <f t="shared" si="41"/>
        <v>1112.1990956405125</v>
      </c>
      <c r="AG120">
        <f t="shared" si="42"/>
        <v>42.76444745883574</v>
      </c>
      <c r="AH120">
        <f t="shared" si="43"/>
        <v>1.4081790734690689E-2</v>
      </c>
      <c r="AJ120">
        <v>88</v>
      </c>
      <c r="AK120">
        <v>379.29627175666405</v>
      </c>
      <c r="AL120">
        <v>64.481776644605077</v>
      </c>
    </row>
    <row r="121" spans="2:38" x14ac:dyDescent="0.2">
      <c r="B121">
        <v>4750</v>
      </c>
      <c r="C121">
        <v>4000000</v>
      </c>
      <c r="E121">
        <v>499.91487000000001</v>
      </c>
      <c r="F121">
        <v>-519212.18703999999</v>
      </c>
      <c r="G121">
        <v>2512767.4333299999</v>
      </c>
      <c r="H121">
        <v>5588.5212700000002</v>
      </c>
      <c r="J121">
        <f t="shared" si="34"/>
        <v>2601.0929991989397</v>
      </c>
      <c r="K121">
        <f t="shared" si="35"/>
        <v>0.29032455228897991</v>
      </c>
      <c r="L121" s="2">
        <f t="shared" si="36"/>
        <v>0.99837515108392116</v>
      </c>
      <c r="M121">
        <f t="shared" si="37"/>
        <v>342.63481000001775</v>
      </c>
      <c r="N121">
        <f t="shared" si="38"/>
        <v>-4.2495991199999112</v>
      </c>
      <c r="P121">
        <f t="shared" si="29"/>
        <v>4750</v>
      </c>
      <c r="Q121">
        <v>4000000</v>
      </c>
      <c r="R121">
        <v>499.91487000000001</v>
      </c>
      <c r="S121">
        <v>-519212.18703999999</v>
      </c>
      <c r="T121">
        <v>2512767.4333299999</v>
      </c>
      <c r="U121">
        <v>5588.5212700000002</v>
      </c>
      <c r="V121">
        <v>12258.252780000001</v>
      </c>
      <c r="W121">
        <f t="shared" si="33"/>
        <v>1.2258252780000001</v>
      </c>
      <c r="Y121">
        <v>4000000</v>
      </c>
      <c r="Z121">
        <v>19.742100000000001</v>
      </c>
      <c r="AA121">
        <v>105.562</v>
      </c>
      <c r="AB121">
        <v>85.819900000000004</v>
      </c>
      <c r="AD121">
        <f t="shared" si="39"/>
        <v>330782.41234756733</v>
      </c>
      <c r="AE121">
        <f t="shared" si="40"/>
        <v>1.2047403359345752</v>
      </c>
      <c r="AF121">
        <f t="shared" si="41"/>
        <v>1204.7403359345751</v>
      </c>
      <c r="AG121">
        <f t="shared" si="42"/>
        <v>41.936246045411586</v>
      </c>
      <c r="AH121">
        <f t="shared" si="43"/>
        <v>1.4359892856120084E-2</v>
      </c>
      <c r="AJ121">
        <v>89</v>
      </c>
      <c r="AK121">
        <v>501.37931679980761</v>
      </c>
      <c r="AL121">
        <v>62.845596471961166</v>
      </c>
    </row>
    <row r="122" spans="2:38" x14ac:dyDescent="0.2">
      <c r="B122">
        <v>4875</v>
      </c>
      <c r="C122">
        <v>4100000</v>
      </c>
      <c r="E122">
        <v>500.01591999999999</v>
      </c>
      <c r="F122">
        <v>-519168.51624000003</v>
      </c>
      <c r="G122">
        <v>2512767.4333299999</v>
      </c>
      <c r="H122">
        <v>6007.4474300000002</v>
      </c>
      <c r="J122">
        <f t="shared" si="34"/>
        <v>2644.7637991989031</v>
      </c>
      <c r="K122">
        <f t="shared" si="35"/>
        <v>0.29796467208605831</v>
      </c>
      <c r="L122" s="2">
        <f t="shared" si="36"/>
        <v>0.99837515108392116</v>
      </c>
      <c r="M122">
        <f t="shared" si="37"/>
        <v>386.30560999998124</v>
      </c>
      <c r="N122">
        <f t="shared" si="38"/>
        <v>-4.1506336000002921</v>
      </c>
      <c r="P122">
        <f t="shared" si="29"/>
        <v>4875</v>
      </c>
      <c r="Q122">
        <v>4100000</v>
      </c>
      <c r="R122">
        <v>500.01591999999999</v>
      </c>
      <c r="S122">
        <v>-519168.51624000003</v>
      </c>
      <c r="T122">
        <v>2512767.4333299999</v>
      </c>
      <c r="U122">
        <v>6007.4474300000002</v>
      </c>
      <c r="V122">
        <v>13264.53119</v>
      </c>
      <c r="W122">
        <f t="shared" si="33"/>
        <v>1.326453119</v>
      </c>
      <c r="Y122">
        <v>4100000</v>
      </c>
      <c r="Z122">
        <v>19.735399999999998</v>
      </c>
      <c r="AA122">
        <v>105.652</v>
      </c>
      <c r="AB122">
        <v>85.916600000000003</v>
      </c>
      <c r="AD122">
        <f t="shared" si="39"/>
        <v>331901.82805479551</v>
      </c>
      <c r="AE122">
        <f t="shared" si="40"/>
        <v>1.2992404982517698</v>
      </c>
      <c r="AF122">
        <f t="shared" si="41"/>
        <v>1299.2404982517698</v>
      </c>
      <c r="AG122">
        <f t="shared" si="42"/>
        <v>40.999237098379048</v>
      </c>
      <c r="AH122">
        <f t="shared" si="43"/>
        <v>1.4688078184357451E-2</v>
      </c>
      <c r="AJ122">
        <v>90</v>
      </c>
      <c r="AK122">
        <v>599.57690342821036</v>
      </c>
      <c r="AL122">
        <v>61.803262488118534</v>
      </c>
    </row>
    <row r="123" spans="2:38" x14ac:dyDescent="0.2">
      <c r="B123">
        <v>5000</v>
      </c>
      <c r="C123">
        <v>4200000</v>
      </c>
      <c r="E123">
        <v>499.95217000000002</v>
      </c>
      <c r="F123">
        <v>-519125.5772</v>
      </c>
      <c r="G123">
        <v>2512767.4333299999</v>
      </c>
      <c r="H123">
        <v>6511.5364499999996</v>
      </c>
      <c r="J123">
        <f t="shared" si="34"/>
        <v>2687.7028391989297</v>
      </c>
      <c r="K123">
        <f t="shared" si="35"/>
        <v>0.30560479188313672</v>
      </c>
      <c r="L123" s="2">
        <f t="shared" si="36"/>
        <v>0.99837515108392116</v>
      </c>
      <c r="M123">
        <f t="shared" si="37"/>
        <v>429.24465000000782</v>
      </c>
      <c r="N123">
        <f t="shared" si="38"/>
        <v>-4.1564876799997874</v>
      </c>
      <c r="P123">
        <f t="shared" si="29"/>
        <v>5000</v>
      </c>
      <c r="Q123">
        <v>4200000</v>
      </c>
      <c r="R123">
        <v>499.95217000000002</v>
      </c>
      <c r="S123">
        <v>-519125.5772</v>
      </c>
      <c r="T123">
        <v>2512767.4333299999</v>
      </c>
      <c r="U123">
        <v>6511.5364499999996</v>
      </c>
      <c r="V123">
        <v>14365.671109999999</v>
      </c>
      <c r="W123">
        <f t="shared" si="33"/>
        <v>1.436567111</v>
      </c>
      <c r="Y123">
        <v>4200000</v>
      </c>
      <c r="Z123">
        <v>19.980799999999999</v>
      </c>
      <c r="AA123">
        <v>105.352</v>
      </c>
      <c r="AB123">
        <v>85.371200000000002</v>
      </c>
      <c r="AD123">
        <f t="shared" si="39"/>
        <v>325621.1125012617</v>
      </c>
      <c r="AE123">
        <f t="shared" si="40"/>
        <v>1.4342361086196749</v>
      </c>
      <c r="AF123">
        <f t="shared" si="41"/>
        <v>1434.236108619675</v>
      </c>
      <c r="AG123">
        <f t="shared" si="42"/>
        <v>39.217806789651959</v>
      </c>
      <c r="AH123">
        <f t="shared" si="43"/>
        <v>1.5355269692411687E-2</v>
      </c>
      <c r="AJ123">
        <v>91</v>
      </c>
      <c r="AK123">
        <v>404.45404838911941</v>
      </c>
      <c r="AL123">
        <v>61.774734143559265</v>
      </c>
    </row>
    <row r="124" spans="2:38" x14ac:dyDescent="0.2">
      <c r="B124">
        <v>5125</v>
      </c>
      <c r="C124">
        <v>4300000</v>
      </c>
      <c r="E124">
        <v>500.04568</v>
      </c>
      <c r="F124">
        <v>-519075.74838</v>
      </c>
      <c r="G124">
        <v>2512767.4333299999</v>
      </c>
      <c r="H124">
        <v>7052.7484700000005</v>
      </c>
      <c r="J124">
        <f t="shared" si="34"/>
        <v>2737.5316591989249</v>
      </c>
      <c r="K124">
        <f t="shared" si="35"/>
        <v>0.31324491168021512</v>
      </c>
      <c r="L124" s="2">
        <f t="shared" si="36"/>
        <v>0.99837515108392116</v>
      </c>
      <c r="M124">
        <f t="shared" si="37"/>
        <v>479.073470000003</v>
      </c>
      <c r="N124">
        <f t="shared" si="38"/>
        <v>-4.1013694400000382</v>
      </c>
      <c r="P124">
        <f t="shared" si="29"/>
        <v>5125</v>
      </c>
      <c r="Q124">
        <v>4300000</v>
      </c>
      <c r="R124">
        <v>500.04568</v>
      </c>
      <c r="S124">
        <v>-519075.74838</v>
      </c>
      <c r="T124">
        <v>2512767.4333299999</v>
      </c>
      <c r="U124">
        <v>7052.7484700000005</v>
      </c>
      <c r="V124">
        <v>15503.09779</v>
      </c>
      <c r="W124">
        <f t="shared" si="33"/>
        <v>1.550309779</v>
      </c>
      <c r="Y124">
        <v>4300000</v>
      </c>
      <c r="Z124">
        <v>19.5015</v>
      </c>
      <c r="AA124">
        <v>105.298</v>
      </c>
      <c r="AB124">
        <v>85.796499999999995</v>
      </c>
      <c r="AD124">
        <f t="shared" si="39"/>
        <v>330511.90871832601</v>
      </c>
      <c r="AE124">
        <f t="shared" si="40"/>
        <v>1.5248905140198796</v>
      </c>
      <c r="AF124">
        <f t="shared" si="41"/>
        <v>1524.8905140198797</v>
      </c>
      <c r="AG124">
        <f t="shared" si="42"/>
        <v>38.835955401009933</v>
      </c>
      <c r="AH124">
        <f t="shared" si="43"/>
        <v>1.5506249139021816E-2</v>
      </c>
      <c r="AJ124">
        <v>92</v>
      </c>
      <c r="AK124">
        <v>579.9433669677428</v>
      </c>
      <c r="AL124">
        <v>61.712284426295867</v>
      </c>
    </row>
    <row r="125" spans="2:38" x14ac:dyDescent="0.2">
      <c r="B125">
        <v>5250</v>
      </c>
      <c r="C125">
        <v>4400000</v>
      </c>
      <c r="E125">
        <v>499.95983000000001</v>
      </c>
      <c r="F125">
        <v>-519033.27022000001</v>
      </c>
      <c r="G125">
        <v>2512767.4333299999</v>
      </c>
      <c r="H125">
        <v>7627.7001600000003</v>
      </c>
      <c r="J125">
        <f t="shared" si="34"/>
        <v>2780.0098191989237</v>
      </c>
      <c r="K125">
        <f t="shared" si="35"/>
        <v>0.32088503147729358</v>
      </c>
      <c r="L125" s="2">
        <f t="shared" si="36"/>
        <v>0.99837515108392116</v>
      </c>
      <c r="M125">
        <f t="shared" si="37"/>
        <v>521.55163000000175</v>
      </c>
      <c r="N125">
        <f t="shared" si="38"/>
        <v>-4.1601747200000103</v>
      </c>
      <c r="P125">
        <f t="shared" si="29"/>
        <v>5250</v>
      </c>
      <c r="Q125">
        <v>4400000</v>
      </c>
      <c r="R125">
        <v>499.95983000000001</v>
      </c>
      <c r="S125">
        <v>-519033.27022000001</v>
      </c>
      <c r="T125">
        <v>2512767.4333299999</v>
      </c>
      <c r="U125">
        <v>7627.7001600000003</v>
      </c>
      <c r="V125">
        <v>16821.237669999999</v>
      </c>
      <c r="W125">
        <f t="shared" si="33"/>
        <v>1.682123767</v>
      </c>
      <c r="Y125">
        <v>4400000</v>
      </c>
      <c r="Z125">
        <v>19.5334</v>
      </c>
      <c r="AA125">
        <v>105.44199999999999</v>
      </c>
      <c r="AB125">
        <v>85.908600000000007</v>
      </c>
      <c r="AD125">
        <f t="shared" si="39"/>
        <v>331809.12301075377</v>
      </c>
      <c r="AE125">
        <f t="shared" si="40"/>
        <v>1.6480747777006099</v>
      </c>
      <c r="AF125">
        <f t="shared" si="41"/>
        <v>1648.07477770061</v>
      </c>
      <c r="AG125">
        <f t="shared" si="42"/>
        <v>38.06008645277636</v>
      </c>
      <c r="AH125">
        <f t="shared" si="43"/>
        <v>1.5822349766524805E-2</v>
      </c>
      <c r="AJ125">
        <v>93</v>
      </c>
      <c r="AK125">
        <v>543.81948562547529</v>
      </c>
      <c r="AL125">
        <v>61.46357594867797</v>
      </c>
    </row>
    <row r="126" spans="2:38" x14ac:dyDescent="0.2">
      <c r="B126">
        <v>5375</v>
      </c>
      <c r="C126">
        <v>4500000</v>
      </c>
      <c r="E126">
        <v>499.94126</v>
      </c>
      <c r="F126">
        <v>-518976.98634</v>
      </c>
      <c r="G126">
        <v>2512767.4333299999</v>
      </c>
      <c r="H126">
        <v>8238.3216300000004</v>
      </c>
      <c r="J126">
        <f t="shared" si="34"/>
        <v>2836.2936991989263</v>
      </c>
      <c r="K126">
        <f t="shared" si="35"/>
        <v>0.32852515127437198</v>
      </c>
      <c r="L126" s="2">
        <f t="shared" si="36"/>
        <v>0.99837515108392116</v>
      </c>
      <c r="M126">
        <f t="shared" si="37"/>
        <v>577.83551000000443</v>
      </c>
      <c r="N126">
        <f t="shared" si="38"/>
        <v>-4.0497289599999782</v>
      </c>
      <c r="P126">
        <f t="shared" si="29"/>
        <v>5375</v>
      </c>
      <c r="Q126">
        <v>4500000</v>
      </c>
      <c r="R126">
        <v>499.94126</v>
      </c>
      <c r="S126">
        <v>-518976.98634</v>
      </c>
      <c r="T126">
        <v>2512767.4333299999</v>
      </c>
      <c r="U126">
        <v>8238.3216300000004</v>
      </c>
      <c r="V126">
        <v>18266.961439999999</v>
      </c>
      <c r="W126">
        <f t="shared" si="33"/>
        <v>1.826696144</v>
      </c>
      <c r="Y126">
        <v>4500000</v>
      </c>
      <c r="Z126">
        <v>19.296800000000001</v>
      </c>
      <c r="AA126">
        <v>105.49299999999999</v>
      </c>
      <c r="AB126">
        <v>86.196200000000005</v>
      </c>
      <c r="AD126">
        <f t="shared" si="39"/>
        <v>335152.72760248766</v>
      </c>
      <c r="AE126">
        <f t="shared" si="40"/>
        <v>1.7718658683440272</v>
      </c>
      <c r="AF126">
        <f t="shared" si="41"/>
        <v>1771.8658683440271</v>
      </c>
      <c r="AG126">
        <f t="shared" si="42"/>
        <v>37.54957629064522</v>
      </c>
      <c r="AH126">
        <f t="shared" si="43"/>
        <v>1.6037464586518568E-2</v>
      </c>
      <c r="AJ126">
        <v>94</v>
      </c>
      <c r="AK126">
        <v>420.92503169786727</v>
      </c>
      <c r="AL126">
        <v>61.409319603506226</v>
      </c>
    </row>
    <row r="127" spans="2:38" x14ac:dyDescent="0.2">
      <c r="B127">
        <v>5500</v>
      </c>
      <c r="C127">
        <v>4600000</v>
      </c>
      <c r="E127">
        <v>499.96742</v>
      </c>
      <c r="F127">
        <v>-518915.65947999997</v>
      </c>
      <c r="G127">
        <v>2512767.4333299999</v>
      </c>
      <c r="H127">
        <v>8895.4984399999994</v>
      </c>
      <c r="J127">
        <f t="shared" si="34"/>
        <v>2897.6205591989565</v>
      </c>
      <c r="K127">
        <f t="shared" si="35"/>
        <v>0.33616527107145039</v>
      </c>
      <c r="L127" s="2">
        <f t="shared" si="36"/>
        <v>0.99837515108392116</v>
      </c>
      <c r="M127">
        <f t="shared" si="37"/>
        <v>639.16237000003457</v>
      </c>
      <c r="N127">
        <f t="shared" si="38"/>
        <v>-4.0093851199997586</v>
      </c>
      <c r="P127">
        <f t="shared" si="29"/>
        <v>5500</v>
      </c>
      <c r="Q127">
        <v>4600000</v>
      </c>
      <c r="R127">
        <v>499.96742</v>
      </c>
      <c r="S127">
        <v>-518915.65947999997</v>
      </c>
      <c r="T127">
        <v>2512767.4333299999</v>
      </c>
      <c r="U127">
        <v>8895.4984399999994</v>
      </c>
      <c r="V127">
        <v>19773.294849999998</v>
      </c>
      <c r="W127">
        <f t="shared" si="33"/>
        <v>1.9773294849999998</v>
      </c>
      <c r="Y127">
        <v>4600000</v>
      </c>
      <c r="Z127">
        <v>19.249500000000001</v>
      </c>
      <c r="AA127">
        <v>105.312</v>
      </c>
      <c r="AB127">
        <v>86.0625</v>
      </c>
      <c r="AD127">
        <f t="shared" si="39"/>
        <v>333595.56671630859</v>
      </c>
      <c r="AE127">
        <f t="shared" si="40"/>
        <v>1.9269305422694876</v>
      </c>
      <c r="AF127">
        <f t="shared" si="41"/>
        <v>1926.9305422694877</v>
      </c>
      <c r="AG127">
        <f t="shared" si="42"/>
        <v>36.525681868465639</v>
      </c>
      <c r="AH127">
        <f t="shared" si="43"/>
        <v>1.6487029651317965E-2</v>
      </c>
      <c r="AJ127">
        <v>95</v>
      </c>
      <c r="AK127">
        <v>457.32611461410158</v>
      </c>
      <c r="AL127">
        <v>59.832725129044057</v>
      </c>
    </row>
    <row r="128" spans="2:38" x14ac:dyDescent="0.2">
      <c r="B128">
        <v>5622</v>
      </c>
      <c r="C128">
        <v>4700000</v>
      </c>
      <c r="E128">
        <v>499.99162999999999</v>
      </c>
      <c r="F128">
        <v>-518851.05228</v>
      </c>
      <c r="G128">
        <v>2512767.4333299999</v>
      </c>
      <c r="H128">
        <v>9644.0399600000001</v>
      </c>
      <c r="J128">
        <f t="shared" si="34"/>
        <v>2962.2277591989259</v>
      </c>
      <c r="K128">
        <f t="shared" si="35"/>
        <v>0.34362202799339892</v>
      </c>
      <c r="L128" s="2">
        <f t="shared" si="36"/>
        <v>0.99837515108392116</v>
      </c>
      <c r="M128">
        <f t="shared" si="37"/>
        <v>703.76957000000402</v>
      </c>
      <c r="N128">
        <f t="shared" si="38"/>
        <v>-3.9704327868854965</v>
      </c>
      <c r="P128">
        <f t="shared" si="29"/>
        <v>5622</v>
      </c>
      <c r="Q128">
        <v>4700000</v>
      </c>
      <c r="R128">
        <v>499.99162999999999</v>
      </c>
      <c r="S128">
        <v>-518851.05228</v>
      </c>
      <c r="T128">
        <v>2512767.4333299999</v>
      </c>
      <c r="U128">
        <v>9644.0399600000001</v>
      </c>
      <c r="V128">
        <v>21419.54535</v>
      </c>
      <c r="W128">
        <f t="shared" si="33"/>
        <v>2.141954535</v>
      </c>
      <c r="Y128">
        <v>4700000</v>
      </c>
      <c r="Z128">
        <v>19.057600000000001</v>
      </c>
      <c r="AA128">
        <v>105.101</v>
      </c>
      <c r="AB128">
        <v>86.043400000000005</v>
      </c>
      <c r="AD128">
        <f t="shared" si="39"/>
        <v>333373.50967571855</v>
      </c>
      <c r="AE128">
        <f t="shared" si="40"/>
        <v>2.0887499360691471</v>
      </c>
      <c r="AF128">
        <f t="shared" si="41"/>
        <v>2088.7499360691472</v>
      </c>
      <c r="AG128">
        <f t="shared" si="42"/>
        <v>35.709272060960103</v>
      </c>
      <c r="AH128">
        <f t="shared" si="43"/>
        <v>1.6863967402415001E-2</v>
      </c>
      <c r="AJ128">
        <v>96</v>
      </c>
      <c r="AK128">
        <v>602.95518513134448</v>
      </c>
      <c r="AL128">
        <v>59.326740949871279</v>
      </c>
    </row>
    <row r="129" spans="1:38" x14ac:dyDescent="0.2">
      <c r="B129">
        <v>5733</v>
      </c>
      <c r="C129">
        <v>4800000</v>
      </c>
      <c r="E129">
        <v>500.02219000000002</v>
      </c>
      <c r="F129">
        <v>-518787.98642999999</v>
      </c>
      <c r="G129">
        <v>2512767.4333299999</v>
      </c>
      <c r="H129">
        <v>10350.86169</v>
      </c>
      <c r="J129">
        <f t="shared" si="34"/>
        <v>3025.2936091989395</v>
      </c>
      <c r="K129">
        <f t="shared" si="35"/>
        <v>0.35040645437320456</v>
      </c>
      <c r="L129" s="2">
        <f t="shared" si="36"/>
        <v>0.99837515108392116</v>
      </c>
      <c r="M129">
        <f t="shared" si="37"/>
        <v>766.83542000001762</v>
      </c>
      <c r="N129">
        <f t="shared" si="38"/>
        <v>-3.9318391891890667</v>
      </c>
      <c r="P129">
        <f t="shared" si="29"/>
        <v>5733</v>
      </c>
      <c r="Q129">
        <v>4800000</v>
      </c>
      <c r="R129">
        <v>500.02219000000002</v>
      </c>
      <c r="S129">
        <v>-518787.98642999999</v>
      </c>
      <c r="T129">
        <v>2512767.4333299999</v>
      </c>
      <c r="U129">
        <v>10350.86169</v>
      </c>
      <c r="V129">
        <v>23032.54739</v>
      </c>
      <c r="W129">
        <f t="shared" si="33"/>
        <v>2.3032547390000002</v>
      </c>
      <c r="Y129">
        <v>4800000</v>
      </c>
      <c r="Z129">
        <v>18.845800000000001</v>
      </c>
      <c r="AA129">
        <v>105.217</v>
      </c>
      <c r="AB129">
        <v>86.371200000000002</v>
      </c>
      <c r="AD129">
        <f t="shared" si="39"/>
        <v>337198.20822801586</v>
      </c>
      <c r="AE129">
        <f t="shared" si="40"/>
        <v>2.2205676251008102</v>
      </c>
      <c r="AF129">
        <f t="shared" si="41"/>
        <v>2220.5676251008103</v>
      </c>
      <c r="AG129">
        <f t="shared" si="42"/>
        <v>35.419633873174803</v>
      </c>
      <c r="AH129">
        <f t="shared" si="43"/>
        <v>1.7001869701879627E-2</v>
      </c>
      <c r="AJ129">
        <v>97</v>
      </c>
      <c r="AK129">
        <v>449.68535030424613</v>
      </c>
      <c r="AL129">
        <v>59.226732279294005</v>
      </c>
    </row>
    <row r="130" spans="1:38" x14ac:dyDescent="0.2">
      <c r="L130" s="2"/>
      <c r="AJ130">
        <v>98</v>
      </c>
      <c r="AK130">
        <v>675.40139477777609</v>
      </c>
      <c r="AL130">
        <v>58.986687705167107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641.0961955217075</v>
      </c>
      <c r="AL131">
        <v>58.133454833011463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9.5472881538169088E-2</v>
      </c>
      <c r="L132">
        <f>K132*16.02</f>
        <v>1.5294755622414689</v>
      </c>
      <c r="AE132" t="s">
        <v>9</v>
      </c>
      <c r="AJ132">
        <v>100</v>
      </c>
      <c r="AK132">
        <v>487.28957282401518</v>
      </c>
      <c r="AL132">
        <v>57.751808089956434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499.07388513616849</v>
      </c>
      <c r="AL133">
        <v>57.585842624589297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550.823374548424</v>
      </c>
      <c r="AL134">
        <v>57.143121212834671</v>
      </c>
    </row>
    <row r="135" spans="1:38" x14ac:dyDescent="0.2">
      <c r="B135">
        <v>0</v>
      </c>
      <c r="C135">
        <v>100000</v>
      </c>
      <c r="E135">
        <v>499.93360000000001</v>
      </c>
      <c r="F135">
        <v>-598286.43972999998</v>
      </c>
      <c r="G135" s="2">
        <v>2516856.9456099998</v>
      </c>
      <c r="H135">
        <v>1.3140000000000001E-2</v>
      </c>
      <c r="Y135">
        <v>100000</v>
      </c>
      <c r="Z135">
        <v>39.667099999999998</v>
      </c>
      <c r="AA135">
        <v>97.455500000000001</v>
      </c>
      <c r="AB135">
        <v>57.788400000000003</v>
      </c>
      <c r="AD135">
        <f t="shared" si="44"/>
        <v>100995.12437855157</v>
      </c>
      <c r="AJ135">
        <v>103</v>
      </c>
      <c r="AK135">
        <v>741.55172680171029</v>
      </c>
      <c r="AL135">
        <v>56.572305333600355</v>
      </c>
    </row>
    <row r="136" spans="1:38" x14ac:dyDescent="0.2">
      <c r="B136">
        <v>0</v>
      </c>
      <c r="C136">
        <v>200000</v>
      </c>
      <c r="E136">
        <v>500.01443</v>
      </c>
      <c r="F136">
        <v>-573592.25626000005</v>
      </c>
      <c r="G136" s="2">
        <v>2515289.2776100002</v>
      </c>
      <c r="H136">
        <v>-1.431E-2</v>
      </c>
      <c r="J136">
        <f>F136-(128000-$B$134)/128000*F$135</f>
        <v>1019.8020853714552</v>
      </c>
      <c r="K136">
        <f>B136/$B$134</f>
        <v>0</v>
      </c>
      <c r="L136" s="2">
        <f>G136/$G$135</f>
        <v>0.99937713265637362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37.820099999999996</v>
      </c>
      <c r="AA136">
        <v>97.078199999999995</v>
      </c>
      <c r="AB136">
        <v>59.258099999999999</v>
      </c>
      <c r="AD136">
        <f t="shared" si="44"/>
        <v>108898.41664554684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793.98966474257702</v>
      </c>
      <c r="AL136">
        <v>55.726913369406205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499.99232000000001</v>
      </c>
      <c r="F137">
        <v>-573595.73771999998</v>
      </c>
      <c r="G137" s="2">
        <v>2515289.2776100002</v>
      </c>
      <c r="H137">
        <v>31.03877</v>
      </c>
      <c r="J137">
        <f t="shared" ref="J137:J140" si="45">F137-(128000-$B$134)/128000*F$135</f>
        <v>1016.3206253715325</v>
      </c>
      <c r="K137">
        <f t="shared" ref="K137:K140" si="46">B137/$B$134</f>
        <v>7.8973346495557744E-3</v>
      </c>
      <c r="L137" s="2">
        <f t="shared" ref="L137:L140" si="47">G137/$G$135</f>
        <v>0.99937713265637362</v>
      </c>
      <c r="M137">
        <f t="shared" ref="M137:M140" si="48">F137-$F$136</f>
        <v>-3.481459999922663</v>
      </c>
      <c r="N137">
        <f>((M137-M136)-(B137-B136)*$B$15)/(B137-B136)</f>
        <v>-4.5870364999980664</v>
      </c>
      <c r="P137">
        <f>B137</f>
        <v>40</v>
      </c>
      <c r="Q137">
        <v>300000</v>
      </c>
      <c r="R137">
        <v>499.99232000000001</v>
      </c>
      <c r="S137">
        <v>-573595.73771999998</v>
      </c>
      <c r="T137" s="2">
        <v>2515289.2776100002</v>
      </c>
      <c r="U137">
        <v>31.03877</v>
      </c>
      <c r="V137">
        <v>26.750129999999999</v>
      </c>
      <c r="W137">
        <f>V137*10^-4</f>
        <v>2.675013E-3</v>
      </c>
      <c r="Y137">
        <v>300000</v>
      </c>
      <c r="Z137">
        <v>37.078099999999999</v>
      </c>
      <c r="AA137">
        <v>96.387799999999999</v>
      </c>
      <c r="AB137">
        <v>59.309699999999999</v>
      </c>
      <c r="AD137">
        <f t="shared" si="44"/>
        <v>109183.1398832274</v>
      </c>
      <c r="AE137">
        <f>W137*$AD$133/AD137</f>
        <v>2.5044037420669705E-3</v>
      </c>
      <c r="AF137">
        <f>AE137*1000</f>
        <v>2.5044037420669705</v>
      </c>
      <c r="AG137">
        <f t="shared" ref="AG137:AG140" si="49">AD137/P137*0.6022</f>
        <v>1643.7521709419884</v>
      </c>
      <c r="AH137">
        <f t="shared" ref="AH137:AH140" si="50">P137/AD137</f>
        <v>3.6635693059185192E-4</v>
      </c>
      <c r="AJ137">
        <v>105</v>
      </c>
      <c r="AK137">
        <v>551.08518343491971</v>
      </c>
      <c r="AL137">
        <v>55.074830945589675</v>
      </c>
    </row>
    <row r="138" spans="1:38" x14ac:dyDescent="0.2">
      <c r="B138">
        <v>80</v>
      </c>
      <c r="C138">
        <v>400000</v>
      </c>
      <c r="E138">
        <v>500.05241999999998</v>
      </c>
      <c r="F138">
        <v>-573598.97042000003</v>
      </c>
      <c r="G138" s="2">
        <v>2515289.2776100002</v>
      </c>
      <c r="H138">
        <v>27.835260000000002</v>
      </c>
      <c r="J138">
        <f t="shared" si="45"/>
        <v>1013.0879253714811</v>
      </c>
      <c r="K138">
        <f t="shared" si="46"/>
        <v>1.5794669299111549E-2</v>
      </c>
      <c r="L138" s="2">
        <f t="shared" si="47"/>
        <v>0.99937713265637362</v>
      </c>
      <c r="M138">
        <f t="shared" si="48"/>
        <v>-6.714159999974072</v>
      </c>
      <c r="N138">
        <f t="shared" ref="N138:N140" si="51">((M138-M137)-(B138-B137)*$B$15)/(B138-B137)</f>
        <v>-4.5808175000012854</v>
      </c>
      <c r="P138">
        <f t="shared" ref="P138:P181" si="52">B138</f>
        <v>80</v>
      </c>
      <c r="Q138">
        <v>400000</v>
      </c>
      <c r="R138">
        <v>500.05241999999998</v>
      </c>
      <c r="S138">
        <v>-573598.97042000003</v>
      </c>
      <c r="T138" s="2">
        <v>2515289.2776100002</v>
      </c>
      <c r="U138">
        <v>27.835260000000002</v>
      </c>
      <c r="V138">
        <v>73.457380000000001</v>
      </c>
      <c r="W138">
        <f>V138*10^-4</f>
        <v>7.3457380000000001E-3</v>
      </c>
      <c r="Y138">
        <v>400000</v>
      </c>
      <c r="Z138">
        <v>37.151699999999998</v>
      </c>
      <c r="AA138">
        <v>96.1905</v>
      </c>
      <c r="AB138">
        <v>59.038800000000002</v>
      </c>
      <c r="AD138">
        <f t="shared" si="44"/>
        <v>107693.86474214234</v>
      </c>
      <c r="AE138">
        <f t="shared" ref="AE138:AE140" si="53">W138*$AD$133/AD138</f>
        <v>6.9723390616968093E-3</v>
      </c>
      <c r="AF138">
        <f t="shared" ref="AF138:AF140" si="54">AE138*1000</f>
        <v>6.9723390616968093</v>
      </c>
      <c r="AG138">
        <f t="shared" si="49"/>
        <v>810.66556684647639</v>
      </c>
      <c r="AH138">
        <f t="shared" si="50"/>
        <v>7.4284640254622337E-4</v>
      </c>
      <c r="AJ138">
        <v>106</v>
      </c>
      <c r="AK138">
        <v>721.11149744258319</v>
      </c>
      <c r="AL138">
        <v>55.040438324814545</v>
      </c>
    </row>
    <row r="139" spans="1:38" x14ac:dyDescent="0.2">
      <c r="B139">
        <v>120</v>
      </c>
      <c r="C139">
        <v>500000</v>
      </c>
      <c r="E139">
        <v>500.03050000000002</v>
      </c>
      <c r="F139">
        <v>-573603.25269999995</v>
      </c>
      <c r="G139" s="2">
        <v>2515289.2776100002</v>
      </c>
      <c r="H139">
        <v>70.896500000000003</v>
      </c>
      <c r="J139">
        <f t="shared" si="45"/>
        <v>1008.8056453715544</v>
      </c>
      <c r="K139">
        <f t="shared" si="46"/>
        <v>2.3692003948667325E-2</v>
      </c>
      <c r="L139" s="2">
        <f t="shared" si="47"/>
        <v>0.99937713265637362</v>
      </c>
      <c r="M139">
        <f t="shared" si="48"/>
        <v>-10.996439999900758</v>
      </c>
      <c r="N139">
        <f t="shared" si="51"/>
        <v>-4.607056999998167</v>
      </c>
      <c r="P139">
        <f t="shared" si="52"/>
        <v>120</v>
      </c>
      <c r="Q139">
        <v>500000</v>
      </c>
      <c r="R139">
        <v>500.03050000000002</v>
      </c>
      <c r="S139">
        <v>-573603.25269999995</v>
      </c>
      <c r="T139" s="2">
        <v>2515289.2776100002</v>
      </c>
      <c r="U139">
        <v>70.896500000000003</v>
      </c>
      <c r="V139">
        <v>114.72718</v>
      </c>
      <c r="W139">
        <f t="shared" ref="W139:W181" si="55">V139*10^-4</f>
        <v>1.1472718000000002E-2</v>
      </c>
      <c r="Y139">
        <v>500000</v>
      </c>
      <c r="Z139">
        <v>37.520600000000002</v>
      </c>
      <c r="AA139">
        <v>96.920100000000005</v>
      </c>
      <c r="AB139">
        <v>59.399500000000003</v>
      </c>
      <c r="AD139">
        <f t="shared" si="44"/>
        <v>109679.82922071446</v>
      </c>
      <c r="AE139">
        <f t="shared" si="53"/>
        <v>1.0692360179547215E-2</v>
      </c>
      <c r="AF139">
        <f t="shared" si="54"/>
        <v>10.692360179547215</v>
      </c>
      <c r="AG139">
        <f t="shared" si="49"/>
        <v>550.40994297261864</v>
      </c>
      <c r="AH139">
        <f t="shared" si="50"/>
        <v>1.0940936072987289E-3</v>
      </c>
      <c r="AJ139">
        <v>107</v>
      </c>
      <c r="AK139">
        <v>539.59343770786836</v>
      </c>
      <c r="AL139">
        <v>54.939312468713332</v>
      </c>
    </row>
    <row r="140" spans="1:38" x14ac:dyDescent="0.2">
      <c r="B140">
        <v>160</v>
      </c>
      <c r="C140">
        <v>600000</v>
      </c>
      <c r="E140">
        <v>499.93065999999999</v>
      </c>
      <c r="F140">
        <v>-573607.34053000004</v>
      </c>
      <c r="G140" s="2">
        <v>2515289.2776100002</v>
      </c>
      <c r="H140">
        <v>45.899799999999999</v>
      </c>
      <c r="J140">
        <f t="shared" si="45"/>
        <v>1004.7178153714631</v>
      </c>
      <c r="K140">
        <f t="shared" si="46"/>
        <v>3.1589338598223098E-2</v>
      </c>
      <c r="L140" s="2">
        <f t="shared" si="47"/>
        <v>0.99937713265637362</v>
      </c>
      <c r="M140">
        <f t="shared" si="48"/>
        <v>-15.084269999992102</v>
      </c>
      <c r="N140">
        <f t="shared" si="51"/>
        <v>-4.6021957500022834</v>
      </c>
      <c r="P140">
        <f t="shared" si="52"/>
        <v>160</v>
      </c>
      <c r="Q140">
        <v>600000</v>
      </c>
      <c r="R140">
        <v>499.93065999999999</v>
      </c>
      <c r="S140">
        <v>-573607.34053000004</v>
      </c>
      <c r="T140" s="2">
        <v>2515289.2776100002</v>
      </c>
      <c r="U140">
        <v>45.899799999999999</v>
      </c>
      <c r="V140">
        <v>144.65633</v>
      </c>
      <c r="W140">
        <f t="shared" si="55"/>
        <v>1.4465633E-2</v>
      </c>
      <c r="Y140">
        <v>600000</v>
      </c>
      <c r="Z140">
        <v>36.813000000000002</v>
      </c>
      <c r="AA140">
        <v>95.812799999999996</v>
      </c>
      <c r="AB140">
        <v>58.9998</v>
      </c>
      <c r="AD140">
        <f t="shared" si="44"/>
        <v>107480.58363637186</v>
      </c>
      <c r="AE140">
        <f t="shared" si="53"/>
        <v>1.3757561194249222E-2</v>
      </c>
      <c r="AF140">
        <f t="shared" si="54"/>
        <v>13.757561194249222</v>
      </c>
      <c r="AG140">
        <f t="shared" si="49"/>
        <v>404.53004666139452</v>
      </c>
      <c r="AH140">
        <f t="shared" si="50"/>
        <v>1.4886409673891589E-3</v>
      </c>
      <c r="AJ140">
        <v>108</v>
      </c>
      <c r="AK140">
        <v>610.52591748464522</v>
      </c>
      <c r="AL140">
        <v>54.638514870020295</v>
      </c>
    </row>
    <row r="141" spans="1:38" x14ac:dyDescent="0.2">
      <c r="B141">
        <v>200</v>
      </c>
      <c r="C141">
        <v>700000</v>
      </c>
      <c r="E141">
        <v>499.97881000000001</v>
      </c>
      <c r="F141">
        <v>-573606.65018999996</v>
      </c>
      <c r="G141">
        <v>2515289.2776100002</v>
      </c>
      <c r="H141">
        <v>76.388289999999998</v>
      </c>
      <c r="J141">
        <f t="shared" ref="J141:J181" si="56">F141-(128000-$B$134)/128000*F$135</f>
        <v>1005.4081553715514</v>
      </c>
      <c r="K141">
        <f t="shared" ref="K141:K181" si="57">B141/$B$134</f>
        <v>3.9486673247778874E-2</v>
      </c>
      <c r="L141" s="2">
        <f t="shared" ref="L141:L181" si="58">G141/$G$135</f>
        <v>0.99937713265637362</v>
      </c>
      <c r="M141">
        <f t="shared" ref="M141:M181" si="59">F141-$F$136</f>
        <v>-14.393929999903776</v>
      </c>
      <c r="N141">
        <f t="shared" ref="N141:N181" si="60">((M141-M140)-(B141-B140)*$B$15)/(B141-B140)</f>
        <v>-4.4827414999977915</v>
      </c>
      <c r="P141">
        <f t="shared" si="52"/>
        <v>200</v>
      </c>
      <c r="Q141">
        <v>700000</v>
      </c>
      <c r="R141">
        <v>499.97881000000001</v>
      </c>
      <c r="S141">
        <v>-573606.65018999996</v>
      </c>
      <c r="T141">
        <v>2515289.2776100002</v>
      </c>
      <c r="U141">
        <v>76.388289999999998</v>
      </c>
      <c r="V141">
        <v>189.75793999999999</v>
      </c>
      <c r="W141">
        <f t="shared" si="55"/>
        <v>1.8975794000000001E-2</v>
      </c>
      <c r="Y141">
        <v>700000</v>
      </c>
      <c r="Z141">
        <v>36.718000000000004</v>
      </c>
      <c r="AA141">
        <v>95.811499999999995</v>
      </c>
      <c r="AB141">
        <v>59.093499999999999</v>
      </c>
      <c r="AD141">
        <f t="shared" ref="AD141:AD181" si="61">(1/6)*3.14*(AB141)^3</f>
        <v>107993.48028405702</v>
      </c>
      <c r="AE141">
        <f t="shared" ref="AE141:AE181" si="62">W141*$AD$133/AD141</f>
        <v>1.7961245392360929E-2</v>
      </c>
      <c r="AF141">
        <f t="shared" ref="AF141:AF181" si="63">AE141*1000</f>
        <v>17.961245392360929</v>
      </c>
      <c r="AG141">
        <f t="shared" ref="AG141:AG181" si="64">AD141/P141*0.6022</f>
        <v>325.16836913529568</v>
      </c>
      <c r="AH141">
        <f t="shared" ref="AH141:AH181" si="65">P141/AD141</f>
        <v>1.8519636507124016E-3</v>
      </c>
      <c r="AJ141">
        <v>109</v>
      </c>
      <c r="AK141">
        <v>801.37166027546402</v>
      </c>
      <c r="AL141">
        <v>53.961220964496654</v>
      </c>
    </row>
    <row r="142" spans="1:38" x14ac:dyDescent="0.2">
      <c r="B142">
        <v>240</v>
      </c>
      <c r="C142">
        <v>800000</v>
      </c>
      <c r="E142">
        <v>500.03064999999998</v>
      </c>
      <c r="F142">
        <v>-573607.19397000002</v>
      </c>
      <c r="G142">
        <v>2515289.2776100002</v>
      </c>
      <c r="H142">
        <v>88.345280000000002</v>
      </c>
      <c r="J142">
        <f t="shared" si="56"/>
        <v>1004.8643753714859</v>
      </c>
      <c r="K142">
        <f t="shared" si="57"/>
        <v>4.738400789733465E-2</v>
      </c>
      <c r="L142" s="2">
        <f t="shared" si="58"/>
        <v>0.99937713265637362</v>
      </c>
      <c r="M142">
        <f t="shared" si="59"/>
        <v>-14.937709999969229</v>
      </c>
      <c r="N142">
        <f t="shared" si="60"/>
        <v>-4.513594500001636</v>
      </c>
      <c r="P142">
        <f t="shared" si="52"/>
        <v>240</v>
      </c>
      <c r="Q142">
        <v>800000</v>
      </c>
      <c r="R142">
        <v>500.03064999999998</v>
      </c>
      <c r="S142">
        <v>-573607.19397000002</v>
      </c>
      <c r="T142">
        <v>2515289.2776100002</v>
      </c>
      <c r="U142">
        <v>88.345280000000002</v>
      </c>
      <c r="V142">
        <v>252.22158999999999</v>
      </c>
      <c r="W142">
        <f t="shared" si="55"/>
        <v>2.5222159000000001E-2</v>
      </c>
      <c r="Y142">
        <v>800000</v>
      </c>
      <c r="Z142">
        <v>36.137700000000002</v>
      </c>
      <c r="AA142">
        <v>95.447500000000005</v>
      </c>
      <c r="AB142">
        <v>59.309800000000003</v>
      </c>
      <c r="AD142">
        <f t="shared" si="61"/>
        <v>109183.69215371928</v>
      </c>
      <c r="AE142">
        <f t="shared" si="62"/>
        <v>2.3613399215404094E-2</v>
      </c>
      <c r="AF142">
        <f t="shared" si="63"/>
        <v>23.613399215404094</v>
      </c>
      <c r="AG142">
        <f t="shared" si="64"/>
        <v>273.96008089570728</v>
      </c>
      <c r="AH142">
        <f t="shared" si="65"/>
        <v>2.1981304649608749E-3</v>
      </c>
      <c r="AJ142">
        <v>110</v>
      </c>
      <c r="AK142">
        <v>865.24457152320031</v>
      </c>
      <c r="AL142">
        <v>53.931948629096034</v>
      </c>
    </row>
    <row r="143" spans="1:38" x14ac:dyDescent="0.2">
      <c r="B143">
        <v>280</v>
      </c>
      <c r="C143">
        <v>900000</v>
      </c>
      <c r="E143">
        <v>499.93946</v>
      </c>
      <c r="F143">
        <v>-573609.88491999998</v>
      </c>
      <c r="G143">
        <v>2515289.2776100002</v>
      </c>
      <c r="H143">
        <v>65.254199999999997</v>
      </c>
      <c r="J143">
        <f t="shared" si="56"/>
        <v>1002.1734253715258</v>
      </c>
      <c r="K143">
        <f t="shared" si="57"/>
        <v>5.5281342546890426E-2</v>
      </c>
      <c r="L143" s="2">
        <f t="shared" si="58"/>
        <v>0.99937713265637362</v>
      </c>
      <c r="M143">
        <f t="shared" si="59"/>
        <v>-17.628659999929368</v>
      </c>
      <c r="N143">
        <f t="shared" si="60"/>
        <v>-4.5672737499990035</v>
      </c>
      <c r="P143">
        <f t="shared" si="52"/>
        <v>280</v>
      </c>
      <c r="Q143">
        <v>900000</v>
      </c>
      <c r="R143">
        <v>499.93946</v>
      </c>
      <c r="S143">
        <v>-573609.88491999998</v>
      </c>
      <c r="T143">
        <v>2515289.2776100002</v>
      </c>
      <c r="U143">
        <v>65.254199999999997</v>
      </c>
      <c r="V143">
        <v>323.88726000000003</v>
      </c>
      <c r="W143">
        <f t="shared" si="55"/>
        <v>3.2388726000000007E-2</v>
      </c>
      <c r="Y143">
        <v>900000</v>
      </c>
      <c r="Z143">
        <v>36.031999999999996</v>
      </c>
      <c r="AA143">
        <v>95.737200000000001</v>
      </c>
      <c r="AB143">
        <v>59.705199999999998</v>
      </c>
      <c r="AD143">
        <f t="shared" si="61"/>
        <v>111381.96363526573</v>
      </c>
      <c r="AE143">
        <f t="shared" si="62"/>
        <v>2.9724394873493275E-2</v>
      </c>
      <c r="AF143">
        <f t="shared" si="63"/>
        <v>29.724394873493274</v>
      </c>
      <c r="AG143">
        <f t="shared" si="64"/>
        <v>239.55078036127506</v>
      </c>
      <c r="AH143">
        <f t="shared" si="65"/>
        <v>2.513872002803751E-3</v>
      </c>
      <c r="AJ143">
        <v>111</v>
      </c>
      <c r="AK143">
        <v>596.47908027870642</v>
      </c>
      <c r="AL143">
        <v>53.854937377767406</v>
      </c>
    </row>
    <row r="144" spans="1:38" x14ac:dyDescent="0.2">
      <c r="B144">
        <v>320</v>
      </c>
      <c r="C144">
        <v>1000000</v>
      </c>
      <c r="E144">
        <v>499.93687999999997</v>
      </c>
      <c r="F144">
        <v>-573610.02997999999</v>
      </c>
      <c r="G144">
        <v>2515289.2776100002</v>
      </c>
      <c r="H144">
        <v>99.999610000000004</v>
      </c>
      <c r="J144">
        <f t="shared" si="56"/>
        <v>1002.028365371516</v>
      </c>
      <c r="K144">
        <f t="shared" si="57"/>
        <v>6.3178677196446195E-2</v>
      </c>
      <c r="L144" s="2">
        <f t="shared" si="58"/>
        <v>0.99937713265637362</v>
      </c>
      <c r="M144">
        <f t="shared" si="59"/>
        <v>-17.773719999939203</v>
      </c>
      <c r="N144">
        <f t="shared" si="60"/>
        <v>-4.5036265000002462</v>
      </c>
      <c r="P144">
        <f t="shared" si="52"/>
        <v>320</v>
      </c>
      <c r="Q144">
        <v>1000000</v>
      </c>
      <c r="R144">
        <v>499.93687999999997</v>
      </c>
      <c r="S144">
        <v>-573610.02997999999</v>
      </c>
      <c r="T144">
        <v>2515289.2776100002</v>
      </c>
      <c r="U144">
        <v>99.999610000000004</v>
      </c>
      <c r="V144">
        <v>383.19830999999999</v>
      </c>
      <c r="W144">
        <f t="shared" si="55"/>
        <v>3.8319830999999999E-2</v>
      </c>
      <c r="Y144">
        <v>1000000</v>
      </c>
      <c r="Z144">
        <v>36.561500000000002</v>
      </c>
      <c r="AA144">
        <v>95.487899999999996</v>
      </c>
      <c r="AB144">
        <v>58.926400000000001</v>
      </c>
      <c r="AD144">
        <f t="shared" si="61"/>
        <v>107079.94171902462</v>
      </c>
      <c r="AE144">
        <f t="shared" si="62"/>
        <v>3.6580487218701739E-2</v>
      </c>
      <c r="AF144">
        <f t="shared" si="63"/>
        <v>36.580487218701741</v>
      </c>
      <c r="AG144">
        <f t="shared" si="64"/>
        <v>201.51106532248943</v>
      </c>
      <c r="AH144">
        <f t="shared" si="65"/>
        <v>2.9884214995155008E-3</v>
      </c>
      <c r="AJ144">
        <v>112</v>
      </c>
      <c r="AK144">
        <v>770.61603677531775</v>
      </c>
      <c r="AL144">
        <v>53.498519541753303</v>
      </c>
    </row>
    <row r="145" spans="2:38" x14ac:dyDescent="0.2">
      <c r="B145">
        <v>360</v>
      </c>
      <c r="C145">
        <v>1100000</v>
      </c>
      <c r="E145">
        <v>499.94299999999998</v>
      </c>
      <c r="F145">
        <v>-573612.90327000001</v>
      </c>
      <c r="G145">
        <v>2515289.2776100002</v>
      </c>
      <c r="H145">
        <v>111.96701</v>
      </c>
      <c r="J145">
        <f t="shared" si="56"/>
        <v>999.15507537149824</v>
      </c>
      <c r="K145">
        <f t="shared" si="57"/>
        <v>7.1076011846001971E-2</v>
      </c>
      <c r="L145" s="2">
        <f t="shared" si="58"/>
        <v>0.99937713265637362</v>
      </c>
      <c r="M145">
        <f t="shared" si="59"/>
        <v>-20.647009999956936</v>
      </c>
      <c r="N145">
        <f t="shared" si="60"/>
        <v>-4.5718322500004431</v>
      </c>
      <c r="P145">
        <f t="shared" si="52"/>
        <v>360</v>
      </c>
      <c r="Q145">
        <v>1100000</v>
      </c>
      <c r="R145">
        <v>499.94299999999998</v>
      </c>
      <c r="S145">
        <v>-573612.90327000001</v>
      </c>
      <c r="T145">
        <v>2515289.2776100002</v>
      </c>
      <c r="U145">
        <v>111.96701</v>
      </c>
      <c r="V145">
        <v>493.69535999999999</v>
      </c>
      <c r="W145">
        <f t="shared" si="55"/>
        <v>4.9369535999999999E-2</v>
      </c>
      <c r="Y145">
        <v>1100000</v>
      </c>
      <c r="Z145">
        <v>36.024999999999999</v>
      </c>
      <c r="AA145">
        <v>95.847200000000001</v>
      </c>
      <c r="AB145">
        <v>59.822200000000002</v>
      </c>
      <c r="AD145">
        <f t="shared" si="61"/>
        <v>112038.04938799539</v>
      </c>
      <c r="AE145">
        <f t="shared" si="62"/>
        <v>4.504302333705304E-2</v>
      </c>
      <c r="AF145">
        <f t="shared" si="63"/>
        <v>45.043023337053043</v>
      </c>
      <c r="AG145">
        <f t="shared" si="64"/>
        <v>187.41475928180785</v>
      </c>
      <c r="AH145">
        <f t="shared" si="65"/>
        <v>3.213194106524432E-3</v>
      </c>
      <c r="AJ145">
        <v>113</v>
      </c>
      <c r="AK145">
        <v>669.0583618499827</v>
      </c>
      <c r="AL145">
        <v>53.116129143825376</v>
      </c>
    </row>
    <row r="146" spans="2:38" x14ac:dyDescent="0.2">
      <c r="B146">
        <v>400</v>
      </c>
      <c r="C146">
        <v>1200000</v>
      </c>
      <c r="E146">
        <v>500.01200999999998</v>
      </c>
      <c r="F146">
        <v>-573611.20134000003</v>
      </c>
      <c r="G146">
        <v>2515289.2776100002</v>
      </c>
      <c r="H146">
        <v>160.55214000000001</v>
      </c>
      <c r="J146">
        <f t="shared" si="56"/>
        <v>1000.8570053714793</v>
      </c>
      <c r="K146">
        <f t="shared" si="57"/>
        <v>7.8973346495557747E-2</v>
      </c>
      <c r="L146" s="2">
        <f t="shared" si="58"/>
        <v>0.99937713265637362</v>
      </c>
      <c r="M146">
        <f t="shared" si="59"/>
        <v>-18.94507999997586</v>
      </c>
      <c r="N146">
        <f t="shared" si="60"/>
        <v>-4.4574517500004731</v>
      </c>
      <c r="P146">
        <f t="shared" si="52"/>
        <v>400</v>
      </c>
      <c r="Q146">
        <v>1200000</v>
      </c>
      <c r="R146">
        <v>500.01200999999998</v>
      </c>
      <c r="S146">
        <v>-573611.20134000003</v>
      </c>
      <c r="T146">
        <v>2515289.2776100002</v>
      </c>
      <c r="U146">
        <v>160.55214000000001</v>
      </c>
      <c r="V146">
        <v>583.45709999999997</v>
      </c>
      <c r="W146">
        <f t="shared" si="55"/>
        <v>5.8345710000000002E-2</v>
      </c>
      <c r="Y146">
        <v>1200000</v>
      </c>
      <c r="Z146">
        <v>36.261200000000002</v>
      </c>
      <c r="AA146">
        <v>95.4709</v>
      </c>
      <c r="AB146">
        <v>59.209699999999998</v>
      </c>
      <c r="AD146">
        <f t="shared" si="61"/>
        <v>108631.8009614719</v>
      </c>
      <c r="AE146">
        <f t="shared" si="62"/>
        <v>5.4901723236382843E-2</v>
      </c>
      <c r="AF146">
        <f t="shared" si="63"/>
        <v>54.901723236382843</v>
      </c>
      <c r="AG146">
        <f t="shared" si="64"/>
        <v>163.54517634749595</v>
      </c>
      <c r="AH146">
        <f t="shared" si="65"/>
        <v>3.6821630172721403E-3</v>
      </c>
      <c r="AJ146">
        <v>114</v>
      </c>
      <c r="AK146">
        <v>932.98381423193223</v>
      </c>
      <c r="AL146">
        <v>53.077468258912191</v>
      </c>
    </row>
    <row r="147" spans="2:38" x14ac:dyDescent="0.2">
      <c r="B147">
        <v>440</v>
      </c>
      <c r="C147">
        <v>1300000</v>
      </c>
      <c r="E147">
        <v>499.90183999999999</v>
      </c>
      <c r="F147">
        <v>-573616.15235999995</v>
      </c>
      <c r="G147">
        <v>2515289.2776100002</v>
      </c>
      <c r="H147">
        <v>167.09218000000001</v>
      </c>
      <c r="J147">
        <f t="shared" si="56"/>
        <v>995.90598537155893</v>
      </c>
      <c r="K147">
        <f t="shared" si="57"/>
        <v>8.6870681145113524E-2</v>
      </c>
      <c r="L147" s="2">
        <f t="shared" si="58"/>
        <v>0.99937713265637362</v>
      </c>
      <c r="M147">
        <f t="shared" si="59"/>
        <v>-23.896099999896251</v>
      </c>
      <c r="N147">
        <f t="shared" si="60"/>
        <v>-4.6237754999980094</v>
      </c>
      <c r="P147">
        <f t="shared" si="52"/>
        <v>440</v>
      </c>
      <c r="Q147">
        <v>1300000</v>
      </c>
      <c r="R147">
        <v>499.90183999999999</v>
      </c>
      <c r="S147">
        <v>-573616.15235999995</v>
      </c>
      <c r="T147">
        <v>2515289.2776100002</v>
      </c>
      <c r="U147">
        <v>167.09218000000001</v>
      </c>
      <c r="V147">
        <v>754.61154999999997</v>
      </c>
      <c r="W147">
        <f t="shared" si="55"/>
        <v>7.5461155000000002E-2</v>
      </c>
      <c r="Y147">
        <v>1300000</v>
      </c>
      <c r="Z147">
        <v>36.752400000000002</v>
      </c>
      <c r="AA147">
        <v>95.571299999999994</v>
      </c>
      <c r="AB147">
        <v>58.818899999999999</v>
      </c>
      <c r="AD147">
        <f t="shared" si="61"/>
        <v>106494.96927685152</v>
      </c>
      <c r="AE147">
        <f t="shared" si="62"/>
        <v>7.2431650610857101E-2</v>
      </c>
      <c r="AF147">
        <f t="shared" si="63"/>
        <v>72.431650610857105</v>
      </c>
      <c r="AG147">
        <f t="shared" si="64"/>
        <v>145.75288749663633</v>
      </c>
      <c r="AH147">
        <f t="shared" si="65"/>
        <v>4.1316505651656302E-3</v>
      </c>
      <c r="AJ147">
        <v>115</v>
      </c>
      <c r="AK147">
        <v>653.47109153104839</v>
      </c>
      <c r="AL147">
        <v>51.666132172575729</v>
      </c>
    </row>
    <row r="148" spans="2:38" x14ac:dyDescent="0.2">
      <c r="B148">
        <v>480</v>
      </c>
      <c r="C148">
        <v>1400000</v>
      </c>
      <c r="E148">
        <v>499.91509000000002</v>
      </c>
      <c r="F148">
        <v>-573614.27008000005</v>
      </c>
      <c r="G148">
        <v>2515289.2776100002</v>
      </c>
      <c r="H148">
        <v>183.73233999999999</v>
      </c>
      <c r="J148">
        <f t="shared" si="56"/>
        <v>997.78826537146233</v>
      </c>
      <c r="K148">
        <f t="shared" si="57"/>
        <v>9.47680157946693E-2</v>
      </c>
      <c r="L148" s="2">
        <f t="shared" si="58"/>
        <v>0.99937713265637362</v>
      </c>
      <c r="M148">
        <f t="shared" si="59"/>
        <v>-22.013819999992847</v>
      </c>
      <c r="N148">
        <f t="shared" si="60"/>
        <v>-4.4529430000024153</v>
      </c>
      <c r="P148">
        <f t="shared" si="52"/>
        <v>480</v>
      </c>
      <c r="Q148">
        <v>1400000</v>
      </c>
      <c r="R148">
        <v>499.91509000000002</v>
      </c>
      <c r="S148">
        <v>-573614.27008000005</v>
      </c>
      <c r="T148">
        <v>2515289.2776100002</v>
      </c>
      <c r="U148">
        <v>183.73233999999999</v>
      </c>
      <c r="V148">
        <v>879.02665000000002</v>
      </c>
      <c r="W148">
        <f t="shared" si="55"/>
        <v>8.7902665000000005E-2</v>
      </c>
      <c r="Y148">
        <v>1400000</v>
      </c>
      <c r="Z148">
        <v>35.686399999999999</v>
      </c>
      <c r="AA148">
        <v>95.248400000000004</v>
      </c>
      <c r="AB148">
        <v>59.561999999999998</v>
      </c>
      <c r="AD148">
        <f t="shared" si="61"/>
        <v>110582.45173031831</v>
      </c>
      <c r="AE148">
        <f t="shared" si="62"/>
        <v>8.1254955019909619E-2</v>
      </c>
      <c r="AF148">
        <f t="shared" si="63"/>
        <v>81.254955019909616</v>
      </c>
      <c r="AG148">
        <f t="shared" si="64"/>
        <v>138.73490089999518</v>
      </c>
      <c r="AH148">
        <f t="shared" si="65"/>
        <v>4.3406525401570454E-3</v>
      </c>
      <c r="AJ148">
        <v>116</v>
      </c>
      <c r="AK148">
        <v>682.95784082643763</v>
      </c>
      <c r="AL148">
        <v>51.453535604904168</v>
      </c>
    </row>
    <row r="149" spans="2:38" x14ac:dyDescent="0.2">
      <c r="B149">
        <v>520</v>
      </c>
      <c r="C149">
        <v>1500000</v>
      </c>
      <c r="E149">
        <v>499.93279999999999</v>
      </c>
      <c r="F149">
        <v>-573616.68403</v>
      </c>
      <c r="G149">
        <v>2515289.2776100002</v>
      </c>
      <c r="H149">
        <v>225.97314</v>
      </c>
      <c r="J149">
        <f t="shared" si="56"/>
        <v>995.37431537150405</v>
      </c>
      <c r="K149">
        <f t="shared" si="57"/>
        <v>0.10266535044422508</v>
      </c>
      <c r="L149" s="2">
        <f t="shared" si="58"/>
        <v>0.99937713265637362</v>
      </c>
      <c r="M149">
        <f t="shared" si="59"/>
        <v>-24.427769999951124</v>
      </c>
      <c r="N149">
        <f t="shared" si="60"/>
        <v>-4.5603487499989566</v>
      </c>
      <c r="P149">
        <f t="shared" si="52"/>
        <v>520</v>
      </c>
      <c r="Q149">
        <v>1500000</v>
      </c>
      <c r="R149">
        <v>499.93279999999999</v>
      </c>
      <c r="S149">
        <v>-573616.68403</v>
      </c>
      <c r="T149">
        <v>2515289.2776100002</v>
      </c>
      <c r="U149">
        <v>225.97314</v>
      </c>
      <c r="V149">
        <v>1048.45409</v>
      </c>
      <c r="W149">
        <f t="shared" si="55"/>
        <v>0.104845409</v>
      </c>
      <c r="Y149">
        <v>1500000</v>
      </c>
      <c r="Z149">
        <v>35.436199999999999</v>
      </c>
      <c r="AA149">
        <v>95.367699999999999</v>
      </c>
      <c r="AB149">
        <v>59.9315</v>
      </c>
      <c r="AD149">
        <f t="shared" si="61"/>
        <v>112653.27984174064</v>
      </c>
      <c r="AE149">
        <f t="shared" si="62"/>
        <v>9.5134842685369259E-2</v>
      </c>
      <c r="AF149">
        <f t="shared" si="63"/>
        <v>95.134842685369264</v>
      </c>
      <c r="AG149">
        <f t="shared" si="64"/>
        <v>130.46116369364657</v>
      </c>
      <c r="AH149">
        <f t="shared" si="65"/>
        <v>4.6159330711943282E-3</v>
      </c>
      <c r="AJ149">
        <v>117</v>
      </c>
      <c r="AK149">
        <v>885.10682955534503</v>
      </c>
      <c r="AL149">
        <v>51.427243159852011</v>
      </c>
    </row>
    <row r="150" spans="2:38" x14ac:dyDescent="0.2">
      <c r="B150">
        <v>560</v>
      </c>
      <c r="C150">
        <v>1600000</v>
      </c>
      <c r="E150">
        <v>499.99301000000003</v>
      </c>
      <c r="F150">
        <v>-573616.29561999999</v>
      </c>
      <c r="G150">
        <v>2515289.2776100002</v>
      </c>
      <c r="H150">
        <v>282.17502000000002</v>
      </c>
      <c r="J150">
        <f t="shared" si="56"/>
        <v>995.76272537151817</v>
      </c>
      <c r="K150">
        <f t="shared" si="57"/>
        <v>0.11056268509378085</v>
      </c>
      <c r="L150" s="2">
        <f t="shared" si="58"/>
        <v>0.99937713265637362</v>
      </c>
      <c r="M150">
        <f t="shared" si="59"/>
        <v>-24.039359999937005</v>
      </c>
      <c r="N150">
        <f t="shared" si="60"/>
        <v>-4.490289749999647</v>
      </c>
      <c r="P150">
        <f t="shared" si="52"/>
        <v>560</v>
      </c>
      <c r="Q150">
        <v>1600000</v>
      </c>
      <c r="R150">
        <v>499.99301000000003</v>
      </c>
      <c r="S150">
        <v>-573616.29561999999</v>
      </c>
      <c r="T150">
        <v>2515289.2776100002</v>
      </c>
      <c r="U150">
        <v>282.17502000000002</v>
      </c>
      <c r="V150">
        <v>1284.6020100000001</v>
      </c>
      <c r="W150">
        <f t="shared" si="55"/>
        <v>0.12846020100000002</v>
      </c>
      <c r="Y150">
        <v>1600000</v>
      </c>
      <c r="Z150">
        <v>35.752699999999997</v>
      </c>
      <c r="AA150">
        <v>94.625799999999998</v>
      </c>
      <c r="AB150">
        <v>58.873100000000001</v>
      </c>
      <c r="AD150">
        <f t="shared" si="61"/>
        <v>106789.63720160413</v>
      </c>
      <c r="AE150">
        <f t="shared" si="62"/>
        <v>0.12296273454632482</v>
      </c>
      <c r="AF150">
        <f t="shared" si="63"/>
        <v>122.96273454632482</v>
      </c>
      <c r="AG150">
        <f t="shared" si="64"/>
        <v>114.83699914786786</v>
      </c>
      <c r="AH150">
        <f t="shared" si="65"/>
        <v>5.2439545135151752E-3</v>
      </c>
      <c r="AJ150">
        <v>118</v>
      </c>
      <c r="AK150">
        <v>1088.2079373183662</v>
      </c>
      <c r="AL150">
        <v>51.321658825206946</v>
      </c>
    </row>
    <row r="151" spans="2:38" x14ac:dyDescent="0.2">
      <c r="B151">
        <v>600</v>
      </c>
      <c r="C151">
        <v>1700000</v>
      </c>
      <c r="E151">
        <v>500.01204000000001</v>
      </c>
      <c r="F151">
        <v>-573613.62401000003</v>
      </c>
      <c r="G151">
        <v>2515289.2776100002</v>
      </c>
      <c r="H151">
        <v>306.73030999999997</v>
      </c>
      <c r="J151">
        <f t="shared" si="56"/>
        <v>998.43433537147939</v>
      </c>
      <c r="K151">
        <f t="shared" si="57"/>
        <v>0.11846001974333663</v>
      </c>
      <c r="L151" s="2">
        <f t="shared" si="58"/>
        <v>0.99937713265637362</v>
      </c>
      <c r="M151">
        <f t="shared" si="59"/>
        <v>-21.367749999975786</v>
      </c>
      <c r="N151">
        <f t="shared" si="60"/>
        <v>-4.4332097500009695</v>
      </c>
      <c r="P151">
        <f t="shared" si="52"/>
        <v>600</v>
      </c>
      <c r="Q151">
        <v>1700000</v>
      </c>
      <c r="R151">
        <v>500.01204000000001</v>
      </c>
      <c r="S151">
        <v>-573613.62401000003</v>
      </c>
      <c r="T151">
        <v>2515289.2776100002</v>
      </c>
      <c r="U151">
        <v>306.73030999999997</v>
      </c>
      <c r="V151">
        <v>1441.9162799999999</v>
      </c>
      <c r="W151">
        <f t="shared" si="55"/>
        <v>0.14419162799999999</v>
      </c>
      <c r="Y151">
        <v>1700000</v>
      </c>
      <c r="Z151">
        <v>35.537999999999997</v>
      </c>
      <c r="AA151">
        <v>94.826300000000003</v>
      </c>
      <c r="AB151">
        <v>59.2883</v>
      </c>
      <c r="AD151">
        <f t="shared" si="61"/>
        <v>109064.99683561438</v>
      </c>
      <c r="AE151">
        <f t="shared" si="62"/>
        <v>0.13514148312705643</v>
      </c>
      <c r="AF151">
        <f t="shared" si="63"/>
        <v>135.14148312705643</v>
      </c>
      <c r="AG151">
        <f t="shared" si="64"/>
        <v>109.46490182401163</v>
      </c>
      <c r="AH151">
        <f t="shared" si="65"/>
        <v>5.5013067199216606E-3</v>
      </c>
      <c r="AJ151">
        <v>119</v>
      </c>
      <c r="AK151">
        <v>1035.8957915346034</v>
      </c>
      <c r="AL151">
        <v>50.74910370238959</v>
      </c>
    </row>
    <row r="152" spans="2:38" x14ac:dyDescent="0.2">
      <c r="B152">
        <v>640</v>
      </c>
      <c r="C152">
        <v>1800000</v>
      </c>
      <c r="E152">
        <v>499.97809000000001</v>
      </c>
      <c r="F152">
        <v>-573615.21076000005</v>
      </c>
      <c r="G152">
        <v>2515289.2776100002</v>
      </c>
      <c r="H152">
        <v>356.54584999999997</v>
      </c>
      <c r="J152">
        <f t="shared" si="56"/>
        <v>996.84758537146263</v>
      </c>
      <c r="K152">
        <f t="shared" si="57"/>
        <v>0.12635735439289239</v>
      </c>
      <c r="L152" s="2">
        <f t="shared" si="58"/>
        <v>0.99937713265637362</v>
      </c>
      <c r="M152">
        <f t="shared" si="59"/>
        <v>-22.954499999992549</v>
      </c>
      <c r="N152">
        <f t="shared" si="60"/>
        <v>-4.5396687500004189</v>
      </c>
      <c r="P152">
        <f t="shared" si="52"/>
        <v>640</v>
      </c>
      <c r="Q152">
        <v>1800000</v>
      </c>
      <c r="R152">
        <v>499.97809000000001</v>
      </c>
      <c r="S152">
        <v>-573615.21076000005</v>
      </c>
      <c r="T152">
        <v>2515289.2776100002</v>
      </c>
      <c r="U152">
        <v>356.54584999999997</v>
      </c>
      <c r="V152">
        <v>1715.10382</v>
      </c>
      <c r="W152">
        <f t="shared" si="55"/>
        <v>0.17151038200000002</v>
      </c>
      <c r="Y152">
        <v>1800000</v>
      </c>
      <c r="Z152">
        <v>35.272500000000001</v>
      </c>
      <c r="AA152">
        <v>94.822699999999998</v>
      </c>
      <c r="AB152">
        <v>59.550199999999997</v>
      </c>
      <c r="AD152">
        <f t="shared" si="61"/>
        <v>110516.74132257473</v>
      </c>
      <c r="AE152">
        <f t="shared" si="62"/>
        <v>0.1586340346126415</v>
      </c>
      <c r="AF152">
        <f t="shared" si="63"/>
        <v>158.6340346126415</v>
      </c>
      <c r="AG152">
        <f t="shared" si="64"/>
        <v>103.98934628821014</v>
      </c>
      <c r="AH152">
        <f t="shared" si="65"/>
        <v>5.790977840470132E-3</v>
      </c>
      <c r="AJ152">
        <v>120</v>
      </c>
      <c r="AK152">
        <v>792.52426327650471</v>
      </c>
      <c r="AL152">
        <v>49.443883237584146</v>
      </c>
    </row>
    <row r="153" spans="2:38" x14ac:dyDescent="0.2">
      <c r="B153">
        <v>680</v>
      </c>
      <c r="C153">
        <v>1900000</v>
      </c>
      <c r="E153">
        <v>499.97500000000002</v>
      </c>
      <c r="F153">
        <v>-573614.63275999995</v>
      </c>
      <c r="G153">
        <v>2515289.2776100002</v>
      </c>
      <c r="H153">
        <v>415.08605999999997</v>
      </c>
      <c r="J153">
        <f t="shared" si="56"/>
        <v>997.42558537155855</v>
      </c>
      <c r="K153">
        <f t="shared" si="57"/>
        <v>0.13425468904244817</v>
      </c>
      <c r="L153" s="2">
        <f t="shared" si="58"/>
        <v>0.99937713265637362</v>
      </c>
      <c r="M153">
        <f t="shared" si="59"/>
        <v>-22.376499999896623</v>
      </c>
      <c r="N153">
        <f t="shared" si="60"/>
        <v>-4.4855499999976018</v>
      </c>
      <c r="P153">
        <f t="shared" si="52"/>
        <v>680</v>
      </c>
      <c r="Q153">
        <v>1900000</v>
      </c>
      <c r="R153">
        <v>499.97500000000002</v>
      </c>
      <c r="S153">
        <v>-573614.63275999995</v>
      </c>
      <c r="T153">
        <v>2515289.2776100002</v>
      </c>
      <c r="U153">
        <v>415.08605999999997</v>
      </c>
      <c r="V153">
        <v>1964.21127</v>
      </c>
      <c r="W153">
        <f t="shared" si="55"/>
        <v>0.196421127</v>
      </c>
      <c r="Y153">
        <v>1900000</v>
      </c>
      <c r="Z153">
        <v>35.008800000000001</v>
      </c>
      <c r="AA153">
        <v>94.526700000000005</v>
      </c>
      <c r="AB153">
        <v>59.517899999999997</v>
      </c>
      <c r="AD153">
        <f t="shared" si="61"/>
        <v>110337.00616318497</v>
      </c>
      <c r="AE153">
        <f t="shared" si="62"/>
        <v>0.18197051717808632</v>
      </c>
      <c r="AF153">
        <f t="shared" si="63"/>
        <v>181.97051717808631</v>
      </c>
      <c r="AG153">
        <f t="shared" si="64"/>
        <v>97.713154575691149</v>
      </c>
      <c r="AH153">
        <f t="shared" si="65"/>
        <v>6.16293683910819E-3</v>
      </c>
      <c r="AJ153">
        <v>121</v>
      </c>
      <c r="AK153">
        <v>972.62281745432983</v>
      </c>
      <c r="AL153">
        <v>49.083488345742659</v>
      </c>
    </row>
    <row r="154" spans="2:38" x14ac:dyDescent="0.2">
      <c r="B154">
        <v>720</v>
      </c>
      <c r="C154">
        <v>2000000</v>
      </c>
      <c r="E154">
        <v>500.03622999999999</v>
      </c>
      <c r="F154">
        <v>-573614.78260000004</v>
      </c>
      <c r="G154">
        <v>2515289.2776100002</v>
      </c>
      <c r="H154">
        <v>458.57655999999997</v>
      </c>
      <c r="J154">
        <f t="shared" si="56"/>
        <v>997.27574537147302</v>
      </c>
      <c r="K154">
        <f t="shared" si="57"/>
        <v>0.14215202369200394</v>
      </c>
      <c r="L154" s="2">
        <f t="shared" si="58"/>
        <v>0.99937713265637362</v>
      </c>
      <c r="M154">
        <f t="shared" si="59"/>
        <v>-22.526339999982156</v>
      </c>
      <c r="N154">
        <f t="shared" si="60"/>
        <v>-4.5037460000021383</v>
      </c>
      <c r="P154">
        <f t="shared" si="52"/>
        <v>720</v>
      </c>
      <c r="Q154">
        <v>2000000</v>
      </c>
      <c r="R154">
        <v>500.03622999999999</v>
      </c>
      <c r="S154">
        <v>-573614.78260000004</v>
      </c>
      <c r="T154">
        <v>2515289.2776100002</v>
      </c>
      <c r="U154">
        <v>458.57655999999997</v>
      </c>
      <c r="V154">
        <v>2269.6731</v>
      </c>
      <c r="W154">
        <f t="shared" si="55"/>
        <v>0.22696731000000001</v>
      </c>
      <c r="Y154">
        <v>2000000</v>
      </c>
      <c r="Z154">
        <v>35.1477</v>
      </c>
      <c r="AA154">
        <v>94.540499999999994</v>
      </c>
      <c r="AB154">
        <v>59.392800000000001</v>
      </c>
      <c r="AD154">
        <f t="shared" si="61"/>
        <v>109642.71921285939</v>
      </c>
      <c r="AE154">
        <f t="shared" si="62"/>
        <v>0.21160091402022818</v>
      </c>
      <c r="AF154">
        <f t="shared" si="63"/>
        <v>211.60091402022817</v>
      </c>
      <c r="AG154">
        <f t="shared" si="64"/>
        <v>91.703952097199888</v>
      </c>
      <c r="AH154">
        <f t="shared" si="65"/>
        <v>6.5667835052704094E-3</v>
      </c>
      <c r="AJ154">
        <v>122</v>
      </c>
      <c r="AK154">
        <v>758.64313115173252</v>
      </c>
      <c r="AL154">
        <v>48.737021827364423</v>
      </c>
    </row>
    <row r="155" spans="2:38" x14ac:dyDescent="0.2">
      <c r="B155">
        <v>760</v>
      </c>
      <c r="C155">
        <v>2100000</v>
      </c>
      <c r="E155">
        <v>499.94132000000002</v>
      </c>
      <c r="F155">
        <v>-573611.94215000002</v>
      </c>
      <c r="G155">
        <v>2515289.2776100002</v>
      </c>
      <c r="H155">
        <v>477.17743000000002</v>
      </c>
      <c r="J155">
        <f t="shared" si="56"/>
        <v>1000.1161953714909</v>
      </c>
      <c r="K155">
        <f t="shared" si="57"/>
        <v>0.15004935834155972</v>
      </c>
      <c r="L155" s="2">
        <f t="shared" si="58"/>
        <v>0.99937713265637362</v>
      </c>
      <c r="M155">
        <f t="shared" si="59"/>
        <v>-19.685889999964274</v>
      </c>
      <c r="N155">
        <f t="shared" si="60"/>
        <v>-4.4289887499995526</v>
      </c>
      <c r="P155">
        <f t="shared" si="52"/>
        <v>760</v>
      </c>
      <c r="Q155">
        <v>2100000</v>
      </c>
      <c r="R155">
        <v>499.94132000000002</v>
      </c>
      <c r="S155">
        <v>-573611.94215000002</v>
      </c>
      <c r="T155">
        <v>2515289.2776100002</v>
      </c>
      <c r="U155">
        <v>477.17743000000002</v>
      </c>
      <c r="V155">
        <v>2503.0948699999999</v>
      </c>
      <c r="W155">
        <f t="shared" si="55"/>
        <v>0.250309487</v>
      </c>
      <c r="Y155">
        <v>2100000</v>
      </c>
      <c r="Z155">
        <v>34.872599999999998</v>
      </c>
      <c r="AA155">
        <v>95.137799999999999</v>
      </c>
      <c r="AB155">
        <v>60.2652</v>
      </c>
      <c r="AD155">
        <f t="shared" si="61"/>
        <v>114545.54534507237</v>
      </c>
      <c r="AE155">
        <f t="shared" si="62"/>
        <v>0.22337426299042451</v>
      </c>
      <c r="AF155">
        <f t="shared" si="63"/>
        <v>223.37426299042451</v>
      </c>
      <c r="AG155">
        <f t="shared" si="64"/>
        <v>90.762272903687617</v>
      </c>
      <c r="AH155">
        <f t="shared" si="65"/>
        <v>6.634915375455885E-3</v>
      </c>
      <c r="AJ155">
        <v>123</v>
      </c>
      <c r="AK155">
        <v>1102.5519154872209</v>
      </c>
      <c r="AL155">
        <v>48.535562659247631</v>
      </c>
    </row>
    <row r="156" spans="2:38" x14ac:dyDescent="0.2">
      <c r="B156">
        <v>800</v>
      </c>
      <c r="C156">
        <v>2200000</v>
      </c>
      <c r="E156">
        <v>500.00146999999998</v>
      </c>
      <c r="F156">
        <v>-573610.82771999994</v>
      </c>
      <c r="G156">
        <v>2515289.2776100002</v>
      </c>
      <c r="H156">
        <v>605.50010999999995</v>
      </c>
      <c r="J156">
        <f t="shared" si="56"/>
        <v>1001.2306253715651</v>
      </c>
      <c r="K156">
        <f t="shared" si="57"/>
        <v>0.15794669299111549</v>
      </c>
      <c r="L156" s="2">
        <f t="shared" si="58"/>
        <v>0.99937713265637362</v>
      </c>
      <c r="M156">
        <f t="shared" si="59"/>
        <v>-18.571459999890067</v>
      </c>
      <c r="N156">
        <f t="shared" si="60"/>
        <v>-4.4721392499981452</v>
      </c>
      <c r="P156">
        <f t="shared" si="52"/>
        <v>800</v>
      </c>
      <c r="Q156">
        <v>2200000</v>
      </c>
      <c r="R156">
        <v>500.00146999999998</v>
      </c>
      <c r="S156">
        <v>-573610.82771999994</v>
      </c>
      <c r="T156">
        <v>2515289.2776100002</v>
      </c>
      <c r="U156">
        <v>605.50010999999995</v>
      </c>
      <c r="V156">
        <v>2941.76314</v>
      </c>
      <c r="W156">
        <f t="shared" si="55"/>
        <v>0.29417631399999999</v>
      </c>
      <c r="Y156">
        <v>2200000</v>
      </c>
      <c r="Z156">
        <v>34.768099999999997</v>
      </c>
      <c r="AA156">
        <v>94.313199999999995</v>
      </c>
      <c r="AB156">
        <v>59.545099999999998</v>
      </c>
      <c r="AD156">
        <f t="shared" si="61"/>
        <v>110488.34912013487</v>
      </c>
      <c r="AE156">
        <f t="shared" si="62"/>
        <v>0.27216059399032871</v>
      </c>
      <c r="AF156">
        <f t="shared" si="63"/>
        <v>272.16059399032872</v>
      </c>
      <c r="AG156">
        <f t="shared" si="64"/>
        <v>83.17010480018152</v>
      </c>
      <c r="AH156">
        <f t="shared" si="65"/>
        <v>7.240582435801929E-3</v>
      </c>
      <c r="AJ156">
        <v>124</v>
      </c>
      <c r="AK156">
        <v>1215.3102146947183</v>
      </c>
      <c r="AL156">
        <v>48.023164815834214</v>
      </c>
    </row>
    <row r="157" spans="2:38" x14ac:dyDescent="0.2">
      <c r="B157">
        <v>840</v>
      </c>
      <c r="C157">
        <v>2300000</v>
      </c>
      <c r="E157">
        <v>500.01418999999999</v>
      </c>
      <c r="F157">
        <v>-573605.59181999997</v>
      </c>
      <c r="G157">
        <v>2515289.2776100002</v>
      </c>
      <c r="H157">
        <v>610.47816</v>
      </c>
      <c r="J157">
        <f t="shared" si="56"/>
        <v>1006.4665253715357</v>
      </c>
      <c r="K157">
        <f t="shared" si="57"/>
        <v>0.16584402764067127</v>
      </c>
      <c r="L157" s="2">
        <f t="shared" si="58"/>
        <v>0.99937713265637362</v>
      </c>
      <c r="M157">
        <f t="shared" si="59"/>
        <v>-13.335559999919496</v>
      </c>
      <c r="N157">
        <f t="shared" si="60"/>
        <v>-4.3691025000007357</v>
      </c>
      <c r="P157">
        <f t="shared" si="52"/>
        <v>840</v>
      </c>
      <c r="Q157">
        <v>2300000</v>
      </c>
      <c r="R157">
        <v>500.01418999999999</v>
      </c>
      <c r="S157">
        <v>-573605.59181999997</v>
      </c>
      <c r="T157">
        <v>2515289.2776100002</v>
      </c>
      <c r="U157">
        <v>610.47816</v>
      </c>
      <c r="V157">
        <v>3221.8047099999999</v>
      </c>
      <c r="W157">
        <f t="shared" si="55"/>
        <v>0.32218047100000002</v>
      </c>
      <c r="Y157">
        <v>2300000</v>
      </c>
      <c r="Z157">
        <v>34.7562</v>
      </c>
      <c r="AA157">
        <v>94.119799999999998</v>
      </c>
      <c r="AB157">
        <v>59.363599999999998</v>
      </c>
      <c r="AD157">
        <f t="shared" si="61"/>
        <v>109481.08378060006</v>
      </c>
      <c r="AE157">
        <f t="shared" si="62"/>
        <v>0.30081130294976394</v>
      </c>
      <c r="AF157">
        <f t="shared" si="63"/>
        <v>300.81130294976396</v>
      </c>
      <c r="AG157">
        <f t="shared" si="64"/>
        <v>78.487510300806377</v>
      </c>
      <c r="AH157">
        <f t="shared" si="65"/>
        <v>7.6725583177762362E-3</v>
      </c>
      <c r="AJ157">
        <v>125</v>
      </c>
      <c r="AK157">
        <v>816.10256081353521</v>
      </c>
      <c r="AL157">
        <v>47.668824953690226</v>
      </c>
    </row>
    <row r="158" spans="2:38" x14ac:dyDescent="0.2">
      <c r="B158">
        <v>880</v>
      </c>
      <c r="C158">
        <v>2400000</v>
      </c>
      <c r="E158">
        <v>499.96152999999998</v>
      </c>
      <c r="F158">
        <v>-573603.69850000006</v>
      </c>
      <c r="G158">
        <v>2515289.2776100002</v>
      </c>
      <c r="H158">
        <v>703.05601999999999</v>
      </c>
      <c r="J158">
        <f t="shared" si="56"/>
        <v>1008.3598453714512</v>
      </c>
      <c r="K158">
        <f t="shared" si="57"/>
        <v>0.17374136229022705</v>
      </c>
      <c r="L158" s="2">
        <f t="shared" si="58"/>
        <v>0.99937713265637362</v>
      </c>
      <c r="M158">
        <f t="shared" si="59"/>
        <v>-11.442240000003949</v>
      </c>
      <c r="N158">
        <f t="shared" si="60"/>
        <v>-4.4526670000021111</v>
      </c>
      <c r="P158">
        <f t="shared" si="52"/>
        <v>880</v>
      </c>
      <c r="Q158">
        <v>2400000</v>
      </c>
      <c r="R158">
        <v>499.96152999999998</v>
      </c>
      <c r="S158">
        <v>-573603.69850000006</v>
      </c>
      <c r="T158">
        <v>2515289.2776100002</v>
      </c>
      <c r="U158">
        <v>703.05601999999999</v>
      </c>
      <c r="V158">
        <v>3635.6350499999999</v>
      </c>
      <c r="W158">
        <f t="shared" si="55"/>
        <v>0.36356350500000001</v>
      </c>
      <c r="Y158">
        <v>2400000</v>
      </c>
      <c r="Z158">
        <v>34.5565</v>
      </c>
      <c r="AA158">
        <v>94.227699999999999</v>
      </c>
      <c r="AB158">
        <v>59.671199999999999</v>
      </c>
      <c r="AD158">
        <f t="shared" si="61"/>
        <v>111191.78770664043</v>
      </c>
      <c r="AE158">
        <f t="shared" si="62"/>
        <v>0.33422704988557406</v>
      </c>
      <c r="AF158">
        <f t="shared" si="63"/>
        <v>334.22704988557405</v>
      </c>
      <c r="AG158">
        <f t="shared" si="64"/>
        <v>76.090561996521444</v>
      </c>
      <c r="AH158">
        <f t="shared" si="65"/>
        <v>7.9142535447107119E-3</v>
      </c>
      <c r="AJ158">
        <v>126</v>
      </c>
      <c r="AK158">
        <v>912.21485163369493</v>
      </c>
      <c r="AL158">
        <v>47.475862401910014</v>
      </c>
    </row>
    <row r="159" spans="2:38" x14ac:dyDescent="0.2">
      <c r="B159">
        <v>920</v>
      </c>
      <c r="C159">
        <v>2500000</v>
      </c>
      <c r="E159">
        <v>500.04622999999998</v>
      </c>
      <c r="F159">
        <v>-573597.36581999995</v>
      </c>
      <c r="G159">
        <v>2515289.2776100002</v>
      </c>
      <c r="H159">
        <v>769.32002999999997</v>
      </c>
      <c r="J159">
        <f t="shared" si="56"/>
        <v>1014.6925253715599</v>
      </c>
      <c r="K159">
        <f t="shared" si="57"/>
        <v>0.18163869693978282</v>
      </c>
      <c r="L159" s="2">
        <f t="shared" si="58"/>
        <v>0.99937713265637362</v>
      </c>
      <c r="M159">
        <f t="shared" si="59"/>
        <v>-5.1095599998952821</v>
      </c>
      <c r="N159">
        <f t="shared" si="60"/>
        <v>-4.3416829999972837</v>
      </c>
      <c r="P159">
        <f t="shared" si="52"/>
        <v>920</v>
      </c>
      <c r="Q159">
        <v>2500000</v>
      </c>
      <c r="R159">
        <v>500.04622999999998</v>
      </c>
      <c r="S159">
        <v>-573597.36581999995</v>
      </c>
      <c r="T159">
        <v>2515289.2776100002</v>
      </c>
      <c r="U159">
        <v>769.32002999999997</v>
      </c>
      <c r="V159">
        <v>4043.5672300000001</v>
      </c>
      <c r="W159">
        <f t="shared" si="55"/>
        <v>0.40435672300000003</v>
      </c>
      <c r="Y159">
        <v>2500000</v>
      </c>
      <c r="Z159">
        <v>34.349600000000002</v>
      </c>
      <c r="AA159">
        <v>94.047200000000004</v>
      </c>
      <c r="AB159">
        <v>59.697600000000001</v>
      </c>
      <c r="AD159">
        <f t="shared" si="61"/>
        <v>111339.43491875181</v>
      </c>
      <c r="AE159">
        <f t="shared" si="62"/>
        <v>0.3712356559780895</v>
      </c>
      <c r="AF159">
        <f t="shared" si="63"/>
        <v>371.23565597808948</v>
      </c>
      <c r="AG159">
        <f t="shared" si="64"/>
        <v>72.878921421817765</v>
      </c>
      <c r="AH159">
        <f t="shared" si="65"/>
        <v>8.2630202018840436E-3</v>
      </c>
      <c r="AJ159">
        <v>127</v>
      </c>
      <c r="AK159">
        <v>1062.8626862939236</v>
      </c>
      <c r="AL159">
        <v>47.359315687067387</v>
      </c>
    </row>
    <row r="160" spans="2:38" x14ac:dyDescent="0.2">
      <c r="B160">
        <v>960</v>
      </c>
      <c r="C160">
        <v>2600000</v>
      </c>
      <c r="E160">
        <v>500.00707999999997</v>
      </c>
      <c r="F160">
        <v>-573590.86462999997</v>
      </c>
      <c r="G160">
        <v>2515289.2776100002</v>
      </c>
      <c r="H160">
        <v>861.56221000000005</v>
      </c>
      <c r="J160">
        <f t="shared" si="56"/>
        <v>1021.1937153715407</v>
      </c>
      <c r="K160">
        <f t="shared" si="57"/>
        <v>0.1895360315893386</v>
      </c>
      <c r="L160" s="2">
        <f t="shared" si="58"/>
        <v>0.99937713265637362</v>
      </c>
      <c r="M160">
        <f t="shared" si="59"/>
        <v>1.3916300000855699</v>
      </c>
      <c r="N160">
        <f t="shared" si="60"/>
        <v>-4.3374702500004787</v>
      </c>
      <c r="P160">
        <f t="shared" si="52"/>
        <v>960</v>
      </c>
      <c r="Q160">
        <v>2600000</v>
      </c>
      <c r="R160">
        <v>500.00707999999997</v>
      </c>
      <c r="S160">
        <v>-573590.86462999997</v>
      </c>
      <c r="T160">
        <v>2515289.2776100002</v>
      </c>
      <c r="U160">
        <v>861.56221000000005</v>
      </c>
      <c r="V160">
        <v>4421.2116500000002</v>
      </c>
      <c r="W160">
        <f t="shared" si="55"/>
        <v>0.44212116500000004</v>
      </c>
      <c r="Y160">
        <v>2600000</v>
      </c>
      <c r="Z160">
        <v>34.661000000000001</v>
      </c>
      <c r="AA160">
        <v>94.004099999999994</v>
      </c>
      <c r="AB160">
        <v>59.3431</v>
      </c>
      <c r="AD160">
        <f t="shared" si="61"/>
        <v>109367.7018127449</v>
      </c>
      <c r="AE160">
        <f t="shared" si="62"/>
        <v>0.41322467444139099</v>
      </c>
      <c r="AF160">
        <f t="shared" si="63"/>
        <v>413.22467444139102</v>
      </c>
      <c r="AG160">
        <f t="shared" si="64"/>
        <v>68.605447949619759</v>
      </c>
      <c r="AH160">
        <f t="shared" si="65"/>
        <v>8.777728562347176E-3</v>
      </c>
      <c r="AJ160">
        <v>128</v>
      </c>
      <c r="AK160">
        <v>782.98341089041844</v>
      </c>
      <c r="AL160">
        <v>47.352998036586868</v>
      </c>
    </row>
    <row r="161" spans="2:38" x14ac:dyDescent="0.2">
      <c r="B161">
        <v>1000</v>
      </c>
      <c r="C161">
        <v>2700000</v>
      </c>
      <c r="E161">
        <v>500.05203999999998</v>
      </c>
      <c r="F161">
        <v>-573588.48020999995</v>
      </c>
      <c r="G161">
        <v>2515289.2776100002</v>
      </c>
      <c r="H161">
        <v>954.87352999999996</v>
      </c>
      <c r="J161">
        <f t="shared" si="56"/>
        <v>1023.5781353715574</v>
      </c>
      <c r="K161">
        <f t="shared" si="57"/>
        <v>0.19743336623889438</v>
      </c>
      <c r="L161" s="2">
        <f t="shared" si="58"/>
        <v>0.99937713265637362</v>
      </c>
      <c r="M161">
        <f t="shared" si="59"/>
        <v>3.7760500001022592</v>
      </c>
      <c r="N161">
        <f t="shared" si="60"/>
        <v>-4.4403894999995828</v>
      </c>
      <c r="P161">
        <f t="shared" si="52"/>
        <v>1000</v>
      </c>
      <c r="Q161">
        <v>2700000</v>
      </c>
      <c r="R161">
        <v>500.05203999999998</v>
      </c>
      <c r="S161">
        <v>-573588.48020999995</v>
      </c>
      <c r="T161">
        <v>2515289.2776100002</v>
      </c>
      <c r="U161">
        <v>954.87352999999996</v>
      </c>
      <c r="V161">
        <v>4863.9095399999997</v>
      </c>
      <c r="W161">
        <f t="shared" si="55"/>
        <v>0.48639095399999999</v>
      </c>
      <c r="Y161">
        <v>2700000</v>
      </c>
      <c r="Z161">
        <v>34.509799999999998</v>
      </c>
      <c r="AA161">
        <v>93.808199999999999</v>
      </c>
      <c r="AB161">
        <v>59.298400000000001</v>
      </c>
      <c r="AD161">
        <f t="shared" si="61"/>
        <v>109120.74531212309</v>
      </c>
      <c r="AE161">
        <f t="shared" si="62"/>
        <v>0.4556298748619933</v>
      </c>
      <c r="AF161">
        <f t="shared" si="63"/>
        <v>455.6298748619933</v>
      </c>
      <c r="AG161">
        <f t="shared" si="64"/>
        <v>65.71251282696052</v>
      </c>
      <c r="AH161">
        <f t="shared" si="65"/>
        <v>9.1641602807940314E-3</v>
      </c>
      <c r="AJ161">
        <v>129</v>
      </c>
      <c r="AK161">
        <v>878.47728849992586</v>
      </c>
      <c r="AL161">
        <v>47.131134234524694</v>
      </c>
    </row>
    <row r="162" spans="2:38" x14ac:dyDescent="0.2">
      <c r="B162">
        <v>1040</v>
      </c>
      <c r="C162">
        <v>2800000</v>
      </c>
      <c r="E162">
        <v>500.02895999999998</v>
      </c>
      <c r="F162">
        <v>-573582.76869000006</v>
      </c>
      <c r="G162">
        <v>2515289.2776100002</v>
      </c>
      <c r="H162">
        <v>1042.79357</v>
      </c>
      <c r="J162">
        <f t="shared" si="56"/>
        <v>1029.2896553714527</v>
      </c>
      <c r="K162">
        <f t="shared" si="57"/>
        <v>0.20533070088845015</v>
      </c>
      <c r="L162" s="2">
        <f t="shared" si="58"/>
        <v>0.99937713265637362</v>
      </c>
      <c r="M162">
        <f t="shared" si="59"/>
        <v>9.4875699999975041</v>
      </c>
      <c r="N162">
        <f t="shared" si="60"/>
        <v>-4.3572120000026189</v>
      </c>
      <c r="P162">
        <f t="shared" si="52"/>
        <v>1040</v>
      </c>
      <c r="Q162">
        <v>2800000</v>
      </c>
      <c r="R162">
        <v>500.02895999999998</v>
      </c>
      <c r="S162">
        <v>-573582.76869000006</v>
      </c>
      <c r="T162">
        <v>2515289.2776100002</v>
      </c>
      <c r="U162">
        <v>1042.79357</v>
      </c>
      <c r="V162">
        <v>5323.5315000000001</v>
      </c>
      <c r="W162">
        <f t="shared" si="55"/>
        <v>0.53235315000000005</v>
      </c>
      <c r="Y162">
        <v>2800000</v>
      </c>
      <c r="Z162">
        <v>34.146700000000003</v>
      </c>
      <c r="AA162">
        <v>93.338700000000003</v>
      </c>
      <c r="AB162">
        <v>59.192</v>
      </c>
      <c r="AD162">
        <f t="shared" si="61"/>
        <v>108534.40772308139</v>
      </c>
      <c r="AE162">
        <f t="shared" si="62"/>
        <v>0.50137931679980763</v>
      </c>
      <c r="AF162">
        <f t="shared" si="63"/>
        <v>501.37931679980761</v>
      </c>
      <c r="AG162">
        <f t="shared" si="64"/>
        <v>62.845596471961166</v>
      </c>
      <c r="AH162">
        <f t="shared" si="65"/>
        <v>9.5822147263519755E-3</v>
      </c>
      <c r="AJ162">
        <v>130</v>
      </c>
      <c r="AK162">
        <v>1211.679895040452</v>
      </c>
      <c r="AL162">
        <v>46.699126462099443</v>
      </c>
    </row>
    <row r="163" spans="2:38" x14ac:dyDescent="0.2">
      <c r="B163">
        <v>1080</v>
      </c>
      <c r="C163">
        <v>2900000</v>
      </c>
      <c r="E163">
        <v>499.94918000000001</v>
      </c>
      <c r="F163">
        <v>-573577.48618999997</v>
      </c>
      <c r="G163">
        <v>2515289.2776100002</v>
      </c>
      <c r="H163">
        <v>1136.2711400000001</v>
      </c>
      <c r="J163">
        <f t="shared" si="56"/>
        <v>1034.5721553715412</v>
      </c>
      <c r="K163">
        <f t="shared" si="57"/>
        <v>0.21322803553800593</v>
      </c>
      <c r="L163" s="2">
        <f t="shared" si="58"/>
        <v>0.99937713265637362</v>
      </c>
      <c r="M163">
        <f t="shared" si="59"/>
        <v>14.77007000008598</v>
      </c>
      <c r="N163">
        <f t="shared" si="60"/>
        <v>-4.3679374999977885</v>
      </c>
      <c r="P163">
        <f t="shared" si="52"/>
        <v>1080</v>
      </c>
      <c r="Q163">
        <v>2900000</v>
      </c>
      <c r="R163">
        <v>499.94918000000001</v>
      </c>
      <c r="S163">
        <v>-573577.48618999997</v>
      </c>
      <c r="T163">
        <v>2515289.2776100002</v>
      </c>
      <c r="U163">
        <v>1136.2711400000001</v>
      </c>
      <c r="V163">
        <v>5864.3727399999998</v>
      </c>
      <c r="W163">
        <f t="shared" si="55"/>
        <v>0.58643727400000001</v>
      </c>
      <c r="Y163">
        <v>2900000</v>
      </c>
      <c r="Z163">
        <v>34.142499999999998</v>
      </c>
      <c r="AA163">
        <v>93.641199999999998</v>
      </c>
      <c r="AB163">
        <v>59.498699999999999</v>
      </c>
      <c r="AD163">
        <f t="shared" si="61"/>
        <v>110230.25909095352</v>
      </c>
      <c r="AE163">
        <f t="shared" si="62"/>
        <v>0.54381948562547533</v>
      </c>
      <c r="AF163">
        <f t="shared" si="63"/>
        <v>543.81948562547529</v>
      </c>
      <c r="AG163">
        <f t="shared" si="64"/>
        <v>61.46357594867797</v>
      </c>
      <c r="AH163">
        <f t="shared" si="65"/>
        <v>9.7976726981006835E-3</v>
      </c>
      <c r="AJ163">
        <v>131</v>
      </c>
      <c r="AK163">
        <v>1331.2208008380658</v>
      </c>
      <c r="AL163">
        <v>46.447831399191791</v>
      </c>
    </row>
    <row r="164" spans="2:38" x14ac:dyDescent="0.2">
      <c r="B164">
        <v>1120</v>
      </c>
      <c r="C164">
        <v>3000000</v>
      </c>
      <c r="E164">
        <v>500.10446999999999</v>
      </c>
      <c r="F164">
        <v>-573567.83415999997</v>
      </c>
      <c r="G164">
        <v>2515289.2776100002</v>
      </c>
      <c r="H164">
        <v>1252.97235</v>
      </c>
      <c r="J164">
        <f t="shared" si="56"/>
        <v>1044.2241853715386</v>
      </c>
      <c r="K164">
        <f t="shared" si="57"/>
        <v>0.2211253701875617</v>
      </c>
      <c r="L164" s="2">
        <f t="shared" si="58"/>
        <v>0.99937713265637362</v>
      </c>
      <c r="M164">
        <f t="shared" si="59"/>
        <v>24.422100000083447</v>
      </c>
      <c r="N164">
        <f t="shared" si="60"/>
        <v>-4.2586992500000633</v>
      </c>
      <c r="P164">
        <f t="shared" si="52"/>
        <v>1120</v>
      </c>
      <c r="Q164">
        <v>3000000</v>
      </c>
      <c r="R164">
        <v>500.10446999999999</v>
      </c>
      <c r="S164">
        <v>-573567.83415999997</v>
      </c>
      <c r="T164">
        <v>2515289.2776100002</v>
      </c>
      <c r="U164">
        <v>1252.97235</v>
      </c>
      <c r="V164">
        <v>6508.4679500000002</v>
      </c>
      <c r="W164">
        <f t="shared" si="55"/>
        <v>0.65084679500000009</v>
      </c>
      <c r="Y164">
        <v>3000000</v>
      </c>
      <c r="Z164">
        <v>33.9253</v>
      </c>
      <c r="AA164">
        <v>93.4435</v>
      </c>
      <c r="AB164">
        <v>59.5182</v>
      </c>
      <c r="AD164">
        <f t="shared" si="61"/>
        <v>110338.67463277289</v>
      </c>
      <c r="AE164">
        <f t="shared" si="62"/>
        <v>0.6029551851313445</v>
      </c>
      <c r="AF164">
        <f t="shared" si="63"/>
        <v>602.95518513134448</v>
      </c>
      <c r="AG164">
        <f t="shared" si="64"/>
        <v>59.326740949871279</v>
      </c>
      <c r="AH164">
        <f t="shared" si="65"/>
        <v>1.0150566007137235E-2</v>
      </c>
      <c r="AJ164">
        <v>132</v>
      </c>
      <c r="AK164">
        <v>1276.9630931730526</v>
      </c>
      <c r="AL164">
        <v>46.34482128019291</v>
      </c>
    </row>
    <row r="165" spans="2:38" x14ac:dyDescent="0.2">
      <c r="B165">
        <v>1160</v>
      </c>
      <c r="C165">
        <v>3100000</v>
      </c>
      <c r="E165">
        <v>500.01015999999998</v>
      </c>
      <c r="F165">
        <v>-573563.85748000001</v>
      </c>
      <c r="G165">
        <v>2515289.2776100002</v>
      </c>
      <c r="H165">
        <v>1347.31159</v>
      </c>
      <c r="J165">
        <f t="shared" si="56"/>
        <v>1048.200865371502</v>
      </c>
      <c r="K165">
        <f t="shared" si="57"/>
        <v>0.22902270483711748</v>
      </c>
      <c r="L165" s="2">
        <f t="shared" si="58"/>
        <v>0.99937713265637362</v>
      </c>
      <c r="M165">
        <f t="shared" si="59"/>
        <v>28.398780000046827</v>
      </c>
      <c r="N165">
        <f t="shared" si="60"/>
        <v>-4.4005830000009158</v>
      </c>
      <c r="P165">
        <f t="shared" si="52"/>
        <v>1160</v>
      </c>
      <c r="Q165">
        <v>3100000</v>
      </c>
      <c r="R165">
        <v>500.01015999999998</v>
      </c>
      <c r="S165">
        <v>-573563.85748000001</v>
      </c>
      <c r="T165">
        <v>2515289.2776100002</v>
      </c>
      <c r="U165">
        <v>1347.31159</v>
      </c>
      <c r="V165">
        <v>7023.1597099999999</v>
      </c>
      <c r="W165">
        <f t="shared" si="55"/>
        <v>0.70231597099999998</v>
      </c>
      <c r="Y165">
        <v>3100000</v>
      </c>
      <c r="Z165">
        <v>33.835000000000001</v>
      </c>
      <c r="AA165">
        <v>93.647000000000006</v>
      </c>
      <c r="AB165">
        <v>59.811999999999998</v>
      </c>
      <c r="AD165">
        <f t="shared" si="61"/>
        <v>111980.74992742162</v>
      </c>
      <c r="AE165">
        <f t="shared" si="62"/>
        <v>0.64109619552170749</v>
      </c>
      <c r="AF165">
        <f t="shared" si="63"/>
        <v>641.0961955217075</v>
      </c>
      <c r="AG165">
        <f t="shared" si="64"/>
        <v>58.133454833011463</v>
      </c>
      <c r="AH165">
        <f t="shared" si="65"/>
        <v>1.0358923303798499E-2</v>
      </c>
      <c r="AJ165">
        <v>133</v>
      </c>
      <c r="AK165">
        <v>890.66408984387226</v>
      </c>
      <c r="AL165">
        <v>46.219548415374163</v>
      </c>
    </row>
    <row r="166" spans="2:38" x14ac:dyDescent="0.2">
      <c r="B166">
        <v>1200</v>
      </c>
      <c r="C166">
        <v>3200000</v>
      </c>
      <c r="E166">
        <v>500.01249999999999</v>
      </c>
      <c r="F166">
        <v>-573555.11444000003</v>
      </c>
      <c r="G166">
        <v>2515289.2776100002</v>
      </c>
      <c r="H166">
        <v>1481.5181399999999</v>
      </c>
      <c r="J166">
        <f t="shared" si="56"/>
        <v>1056.9439053714741</v>
      </c>
      <c r="K166">
        <f t="shared" si="57"/>
        <v>0.23692003948667326</v>
      </c>
      <c r="L166" s="2">
        <f t="shared" si="58"/>
        <v>0.99937713265637362</v>
      </c>
      <c r="M166">
        <f t="shared" si="59"/>
        <v>37.141820000018924</v>
      </c>
      <c r="N166">
        <f t="shared" si="60"/>
        <v>-4.2814240000006976</v>
      </c>
      <c r="P166">
        <f t="shared" si="52"/>
        <v>1200</v>
      </c>
      <c r="Q166">
        <v>3200000</v>
      </c>
      <c r="R166">
        <v>500.01249999999999</v>
      </c>
      <c r="S166">
        <v>-573555.11444000003</v>
      </c>
      <c r="T166">
        <v>2515289.2776100002</v>
      </c>
      <c r="U166">
        <v>1481.5181399999999</v>
      </c>
      <c r="V166">
        <v>7737.3238000000001</v>
      </c>
      <c r="W166">
        <f t="shared" si="55"/>
        <v>0.77373238</v>
      </c>
      <c r="Y166">
        <v>3200000</v>
      </c>
      <c r="Z166">
        <v>33.790999999999997</v>
      </c>
      <c r="AA166">
        <v>93.190299999999993</v>
      </c>
      <c r="AB166">
        <v>59.399299999999997</v>
      </c>
      <c r="AD166">
        <f t="shared" si="61"/>
        <v>109678.72133805623</v>
      </c>
      <c r="AE166">
        <f t="shared" si="62"/>
        <v>0.72111149744258318</v>
      </c>
      <c r="AF166">
        <f t="shared" si="63"/>
        <v>721.11149744258319</v>
      </c>
      <c r="AG166">
        <f t="shared" si="64"/>
        <v>55.040438324814545</v>
      </c>
      <c r="AH166">
        <f t="shared" si="65"/>
        <v>1.0941046589167565E-2</v>
      </c>
      <c r="AJ166">
        <v>134</v>
      </c>
      <c r="AK166">
        <v>1544.8066894218894</v>
      </c>
      <c r="AL166">
        <v>45.708944088606628</v>
      </c>
    </row>
    <row r="167" spans="2:38" x14ac:dyDescent="0.2">
      <c r="B167">
        <v>1240</v>
      </c>
      <c r="C167">
        <v>3300000</v>
      </c>
      <c r="E167">
        <v>499.99542000000002</v>
      </c>
      <c r="F167">
        <v>-573548.26575000002</v>
      </c>
      <c r="G167">
        <v>2515289.2776100002</v>
      </c>
      <c r="H167">
        <v>1585.75947</v>
      </c>
      <c r="J167">
        <f t="shared" si="56"/>
        <v>1063.7925953714876</v>
      </c>
      <c r="K167">
        <f t="shared" si="57"/>
        <v>0.24481737413622903</v>
      </c>
      <c r="L167" s="2">
        <f t="shared" si="58"/>
        <v>0.99937713265637362</v>
      </c>
      <c r="M167">
        <f t="shared" si="59"/>
        <v>43.990510000032373</v>
      </c>
      <c r="N167">
        <f t="shared" si="60"/>
        <v>-4.3287827499996636</v>
      </c>
      <c r="P167">
        <f t="shared" si="52"/>
        <v>1240</v>
      </c>
      <c r="Q167">
        <v>3300000</v>
      </c>
      <c r="R167">
        <v>499.99542000000002</v>
      </c>
      <c r="S167">
        <v>-573548.26575000002</v>
      </c>
      <c r="T167">
        <v>2515289.2776100002</v>
      </c>
      <c r="U167">
        <v>1585.75947</v>
      </c>
      <c r="V167">
        <v>8304.75288</v>
      </c>
      <c r="W167">
        <f t="shared" si="55"/>
        <v>0.83047528800000003</v>
      </c>
      <c r="Y167">
        <v>3300000</v>
      </c>
      <c r="Z167">
        <v>33.5015</v>
      </c>
      <c r="AA167">
        <v>92.987499999999997</v>
      </c>
      <c r="AB167">
        <v>59.485999999999997</v>
      </c>
      <c r="AD167">
        <f t="shared" si="61"/>
        <v>110159.6881962373</v>
      </c>
      <c r="AE167">
        <f t="shared" si="62"/>
        <v>0.77061603677531776</v>
      </c>
      <c r="AF167">
        <f t="shared" si="63"/>
        <v>770.61603677531775</v>
      </c>
      <c r="AG167">
        <f t="shared" si="64"/>
        <v>53.498519541753303</v>
      </c>
      <c r="AH167">
        <f t="shared" si="65"/>
        <v>1.1256386254389874E-2</v>
      </c>
      <c r="AJ167">
        <v>135</v>
      </c>
      <c r="AK167">
        <v>1453.9092515946083</v>
      </c>
      <c r="AL167">
        <v>45.486690488800463</v>
      </c>
    </row>
    <row r="168" spans="2:38" x14ac:dyDescent="0.2">
      <c r="B168">
        <v>1280</v>
      </c>
      <c r="C168">
        <v>3400000</v>
      </c>
      <c r="E168">
        <v>499.99239</v>
      </c>
      <c r="F168">
        <v>-573540.87701000005</v>
      </c>
      <c r="G168">
        <v>2515289.2776100002</v>
      </c>
      <c r="H168">
        <v>1715.34986</v>
      </c>
      <c r="J168">
        <f t="shared" si="56"/>
        <v>1071.1813353714533</v>
      </c>
      <c r="K168">
        <f t="shared" si="57"/>
        <v>0.25271470878578478</v>
      </c>
      <c r="L168" s="2">
        <f t="shared" si="58"/>
        <v>0.99937713265637362</v>
      </c>
      <c r="M168">
        <f t="shared" si="59"/>
        <v>51.379249999998137</v>
      </c>
      <c r="N168">
        <f t="shared" si="60"/>
        <v>-4.3152815000008555</v>
      </c>
      <c r="P168">
        <f t="shared" si="52"/>
        <v>1280</v>
      </c>
      <c r="Q168">
        <v>3400000</v>
      </c>
      <c r="R168">
        <v>499.99239</v>
      </c>
      <c r="S168">
        <v>-573540.87701000005</v>
      </c>
      <c r="T168">
        <v>2515289.2776100002</v>
      </c>
      <c r="U168">
        <v>1715.34986</v>
      </c>
      <c r="V168">
        <v>8991.8890499999998</v>
      </c>
      <c r="W168">
        <f t="shared" si="55"/>
        <v>0.89918890500000004</v>
      </c>
      <c r="Y168">
        <v>3400000</v>
      </c>
      <c r="Z168">
        <v>33.381500000000003</v>
      </c>
      <c r="AA168">
        <v>93.673199999999994</v>
      </c>
      <c r="AB168">
        <v>60.291699999999999</v>
      </c>
      <c r="AD168">
        <f t="shared" si="61"/>
        <v>114696.71676279594</v>
      </c>
      <c r="AE168">
        <f t="shared" si="62"/>
        <v>0.80137166027546403</v>
      </c>
      <c r="AF168">
        <f t="shared" si="63"/>
        <v>801.37166027546402</v>
      </c>
      <c r="AG168">
        <f t="shared" si="64"/>
        <v>53.961220964496654</v>
      </c>
      <c r="AH168">
        <f t="shared" si="65"/>
        <v>1.1159866089690829E-2</v>
      </c>
      <c r="AJ168">
        <v>136</v>
      </c>
      <c r="AK168">
        <v>1632.358067307692</v>
      </c>
      <c r="AL168">
        <v>45.134137642126475</v>
      </c>
    </row>
    <row r="169" spans="2:38" x14ac:dyDescent="0.2">
      <c r="B169">
        <v>1320</v>
      </c>
      <c r="C169">
        <v>3500000</v>
      </c>
      <c r="E169">
        <v>499.98489000000001</v>
      </c>
      <c r="F169">
        <v>-573529.20493999997</v>
      </c>
      <c r="G169">
        <v>2515289.2776100002</v>
      </c>
      <c r="H169">
        <v>1877.9806900000001</v>
      </c>
      <c r="J169">
        <f t="shared" si="56"/>
        <v>1082.8534053715412</v>
      </c>
      <c r="K169">
        <f t="shared" si="57"/>
        <v>0.26061204343534056</v>
      </c>
      <c r="L169" s="2">
        <f t="shared" si="58"/>
        <v>0.99937713265637362</v>
      </c>
      <c r="M169">
        <f t="shared" si="59"/>
        <v>63.05132000008598</v>
      </c>
      <c r="N169">
        <f t="shared" si="60"/>
        <v>-4.2081982499978041</v>
      </c>
      <c r="P169">
        <f t="shared" si="52"/>
        <v>1320</v>
      </c>
      <c r="Q169">
        <v>3500000</v>
      </c>
      <c r="R169">
        <v>499.98489000000001</v>
      </c>
      <c r="S169">
        <v>-573529.20493999997</v>
      </c>
      <c r="T169">
        <v>2515289.2776100002</v>
      </c>
      <c r="U169">
        <v>1877.9806900000001</v>
      </c>
      <c r="V169">
        <v>9760.8601199999994</v>
      </c>
      <c r="W169">
        <f t="shared" si="55"/>
        <v>0.976086012</v>
      </c>
      <c r="Y169">
        <v>3500000</v>
      </c>
      <c r="Z169">
        <v>33.159700000000001</v>
      </c>
      <c r="AA169">
        <v>93.104200000000006</v>
      </c>
      <c r="AB169">
        <v>59.944499999999998</v>
      </c>
      <c r="AD169">
        <f t="shared" si="61"/>
        <v>112726.60407008413</v>
      </c>
      <c r="AE169">
        <f t="shared" si="62"/>
        <v>0.88510682955534503</v>
      </c>
      <c r="AF169">
        <f t="shared" si="63"/>
        <v>885.10682955534503</v>
      </c>
      <c r="AG169">
        <f t="shared" si="64"/>
        <v>51.427243159852011</v>
      </c>
      <c r="AH169">
        <f t="shared" si="65"/>
        <v>1.1709746877315071E-2</v>
      </c>
      <c r="AJ169">
        <v>137</v>
      </c>
      <c r="AK169">
        <v>1077.3444008770132</v>
      </c>
      <c r="AL169">
        <v>44.881800977069879</v>
      </c>
    </row>
    <row r="170" spans="2:38" x14ac:dyDescent="0.2">
      <c r="B170">
        <v>1360</v>
      </c>
      <c r="C170">
        <v>3600000</v>
      </c>
      <c r="E170">
        <v>499.99038999999999</v>
      </c>
      <c r="F170">
        <v>-573518.42981</v>
      </c>
      <c r="G170">
        <v>2515289.2776100002</v>
      </c>
      <c r="H170">
        <v>1991.35538</v>
      </c>
      <c r="J170">
        <f t="shared" si="56"/>
        <v>1093.6285353715066</v>
      </c>
      <c r="K170">
        <f t="shared" si="57"/>
        <v>0.26850937808489633</v>
      </c>
      <c r="L170" s="2">
        <f t="shared" si="58"/>
        <v>0.99937713265637362</v>
      </c>
      <c r="M170">
        <f t="shared" si="59"/>
        <v>73.826450000051409</v>
      </c>
      <c r="N170">
        <f t="shared" si="60"/>
        <v>-4.2306217500008643</v>
      </c>
      <c r="P170">
        <f t="shared" si="52"/>
        <v>1360</v>
      </c>
      <c r="Q170">
        <v>3600000</v>
      </c>
      <c r="R170">
        <v>499.99038999999999</v>
      </c>
      <c r="S170">
        <v>-573518.42981</v>
      </c>
      <c r="T170">
        <v>2515289.2776100002</v>
      </c>
      <c r="U170">
        <v>1991.35538</v>
      </c>
      <c r="V170">
        <v>10547.36571</v>
      </c>
      <c r="W170">
        <f t="shared" si="55"/>
        <v>1.0547365710000001</v>
      </c>
      <c r="Y170">
        <v>3600000</v>
      </c>
      <c r="Z170">
        <v>33.0291</v>
      </c>
      <c r="AA170">
        <v>92.638999999999996</v>
      </c>
      <c r="AB170">
        <v>59.609900000000003</v>
      </c>
      <c r="AD170">
        <f t="shared" si="61"/>
        <v>110849.45890104619</v>
      </c>
      <c r="AE170">
        <f t="shared" si="62"/>
        <v>0.97262281745432988</v>
      </c>
      <c r="AF170">
        <f t="shared" si="63"/>
        <v>972.62281745432983</v>
      </c>
      <c r="AG170">
        <f t="shared" si="64"/>
        <v>49.083488345742659</v>
      </c>
      <c r="AH170">
        <f t="shared" si="65"/>
        <v>1.2268891643522172E-2</v>
      </c>
      <c r="AJ170">
        <v>138</v>
      </c>
      <c r="AK170">
        <v>1749.8320434552295</v>
      </c>
      <c r="AL170">
        <v>44.782740271648166</v>
      </c>
    </row>
    <row r="171" spans="2:38" x14ac:dyDescent="0.2">
      <c r="B171">
        <v>1400</v>
      </c>
      <c r="C171">
        <v>3700000</v>
      </c>
      <c r="E171">
        <v>499.95222000000001</v>
      </c>
      <c r="F171">
        <v>-573509.50266999996</v>
      </c>
      <c r="G171">
        <v>2515289.2776100002</v>
      </c>
      <c r="H171">
        <v>2170.8095600000001</v>
      </c>
      <c r="J171">
        <f t="shared" si="56"/>
        <v>1102.55567537155</v>
      </c>
      <c r="K171">
        <f t="shared" si="57"/>
        <v>0.27640671273445211</v>
      </c>
      <c r="L171" s="2">
        <f t="shared" si="58"/>
        <v>0.99937713265637362</v>
      </c>
      <c r="M171">
        <f t="shared" si="59"/>
        <v>82.753590000094846</v>
      </c>
      <c r="N171">
        <f t="shared" si="60"/>
        <v>-4.2768214999989143</v>
      </c>
      <c r="P171">
        <f t="shared" si="52"/>
        <v>1400</v>
      </c>
      <c r="Q171">
        <v>3700000</v>
      </c>
      <c r="R171">
        <v>499.95222000000001</v>
      </c>
      <c r="S171">
        <v>-573509.50266999996</v>
      </c>
      <c r="T171">
        <v>2515289.2776100002</v>
      </c>
      <c r="U171">
        <v>2170.8095600000001</v>
      </c>
      <c r="V171">
        <v>11448.163860000001</v>
      </c>
      <c r="W171">
        <f t="shared" si="55"/>
        <v>1.144816386</v>
      </c>
      <c r="Y171">
        <v>3700000</v>
      </c>
      <c r="Z171">
        <v>33.186599999999999</v>
      </c>
      <c r="AA171">
        <v>92.662099999999995</v>
      </c>
      <c r="AB171">
        <v>59.475499999999997</v>
      </c>
      <c r="AD171">
        <f t="shared" si="61"/>
        <v>110101.36493174086</v>
      </c>
      <c r="AE171">
        <f t="shared" si="62"/>
        <v>1.0628626862939237</v>
      </c>
      <c r="AF171">
        <f t="shared" si="63"/>
        <v>1062.8626862939236</v>
      </c>
      <c r="AG171">
        <f t="shared" si="64"/>
        <v>47.359315687067387</v>
      </c>
      <c r="AH171">
        <f t="shared" si="65"/>
        <v>1.2715555350907346E-2</v>
      </c>
      <c r="AJ171">
        <v>139</v>
      </c>
      <c r="AK171">
        <v>966.44031641535901</v>
      </c>
      <c r="AL171">
        <v>44.680005882805737</v>
      </c>
    </row>
    <row r="172" spans="2:38" x14ac:dyDescent="0.2">
      <c r="B172">
        <v>1440</v>
      </c>
      <c r="C172">
        <v>3800000</v>
      </c>
      <c r="E172">
        <v>499.99009000000001</v>
      </c>
      <c r="F172">
        <v>-573497.42290999996</v>
      </c>
      <c r="G172">
        <v>2515289.2776100002</v>
      </c>
      <c r="H172">
        <v>2353.8178899999998</v>
      </c>
      <c r="J172">
        <f t="shared" si="56"/>
        <v>1114.6354353715433</v>
      </c>
      <c r="K172">
        <f t="shared" si="57"/>
        <v>0.28430404738400789</v>
      </c>
      <c r="L172" s="2">
        <f t="shared" si="58"/>
        <v>0.99937713265637362</v>
      </c>
      <c r="M172">
        <f t="shared" si="59"/>
        <v>94.833350000088103</v>
      </c>
      <c r="N172">
        <f t="shared" si="60"/>
        <v>-4.1980060000001682</v>
      </c>
      <c r="P172">
        <f t="shared" si="52"/>
        <v>1440</v>
      </c>
      <c r="Q172">
        <v>3800000</v>
      </c>
      <c r="R172">
        <v>499.99009000000001</v>
      </c>
      <c r="S172">
        <v>-573497.42290999996</v>
      </c>
      <c r="T172">
        <v>2515289.2776100002</v>
      </c>
      <c r="U172">
        <v>2353.8178899999998</v>
      </c>
      <c r="V172">
        <v>12518.34254</v>
      </c>
      <c r="W172">
        <f t="shared" si="55"/>
        <v>1.251834254</v>
      </c>
      <c r="Y172">
        <v>3800000</v>
      </c>
      <c r="Z172">
        <v>32.955300000000001</v>
      </c>
      <c r="AA172">
        <v>93.484899999999996</v>
      </c>
      <c r="AB172">
        <v>60.529600000000002</v>
      </c>
      <c r="AD172">
        <f t="shared" si="61"/>
        <v>116059.79779029656</v>
      </c>
      <c r="AE172">
        <f t="shared" si="62"/>
        <v>1.1025519154872208</v>
      </c>
      <c r="AF172">
        <f t="shared" si="63"/>
        <v>1102.5519154872209</v>
      </c>
      <c r="AG172">
        <f t="shared" si="64"/>
        <v>48.535562659247631</v>
      </c>
      <c r="AH172">
        <f t="shared" si="65"/>
        <v>1.2407397112666642E-2</v>
      </c>
      <c r="AJ172">
        <v>140</v>
      </c>
      <c r="AK172">
        <v>1869.5632346958141</v>
      </c>
      <c r="AL172">
        <v>44.363278398028442</v>
      </c>
    </row>
    <row r="173" spans="2:38" x14ac:dyDescent="0.2">
      <c r="B173">
        <v>1480</v>
      </c>
      <c r="C173">
        <v>3900000</v>
      </c>
      <c r="E173">
        <v>499.96955000000003</v>
      </c>
      <c r="F173">
        <v>-573484.46993999998</v>
      </c>
      <c r="G173">
        <v>2515289.2776100002</v>
      </c>
      <c r="H173">
        <v>2559.0039999999999</v>
      </c>
      <c r="J173">
        <f t="shared" si="56"/>
        <v>1127.5884053715272</v>
      </c>
      <c r="K173">
        <f t="shared" si="57"/>
        <v>0.29220138203356366</v>
      </c>
      <c r="L173" s="2">
        <f t="shared" si="58"/>
        <v>0.99937713265637362</v>
      </c>
      <c r="M173">
        <f t="shared" si="59"/>
        <v>107.78632000007201</v>
      </c>
      <c r="N173">
        <f t="shared" si="60"/>
        <v>-4.176175750000402</v>
      </c>
      <c r="P173">
        <f t="shared" si="52"/>
        <v>1480</v>
      </c>
      <c r="Q173">
        <v>3900000</v>
      </c>
      <c r="R173">
        <v>499.96955000000003</v>
      </c>
      <c r="S173">
        <v>-573484.46993999998</v>
      </c>
      <c r="T173">
        <v>2515289.2776100002</v>
      </c>
      <c r="U173">
        <v>2559.0039999999999</v>
      </c>
      <c r="V173">
        <v>13604.53168</v>
      </c>
      <c r="W173">
        <f t="shared" si="55"/>
        <v>1.360453168</v>
      </c>
      <c r="Y173">
        <v>3900000</v>
      </c>
      <c r="Z173">
        <v>32.643300000000004</v>
      </c>
      <c r="AA173">
        <v>92.947900000000004</v>
      </c>
      <c r="AB173">
        <v>60.304600000000001</v>
      </c>
      <c r="AD173">
        <f t="shared" si="61"/>
        <v>114770.3539752693</v>
      </c>
      <c r="AE173">
        <f t="shared" si="62"/>
        <v>1.2116798950404521</v>
      </c>
      <c r="AF173">
        <f t="shared" si="63"/>
        <v>1211.679895040452</v>
      </c>
      <c r="AG173">
        <f t="shared" si="64"/>
        <v>46.699126462099443</v>
      </c>
      <c r="AH173">
        <f t="shared" si="65"/>
        <v>1.2895316157331973E-2</v>
      </c>
      <c r="AJ173">
        <v>141</v>
      </c>
      <c r="AK173">
        <v>1438.2170061941608</v>
      </c>
      <c r="AL173">
        <v>43.818992618196759</v>
      </c>
    </row>
    <row r="174" spans="2:38" x14ac:dyDescent="0.2">
      <c r="B174">
        <v>1520</v>
      </c>
      <c r="C174">
        <v>4000000</v>
      </c>
      <c r="E174">
        <v>499.93230999999997</v>
      </c>
      <c r="F174">
        <v>-573472.59832999995</v>
      </c>
      <c r="G174">
        <v>2515289.2776100002</v>
      </c>
      <c r="H174">
        <v>2739.51989</v>
      </c>
      <c r="J174">
        <f t="shared" si="56"/>
        <v>1139.4600153715583</v>
      </c>
      <c r="K174">
        <f t="shared" si="57"/>
        <v>0.30009871668311944</v>
      </c>
      <c r="L174" s="2">
        <f t="shared" si="58"/>
        <v>0.99937713265637362</v>
      </c>
      <c r="M174">
        <f t="shared" si="59"/>
        <v>119.65793000010308</v>
      </c>
      <c r="N174">
        <f t="shared" si="60"/>
        <v>-4.2032097499992229</v>
      </c>
      <c r="P174">
        <f t="shared" si="52"/>
        <v>1520</v>
      </c>
      <c r="Q174">
        <v>4000000</v>
      </c>
      <c r="R174">
        <v>499.93230999999997</v>
      </c>
      <c r="S174">
        <v>-573472.59832999995</v>
      </c>
      <c r="T174">
        <v>2515289.2776100002</v>
      </c>
      <c r="U174">
        <v>2739.51989</v>
      </c>
      <c r="V174">
        <v>14613.30226</v>
      </c>
      <c r="W174">
        <f t="shared" si="55"/>
        <v>1.4613302260000001</v>
      </c>
      <c r="Y174">
        <v>4000000</v>
      </c>
      <c r="Z174">
        <v>32.564599999999999</v>
      </c>
      <c r="AA174">
        <v>93.253399999999999</v>
      </c>
      <c r="AB174">
        <v>60.688800000000001</v>
      </c>
      <c r="AD174">
        <f t="shared" si="61"/>
        <v>116977.96138474465</v>
      </c>
      <c r="AE174">
        <f t="shared" si="62"/>
        <v>1.2769630931730527</v>
      </c>
      <c r="AF174">
        <f t="shared" si="63"/>
        <v>1276.9630931730526</v>
      </c>
      <c r="AG174">
        <f t="shared" si="64"/>
        <v>46.34482128019291</v>
      </c>
      <c r="AH174">
        <f t="shared" si="65"/>
        <v>1.2993900577568336E-2</v>
      </c>
      <c r="AJ174">
        <v>142</v>
      </c>
      <c r="AK174">
        <v>1053.7200393599526</v>
      </c>
      <c r="AL174">
        <v>43.733042130732592</v>
      </c>
    </row>
    <row r="175" spans="2:38" x14ac:dyDescent="0.2">
      <c r="B175">
        <v>1560</v>
      </c>
      <c r="C175">
        <v>4100000</v>
      </c>
      <c r="E175">
        <v>499.92531000000002</v>
      </c>
      <c r="F175">
        <v>-573456.68331999995</v>
      </c>
      <c r="G175">
        <v>2515289.2776100002</v>
      </c>
      <c r="H175">
        <v>2966.5774900000001</v>
      </c>
      <c r="J175">
        <f t="shared" si="56"/>
        <v>1155.3750253715552</v>
      </c>
      <c r="K175">
        <f t="shared" si="57"/>
        <v>0.30799605133267521</v>
      </c>
      <c r="L175" s="2">
        <f t="shared" si="58"/>
        <v>0.99937713265637362</v>
      </c>
      <c r="M175">
        <f t="shared" si="59"/>
        <v>135.57294000010006</v>
      </c>
      <c r="N175">
        <f t="shared" si="60"/>
        <v>-4.1021247500000753</v>
      </c>
      <c r="P175">
        <f t="shared" si="52"/>
        <v>1560</v>
      </c>
      <c r="Q175">
        <v>4100000</v>
      </c>
      <c r="R175">
        <v>499.92531000000002</v>
      </c>
      <c r="S175">
        <v>-573456.68331999995</v>
      </c>
      <c r="T175">
        <v>2515289.2776100002</v>
      </c>
      <c r="U175">
        <v>2966.5774900000001</v>
      </c>
      <c r="V175">
        <v>15971.166209999999</v>
      </c>
      <c r="W175">
        <f t="shared" si="55"/>
        <v>1.5971166210000001</v>
      </c>
      <c r="Y175">
        <v>4100000</v>
      </c>
      <c r="Z175">
        <v>32.424100000000003</v>
      </c>
      <c r="AA175">
        <v>92.5077</v>
      </c>
      <c r="AB175">
        <v>60.083599999999997</v>
      </c>
      <c r="AD175">
        <f t="shared" si="61"/>
        <v>113513.16586580363</v>
      </c>
      <c r="AE175">
        <f t="shared" si="62"/>
        <v>1.4382170061941608</v>
      </c>
      <c r="AF175">
        <f t="shared" si="63"/>
        <v>1438.2170061941608</v>
      </c>
      <c r="AG175">
        <f t="shared" si="64"/>
        <v>43.818992618196759</v>
      </c>
      <c r="AH175">
        <f t="shared" si="65"/>
        <v>1.3742899232008445E-2</v>
      </c>
      <c r="AJ175">
        <v>143</v>
      </c>
      <c r="AK175">
        <v>1033.1030317604254</v>
      </c>
      <c r="AL175">
        <v>43.675715777554423</v>
      </c>
    </row>
    <row r="176" spans="2:38" x14ac:dyDescent="0.2">
      <c r="B176">
        <v>1600</v>
      </c>
      <c r="C176">
        <v>4200000</v>
      </c>
      <c r="E176">
        <v>500.04863999999998</v>
      </c>
      <c r="F176">
        <v>-573436.98993000004</v>
      </c>
      <c r="G176">
        <v>2515289.2776100002</v>
      </c>
      <c r="H176">
        <v>3218.2214800000002</v>
      </c>
      <c r="J176">
        <f t="shared" si="56"/>
        <v>1175.0684153714683</v>
      </c>
      <c r="K176">
        <f t="shared" si="57"/>
        <v>0.31589338598223099</v>
      </c>
      <c r="L176" s="2">
        <f t="shared" si="58"/>
        <v>0.99937713265637362</v>
      </c>
      <c r="M176">
        <f t="shared" si="59"/>
        <v>155.26633000001311</v>
      </c>
      <c r="N176">
        <f t="shared" si="60"/>
        <v>-4.0076652500021739</v>
      </c>
      <c r="P176">
        <f t="shared" si="52"/>
        <v>1600</v>
      </c>
      <c r="Q176">
        <v>4200000</v>
      </c>
      <c r="R176">
        <v>500.04863999999998</v>
      </c>
      <c r="S176">
        <v>-573436.98993000004</v>
      </c>
      <c r="T176">
        <v>2515289.2776100002</v>
      </c>
      <c r="U176">
        <v>3218.2214800000002</v>
      </c>
      <c r="V176">
        <v>17325.444589999999</v>
      </c>
      <c r="W176">
        <f t="shared" si="55"/>
        <v>1.7325444590000001</v>
      </c>
      <c r="Y176">
        <v>4200000</v>
      </c>
      <c r="Z176">
        <v>32.482100000000003</v>
      </c>
      <c r="AA176">
        <v>92.826899999999995</v>
      </c>
      <c r="AB176">
        <v>60.344799999999999</v>
      </c>
      <c r="AD176">
        <f t="shared" si="61"/>
        <v>115000.03021177955</v>
      </c>
      <c r="AE176">
        <f t="shared" si="62"/>
        <v>1.5399990754852608</v>
      </c>
      <c r="AF176">
        <f t="shared" si="63"/>
        <v>1539.9990754852608</v>
      </c>
      <c r="AG176">
        <f t="shared" si="64"/>
        <v>43.283136370958523</v>
      </c>
      <c r="AH176">
        <f t="shared" si="65"/>
        <v>1.3913039823150505E-2</v>
      </c>
      <c r="AJ176">
        <v>144</v>
      </c>
      <c r="AK176">
        <v>1539.9990754852608</v>
      </c>
      <c r="AL176">
        <v>43.283136370958523</v>
      </c>
    </row>
    <row r="177" spans="2:41" x14ac:dyDescent="0.2">
      <c r="B177">
        <v>1640</v>
      </c>
      <c r="C177">
        <v>4300000</v>
      </c>
      <c r="E177">
        <v>499.96606000000003</v>
      </c>
      <c r="F177">
        <v>-573418.56050000002</v>
      </c>
      <c r="G177">
        <v>2515289.2776100002</v>
      </c>
      <c r="H177">
        <v>3472.9183200000002</v>
      </c>
      <c r="J177">
        <f t="shared" si="56"/>
        <v>1193.4978453714866</v>
      </c>
      <c r="K177">
        <f t="shared" si="57"/>
        <v>0.32379072063178677</v>
      </c>
      <c r="L177" s="2">
        <f t="shared" si="58"/>
        <v>0.99937713265637362</v>
      </c>
      <c r="M177">
        <f t="shared" si="59"/>
        <v>173.69576000003144</v>
      </c>
      <c r="N177">
        <f t="shared" si="60"/>
        <v>-4.0392642499995421</v>
      </c>
      <c r="P177">
        <f t="shared" si="52"/>
        <v>1640</v>
      </c>
      <c r="Q177">
        <v>4300000</v>
      </c>
      <c r="R177">
        <v>499.96606000000003</v>
      </c>
      <c r="S177">
        <v>-573418.56050000002</v>
      </c>
      <c r="T177">
        <v>2515289.2776100002</v>
      </c>
      <c r="U177">
        <v>3472.9183200000002</v>
      </c>
      <c r="V177">
        <v>18645.748960000001</v>
      </c>
      <c r="W177">
        <f t="shared" si="55"/>
        <v>1.8645748960000001</v>
      </c>
      <c r="Y177">
        <v>4300000</v>
      </c>
      <c r="Z177">
        <v>32.520400000000002</v>
      </c>
      <c r="AA177">
        <v>92.961200000000005</v>
      </c>
      <c r="AB177">
        <v>60.440800000000003</v>
      </c>
      <c r="AD177">
        <f t="shared" si="61"/>
        <v>115549.74992031866</v>
      </c>
      <c r="AE177">
        <f t="shared" si="62"/>
        <v>1.6494716268898992</v>
      </c>
      <c r="AF177">
        <f t="shared" si="63"/>
        <v>1649.4716268898992</v>
      </c>
      <c r="AG177">
        <f t="shared" si="64"/>
        <v>42.429304513424327</v>
      </c>
      <c r="AH177">
        <f t="shared" si="65"/>
        <v>1.4193020764916573E-2</v>
      </c>
      <c r="AJ177">
        <v>145</v>
      </c>
      <c r="AK177">
        <v>1112.1990956405125</v>
      </c>
      <c r="AL177">
        <v>42.76444745883574</v>
      </c>
    </row>
    <row r="178" spans="2:41" x14ac:dyDescent="0.2">
      <c r="B178">
        <v>1680</v>
      </c>
      <c r="C178">
        <v>4400000</v>
      </c>
      <c r="E178">
        <v>500.02541000000002</v>
      </c>
      <c r="F178">
        <v>-573401.71990000003</v>
      </c>
      <c r="G178">
        <v>2515289.2776100002</v>
      </c>
      <c r="H178">
        <v>3752.5294699999999</v>
      </c>
      <c r="J178">
        <f t="shared" si="56"/>
        <v>1210.3384453714825</v>
      </c>
      <c r="K178">
        <f t="shared" si="57"/>
        <v>0.33168805528134254</v>
      </c>
      <c r="L178" s="2">
        <f t="shared" si="58"/>
        <v>0.99937713265637362</v>
      </c>
      <c r="M178">
        <f t="shared" si="59"/>
        <v>190.53636000002734</v>
      </c>
      <c r="N178">
        <f t="shared" si="60"/>
        <v>-4.0789850000001024</v>
      </c>
      <c r="P178">
        <f t="shared" si="52"/>
        <v>1680</v>
      </c>
      <c r="Q178">
        <v>4400000</v>
      </c>
      <c r="R178">
        <v>500.02541000000002</v>
      </c>
      <c r="S178">
        <v>-573401.71990000003</v>
      </c>
      <c r="T178">
        <v>2515289.2776100002</v>
      </c>
      <c r="U178">
        <v>3752.5294699999999</v>
      </c>
      <c r="V178">
        <v>20371.962670000001</v>
      </c>
      <c r="W178">
        <f t="shared" si="55"/>
        <v>2.0371962670000001</v>
      </c>
      <c r="Y178">
        <v>4400000</v>
      </c>
      <c r="Z178">
        <v>31.9514</v>
      </c>
      <c r="AA178">
        <v>92.817800000000005</v>
      </c>
      <c r="AB178">
        <v>60.866399999999999</v>
      </c>
      <c r="AD178">
        <f t="shared" si="61"/>
        <v>118007.94428828085</v>
      </c>
      <c r="AE178">
        <f t="shared" si="62"/>
        <v>1.7646381065595691</v>
      </c>
      <c r="AF178">
        <f t="shared" si="63"/>
        <v>1764.638106559569</v>
      </c>
      <c r="AG178">
        <f t="shared" si="64"/>
        <v>42.300228601430192</v>
      </c>
      <c r="AH178">
        <f t="shared" si="65"/>
        <v>1.4236329682143592E-2</v>
      </c>
      <c r="AJ178">
        <v>146</v>
      </c>
      <c r="AK178">
        <v>1210.5264371546104</v>
      </c>
      <c r="AL178">
        <v>42.702788929644456</v>
      </c>
    </row>
    <row r="179" spans="2:41" x14ac:dyDescent="0.2">
      <c r="B179">
        <v>1720</v>
      </c>
      <c r="C179">
        <v>4500000</v>
      </c>
      <c r="E179">
        <v>499.92860000000002</v>
      </c>
      <c r="F179">
        <v>-573378.76095000003</v>
      </c>
      <c r="G179">
        <v>2515289.2776100002</v>
      </c>
      <c r="H179">
        <v>4042.89932</v>
      </c>
      <c r="J179">
        <f t="shared" si="56"/>
        <v>1233.2973953714827</v>
      </c>
      <c r="K179">
        <f t="shared" si="57"/>
        <v>0.33958538993089832</v>
      </c>
      <c r="L179" s="2">
        <f t="shared" si="58"/>
        <v>0.99937713265637362</v>
      </c>
      <c r="M179">
        <f t="shared" si="59"/>
        <v>213.49531000002753</v>
      </c>
      <c r="N179">
        <f t="shared" si="60"/>
        <v>-3.9260262499999952</v>
      </c>
      <c r="P179">
        <f t="shared" si="52"/>
        <v>1720</v>
      </c>
      <c r="Q179">
        <v>4500000</v>
      </c>
      <c r="R179">
        <v>499.92860000000002</v>
      </c>
      <c r="S179">
        <v>-573378.76095000003</v>
      </c>
      <c r="T179">
        <v>2515289.2776100002</v>
      </c>
      <c r="U179">
        <v>4042.89932</v>
      </c>
      <c r="V179">
        <v>21891.630710000001</v>
      </c>
      <c r="W179">
        <f t="shared" si="55"/>
        <v>2.1891630710000003</v>
      </c>
      <c r="Y179">
        <v>4500000</v>
      </c>
      <c r="Z179">
        <v>31.918199999999999</v>
      </c>
      <c r="AA179">
        <v>92.479399999999998</v>
      </c>
      <c r="AB179">
        <v>60.561199999999999</v>
      </c>
      <c r="AD179">
        <f t="shared" si="61"/>
        <v>116241.66275824401</v>
      </c>
      <c r="AE179">
        <f t="shared" si="62"/>
        <v>1.9250868457387083</v>
      </c>
      <c r="AF179">
        <f t="shared" si="63"/>
        <v>1925.0868457387082</v>
      </c>
      <c r="AG179">
        <f t="shared" si="64"/>
        <v>40.698098437799153</v>
      </c>
      <c r="AH179">
        <f t="shared" si="65"/>
        <v>1.4796760121861001E-2</v>
      </c>
      <c r="AJ179">
        <v>147</v>
      </c>
      <c r="AK179">
        <v>1204.7403359345751</v>
      </c>
      <c r="AL179">
        <v>41.936246045411586</v>
      </c>
    </row>
    <row r="180" spans="2:41" x14ac:dyDescent="0.2">
      <c r="B180">
        <v>1760</v>
      </c>
      <c r="C180">
        <v>4600000</v>
      </c>
      <c r="E180">
        <v>500.11797999999999</v>
      </c>
      <c r="F180">
        <v>-573356.32918999996</v>
      </c>
      <c r="G180">
        <v>2515289.2776100002</v>
      </c>
      <c r="H180">
        <v>4344.7409900000002</v>
      </c>
      <c r="J180">
        <f t="shared" si="56"/>
        <v>1255.7291553715477</v>
      </c>
      <c r="K180">
        <f t="shared" si="57"/>
        <v>0.34748272458045409</v>
      </c>
      <c r="L180" s="2">
        <f t="shared" si="58"/>
        <v>0.99937713265637362</v>
      </c>
      <c r="M180">
        <f t="shared" si="59"/>
        <v>235.9270700000925</v>
      </c>
      <c r="N180">
        <f t="shared" si="60"/>
        <v>-3.939205999998376</v>
      </c>
      <c r="P180">
        <f t="shared" si="52"/>
        <v>1760</v>
      </c>
      <c r="Q180">
        <v>4600000</v>
      </c>
      <c r="R180">
        <v>500.11797999999999</v>
      </c>
      <c r="S180">
        <v>-573356.32918999996</v>
      </c>
      <c r="T180">
        <v>2515289.2776100002</v>
      </c>
      <c r="U180">
        <v>4344.7409900000002</v>
      </c>
      <c r="V180">
        <v>23496.890189999998</v>
      </c>
      <c r="W180">
        <f t="shared" si="55"/>
        <v>2.3496890189999999</v>
      </c>
      <c r="Y180">
        <v>4600000</v>
      </c>
      <c r="Z180">
        <v>32.035899999999998</v>
      </c>
      <c r="AA180">
        <v>92.368099999999998</v>
      </c>
      <c r="AB180">
        <v>60.3322</v>
      </c>
      <c r="AD180">
        <f t="shared" si="61"/>
        <v>114928.00920001177</v>
      </c>
      <c r="AE180">
        <f t="shared" si="62"/>
        <v>2.089866431013736</v>
      </c>
      <c r="AF180">
        <f t="shared" si="63"/>
        <v>2089.866431013736</v>
      </c>
      <c r="AG180">
        <f t="shared" si="64"/>
        <v>39.323663147867663</v>
      </c>
      <c r="AH180">
        <f t="shared" si="65"/>
        <v>1.5313934455586304E-2</v>
      </c>
      <c r="AJ180">
        <v>148</v>
      </c>
      <c r="AK180">
        <v>1299.2404982517698</v>
      </c>
      <c r="AL180">
        <v>40.999237098379048</v>
      </c>
    </row>
    <row r="181" spans="2:41" x14ac:dyDescent="0.2">
      <c r="B181">
        <v>1798</v>
      </c>
      <c r="C181">
        <v>4700000</v>
      </c>
      <c r="E181">
        <v>499.98671999999999</v>
      </c>
      <c r="F181">
        <v>-573333.28433000005</v>
      </c>
      <c r="G181">
        <v>2515289.2776100002</v>
      </c>
      <c r="H181">
        <v>4676.2783300000001</v>
      </c>
      <c r="J181">
        <f t="shared" si="56"/>
        <v>1278.7740153714549</v>
      </c>
      <c r="K181">
        <f t="shared" si="57"/>
        <v>0.35498519249753208</v>
      </c>
      <c r="L181" s="2">
        <f t="shared" si="58"/>
        <v>0.99937713265637362</v>
      </c>
      <c r="M181">
        <f t="shared" si="59"/>
        <v>258.9719299999997</v>
      </c>
      <c r="N181">
        <f t="shared" si="60"/>
        <v>-3.8935563157919155</v>
      </c>
      <c r="P181">
        <f t="shared" si="52"/>
        <v>1798</v>
      </c>
      <c r="Q181">
        <v>4700000</v>
      </c>
      <c r="R181">
        <v>499.98671999999999</v>
      </c>
      <c r="S181">
        <v>-573333.28433000005</v>
      </c>
      <c r="T181">
        <v>2515289.2776100002</v>
      </c>
      <c r="U181">
        <v>4676.2783300000001</v>
      </c>
      <c r="V181">
        <v>25343.775529999999</v>
      </c>
      <c r="W181">
        <f t="shared" si="55"/>
        <v>2.5343775530000001</v>
      </c>
      <c r="Y181">
        <v>4700000</v>
      </c>
      <c r="Z181">
        <v>31.6052</v>
      </c>
      <c r="AA181">
        <v>92.243499999999997</v>
      </c>
      <c r="AB181">
        <v>60.638300000000001</v>
      </c>
      <c r="AD181">
        <f t="shared" si="61"/>
        <v>116686.18731141022</v>
      </c>
      <c r="AE181">
        <f t="shared" si="62"/>
        <v>2.2201682641883962</v>
      </c>
      <c r="AF181">
        <f t="shared" si="63"/>
        <v>2220.1682641883963</v>
      </c>
      <c r="AG181">
        <f t="shared" si="64"/>
        <v>39.081436039450075</v>
      </c>
      <c r="AH181">
        <f t="shared" si="65"/>
        <v>1.5408850365480934E-2</v>
      </c>
      <c r="AJ181">
        <v>149</v>
      </c>
      <c r="AK181">
        <v>1925.0868457387082</v>
      </c>
      <c r="AL181">
        <v>40.698098437799153</v>
      </c>
    </row>
    <row r="182" spans="2:41" x14ac:dyDescent="0.2">
      <c r="AJ182">
        <v>150</v>
      </c>
      <c r="AK182">
        <v>2138.3222010482696</v>
      </c>
      <c r="AL182">
        <v>40.681754723136478</v>
      </c>
    </row>
    <row r="183" spans="2:41" x14ac:dyDescent="0.2">
      <c r="J183" t="s">
        <v>33</v>
      </c>
      <c r="K183" t="s">
        <v>34</v>
      </c>
      <c r="L183" t="s">
        <v>35</v>
      </c>
      <c r="AJ183">
        <v>151</v>
      </c>
      <c r="AK183">
        <v>1429.3098655068814</v>
      </c>
      <c r="AL183">
        <v>40.480800423885334</v>
      </c>
    </row>
    <row r="184" spans="2:41" x14ac:dyDescent="0.2">
      <c r="B184" t="s">
        <v>8</v>
      </c>
      <c r="G184" t="s">
        <v>32</v>
      </c>
      <c r="J184">
        <f>4*3.141592*(G185*3.43)^2</f>
        <v>6246.3271568152013</v>
      </c>
      <c r="K184">
        <f>J188/J184</f>
        <v>9.6012446303925733E-2</v>
      </c>
      <c r="L184">
        <f>K184*16.02</f>
        <v>1.5381193897888903</v>
      </c>
      <c r="AE184" t="s">
        <v>9</v>
      </c>
      <c r="AJ184">
        <v>152</v>
      </c>
      <c r="AK184">
        <v>2441.9512910512904</v>
      </c>
      <c r="AL184">
        <v>40.298747300467781</v>
      </c>
    </row>
    <row r="185" spans="2:41" x14ac:dyDescent="0.2">
      <c r="E185" t="s">
        <v>10</v>
      </c>
      <c r="F185" t="s">
        <v>31</v>
      </c>
      <c r="G185">
        <v>6.5</v>
      </c>
      <c r="Y185" t="s">
        <v>11</v>
      </c>
      <c r="Z185" t="s">
        <v>12</v>
      </c>
      <c r="AA185" t="s">
        <v>13</v>
      </c>
      <c r="AB185" t="s">
        <v>14</v>
      </c>
      <c r="AD185">
        <f>(4/3)*3.14*((3.413*6.5)^3)</f>
        <v>45710.641842597375</v>
      </c>
      <c r="AE185" t="s">
        <v>15</v>
      </c>
      <c r="AJ185">
        <v>153</v>
      </c>
      <c r="AK185">
        <v>2089.866431013736</v>
      </c>
      <c r="AL185">
        <v>39.323663147867663</v>
      </c>
    </row>
    <row r="186" spans="2:41" x14ac:dyDescent="0.2">
      <c r="B186">
        <v>2277</v>
      </c>
      <c r="C186" t="s">
        <v>16</v>
      </c>
      <c r="E186" t="s">
        <v>17</v>
      </c>
      <c r="F186" t="s">
        <v>3</v>
      </c>
      <c r="G186" t="s">
        <v>18</v>
      </c>
      <c r="H186" t="s">
        <v>19</v>
      </c>
      <c r="J186" t="s">
        <v>0</v>
      </c>
      <c r="K186" t="s">
        <v>20</v>
      </c>
      <c r="L186" t="s">
        <v>21</v>
      </c>
      <c r="M186" t="s">
        <v>22</v>
      </c>
      <c r="N186" t="s">
        <v>23</v>
      </c>
      <c r="Y186">
        <v>0</v>
      </c>
      <c r="Z186">
        <v>46.305</v>
      </c>
      <c r="AA186">
        <v>90.894999999999996</v>
      </c>
      <c r="AB186">
        <v>44.59</v>
      </c>
      <c r="AD186">
        <f t="shared" ref="AD186:AD227" si="66">(1/6)*3.14*(AB186)^3</f>
        <v>46397.097696343335</v>
      </c>
      <c r="AJ186">
        <v>154</v>
      </c>
      <c r="AK186">
        <v>1689.9395665105205</v>
      </c>
      <c r="AL186">
        <v>38.370837912949689</v>
      </c>
    </row>
    <row r="187" spans="2:41" x14ac:dyDescent="0.2">
      <c r="B187">
        <v>0</v>
      </c>
      <c r="C187">
        <v>100000</v>
      </c>
      <c r="E187">
        <v>499.93360000000001</v>
      </c>
      <c r="F187">
        <v>-598286.43972999998</v>
      </c>
      <c r="G187" s="2">
        <v>2516856.9456099998</v>
      </c>
      <c r="H187">
        <v>1.3140000000000001E-2</v>
      </c>
      <c r="Y187">
        <v>100000</v>
      </c>
      <c r="Z187">
        <v>46.281999999999996</v>
      </c>
      <c r="AA187">
        <v>90.898300000000006</v>
      </c>
      <c r="AB187">
        <v>44.616300000000003</v>
      </c>
      <c r="AD187">
        <f t="shared" si="66"/>
        <v>46479.243706638277</v>
      </c>
      <c r="AJ187">
        <v>155</v>
      </c>
      <c r="AK187">
        <v>2393.5181027208369</v>
      </c>
      <c r="AL187">
        <v>38.222556724044793</v>
      </c>
    </row>
    <row r="188" spans="2:41" x14ac:dyDescent="0.2">
      <c r="B188">
        <v>0</v>
      </c>
      <c r="C188">
        <v>200000</v>
      </c>
      <c r="E188">
        <v>500.00765000000001</v>
      </c>
      <c r="F188">
        <v>-587043.75971000001</v>
      </c>
      <c r="G188" s="2">
        <v>2515748.6088999999</v>
      </c>
      <c r="H188">
        <v>7.059E-2</v>
      </c>
      <c r="J188">
        <f>F188-(128000-$B$186)/128000*F$135</f>
        <v>599.7251507404726</v>
      </c>
      <c r="K188">
        <f>B188/$B$186</f>
        <v>0</v>
      </c>
      <c r="L188" s="2">
        <f>G188/$G$187</f>
        <v>0.99955963460222352</v>
      </c>
      <c r="M188">
        <f>F188-$F$188</f>
        <v>0</v>
      </c>
      <c r="P188" t="s">
        <v>27</v>
      </c>
      <c r="Q188" t="s">
        <v>16</v>
      </c>
      <c r="R188" t="s">
        <v>17</v>
      </c>
      <c r="S188" t="s">
        <v>3</v>
      </c>
      <c r="T188" t="s">
        <v>18</v>
      </c>
      <c r="U188" t="s">
        <v>19</v>
      </c>
      <c r="V188" t="s">
        <v>28</v>
      </c>
      <c r="W188" t="s">
        <v>29</v>
      </c>
      <c r="Y188">
        <v>200000</v>
      </c>
      <c r="Z188">
        <v>46.898499999999999</v>
      </c>
      <c r="AA188">
        <v>91.4572</v>
      </c>
      <c r="AB188">
        <v>44.558700000000002</v>
      </c>
      <c r="AD188">
        <f t="shared" si="66"/>
        <v>46299.460782065631</v>
      </c>
      <c r="AE188" t="s">
        <v>24</v>
      </c>
      <c r="AF188" t="s">
        <v>25</v>
      </c>
      <c r="AG188" t="s">
        <v>26</v>
      </c>
      <c r="AH188" t="s">
        <v>30</v>
      </c>
      <c r="AJ188">
        <v>156</v>
      </c>
      <c r="AK188">
        <v>1648.07477770061</v>
      </c>
      <c r="AL188">
        <v>38.06008645277636</v>
      </c>
    </row>
    <row r="189" spans="2:41" x14ac:dyDescent="0.2">
      <c r="B189">
        <v>20</v>
      </c>
      <c r="C189">
        <v>300000</v>
      </c>
      <c r="E189">
        <v>500.10338999999999</v>
      </c>
      <c r="F189">
        <v>-587044.3247</v>
      </c>
      <c r="G189" s="2">
        <v>2515748.6088999999</v>
      </c>
      <c r="H189">
        <v>15.911910000000001</v>
      </c>
      <c r="J189">
        <f>F189-(128000-$B$186)/128000*F$135</f>
        <v>599.16016074048821</v>
      </c>
      <c r="K189">
        <f t="shared" ref="K189:K227" si="67">B189/$B$186</f>
        <v>8.7834870443566099E-3</v>
      </c>
      <c r="L189" s="2">
        <f t="shared" ref="L189:L227" si="68">G189/$G$187</f>
        <v>0.99955963460222352</v>
      </c>
      <c r="M189">
        <f t="shared" ref="M189:M227" si="69">F189-$F$188</f>
        <v>-0.56498999998439103</v>
      </c>
      <c r="N189">
        <f>((M189-M188)-(B189-B188)*$B$15)/(B189-B188)</f>
        <v>-4.5282494999992196</v>
      </c>
      <c r="P189">
        <f>B189</f>
        <v>20</v>
      </c>
      <c r="Q189">
        <v>300000</v>
      </c>
      <c r="R189">
        <v>500.10338999999999</v>
      </c>
      <c r="S189">
        <v>-587044.3247</v>
      </c>
      <c r="T189" s="2">
        <v>2515748.6088999999</v>
      </c>
      <c r="U189">
        <v>15.911910000000001</v>
      </c>
      <c r="V189">
        <v>30.74729</v>
      </c>
      <c r="W189">
        <f>V189*10^-4</f>
        <v>3.074729E-3</v>
      </c>
      <c r="Y189">
        <v>300000</v>
      </c>
      <c r="Z189">
        <v>45.8932</v>
      </c>
      <c r="AA189">
        <v>90.001199999999997</v>
      </c>
      <c r="AB189">
        <v>44.107999999999997</v>
      </c>
      <c r="AD189">
        <f t="shared" si="66"/>
        <v>44908.701235035936</v>
      </c>
      <c r="AE189">
        <f>W189*$AD$185/AD189</f>
        <v>3.1296348417308023E-3</v>
      </c>
      <c r="AF189">
        <f>AE189*1000</f>
        <v>3.1296348417308022</v>
      </c>
      <c r="AG189">
        <f t="shared" ref="AG189:AG227" si="70">AD189/P189*0.6022</f>
        <v>1352.2009941869319</v>
      </c>
      <c r="AH189">
        <f t="shared" ref="AH189:AH227" si="71">P189/AD189</f>
        <v>4.4534799381810704E-4</v>
      </c>
      <c r="AJ189">
        <v>157</v>
      </c>
      <c r="AK189">
        <v>1771.8658683440271</v>
      </c>
      <c r="AL189">
        <v>37.54957629064522</v>
      </c>
    </row>
    <row r="190" spans="2:41" x14ac:dyDescent="0.2">
      <c r="B190">
        <v>40</v>
      </c>
      <c r="C190">
        <v>400000</v>
      </c>
      <c r="E190">
        <v>500.02229999999997</v>
      </c>
      <c r="F190">
        <v>-587044.53624000004</v>
      </c>
      <c r="G190" s="2">
        <v>2515748.6088999999</v>
      </c>
      <c r="H190">
        <v>-17.842960000000001</v>
      </c>
      <c r="J190">
        <f>F190-(128000-$B$186)/128000*F$135</f>
        <v>598.94862074044067</v>
      </c>
      <c r="K190">
        <f t="shared" si="67"/>
        <v>1.756697408871322E-2</v>
      </c>
      <c r="L190" s="2">
        <f t="shared" si="68"/>
        <v>0.99955963460222352</v>
      </c>
      <c r="M190">
        <f t="shared" si="69"/>
        <v>-0.77653000003192574</v>
      </c>
      <c r="N190">
        <f t="shared" ref="N190:N192" si="72">((M190-M189)-(B190-B189)*$B$15)/(B190-B189)</f>
        <v>-4.5105770000023764</v>
      </c>
      <c r="P190">
        <f t="shared" ref="P190:P230" si="73">B190</f>
        <v>40</v>
      </c>
      <c r="Q190">
        <v>400000</v>
      </c>
      <c r="R190">
        <v>500.02229999999997</v>
      </c>
      <c r="S190">
        <v>-587044.53624000004</v>
      </c>
      <c r="T190" s="2">
        <v>2515748.6088999999</v>
      </c>
      <c r="U190">
        <v>-17.842960000000001</v>
      </c>
      <c r="V190">
        <v>69.516660000000002</v>
      </c>
      <c r="W190">
        <f>V190*10^-4</f>
        <v>6.9516660000000004E-3</v>
      </c>
      <c r="Y190">
        <v>400000</v>
      </c>
      <c r="Z190">
        <v>45.886699999999998</v>
      </c>
      <c r="AA190">
        <v>89.652199999999993</v>
      </c>
      <c r="AB190">
        <v>43.765500000000003</v>
      </c>
      <c r="AD190">
        <f t="shared" si="66"/>
        <v>43870.651204641545</v>
      </c>
      <c r="AE190">
        <f t="shared" ref="AE190:AE192" si="74">W190*$AD$185/AD190</f>
        <v>7.2432276706606482E-3</v>
      </c>
      <c r="AF190">
        <f t="shared" ref="AF190:AF230" si="75">AE190*1000</f>
        <v>7.243227670660648</v>
      </c>
      <c r="AG190">
        <f t="shared" si="70"/>
        <v>660.47265388587846</v>
      </c>
      <c r="AH190">
        <f t="shared" si="71"/>
        <v>9.1177128448387322E-4</v>
      </c>
      <c r="AJ190">
        <v>158</v>
      </c>
      <c r="AK190">
        <v>2220.5676251008103</v>
      </c>
      <c r="AL190">
        <v>35.419633873174803</v>
      </c>
      <c r="AN190">
        <v>1287.1429246728055</v>
      </c>
      <c r="AO190">
        <v>42.504305342542516</v>
      </c>
    </row>
    <row r="191" spans="2:41" x14ac:dyDescent="0.2">
      <c r="B191">
        <v>60</v>
      </c>
      <c r="C191">
        <v>500000</v>
      </c>
      <c r="E191">
        <v>499.98320000000001</v>
      </c>
      <c r="F191">
        <v>-587048.88549999997</v>
      </c>
      <c r="G191" s="2">
        <v>2515748.6088999999</v>
      </c>
      <c r="H191">
        <v>-0.88941000000000003</v>
      </c>
      <c r="J191">
        <f>F191-(128000-$B$186)/128000*F$135</f>
        <v>594.59936074051075</v>
      </c>
      <c r="K191">
        <f t="shared" si="67"/>
        <v>2.6350461133069828E-2</v>
      </c>
      <c r="L191" s="2">
        <f t="shared" si="68"/>
        <v>0.99955963460222352</v>
      </c>
      <c r="M191">
        <f t="shared" si="69"/>
        <v>-5.125789999961853</v>
      </c>
      <c r="N191">
        <f t="shared" si="72"/>
        <v>-4.7174629999964965</v>
      </c>
      <c r="P191">
        <f t="shared" si="73"/>
        <v>60</v>
      </c>
      <c r="Q191">
        <v>500000</v>
      </c>
      <c r="R191">
        <v>499.98320000000001</v>
      </c>
      <c r="S191">
        <v>-587048.88549999997</v>
      </c>
      <c r="T191" s="2">
        <v>2515748.6088999999</v>
      </c>
      <c r="U191">
        <v>-0.88941000000000003</v>
      </c>
      <c r="V191">
        <v>125.58041</v>
      </c>
      <c r="W191">
        <f t="shared" ref="W191:W230" si="76">V191*10^-4</f>
        <v>1.2558041000000001E-2</v>
      </c>
      <c r="Y191">
        <v>500000</v>
      </c>
      <c r="Z191">
        <v>45.685299999999998</v>
      </c>
      <c r="AA191">
        <v>89.533699999999996</v>
      </c>
      <c r="AB191">
        <v>43.848399999999998</v>
      </c>
      <c r="AD191">
        <f t="shared" si="66"/>
        <v>44120.421246536433</v>
      </c>
      <c r="AE191">
        <f t="shared" si="74"/>
        <v>1.3010667128222778E-2</v>
      </c>
      <c r="AF191">
        <f t="shared" si="75"/>
        <v>13.010667128222778</v>
      </c>
      <c r="AG191">
        <f t="shared" si="70"/>
        <v>442.82196124440401</v>
      </c>
      <c r="AH191">
        <f t="shared" si="71"/>
        <v>1.3599144864173335E-3</v>
      </c>
      <c r="AJ191">
        <v>159</v>
      </c>
      <c r="AK191">
        <v>2328.3707347425529</v>
      </c>
      <c r="AL191">
        <v>35.34660327896637</v>
      </c>
      <c r="AN191">
        <v>1649.4716268898992</v>
      </c>
      <c r="AO191">
        <v>42.429304513424327</v>
      </c>
    </row>
    <row r="192" spans="2:41" x14ac:dyDescent="0.2">
      <c r="B192">
        <v>80</v>
      </c>
      <c r="C192">
        <v>600000</v>
      </c>
      <c r="E192">
        <v>500.10665</v>
      </c>
      <c r="F192">
        <v>-587048.70129999996</v>
      </c>
      <c r="G192" s="2">
        <v>2515748.6088999999</v>
      </c>
      <c r="H192">
        <v>23.031860000000002</v>
      </c>
      <c r="J192">
        <f>F192-(128000-$B$186)/128000*F$135</f>
        <v>594.78356074052863</v>
      </c>
      <c r="K192">
        <f t="shared" si="67"/>
        <v>3.513394817742644E-2</v>
      </c>
      <c r="L192" s="2">
        <f t="shared" si="68"/>
        <v>0.99955963460222352</v>
      </c>
      <c r="M192">
        <f t="shared" si="69"/>
        <v>-4.9415899999439716</v>
      </c>
      <c r="N192">
        <f t="shared" si="72"/>
        <v>-4.4907899999991061</v>
      </c>
      <c r="P192">
        <f t="shared" si="73"/>
        <v>80</v>
      </c>
      <c r="Q192">
        <v>600000</v>
      </c>
      <c r="R192">
        <v>500.10665</v>
      </c>
      <c r="S192">
        <v>-587048.70129999996</v>
      </c>
      <c r="T192" s="2">
        <v>2515748.6088999999</v>
      </c>
      <c r="U192">
        <v>23.031860000000002</v>
      </c>
      <c r="V192">
        <v>156.04738</v>
      </c>
      <c r="W192">
        <f t="shared" si="76"/>
        <v>1.5604738000000002E-2</v>
      </c>
      <c r="Y192">
        <v>600000</v>
      </c>
      <c r="Z192">
        <v>45.609099999999998</v>
      </c>
      <c r="AA192">
        <v>89.685400000000001</v>
      </c>
      <c r="AB192">
        <v>44.076300000000003</v>
      </c>
      <c r="AD192">
        <f t="shared" si="66"/>
        <v>44811.944437473896</v>
      </c>
      <c r="AE192">
        <f t="shared" si="74"/>
        <v>1.5917688882276473E-2</v>
      </c>
      <c r="AF192">
        <f t="shared" si="75"/>
        <v>15.917688882276474</v>
      </c>
      <c r="AG192">
        <f t="shared" si="70"/>
        <v>337.32191175308469</v>
      </c>
      <c r="AH192">
        <f t="shared" si="71"/>
        <v>1.7852383109959442E-3</v>
      </c>
      <c r="AJ192">
        <v>160</v>
      </c>
      <c r="AK192">
        <v>2490.4841820678685</v>
      </c>
      <c r="AL192">
        <v>34.594079787720169</v>
      </c>
      <c r="AN192">
        <v>1764.638106559569</v>
      </c>
      <c r="AO192">
        <v>42.300228601430192</v>
      </c>
    </row>
    <row r="193" spans="2:41" x14ac:dyDescent="0.2">
      <c r="B193">
        <v>100</v>
      </c>
      <c r="C193">
        <v>700000</v>
      </c>
      <c r="E193">
        <v>499.93079</v>
      </c>
      <c r="F193">
        <v>-587052.87350999995</v>
      </c>
      <c r="G193">
        <v>2515748.6088999999</v>
      </c>
      <c r="H193">
        <v>30.570160000000001</v>
      </c>
      <c r="J193">
        <f t="shared" ref="J193:J230" si="77">F193-(128000-$B$186)/128000*F$135</f>
        <v>590.61135074053891</v>
      </c>
      <c r="K193">
        <f t="shared" ref="K193:K230" si="78">B193/$B$186</f>
        <v>4.3917435221783048E-2</v>
      </c>
      <c r="L193" s="2">
        <f t="shared" ref="L193:L230" si="79">G193/$G$187</f>
        <v>0.99955963460222352</v>
      </c>
      <c r="M193">
        <f t="shared" ref="M193:M230" si="80">F193-$F$188</f>
        <v>-9.1137999999336898</v>
      </c>
      <c r="N193">
        <f t="shared" ref="N193:N230" si="81">((M193-M192)-(B193-B192)*$B$15)/(B193-B192)</f>
        <v>-4.7086104999994856</v>
      </c>
      <c r="P193">
        <f t="shared" si="73"/>
        <v>100</v>
      </c>
      <c r="Q193">
        <v>700000</v>
      </c>
      <c r="R193">
        <v>499.93079</v>
      </c>
      <c r="S193">
        <v>-587052.87350999995</v>
      </c>
      <c r="T193">
        <v>2515748.6088999999</v>
      </c>
      <c r="U193">
        <v>30.570160000000001</v>
      </c>
      <c r="V193">
        <v>236.16846000000001</v>
      </c>
      <c r="W193">
        <f t="shared" si="76"/>
        <v>2.3616846000000004E-2</v>
      </c>
      <c r="Y193">
        <v>700000</v>
      </c>
      <c r="Z193">
        <v>45.841700000000003</v>
      </c>
      <c r="AA193">
        <v>89.225899999999996</v>
      </c>
      <c r="AB193">
        <v>43.3842</v>
      </c>
      <c r="AD193">
        <f t="shared" ref="AD193:AD230" si="82">(1/6)*3.14*(AB193)^3</f>
        <v>42733.963845212798</v>
      </c>
      <c r="AE193">
        <f t="shared" ref="AE193:AE230" si="83">W193*$AD$185/AD193</f>
        <v>2.5261901584135691E-2</v>
      </c>
      <c r="AF193">
        <f t="shared" si="75"/>
        <v>25.261901584135693</v>
      </c>
      <c r="AG193">
        <f t="shared" ref="AG193:AG230" si="84">AD193/P193*0.6022</f>
        <v>257.34393027587146</v>
      </c>
      <c r="AH193">
        <f t="shared" ref="AH193:AH230" si="85">P193/AD193</f>
        <v>2.340059077182992E-3</v>
      </c>
    </row>
    <row r="194" spans="2:41" x14ac:dyDescent="0.2">
      <c r="B194">
        <v>120</v>
      </c>
      <c r="C194">
        <v>800000</v>
      </c>
      <c r="E194">
        <v>499.96629999999999</v>
      </c>
      <c r="F194">
        <v>-587053.68185000005</v>
      </c>
      <c r="G194">
        <v>2515748.6088999999</v>
      </c>
      <c r="H194">
        <v>37.144629999999999</v>
      </c>
      <c r="J194">
        <f t="shared" si="77"/>
        <v>589.80301074043382</v>
      </c>
      <c r="K194">
        <f t="shared" si="78"/>
        <v>5.2700922266139656E-2</v>
      </c>
      <c r="L194" s="2">
        <f t="shared" si="79"/>
        <v>0.99955963460222352</v>
      </c>
      <c r="M194">
        <f t="shared" si="80"/>
        <v>-9.9221400000387803</v>
      </c>
      <c r="N194">
        <f t="shared" si="81"/>
        <v>-4.5404170000052542</v>
      </c>
      <c r="P194">
        <f t="shared" si="73"/>
        <v>120</v>
      </c>
      <c r="Q194">
        <v>800000</v>
      </c>
      <c r="R194">
        <v>499.96629999999999</v>
      </c>
      <c r="S194">
        <v>-587053.68185000005</v>
      </c>
      <c r="T194">
        <v>2515748.6088999999</v>
      </c>
      <c r="U194">
        <v>37.144629999999999</v>
      </c>
      <c r="V194">
        <v>326.45132000000001</v>
      </c>
      <c r="W194">
        <f t="shared" si="76"/>
        <v>3.2645132E-2</v>
      </c>
      <c r="Y194">
        <v>800000</v>
      </c>
      <c r="Z194">
        <v>45.793900000000001</v>
      </c>
      <c r="AA194">
        <v>89.295599999999993</v>
      </c>
      <c r="AB194">
        <v>43.5017</v>
      </c>
      <c r="AD194">
        <f t="shared" si="82"/>
        <v>43082.121862625121</v>
      </c>
      <c r="AE194">
        <f t="shared" si="83"/>
        <v>3.4636871914399917E-2</v>
      </c>
      <c r="AF194">
        <f t="shared" si="75"/>
        <v>34.636871914399919</v>
      </c>
      <c r="AG194">
        <f t="shared" si="84"/>
        <v>216.20044821394038</v>
      </c>
      <c r="AH194">
        <f t="shared" si="85"/>
        <v>2.7853781293001533E-3</v>
      </c>
    </row>
    <row r="195" spans="2:41" x14ac:dyDescent="0.2">
      <c r="B195">
        <v>140</v>
      </c>
      <c r="C195">
        <v>900000</v>
      </c>
      <c r="E195">
        <v>500.01888000000002</v>
      </c>
      <c r="F195">
        <v>-587054.11080000002</v>
      </c>
      <c r="G195">
        <v>2515748.6088999999</v>
      </c>
      <c r="H195">
        <v>46.345680000000002</v>
      </c>
      <c r="J195">
        <f t="shared" si="77"/>
        <v>589.37406074046157</v>
      </c>
      <c r="K195">
        <f t="shared" si="78"/>
        <v>6.1484409310496264E-2</v>
      </c>
      <c r="L195" s="2">
        <f t="shared" si="79"/>
        <v>0.99955963460222352</v>
      </c>
      <c r="M195">
        <f t="shared" si="80"/>
        <v>-10.351090000011027</v>
      </c>
      <c r="N195">
        <f t="shared" si="81"/>
        <v>-4.5214474999986125</v>
      </c>
      <c r="P195">
        <f t="shared" si="73"/>
        <v>140</v>
      </c>
      <c r="Q195">
        <v>900000</v>
      </c>
      <c r="R195">
        <v>500.01888000000002</v>
      </c>
      <c r="S195">
        <v>-587054.11080000002</v>
      </c>
      <c r="T195">
        <v>2515748.6088999999</v>
      </c>
      <c r="U195">
        <v>46.345680000000002</v>
      </c>
      <c r="V195">
        <v>435.74054000000001</v>
      </c>
      <c r="W195">
        <f t="shared" si="76"/>
        <v>4.3574054000000001E-2</v>
      </c>
      <c r="Y195">
        <v>900000</v>
      </c>
      <c r="Z195">
        <v>45.251199999999997</v>
      </c>
      <c r="AA195">
        <v>89.018799999999999</v>
      </c>
      <c r="AB195">
        <v>43.767600000000002</v>
      </c>
      <c r="AD195">
        <f t="shared" si="82"/>
        <v>43876.966644076434</v>
      </c>
      <c r="AE195">
        <f t="shared" si="83"/>
        <v>4.5395070087254956E-2</v>
      </c>
      <c r="AF195">
        <f t="shared" si="75"/>
        <v>45.395070087254958</v>
      </c>
      <c r="AG195">
        <f t="shared" si="84"/>
        <v>188.73363795044875</v>
      </c>
      <c r="AH195">
        <f t="shared" si="85"/>
        <v>3.1907401697947721E-3</v>
      </c>
      <c r="AN195">
        <v>1566.9868279502712</v>
      </c>
      <c r="AO195">
        <v>39.244380372356865</v>
      </c>
    </row>
    <row r="196" spans="2:41" x14ac:dyDescent="0.2">
      <c r="B196">
        <v>160</v>
      </c>
      <c r="C196">
        <v>1000000</v>
      </c>
      <c r="E196">
        <v>500.04581999999999</v>
      </c>
      <c r="F196">
        <v>-587053.41191000002</v>
      </c>
      <c r="G196">
        <v>2515748.6088999999</v>
      </c>
      <c r="H196">
        <v>46.490749999999998</v>
      </c>
      <c r="J196">
        <f t="shared" si="77"/>
        <v>590.07295074046124</v>
      </c>
      <c r="K196">
        <f t="shared" si="78"/>
        <v>7.026789635485288E-2</v>
      </c>
      <c r="L196" s="2">
        <f t="shared" si="79"/>
        <v>0.99955963460222352</v>
      </c>
      <c r="M196">
        <f t="shared" si="80"/>
        <v>-9.6522000000113621</v>
      </c>
      <c r="N196">
        <f t="shared" si="81"/>
        <v>-4.4650555000000169</v>
      </c>
      <c r="P196">
        <f t="shared" si="73"/>
        <v>160</v>
      </c>
      <c r="Q196">
        <v>1000000</v>
      </c>
      <c r="R196">
        <v>500.04581999999999</v>
      </c>
      <c r="S196">
        <v>-587053.41191000002</v>
      </c>
      <c r="T196">
        <v>2515748.6088999999</v>
      </c>
      <c r="U196">
        <v>46.490749999999998</v>
      </c>
      <c r="V196">
        <v>524.30866000000003</v>
      </c>
      <c r="W196">
        <f t="shared" si="76"/>
        <v>5.2430866000000007E-2</v>
      </c>
      <c r="Y196">
        <v>1000000</v>
      </c>
      <c r="Z196">
        <v>44.9559</v>
      </c>
      <c r="AA196">
        <v>88.804199999999994</v>
      </c>
      <c r="AB196">
        <v>43.848300000000002</v>
      </c>
      <c r="AD196">
        <f t="shared" si="82"/>
        <v>44120.119386122205</v>
      </c>
      <c r="AE196">
        <f t="shared" si="83"/>
        <v>5.4320989393720272E-2</v>
      </c>
      <c r="AF196">
        <f t="shared" si="75"/>
        <v>54.320989393720275</v>
      </c>
      <c r="AG196">
        <f t="shared" si="84"/>
        <v>166.05709933951744</v>
      </c>
      <c r="AH196">
        <f t="shared" si="85"/>
        <v>3.6264634417631997E-3</v>
      </c>
      <c r="AN196">
        <v>1434.236108619675</v>
      </c>
      <c r="AO196">
        <v>39.217806789651959</v>
      </c>
    </row>
    <row r="197" spans="2:41" x14ac:dyDescent="0.2">
      <c r="B197">
        <v>180</v>
      </c>
      <c r="C197">
        <v>1100000</v>
      </c>
      <c r="E197">
        <v>499.98529000000002</v>
      </c>
      <c r="F197">
        <v>-587054.44111999997</v>
      </c>
      <c r="G197">
        <v>2515748.6088999999</v>
      </c>
      <c r="H197">
        <v>63.956159999999997</v>
      </c>
      <c r="J197">
        <f t="shared" si="77"/>
        <v>589.04374074051157</v>
      </c>
      <c r="K197">
        <f t="shared" si="78"/>
        <v>7.9051383399209488E-2</v>
      </c>
      <c r="L197" s="2">
        <f t="shared" si="79"/>
        <v>0.99955963460222352</v>
      </c>
      <c r="M197">
        <f t="shared" si="80"/>
        <v>-10.681409999961033</v>
      </c>
      <c r="N197">
        <f t="shared" si="81"/>
        <v>-4.5514604999974839</v>
      </c>
      <c r="P197">
        <f t="shared" si="73"/>
        <v>180</v>
      </c>
      <c r="Q197">
        <v>1100000</v>
      </c>
      <c r="R197">
        <v>499.98529000000002</v>
      </c>
      <c r="S197">
        <v>-587054.44111999997</v>
      </c>
      <c r="T197">
        <v>2515748.6088999999</v>
      </c>
      <c r="U197">
        <v>63.956159999999997</v>
      </c>
      <c r="V197">
        <v>704.07235000000003</v>
      </c>
      <c r="W197">
        <f t="shared" si="76"/>
        <v>7.0407235000000012E-2</v>
      </c>
      <c r="Y197">
        <v>1100000</v>
      </c>
      <c r="Z197">
        <v>45.341900000000003</v>
      </c>
      <c r="AA197">
        <v>89.582999999999998</v>
      </c>
      <c r="AB197">
        <v>44.241100000000003</v>
      </c>
      <c r="AD197">
        <f t="shared" si="82"/>
        <v>45316.477838985295</v>
      </c>
      <c r="AE197">
        <f t="shared" si="83"/>
        <v>7.101963911775741E-2</v>
      </c>
      <c r="AF197">
        <f t="shared" si="75"/>
        <v>71.019639117757407</v>
      </c>
      <c r="AG197">
        <f t="shared" si="84"/>
        <v>151.60879419242744</v>
      </c>
      <c r="AH197">
        <f t="shared" si="85"/>
        <v>3.9720650982532427E-3</v>
      </c>
      <c r="AN197">
        <v>2220.1682641883963</v>
      </c>
      <c r="AO197">
        <v>39.081436039450075</v>
      </c>
    </row>
    <row r="198" spans="2:41" x14ac:dyDescent="0.2">
      <c r="B198">
        <v>200</v>
      </c>
      <c r="C198">
        <v>1200000</v>
      </c>
      <c r="E198">
        <v>499.95168000000001</v>
      </c>
      <c r="F198">
        <v>-587056.27827000001</v>
      </c>
      <c r="G198">
        <v>2515748.6088999999</v>
      </c>
      <c r="H198">
        <v>75.714519999999993</v>
      </c>
      <c r="J198">
        <f t="shared" si="77"/>
        <v>587.2065907404758</v>
      </c>
      <c r="K198">
        <f t="shared" si="78"/>
        <v>8.7834870443566096E-2</v>
      </c>
      <c r="L198" s="2">
        <f t="shared" si="79"/>
        <v>0.99955963460222352</v>
      </c>
      <c r="M198">
        <f t="shared" si="80"/>
        <v>-12.518559999996796</v>
      </c>
      <c r="N198">
        <f t="shared" si="81"/>
        <v>-4.5918575000017885</v>
      </c>
      <c r="P198">
        <f t="shared" si="73"/>
        <v>200</v>
      </c>
      <c r="Q198">
        <v>1200000</v>
      </c>
      <c r="R198">
        <v>499.95168000000001</v>
      </c>
      <c r="S198">
        <v>-587056.27827000001</v>
      </c>
      <c r="T198">
        <v>2515748.6088999999</v>
      </c>
      <c r="U198">
        <v>75.714519999999993</v>
      </c>
      <c r="V198">
        <v>872.43502000000001</v>
      </c>
      <c r="W198">
        <f t="shared" si="76"/>
        <v>8.7243502000000001E-2</v>
      </c>
      <c r="Y198">
        <v>1200000</v>
      </c>
      <c r="Z198">
        <v>45.204799999999999</v>
      </c>
      <c r="AA198">
        <v>89.695800000000006</v>
      </c>
      <c r="AB198">
        <v>44.491</v>
      </c>
      <c r="AD198">
        <f t="shared" si="82"/>
        <v>46088.746809516822</v>
      </c>
      <c r="AE198">
        <f t="shared" si="83"/>
        <v>8.6527769772044627E-2</v>
      </c>
      <c r="AF198">
        <f t="shared" si="75"/>
        <v>86.527769772044621</v>
      </c>
      <c r="AG198">
        <f t="shared" si="84"/>
        <v>138.77321664345516</v>
      </c>
      <c r="AH198">
        <f t="shared" si="85"/>
        <v>4.3394540716542584E-3</v>
      </c>
      <c r="AN198">
        <v>1524.8905140198797</v>
      </c>
      <c r="AO198">
        <v>38.835955401009933</v>
      </c>
    </row>
    <row r="199" spans="2:41" x14ac:dyDescent="0.2">
      <c r="B199">
        <v>220</v>
      </c>
      <c r="C199">
        <v>1300000</v>
      </c>
      <c r="E199">
        <v>499.98250000000002</v>
      </c>
      <c r="F199">
        <v>-587056.77396000002</v>
      </c>
      <c r="G199">
        <v>2515748.6088999999</v>
      </c>
      <c r="H199">
        <v>99.460470000000001</v>
      </c>
      <c r="J199">
        <f t="shared" si="77"/>
        <v>586.71090074046515</v>
      </c>
      <c r="K199">
        <f t="shared" si="78"/>
        <v>9.6618357487922704E-2</v>
      </c>
      <c r="L199" s="2">
        <f t="shared" si="79"/>
        <v>0.99955963460222352</v>
      </c>
      <c r="M199">
        <f t="shared" si="80"/>
        <v>-13.014250000007451</v>
      </c>
      <c r="N199">
        <f t="shared" si="81"/>
        <v>-4.5247845000005329</v>
      </c>
      <c r="P199">
        <f t="shared" si="73"/>
        <v>220</v>
      </c>
      <c r="Q199">
        <v>1300000</v>
      </c>
      <c r="R199">
        <v>499.98250000000002</v>
      </c>
      <c r="S199">
        <v>-587056.77396000002</v>
      </c>
      <c r="T199">
        <v>2515748.6088999999</v>
      </c>
      <c r="U199">
        <v>99.460470000000001</v>
      </c>
      <c r="V199">
        <v>1082.54943</v>
      </c>
      <c r="W199">
        <f t="shared" si="76"/>
        <v>0.10825494300000001</v>
      </c>
      <c r="Y199">
        <v>1300000</v>
      </c>
      <c r="Z199">
        <v>44.945799999999998</v>
      </c>
      <c r="AA199">
        <v>89.144199999999998</v>
      </c>
      <c r="AB199">
        <v>44.198399999999999</v>
      </c>
      <c r="AD199">
        <f t="shared" si="82"/>
        <v>45185.390687299827</v>
      </c>
      <c r="AE199">
        <f t="shared" si="83"/>
        <v>0.10951333720690019</v>
      </c>
      <c r="AF199">
        <f t="shared" si="75"/>
        <v>109.51333720690019</v>
      </c>
      <c r="AG199">
        <f t="shared" si="84"/>
        <v>123.68473759950888</v>
      </c>
      <c r="AH199">
        <f t="shared" si="85"/>
        <v>4.8688303155877107E-3</v>
      </c>
      <c r="AN199">
        <v>2481.2210115840953</v>
      </c>
      <c r="AO199">
        <v>38.70415615953074</v>
      </c>
    </row>
    <row r="200" spans="2:41" x14ac:dyDescent="0.2">
      <c r="B200">
        <v>240</v>
      </c>
      <c r="C200">
        <v>1400000</v>
      </c>
      <c r="E200">
        <v>499.99482999999998</v>
      </c>
      <c r="F200">
        <v>-587056.50471000001</v>
      </c>
      <c r="G200">
        <v>2515748.6088999999</v>
      </c>
      <c r="H200">
        <v>120.58857999999999</v>
      </c>
      <c r="J200">
        <f t="shared" si="77"/>
        <v>586.98015074047726</v>
      </c>
      <c r="K200">
        <f t="shared" si="78"/>
        <v>0.10540184453227931</v>
      </c>
      <c r="L200" s="2">
        <f t="shared" si="79"/>
        <v>0.99955963460222352</v>
      </c>
      <c r="M200">
        <f t="shared" si="80"/>
        <v>-12.744999999995343</v>
      </c>
      <c r="N200">
        <f t="shared" si="81"/>
        <v>-4.486537499999395</v>
      </c>
      <c r="P200">
        <f t="shared" si="73"/>
        <v>240</v>
      </c>
      <c r="Q200">
        <v>1400000</v>
      </c>
      <c r="R200">
        <v>499.99482999999998</v>
      </c>
      <c r="S200">
        <v>-587056.50471000001</v>
      </c>
      <c r="T200">
        <v>2515748.6088999999</v>
      </c>
      <c r="U200">
        <v>120.58857999999999</v>
      </c>
      <c r="V200">
        <v>1330.20946</v>
      </c>
      <c r="W200">
        <f t="shared" si="76"/>
        <v>0.133020946</v>
      </c>
      <c r="Y200">
        <v>1400000</v>
      </c>
      <c r="Z200">
        <v>44.874699999999997</v>
      </c>
      <c r="AA200">
        <v>89.953800000000001</v>
      </c>
      <c r="AB200">
        <v>45.079099999999997</v>
      </c>
      <c r="AD200">
        <f t="shared" si="82"/>
        <v>47940.670977631307</v>
      </c>
      <c r="AE200">
        <f t="shared" si="83"/>
        <v>0.12683328572949221</v>
      </c>
      <c r="AF200">
        <f t="shared" si="75"/>
        <v>126.8332857294922</v>
      </c>
      <c r="AG200">
        <f t="shared" si="84"/>
        <v>120.29113359470654</v>
      </c>
      <c r="AH200">
        <f t="shared" si="85"/>
        <v>5.0061877546933352E-3</v>
      </c>
    </row>
    <row r="201" spans="2:41" x14ac:dyDescent="0.2">
      <c r="B201">
        <v>260</v>
      </c>
      <c r="C201">
        <v>1500000</v>
      </c>
      <c r="E201">
        <v>500.04259000000002</v>
      </c>
      <c r="F201">
        <v>-587054.88777000003</v>
      </c>
      <c r="G201">
        <v>2515748.6088999999</v>
      </c>
      <c r="H201">
        <v>157.39107999999999</v>
      </c>
      <c r="J201">
        <f t="shared" si="77"/>
        <v>588.59709074045531</v>
      </c>
      <c r="K201">
        <f t="shared" si="78"/>
        <v>0.11418533157663592</v>
      </c>
      <c r="L201" s="2">
        <f t="shared" si="79"/>
        <v>0.99955963460222352</v>
      </c>
      <c r="M201">
        <f t="shared" si="80"/>
        <v>-11.128060000017285</v>
      </c>
      <c r="N201">
        <f t="shared" si="81"/>
        <v>-4.4191530000010975</v>
      </c>
      <c r="P201">
        <f t="shared" si="73"/>
        <v>260</v>
      </c>
      <c r="Q201">
        <v>1500000</v>
      </c>
      <c r="R201">
        <v>500.04259000000002</v>
      </c>
      <c r="S201">
        <v>-587054.88777000003</v>
      </c>
      <c r="T201">
        <v>2515748.6088999999</v>
      </c>
      <c r="U201">
        <v>157.39107999999999</v>
      </c>
      <c r="V201">
        <v>1529.2220600000001</v>
      </c>
      <c r="W201">
        <f t="shared" si="76"/>
        <v>0.152922206</v>
      </c>
      <c r="Y201">
        <v>1500000</v>
      </c>
      <c r="Z201">
        <v>44.955300000000001</v>
      </c>
      <c r="AA201">
        <v>89.801699999999997</v>
      </c>
      <c r="AB201">
        <v>44.846400000000003</v>
      </c>
      <c r="AD201">
        <f t="shared" si="82"/>
        <v>47202.082146127512</v>
      </c>
      <c r="AE201">
        <f t="shared" si="83"/>
        <v>0.14809033564675864</v>
      </c>
      <c r="AF201">
        <f t="shared" si="75"/>
        <v>148.09033564675863</v>
      </c>
      <c r="AG201">
        <f t="shared" si="84"/>
        <v>109.32728410922302</v>
      </c>
      <c r="AH201">
        <f t="shared" si="85"/>
        <v>5.50823159018909E-3</v>
      </c>
    </row>
    <row r="202" spans="2:41" x14ac:dyDescent="0.2">
      <c r="B202">
        <v>280</v>
      </c>
      <c r="C202">
        <v>1600000</v>
      </c>
      <c r="E202">
        <v>499.89943</v>
      </c>
      <c r="F202">
        <v>-587059.06417000003</v>
      </c>
      <c r="G202">
        <v>2515748.6088999999</v>
      </c>
      <c r="H202">
        <v>208.34934000000001</v>
      </c>
      <c r="J202">
        <f t="shared" si="77"/>
        <v>584.42069074045867</v>
      </c>
      <c r="K202">
        <f t="shared" si="78"/>
        <v>0.12296881862099253</v>
      </c>
      <c r="L202" s="2">
        <f t="shared" si="79"/>
        <v>0.99955963460222352</v>
      </c>
      <c r="M202">
        <f t="shared" si="80"/>
        <v>-15.304460000013933</v>
      </c>
      <c r="N202">
        <f t="shared" si="81"/>
        <v>-4.7088199999998324</v>
      </c>
      <c r="P202">
        <f t="shared" si="73"/>
        <v>280</v>
      </c>
      <c r="Q202">
        <v>1600000</v>
      </c>
      <c r="R202">
        <v>499.89943</v>
      </c>
      <c r="S202">
        <v>-587059.06417000003</v>
      </c>
      <c r="T202">
        <v>2515748.6088999999</v>
      </c>
      <c r="U202">
        <v>208.34934000000001</v>
      </c>
      <c r="V202">
        <v>1865.66004</v>
      </c>
      <c r="W202">
        <f t="shared" si="76"/>
        <v>0.18656600400000001</v>
      </c>
      <c r="Y202">
        <v>1600000</v>
      </c>
      <c r="Z202">
        <v>44.497199999999999</v>
      </c>
      <c r="AA202">
        <v>89.641000000000005</v>
      </c>
      <c r="AB202">
        <v>45.143799999999999</v>
      </c>
      <c r="AD202">
        <f t="shared" si="82"/>
        <v>48147.38863794889</v>
      </c>
      <c r="AE202">
        <f t="shared" si="83"/>
        <v>0.17712386964486243</v>
      </c>
      <c r="AF202">
        <f t="shared" si="75"/>
        <v>177.12386964486242</v>
      </c>
      <c r="AG202">
        <f t="shared" si="84"/>
        <v>103.55127656347435</v>
      </c>
      <c r="AH202">
        <f t="shared" si="85"/>
        <v>5.81547635128251E-3</v>
      </c>
    </row>
    <row r="203" spans="2:41" x14ac:dyDescent="0.2">
      <c r="B203">
        <v>300</v>
      </c>
      <c r="C203">
        <v>1700000</v>
      </c>
      <c r="E203">
        <v>499.97609999999997</v>
      </c>
      <c r="F203">
        <v>-587055.70748999994</v>
      </c>
      <c r="G203">
        <v>2515748.6088999999</v>
      </c>
      <c r="H203">
        <v>210.36725000000001</v>
      </c>
      <c r="J203">
        <f t="shared" si="77"/>
        <v>587.77737074054312</v>
      </c>
      <c r="K203">
        <f t="shared" si="78"/>
        <v>0.13175230566534915</v>
      </c>
      <c r="L203" s="2">
        <f t="shared" si="79"/>
        <v>0.99955963460222352</v>
      </c>
      <c r="M203">
        <f t="shared" si="80"/>
        <v>-11.94777999992948</v>
      </c>
      <c r="N203">
        <f t="shared" si="81"/>
        <v>-4.3321659999957776</v>
      </c>
      <c r="P203">
        <f t="shared" si="73"/>
        <v>300</v>
      </c>
      <c r="Q203">
        <v>1700000</v>
      </c>
      <c r="R203">
        <v>499.97609999999997</v>
      </c>
      <c r="S203">
        <v>-587055.70748999994</v>
      </c>
      <c r="T203">
        <v>2515748.6088999999</v>
      </c>
      <c r="U203">
        <v>210.36725000000001</v>
      </c>
      <c r="V203">
        <v>2209.3060799999998</v>
      </c>
      <c r="W203">
        <f t="shared" si="76"/>
        <v>0.220930608</v>
      </c>
      <c r="Y203">
        <v>1700000</v>
      </c>
      <c r="Z203">
        <v>44.8202</v>
      </c>
      <c r="AA203">
        <v>89.141300000000001</v>
      </c>
      <c r="AB203">
        <v>44.321100000000001</v>
      </c>
      <c r="AD203">
        <f t="shared" si="82"/>
        <v>45562.756372613534</v>
      </c>
      <c r="AE203">
        <f t="shared" si="83"/>
        <v>0.22164769426516581</v>
      </c>
      <c r="AF203">
        <f t="shared" si="75"/>
        <v>221.64769426516582</v>
      </c>
      <c r="AG203">
        <f t="shared" si="84"/>
        <v>91.459639625292894</v>
      </c>
      <c r="AH203">
        <f t="shared" si="85"/>
        <v>6.5843250910149372E-3</v>
      </c>
      <c r="AN203">
        <v>1869.4186907819605</v>
      </c>
      <c r="AO203">
        <v>36.969177608489652</v>
      </c>
    </row>
    <row r="204" spans="2:41" x14ac:dyDescent="0.2">
      <c r="B204">
        <v>320</v>
      </c>
      <c r="C204">
        <v>1800000</v>
      </c>
      <c r="E204">
        <v>500.00427999999999</v>
      </c>
      <c r="F204">
        <v>-587056.12512999994</v>
      </c>
      <c r="G204">
        <v>2515748.6088999999</v>
      </c>
      <c r="H204">
        <v>279.97255999999999</v>
      </c>
      <c r="J204">
        <f t="shared" si="77"/>
        <v>587.35973074054345</v>
      </c>
      <c r="K204">
        <f t="shared" si="78"/>
        <v>0.14053579270970576</v>
      </c>
      <c r="L204" s="2">
        <f t="shared" si="79"/>
        <v>0.99955963460222352</v>
      </c>
      <c r="M204">
        <f t="shared" si="80"/>
        <v>-12.365419999929145</v>
      </c>
      <c r="N204">
        <f t="shared" si="81"/>
        <v>-4.5208819999999834</v>
      </c>
      <c r="P204">
        <f t="shared" si="73"/>
        <v>320</v>
      </c>
      <c r="Q204">
        <v>1800000</v>
      </c>
      <c r="R204">
        <v>500.00427999999999</v>
      </c>
      <c r="S204">
        <v>-587056.12512999994</v>
      </c>
      <c r="T204">
        <v>2515748.6088999999</v>
      </c>
      <c r="U204">
        <v>279.97255999999999</v>
      </c>
      <c r="V204">
        <v>2533.46659</v>
      </c>
      <c r="W204">
        <f t="shared" si="76"/>
        <v>0.25334665900000003</v>
      </c>
      <c r="Y204">
        <v>1800000</v>
      </c>
      <c r="Z204">
        <v>44.9041</v>
      </c>
      <c r="AA204">
        <v>89.528400000000005</v>
      </c>
      <c r="AB204">
        <v>44.624299999999998</v>
      </c>
      <c r="AD204">
        <f t="shared" si="82"/>
        <v>46504.250304626701</v>
      </c>
      <c r="AE204">
        <f t="shared" si="83"/>
        <v>0.24902322509681432</v>
      </c>
      <c r="AF204">
        <f t="shared" si="75"/>
        <v>249.02322509681431</v>
      </c>
      <c r="AG204">
        <f t="shared" si="84"/>
        <v>87.515186042019366</v>
      </c>
      <c r="AH204">
        <f t="shared" si="85"/>
        <v>6.8810914680665922E-3</v>
      </c>
      <c r="AN204">
        <v>2105.9350579149104</v>
      </c>
      <c r="AO204">
        <v>36.835045202429463</v>
      </c>
    </row>
    <row r="205" spans="2:41" x14ac:dyDescent="0.2">
      <c r="B205">
        <v>340</v>
      </c>
      <c r="C205">
        <v>1900000</v>
      </c>
      <c r="E205">
        <v>499.98601000000002</v>
      </c>
      <c r="F205">
        <v>-587054.64255999995</v>
      </c>
      <c r="G205">
        <v>2515748.6088999999</v>
      </c>
      <c r="H205">
        <v>311.71174000000002</v>
      </c>
      <c r="J205">
        <f t="shared" si="77"/>
        <v>588.8423007405363</v>
      </c>
      <c r="K205">
        <f t="shared" si="78"/>
        <v>0.14931927975406237</v>
      </c>
      <c r="L205" s="2">
        <f t="shared" si="79"/>
        <v>0.99955963460222352</v>
      </c>
      <c r="M205">
        <f t="shared" si="80"/>
        <v>-10.882849999936298</v>
      </c>
      <c r="N205">
        <f t="shared" si="81"/>
        <v>-4.4258715000003575</v>
      </c>
      <c r="P205">
        <f t="shared" si="73"/>
        <v>340</v>
      </c>
      <c r="Q205">
        <v>1900000</v>
      </c>
      <c r="R205">
        <v>499.98601000000002</v>
      </c>
      <c r="S205">
        <v>-587054.64255999995</v>
      </c>
      <c r="T205">
        <v>2515748.6088999999</v>
      </c>
      <c r="U205">
        <v>311.71174000000002</v>
      </c>
      <c r="V205">
        <v>2950.4364599999999</v>
      </c>
      <c r="W205">
        <f t="shared" si="76"/>
        <v>0.29504364599999999</v>
      </c>
      <c r="Y205">
        <v>1900000</v>
      </c>
      <c r="Z205">
        <v>44.326700000000002</v>
      </c>
      <c r="AA205">
        <v>89.056100000000001</v>
      </c>
      <c r="AB205">
        <v>44.729399999999998</v>
      </c>
      <c r="AD205">
        <f t="shared" si="82"/>
        <v>46833.607881439471</v>
      </c>
      <c r="AE205">
        <f t="shared" si="83"/>
        <v>0.28796915378336563</v>
      </c>
      <c r="AF205">
        <f t="shared" si="75"/>
        <v>287.96915378336564</v>
      </c>
      <c r="AG205">
        <f t="shared" si="84"/>
        <v>82.950584312361315</v>
      </c>
      <c r="AH205">
        <f t="shared" si="85"/>
        <v>7.2597439185278891E-3</v>
      </c>
      <c r="AN205">
        <v>1926.9305422694877</v>
      </c>
      <c r="AO205">
        <v>36.525681868465639</v>
      </c>
    </row>
    <row r="206" spans="2:41" x14ac:dyDescent="0.2">
      <c r="B206">
        <v>360</v>
      </c>
      <c r="C206">
        <v>2000000</v>
      </c>
      <c r="E206">
        <v>500.03271999999998</v>
      </c>
      <c r="F206">
        <v>-587051.65656999999</v>
      </c>
      <c r="G206">
        <v>2515748.6088999999</v>
      </c>
      <c r="H206">
        <v>358.57855999999998</v>
      </c>
      <c r="J206">
        <f t="shared" si="77"/>
        <v>591.82829074049369</v>
      </c>
      <c r="K206">
        <f t="shared" si="78"/>
        <v>0.15810276679841898</v>
      </c>
      <c r="L206" s="2">
        <f t="shared" si="79"/>
        <v>0.99955963460222352</v>
      </c>
      <c r="M206">
        <f t="shared" si="80"/>
        <v>-7.8968599999789149</v>
      </c>
      <c r="N206">
        <f t="shared" si="81"/>
        <v>-4.350700500002131</v>
      </c>
      <c r="P206">
        <f t="shared" si="73"/>
        <v>360</v>
      </c>
      <c r="Q206">
        <v>2000000</v>
      </c>
      <c r="R206">
        <v>500.03271999999998</v>
      </c>
      <c r="S206">
        <v>-587051.65656999999</v>
      </c>
      <c r="T206">
        <v>2515748.6088999999</v>
      </c>
      <c r="U206">
        <v>358.57855999999998</v>
      </c>
      <c r="V206">
        <v>3337.2985199999998</v>
      </c>
      <c r="W206">
        <f t="shared" si="76"/>
        <v>0.33372985199999999</v>
      </c>
      <c r="Y206">
        <v>2000000</v>
      </c>
      <c r="Z206">
        <v>43.998100000000001</v>
      </c>
      <c r="AA206">
        <v>89.158500000000004</v>
      </c>
      <c r="AB206">
        <v>45.160400000000003</v>
      </c>
      <c r="AD206">
        <f t="shared" si="82"/>
        <v>48200.521554194369</v>
      </c>
      <c r="AE206">
        <f t="shared" si="83"/>
        <v>0.31649047033242217</v>
      </c>
      <c r="AF206">
        <f t="shared" si="75"/>
        <v>316.49047033242215</v>
      </c>
      <c r="AG206">
        <f t="shared" si="84"/>
        <v>80.62876133315514</v>
      </c>
      <c r="AH206">
        <f t="shared" si="85"/>
        <v>7.4687988509674766E-3</v>
      </c>
      <c r="AN206">
        <v>1993.8748873136856</v>
      </c>
      <c r="AO206">
        <v>36.492437746131891</v>
      </c>
    </row>
    <row r="207" spans="2:41" x14ac:dyDescent="0.2">
      <c r="B207">
        <v>380</v>
      </c>
      <c r="C207">
        <v>2100000</v>
      </c>
      <c r="E207">
        <v>499.97203999999999</v>
      </c>
      <c r="F207">
        <v>-587052.98213999998</v>
      </c>
      <c r="G207">
        <v>2515748.6088999999</v>
      </c>
      <c r="H207">
        <v>420.43182000000002</v>
      </c>
      <c r="J207">
        <f t="shared" si="77"/>
        <v>590.50272074050736</v>
      </c>
      <c r="K207">
        <f t="shared" si="78"/>
        <v>0.16688625384277558</v>
      </c>
      <c r="L207" s="2">
        <f t="shared" si="79"/>
        <v>0.99955963460222352</v>
      </c>
      <c r="M207">
        <f t="shared" si="80"/>
        <v>-9.222429999965243</v>
      </c>
      <c r="N207">
        <f t="shared" si="81"/>
        <v>-4.5662784999993162</v>
      </c>
      <c r="P207">
        <f t="shared" si="73"/>
        <v>380</v>
      </c>
      <c r="Q207">
        <v>2100000</v>
      </c>
      <c r="R207">
        <v>499.97203999999999</v>
      </c>
      <c r="S207">
        <v>-587052.98213999998</v>
      </c>
      <c r="T207">
        <v>2515748.6088999999</v>
      </c>
      <c r="U207">
        <v>420.43182000000002</v>
      </c>
      <c r="V207">
        <v>3754.8752899999999</v>
      </c>
      <c r="W207">
        <f t="shared" si="76"/>
        <v>0.37548752899999999</v>
      </c>
      <c r="Y207">
        <v>2100000</v>
      </c>
      <c r="Z207">
        <v>44.449800000000003</v>
      </c>
      <c r="AA207">
        <v>89.090199999999996</v>
      </c>
      <c r="AB207">
        <v>44.6404</v>
      </c>
      <c r="AD207">
        <f t="shared" si="82"/>
        <v>46554.603268762396</v>
      </c>
      <c r="AE207">
        <f t="shared" si="83"/>
        <v>0.36868053316647187</v>
      </c>
      <c r="AF207">
        <f t="shared" si="75"/>
        <v>368.68053316647189</v>
      </c>
      <c r="AG207">
        <f t="shared" si="84"/>
        <v>73.77679496960188</v>
      </c>
      <c r="AH207">
        <f t="shared" si="85"/>
        <v>8.1624581312880751E-3</v>
      </c>
      <c r="AN207">
        <v>2088.7499360691472</v>
      </c>
      <c r="AO207">
        <v>35.709272060960103</v>
      </c>
    </row>
    <row r="208" spans="2:41" x14ac:dyDescent="0.2">
      <c r="B208">
        <v>400</v>
      </c>
      <c r="C208">
        <v>2200000</v>
      </c>
      <c r="E208">
        <v>499.88350000000003</v>
      </c>
      <c r="F208">
        <v>-587050.10707000003</v>
      </c>
      <c r="G208">
        <v>2515748.6088999999</v>
      </c>
      <c r="H208">
        <v>450.69159999999999</v>
      </c>
      <c r="J208">
        <f t="shared" si="77"/>
        <v>593.37779074045829</v>
      </c>
      <c r="K208">
        <f t="shared" si="78"/>
        <v>0.17566974088713219</v>
      </c>
      <c r="L208" s="2">
        <f t="shared" si="79"/>
        <v>0.99955963460222352</v>
      </c>
      <c r="M208">
        <f t="shared" si="80"/>
        <v>-6.3473600000143051</v>
      </c>
      <c r="N208">
        <f t="shared" si="81"/>
        <v>-4.3562465000024533</v>
      </c>
      <c r="P208">
        <f t="shared" si="73"/>
        <v>400</v>
      </c>
      <c r="Q208">
        <v>2200000</v>
      </c>
      <c r="R208">
        <v>499.88350000000003</v>
      </c>
      <c r="S208">
        <v>-587050.10707000003</v>
      </c>
      <c r="T208">
        <v>2515748.6088999999</v>
      </c>
      <c r="U208">
        <v>450.69159999999999</v>
      </c>
      <c r="V208">
        <v>4249.16255</v>
      </c>
      <c r="W208">
        <f t="shared" si="76"/>
        <v>0.42491625500000002</v>
      </c>
      <c r="Y208">
        <v>2200000</v>
      </c>
      <c r="Z208">
        <v>44.334299999999999</v>
      </c>
      <c r="AA208">
        <v>89.305400000000006</v>
      </c>
      <c r="AB208">
        <v>44.9711</v>
      </c>
      <c r="AD208">
        <f t="shared" si="82"/>
        <v>47596.928669954497</v>
      </c>
      <c r="AE208">
        <f t="shared" si="83"/>
        <v>0.40807664040859937</v>
      </c>
      <c r="AF208">
        <f t="shared" si="75"/>
        <v>408.07664040859936</v>
      </c>
      <c r="AG208">
        <f t="shared" si="84"/>
        <v>71.657176112616483</v>
      </c>
      <c r="AH208">
        <f t="shared" si="85"/>
        <v>8.4039035958322142E-3</v>
      </c>
    </row>
    <row r="209" spans="2:34" x14ac:dyDescent="0.2">
      <c r="B209">
        <v>420</v>
      </c>
      <c r="C209">
        <v>2300000</v>
      </c>
      <c r="E209">
        <v>500.00841000000003</v>
      </c>
      <c r="F209">
        <v>-587046.93892999995</v>
      </c>
      <c r="G209">
        <v>2515748.6088999999</v>
      </c>
      <c r="H209">
        <v>532.34571000000005</v>
      </c>
      <c r="J209">
        <f t="shared" si="77"/>
        <v>596.54593074053992</v>
      </c>
      <c r="K209">
        <f t="shared" si="78"/>
        <v>0.1844532279314888</v>
      </c>
      <c r="L209" s="2">
        <f t="shared" si="79"/>
        <v>0.99955963460222352</v>
      </c>
      <c r="M209">
        <f t="shared" si="80"/>
        <v>-3.179219999932684</v>
      </c>
      <c r="N209">
        <f t="shared" si="81"/>
        <v>-4.3415929999959193</v>
      </c>
      <c r="P209">
        <f t="shared" si="73"/>
        <v>420</v>
      </c>
      <c r="Q209">
        <v>2300000</v>
      </c>
      <c r="R209">
        <v>500.00841000000003</v>
      </c>
      <c r="S209">
        <v>-587046.93892999995</v>
      </c>
      <c r="T209">
        <v>2515748.6088999999</v>
      </c>
      <c r="U209">
        <v>532.34571000000005</v>
      </c>
      <c r="V209">
        <v>4760.4117299999998</v>
      </c>
      <c r="W209">
        <f t="shared" si="76"/>
        <v>0.47604117299999998</v>
      </c>
      <c r="Y209">
        <v>2300000</v>
      </c>
      <c r="Z209">
        <v>43.969200000000001</v>
      </c>
      <c r="AA209">
        <v>89.069599999999994</v>
      </c>
      <c r="AB209">
        <v>45.1004</v>
      </c>
      <c r="AD209">
        <f t="shared" si="82"/>
        <v>48008.659392942485</v>
      </c>
      <c r="AE209">
        <f t="shared" si="83"/>
        <v>0.45325463856905335</v>
      </c>
      <c r="AF209">
        <f t="shared" si="75"/>
        <v>453.25463856905333</v>
      </c>
      <c r="AG209">
        <f t="shared" si="84"/>
        <v>68.835273062928479</v>
      </c>
      <c r="AH209">
        <f t="shared" si="85"/>
        <v>8.7484217495509171E-3</v>
      </c>
    </row>
    <row r="210" spans="2:34" x14ac:dyDescent="0.2">
      <c r="B210">
        <v>440</v>
      </c>
      <c r="C210">
        <v>2400000</v>
      </c>
      <c r="E210">
        <v>500.03721000000002</v>
      </c>
      <c r="F210">
        <v>-587041.36311999999</v>
      </c>
      <c r="G210">
        <v>2515748.6088999999</v>
      </c>
      <c r="H210">
        <v>581.61670000000004</v>
      </c>
      <c r="J210">
        <f t="shared" si="77"/>
        <v>602.12174074049108</v>
      </c>
      <c r="K210">
        <f t="shared" si="78"/>
        <v>0.19323671497584541</v>
      </c>
      <c r="L210" s="2">
        <f t="shared" si="79"/>
        <v>0.99955963460222352</v>
      </c>
      <c r="M210">
        <f t="shared" si="80"/>
        <v>2.3965900000184774</v>
      </c>
      <c r="N210">
        <f t="shared" si="81"/>
        <v>-4.2212095000024421</v>
      </c>
      <c r="P210">
        <f t="shared" si="73"/>
        <v>440</v>
      </c>
      <c r="Q210">
        <v>2400000</v>
      </c>
      <c r="R210">
        <v>500.03721000000002</v>
      </c>
      <c r="S210">
        <v>-587041.36311999999</v>
      </c>
      <c r="T210">
        <v>2515748.6088999999</v>
      </c>
      <c r="U210">
        <v>581.61670000000004</v>
      </c>
      <c r="V210">
        <v>5248.42119</v>
      </c>
      <c r="W210">
        <f t="shared" si="76"/>
        <v>0.524842119</v>
      </c>
      <c r="Y210">
        <v>2400000</v>
      </c>
      <c r="Z210">
        <v>43.727899999999998</v>
      </c>
      <c r="AA210">
        <v>88.889799999999994</v>
      </c>
      <c r="AB210">
        <v>45.161900000000003</v>
      </c>
      <c r="AD210">
        <f t="shared" si="82"/>
        <v>48205.324646095054</v>
      </c>
      <c r="AE210">
        <f t="shared" si="83"/>
        <v>0.49768091599114017</v>
      </c>
      <c r="AF210">
        <f t="shared" si="75"/>
        <v>497.68091599114018</v>
      </c>
      <c r="AG210">
        <f t="shared" si="84"/>
        <v>65.975560231541905</v>
      </c>
      <c r="AH210">
        <f t="shared" si="85"/>
        <v>9.1276223784470013E-3</v>
      </c>
    </row>
    <row r="211" spans="2:34" x14ac:dyDescent="0.2">
      <c r="B211">
        <v>460</v>
      </c>
      <c r="C211">
        <v>2500000</v>
      </c>
      <c r="E211">
        <v>500.06011999999998</v>
      </c>
      <c r="F211">
        <v>-587040.86418000003</v>
      </c>
      <c r="G211">
        <v>2515748.6088999999</v>
      </c>
      <c r="H211">
        <v>649.46514999999999</v>
      </c>
      <c r="J211">
        <f t="shared" si="77"/>
        <v>602.62068074045237</v>
      </c>
      <c r="K211">
        <f t="shared" si="78"/>
        <v>0.20202020202020202</v>
      </c>
      <c r="L211" s="2">
        <f t="shared" si="79"/>
        <v>0.99955963460222352</v>
      </c>
      <c r="M211">
        <f t="shared" si="80"/>
        <v>2.8955299999797717</v>
      </c>
      <c r="N211">
        <f t="shared" si="81"/>
        <v>-4.4750530000019353</v>
      </c>
      <c r="P211">
        <f t="shared" si="73"/>
        <v>460</v>
      </c>
      <c r="Q211">
        <v>2500000</v>
      </c>
      <c r="R211">
        <v>500.06011999999998</v>
      </c>
      <c r="S211">
        <v>-587040.86418000003</v>
      </c>
      <c r="T211">
        <v>2515748.6088999999</v>
      </c>
      <c r="U211">
        <v>649.46514999999999</v>
      </c>
      <c r="V211">
        <v>5980.7681899999998</v>
      </c>
      <c r="W211">
        <f t="shared" si="76"/>
        <v>0.59807681899999998</v>
      </c>
      <c r="Y211">
        <v>2500000</v>
      </c>
      <c r="Z211">
        <v>43.902700000000003</v>
      </c>
      <c r="AA211">
        <v>88.729399999999998</v>
      </c>
      <c r="AB211">
        <v>44.826700000000002</v>
      </c>
      <c r="AD211">
        <f t="shared" si="82"/>
        <v>47139.905074885588</v>
      </c>
      <c r="AE211">
        <f t="shared" si="83"/>
        <v>0.57994336696774285</v>
      </c>
      <c r="AF211">
        <f t="shared" si="75"/>
        <v>579.9433669677428</v>
      </c>
      <c r="AG211">
        <f t="shared" si="84"/>
        <v>61.712284426295867</v>
      </c>
      <c r="AH211">
        <f t="shared" si="85"/>
        <v>9.7581868115612976E-3</v>
      </c>
    </row>
    <row r="212" spans="2:34" x14ac:dyDescent="0.2">
      <c r="B212">
        <v>480</v>
      </c>
      <c r="C212">
        <v>2600000</v>
      </c>
      <c r="E212">
        <v>499.87117000000001</v>
      </c>
      <c r="F212">
        <v>-587041.05046000006</v>
      </c>
      <c r="G212">
        <v>2515748.6088999999</v>
      </c>
      <c r="H212">
        <v>696.96978999999999</v>
      </c>
      <c r="J212">
        <f t="shared" si="77"/>
        <v>602.43440074042883</v>
      </c>
      <c r="K212">
        <f t="shared" si="78"/>
        <v>0.21080368906455862</v>
      </c>
      <c r="L212" s="2">
        <f t="shared" si="79"/>
        <v>0.99955963460222352</v>
      </c>
      <c r="M212">
        <f t="shared" si="80"/>
        <v>2.7092499999562278</v>
      </c>
      <c r="N212">
        <f t="shared" si="81"/>
        <v>-4.5093140000011775</v>
      </c>
      <c r="P212">
        <f t="shared" si="73"/>
        <v>480</v>
      </c>
      <c r="Q212">
        <v>2600000</v>
      </c>
      <c r="R212">
        <v>499.87117000000001</v>
      </c>
      <c r="S212">
        <v>-587041.05046000006</v>
      </c>
      <c r="T212">
        <v>2515748.6088999999</v>
      </c>
      <c r="U212">
        <v>696.96978999999999</v>
      </c>
      <c r="V212">
        <v>6461.5909700000002</v>
      </c>
      <c r="W212">
        <f t="shared" si="76"/>
        <v>0.64615909700000007</v>
      </c>
      <c r="Y212">
        <v>2600000</v>
      </c>
      <c r="Z212">
        <v>43.443600000000004</v>
      </c>
      <c r="AA212">
        <v>88.933099999999996</v>
      </c>
      <c r="AB212">
        <v>45.4895</v>
      </c>
      <c r="AD212">
        <f t="shared" si="82"/>
        <v>49261.982720519591</v>
      </c>
      <c r="AE212">
        <f t="shared" si="83"/>
        <v>0.59957690342821035</v>
      </c>
      <c r="AF212">
        <f t="shared" si="75"/>
        <v>599.57690342821036</v>
      </c>
      <c r="AG212">
        <f t="shared" si="84"/>
        <v>61.803262488118534</v>
      </c>
      <c r="AH212">
        <f t="shared" si="85"/>
        <v>9.743822182781546E-3</v>
      </c>
    </row>
    <row r="213" spans="2:34" x14ac:dyDescent="0.2">
      <c r="B213">
        <v>500</v>
      </c>
      <c r="C213">
        <v>2700000</v>
      </c>
      <c r="E213">
        <v>500.07211000000001</v>
      </c>
      <c r="F213">
        <v>-587032.73271999997</v>
      </c>
      <c r="G213">
        <v>2515748.6088999999</v>
      </c>
      <c r="H213">
        <v>767.57749999999999</v>
      </c>
      <c r="J213">
        <f t="shared" si="77"/>
        <v>610.75214074051473</v>
      </c>
      <c r="K213">
        <f t="shared" si="78"/>
        <v>0.21958717610891523</v>
      </c>
      <c r="L213" s="2">
        <f t="shared" si="79"/>
        <v>0.99955963460222352</v>
      </c>
      <c r="M213">
        <f t="shared" si="80"/>
        <v>11.026990000042133</v>
      </c>
      <c r="N213">
        <f t="shared" si="81"/>
        <v>-4.0841129999957051</v>
      </c>
      <c r="P213">
        <f t="shared" si="73"/>
        <v>500</v>
      </c>
      <c r="Q213">
        <v>2700000</v>
      </c>
      <c r="R213">
        <v>500.07211000000001</v>
      </c>
      <c r="S213">
        <v>-587032.73271999997</v>
      </c>
      <c r="T213">
        <v>2515748.6088999999</v>
      </c>
      <c r="U213">
        <v>767.57749999999999</v>
      </c>
      <c r="V213">
        <v>7236.48884</v>
      </c>
      <c r="W213">
        <f t="shared" si="76"/>
        <v>0.72364888400000005</v>
      </c>
      <c r="Y213">
        <v>2700000</v>
      </c>
      <c r="Z213">
        <v>43.500300000000003</v>
      </c>
      <c r="AA213">
        <v>88.901600000000002</v>
      </c>
      <c r="AB213">
        <v>45.401299999999999</v>
      </c>
      <c r="AD213">
        <f t="shared" si="82"/>
        <v>48975.994441354298</v>
      </c>
      <c r="AE213">
        <f t="shared" si="83"/>
        <v>0.67540139477777605</v>
      </c>
      <c r="AF213">
        <f t="shared" si="75"/>
        <v>675.40139477777609</v>
      </c>
      <c r="AG213">
        <f t="shared" si="84"/>
        <v>58.986687705167107</v>
      </c>
      <c r="AH213">
        <f t="shared" si="85"/>
        <v>1.0209083158050396E-2</v>
      </c>
    </row>
    <row r="214" spans="2:34" x14ac:dyDescent="0.2">
      <c r="B214">
        <v>520</v>
      </c>
      <c r="C214">
        <v>2800000</v>
      </c>
      <c r="E214">
        <v>500.09037000000001</v>
      </c>
      <c r="F214">
        <v>-587029.58028999995</v>
      </c>
      <c r="G214">
        <v>2515748.6088999999</v>
      </c>
      <c r="H214">
        <v>842.03566000000001</v>
      </c>
      <c r="J214">
        <f t="shared" si="77"/>
        <v>613.9045707405312</v>
      </c>
      <c r="K214">
        <f t="shared" si="78"/>
        <v>0.22837066315327184</v>
      </c>
      <c r="L214" s="2">
        <f t="shared" si="79"/>
        <v>0.99955963460222352</v>
      </c>
      <c r="M214">
        <f t="shared" si="80"/>
        <v>14.179420000058599</v>
      </c>
      <c r="N214">
        <f t="shared" si="81"/>
        <v>-4.3423784999991764</v>
      </c>
      <c r="P214">
        <f t="shared" si="73"/>
        <v>520</v>
      </c>
      <c r="Q214">
        <v>2800000</v>
      </c>
      <c r="R214">
        <v>500.09037000000001</v>
      </c>
      <c r="S214">
        <v>-587029.58028999995</v>
      </c>
      <c r="T214">
        <v>2515748.6088999999</v>
      </c>
      <c r="U214">
        <v>842.03566000000001</v>
      </c>
      <c r="V214">
        <v>7924.8417799999997</v>
      </c>
      <c r="W214">
        <f t="shared" si="76"/>
        <v>0.79248417800000004</v>
      </c>
      <c r="Y214">
        <v>2800000</v>
      </c>
      <c r="Z214">
        <v>43.279899999999998</v>
      </c>
      <c r="AA214">
        <v>88.642300000000006</v>
      </c>
      <c r="AB214">
        <v>45.362400000000001</v>
      </c>
      <c r="AD214">
        <f t="shared" si="82"/>
        <v>48850.213838379583</v>
      </c>
      <c r="AE214">
        <f t="shared" si="83"/>
        <v>0.74155172680171033</v>
      </c>
      <c r="AF214">
        <f t="shared" si="75"/>
        <v>741.55172680171029</v>
      </c>
      <c r="AG214">
        <f t="shared" si="84"/>
        <v>56.572305333600355</v>
      </c>
      <c r="AH214">
        <f t="shared" si="85"/>
        <v>1.0644784518659724E-2</v>
      </c>
    </row>
    <row r="215" spans="2:34" x14ac:dyDescent="0.2">
      <c r="B215">
        <v>540</v>
      </c>
      <c r="C215">
        <v>2900000</v>
      </c>
      <c r="E215">
        <v>499.97503</v>
      </c>
      <c r="F215">
        <v>-587027.78694999998</v>
      </c>
      <c r="G215">
        <v>2515748.6088999999</v>
      </c>
      <c r="H215">
        <v>925.11793</v>
      </c>
      <c r="J215">
        <f t="shared" si="77"/>
        <v>615.6979107405059</v>
      </c>
      <c r="K215">
        <f t="shared" si="78"/>
        <v>0.23715415019762845</v>
      </c>
      <c r="L215" s="2">
        <f t="shared" si="79"/>
        <v>0.99955963460222352</v>
      </c>
      <c r="M215">
        <f t="shared" si="80"/>
        <v>15.972760000033304</v>
      </c>
      <c r="N215">
        <f t="shared" si="81"/>
        <v>-4.4103330000012644</v>
      </c>
      <c r="P215">
        <f t="shared" si="73"/>
        <v>540</v>
      </c>
      <c r="Q215">
        <v>2900000</v>
      </c>
      <c r="R215">
        <v>499.97503</v>
      </c>
      <c r="S215">
        <v>-587027.78694999998</v>
      </c>
      <c r="T215">
        <v>2515748.6088999999</v>
      </c>
      <c r="U215">
        <v>925.11793</v>
      </c>
      <c r="V215">
        <v>8679.9161000000004</v>
      </c>
      <c r="W215">
        <f t="shared" si="76"/>
        <v>0.86799161000000002</v>
      </c>
      <c r="Y215">
        <v>2900000</v>
      </c>
      <c r="Z215">
        <v>42.846800000000002</v>
      </c>
      <c r="AA215">
        <v>88.5535</v>
      </c>
      <c r="AB215">
        <v>45.706699999999998</v>
      </c>
      <c r="AD215">
        <f t="shared" si="82"/>
        <v>49970.995050613339</v>
      </c>
      <c r="AE215">
        <f t="shared" si="83"/>
        <v>0.79398966474257704</v>
      </c>
      <c r="AF215">
        <f t="shared" si="75"/>
        <v>793.98966474257702</v>
      </c>
      <c r="AG215">
        <f t="shared" si="84"/>
        <v>55.726913369406205</v>
      </c>
      <c r="AH215">
        <f t="shared" si="85"/>
        <v>1.0806268705537256E-2</v>
      </c>
    </row>
    <row r="216" spans="2:34" x14ac:dyDescent="0.2">
      <c r="B216">
        <v>560</v>
      </c>
      <c r="C216">
        <v>3000000</v>
      </c>
      <c r="E216">
        <v>500.06804</v>
      </c>
      <c r="F216">
        <v>-587021.41116999998</v>
      </c>
      <c r="G216">
        <v>2515748.6088999999</v>
      </c>
      <c r="H216">
        <v>1035.3234399999999</v>
      </c>
      <c r="J216">
        <f t="shared" si="77"/>
        <v>622.07369074050803</v>
      </c>
      <c r="K216">
        <f t="shared" si="78"/>
        <v>0.24593763724198506</v>
      </c>
      <c r="L216" s="2">
        <f t="shared" si="79"/>
        <v>0.99955963460222352</v>
      </c>
      <c r="M216">
        <f t="shared" si="80"/>
        <v>22.348540000035428</v>
      </c>
      <c r="N216">
        <f t="shared" si="81"/>
        <v>-4.1812109999998937</v>
      </c>
      <c r="P216">
        <f t="shared" si="73"/>
        <v>560</v>
      </c>
      <c r="Q216">
        <v>3000000</v>
      </c>
      <c r="R216">
        <v>500.06804</v>
      </c>
      <c r="S216">
        <v>-587021.41116999998</v>
      </c>
      <c r="T216">
        <v>2515748.6088999999</v>
      </c>
      <c r="U216">
        <v>1035.3234399999999</v>
      </c>
      <c r="V216">
        <v>9493.2507399999995</v>
      </c>
      <c r="W216">
        <f t="shared" si="76"/>
        <v>0.94932507399999999</v>
      </c>
      <c r="Y216">
        <v>3000000</v>
      </c>
      <c r="Z216">
        <v>42.896599999999999</v>
      </c>
      <c r="AA216">
        <v>88.658600000000007</v>
      </c>
      <c r="AB216">
        <v>45.762</v>
      </c>
      <c r="AD216">
        <f t="shared" si="82"/>
        <v>50152.592547814318</v>
      </c>
      <c r="AE216">
        <f t="shared" si="83"/>
        <v>0.86524457152320033</v>
      </c>
      <c r="AF216">
        <f t="shared" si="75"/>
        <v>865.24457152320031</v>
      </c>
      <c r="AG216">
        <f t="shared" si="84"/>
        <v>53.931948629096034</v>
      </c>
      <c r="AH216">
        <f t="shared" si="85"/>
        <v>1.1165923266401612E-2</v>
      </c>
    </row>
    <row r="217" spans="2:34" x14ac:dyDescent="0.2">
      <c r="B217">
        <v>580</v>
      </c>
      <c r="C217">
        <v>3100000</v>
      </c>
      <c r="E217">
        <v>500.11300999999997</v>
      </c>
      <c r="F217">
        <v>-587017.59866999998</v>
      </c>
      <c r="G217">
        <v>2515748.6088999999</v>
      </c>
      <c r="H217">
        <v>1107.1874700000001</v>
      </c>
      <c r="J217">
        <f t="shared" si="77"/>
        <v>625.88619074050803</v>
      </c>
      <c r="K217">
        <f t="shared" si="78"/>
        <v>0.25472112428634169</v>
      </c>
      <c r="L217" s="2">
        <f t="shared" si="79"/>
        <v>0.99955963460222352</v>
      </c>
      <c r="M217">
        <f t="shared" si="80"/>
        <v>26.161040000035428</v>
      </c>
      <c r="N217">
        <f t="shared" si="81"/>
        <v>-4.3093750000000002</v>
      </c>
      <c r="P217">
        <f t="shared" si="73"/>
        <v>580</v>
      </c>
      <c r="Q217">
        <v>3100000</v>
      </c>
      <c r="R217">
        <v>500.11300999999997</v>
      </c>
      <c r="S217">
        <v>-587017.59866999998</v>
      </c>
      <c r="T217">
        <v>2515748.6088999999</v>
      </c>
      <c r="U217">
        <v>1107.1874700000001</v>
      </c>
      <c r="V217">
        <v>10434.08167</v>
      </c>
      <c r="W217">
        <f t="shared" si="76"/>
        <v>1.0434081669999999</v>
      </c>
      <c r="Y217">
        <v>3100000</v>
      </c>
      <c r="Z217">
        <v>42.561799999999998</v>
      </c>
      <c r="AA217">
        <v>88.616399999999999</v>
      </c>
      <c r="AB217">
        <v>46.054600000000001</v>
      </c>
      <c r="AD217">
        <f t="shared" si="82"/>
        <v>51120.776469892189</v>
      </c>
      <c r="AE217">
        <f t="shared" si="83"/>
        <v>0.93298381423193222</v>
      </c>
      <c r="AF217">
        <f t="shared" si="75"/>
        <v>932.98381423193223</v>
      </c>
      <c r="AG217">
        <f t="shared" si="84"/>
        <v>53.077468258912191</v>
      </c>
      <c r="AH217">
        <f t="shared" si="85"/>
        <v>1.1345680563783956E-2</v>
      </c>
    </row>
    <row r="218" spans="2:34" x14ac:dyDescent="0.2">
      <c r="B218">
        <v>600</v>
      </c>
      <c r="C218">
        <v>3200000</v>
      </c>
      <c r="E218">
        <v>500.01024999999998</v>
      </c>
      <c r="F218">
        <v>-587011.12109999999</v>
      </c>
      <c r="G218">
        <v>2515748.6088999999</v>
      </c>
      <c r="H218">
        <v>1188.61329</v>
      </c>
      <c r="J218">
        <f t="shared" si="77"/>
        <v>632.36376074049622</v>
      </c>
      <c r="K218">
        <f t="shared" si="78"/>
        <v>0.2635046113306983</v>
      </c>
      <c r="L218" s="2">
        <f t="shared" si="79"/>
        <v>0.99955963460222352</v>
      </c>
      <c r="M218">
        <f t="shared" si="80"/>
        <v>32.638610000023618</v>
      </c>
      <c r="N218">
        <f t="shared" si="81"/>
        <v>-4.1761215000005905</v>
      </c>
      <c r="P218">
        <f t="shared" si="73"/>
        <v>600</v>
      </c>
      <c r="Q218">
        <v>3200000</v>
      </c>
      <c r="R218">
        <v>500.01024999999998</v>
      </c>
      <c r="S218">
        <v>-587011.12109999999</v>
      </c>
      <c r="T218">
        <v>2515748.6088999999</v>
      </c>
      <c r="U218">
        <v>1188.61329</v>
      </c>
      <c r="V218">
        <v>11458.760039999999</v>
      </c>
      <c r="W218">
        <f t="shared" si="76"/>
        <v>1.145876004</v>
      </c>
      <c r="Y218">
        <v>3200000</v>
      </c>
      <c r="Z218">
        <v>42.702599999999997</v>
      </c>
      <c r="AA218">
        <v>88.589299999999994</v>
      </c>
      <c r="AB218">
        <v>45.886699999999998</v>
      </c>
      <c r="AD218">
        <f t="shared" si="82"/>
        <v>50563.703456382857</v>
      </c>
      <c r="AE218">
        <f t="shared" si="83"/>
        <v>1.0358957915346034</v>
      </c>
      <c r="AF218">
        <f t="shared" si="75"/>
        <v>1035.8957915346034</v>
      </c>
      <c r="AG218">
        <f t="shared" si="84"/>
        <v>50.74910370238959</v>
      </c>
      <c r="AH218">
        <f t="shared" si="85"/>
        <v>1.1866219421952954E-2</v>
      </c>
    </row>
    <row r="219" spans="2:34" x14ac:dyDescent="0.2">
      <c r="B219">
        <v>620</v>
      </c>
      <c r="C219">
        <v>3300000</v>
      </c>
      <c r="E219">
        <v>500.00522999999998</v>
      </c>
      <c r="F219">
        <v>-587008.24840000004</v>
      </c>
      <c r="G219">
        <v>2515748.6088999999</v>
      </c>
      <c r="H219">
        <v>1314.87781</v>
      </c>
      <c r="J219">
        <f t="shared" si="77"/>
        <v>635.23646074044518</v>
      </c>
      <c r="K219">
        <f t="shared" si="78"/>
        <v>0.27228809837505491</v>
      </c>
      <c r="L219" s="2">
        <f t="shared" si="79"/>
        <v>0.99955963460222352</v>
      </c>
      <c r="M219">
        <f t="shared" si="80"/>
        <v>35.511309999972582</v>
      </c>
      <c r="N219">
        <f t="shared" si="81"/>
        <v>-4.356365000002552</v>
      </c>
      <c r="P219">
        <f t="shared" si="73"/>
        <v>620</v>
      </c>
      <c r="Q219">
        <v>3300000</v>
      </c>
      <c r="R219">
        <v>500.00522999999998</v>
      </c>
      <c r="S219">
        <v>-587008.24840000004</v>
      </c>
      <c r="T219">
        <v>2515748.6088999999</v>
      </c>
      <c r="U219">
        <v>1314.87781</v>
      </c>
      <c r="V219">
        <v>12579.002210000001</v>
      </c>
      <c r="W219">
        <f t="shared" si="76"/>
        <v>1.2579002210000001</v>
      </c>
      <c r="Y219">
        <v>3300000</v>
      </c>
      <c r="Z219">
        <v>42.366100000000003</v>
      </c>
      <c r="AA219">
        <v>88.930899999999994</v>
      </c>
      <c r="AB219">
        <v>46.564799999999998</v>
      </c>
      <c r="AD219">
        <f t="shared" si="82"/>
        <v>52838.639109313037</v>
      </c>
      <c r="AE219">
        <f t="shared" si="83"/>
        <v>1.0882079373183662</v>
      </c>
      <c r="AF219">
        <f t="shared" si="75"/>
        <v>1088.2079373183662</v>
      </c>
      <c r="AG219">
        <f t="shared" si="84"/>
        <v>51.321658825206946</v>
      </c>
      <c r="AH219">
        <f t="shared" si="85"/>
        <v>1.1733837404807846E-2</v>
      </c>
    </row>
    <row r="220" spans="2:34" x14ac:dyDescent="0.2">
      <c r="B220">
        <v>640</v>
      </c>
      <c r="C220">
        <v>3400000</v>
      </c>
      <c r="E220">
        <v>500.00263000000001</v>
      </c>
      <c r="F220">
        <v>-587002.79535000003</v>
      </c>
      <c r="G220">
        <v>2515748.6088999999</v>
      </c>
      <c r="H220">
        <v>1405.22126</v>
      </c>
      <c r="J220">
        <f t="shared" si="77"/>
        <v>640.68951074045617</v>
      </c>
      <c r="K220">
        <f t="shared" si="78"/>
        <v>0.28107158541941152</v>
      </c>
      <c r="L220" s="2">
        <f t="shared" si="79"/>
        <v>0.99955963460222352</v>
      </c>
      <c r="M220">
        <f t="shared" si="80"/>
        <v>40.964359999983571</v>
      </c>
      <c r="N220">
        <f t="shared" si="81"/>
        <v>-4.2273474999994507</v>
      </c>
      <c r="P220">
        <f t="shared" si="73"/>
        <v>640</v>
      </c>
      <c r="Q220">
        <v>3400000</v>
      </c>
      <c r="R220">
        <v>500.00263000000001</v>
      </c>
      <c r="S220">
        <v>-587002.79535000003</v>
      </c>
      <c r="T220">
        <v>2515748.6088999999</v>
      </c>
      <c r="U220">
        <v>1405.22126</v>
      </c>
      <c r="V220">
        <v>13569.37451</v>
      </c>
      <c r="W220">
        <f t="shared" si="76"/>
        <v>1.3569374510000001</v>
      </c>
      <c r="Y220">
        <v>3400000</v>
      </c>
      <c r="Z220">
        <v>43.039200000000001</v>
      </c>
      <c r="AA220">
        <v>89.068799999999996</v>
      </c>
      <c r="AB220">
        <v>46.029600000000002</v>
      </c>
      <c r="AD220">
        <f t="shared" si="82"/>
        <v>51037.571375180836</v>
      </c>
      <c r="AE220">
        <f t="shared" si="83"/>
        <v>1.2153102146947183</v>
      </c>
      <c r="AF220">
        <f t="shared" si="75"/>
        <v>1215.3102146947183</v>
      </c>
      <c r="AG220">
        <f t="shared" si="84"/>
        <v>48.023164815834214</v>
      </c>
      <c r="AH220">
        <f t="shared" si="85"/>
        <v>1.2539781630581797E-2</v>
      </c>
    </row>
    <row r="221" spans="2:34" x14ac:dyDescent="0.2">
      <c r="B221">
        <v>660</v>
      </c>
      <c r="C221">
        <v>3500000</v>
      </c>
      <c r="E221">
        <v>500.02048000000002</v>
      </c>
      <c r="F221">
        <v>-586994.80333999998</v>
      </c>
      <c r="G221">
        <v>2515748.6088999999</v>
      </c>
      <c r="H221">
        <v>1539.61672</v>
      </c>
      <c r="J221">
        <f t="shared" si="77"/>
        <v>648.68152074050158</v>
      </c>
      <c r="K221">
        <f t="shared" si="78"/>
        <v>0.28985507246376813</v>
      </c>
      <c r="L221" s="2">
        <f t="shared" si="79"/>
        <v>0.99955963460222352</v>
      </c>
      <c r="M221">
        <f t="shared" si="80"/>
        <v>48.956370000028983</v>
      </c>
      <c r="N221">
        <f t="shared" si="81"/>
        <v>-4.1003994999977298</v>
      </c>
      <c r="P221">
        <f t="shared" si="73"/>
        <v>660</v>
      </c>
      <c r="Q221">
        <v>3500000</v>
      </c>
      <c r="R221">
        <v>500.02048000000002</v>
      </c>
      <c r="S221">
        <v>-586994.80333999998</v>
      </c>
      <c r="T221">
        <v>2515748.6088999999</v>
      </c>
      <c r="U221">
        <v>1539.61672</v>
      </c>
      <c r="V221">
        <v>14825.228709999999</v>
      </c>
      <c r="W221">
        <f t="shared" si="76"/>
        <v>1.482522871</v>
      </c>
      <c r="Y221">
        <v>3500000</v>
      </c>
      <c r="Z221">
        <v>42.3765</v>
      </c>
      <c r="AA221">
        <v>88.366500000000002</v>
      </c>
      <c r="AB221">
        <v>45.99</v>
      </c>
      <c r="AD221">
        <f t="shared" si="82"/>
        <v>50905.959354810002</v>
      </c>
      <c r="AE221">
        <f t="shared" si="83"/>
        <v>1.3312208008380657</v>
      </c>
      <c r="AF221">
        <f t="shared" si="75"/>
        <v>1331.2208008380658</v>
      </c>
      <c r="AG221">
        <f t="shared" si="84"/>
        <v>46.447831399191791</v>
      </c>
      <c r="AH221">
        <f t="shared" si="85"/>
        <v>1.2965083231215795E-2</v>
      </c>
    </row>
    <row r="222" spans="2:34" x14ac:dyDescent="0.2">
      <c r="B222">
        <v>680</v>
      </c>
      <c r="C222">
        <v>3600000</v>
      </c>
      <c r="E222">
        <v>500.00101999999998</v>
      </c>
      <c r="F222">
        <v>-586985.74939000001</v>
      </c>
      <c r="G222">
        <v>2515748.6088999999</v>
      </c>
      <c r="H222">
        <v>1677.95317</v>
      </c>
      <c r="J222">
        <f t="shared" si="77"/>
        <v>657.73547074047383</v>
      </c>
      <c r="K222">
        <f t="shared" si="78"/>
        <v>0.29863855950812473</v>
      </c>
      <c r="L222" s="2">
        <f t="shared" si="79"/>
        <v>0.99955963460222352</v>
      </c>
      <c r="M222">
        <f t="shared" si="80"/>
        <v>58.010320000001229</v>
      </c>
      <c r="N222">
        <f t="shared" si="81"/>
        <v>-4.047302500001388</v>
      </c>
      <c r="P222">
        <f t="shared" si="73"/>
        <v>680</v>
      </c>
      <c r="Q222">
        <v>3600000</v>
      </c>
      <c r="R222">
        <v>500.00101999999998</v>
      </c>
      <c r="S222">
        <v>-586985.74939000001</v>
      </c>
      <c r="T222">
        <v>2515748.6088999999</v>
      </c>
      <c r="U222">
        <v>1677.95317</v>
      </c>
      <c r="V222">
        <v>16337.0065</v>
      </c>
      <c r="W222">
        <f t="shared" si="76"/>
        <v>1.63370065</v>
      </c>
      <c r="Y222">
        <v>3600000</v>
      </c>
      <c r="Z222">
        <v>42.749699999999997</v>
      </c>
      <c r="AA222">
        <v>88.876999999999995</v>
      </c>
      <c r="AB222">
        <v>46.127299999999998</v>
      </c>
      <c r="AD222">
        <f t="shared" si="82"/>
        <v>51363.25063497894</v>
      </c>
      <c r="AE222">
        <f t="shared" si="83"/>
        <v>1.4539092515946084</v>
      </c>
      <c r="AF222">
        <f t="shared" si="75"/>
        <v>1453.9092515946083</v>
      </c>
      <c r="AG222">
        <f t="shared" si="84"/>
        <v>45.486690488800463</v>
      </c>
      <c r="AH222">
        <f t="shared" si="85"/>
        <v>1.3239037475110902E-2</v>
      </c>
    </row>
    <row r="223" spans="2:34" x14ac:dyDescent="0.2">
      <c r="B223">
        <v>700</v>
      </c>
      <c r="C223">
        <v>3700000</v>
      </c>
      <c r="E223">
        <v>499.99934000000002</v>
      </c>
      <c r="F223">
        <v>-586979.17576000001</v>
      </c>
      <c r="G223">
        <v>2515748.6088999999</v>
      </c>
      <c r="H223">
        <v>1820.2979700000001</v>
      </c>
      <c r="J223">
        <f t="shared" si="77"/>
        <v>664.30910074047279</v>
      </c>
      <c r="K223">
        <f t="shared" si="78"/>
        <v>0.30742204655248134</v>
      </c>
      <c r="L223" s="2">
        <f t="shared" si="79"/>
        <v>0.99955963460222352</v>
      </c>
      <c r="M223">
        <f t="shared" si="80"/>
        <v>64.583950000000186</v>
      </c>
      <c r="N223">
        <f t="shared" si="81"/>
        <v>-4.1713185000000523</v>
      </c>
      <c r="P223">
        <f t="shared" si="73"/>
        <v>700</v>
      </c>
      <c r="Q223">
        <v>3700000</v>
      </c>
      <c r="R223">
        <v>499.99934000000002</v>
      </c>
      <c r="S223">
        <v>-586979.17576000001</v>
      </c>
      <c r="T223">
        <v>2515748.6088999999</v>
      </c>
      <c r="U223">
        <v>1820.2979700000001</v>
      </c>
      <c r="V223">
        <v>17956.235789999999</v>
      </c>
      <c r="W223">
        <f t="shared" si="76"/>
        <v>1.7956235789999999</v>
      </c>
      <c r="Y223">
        <v>3700000</v>
      </c>
      <c r="Z223">
        <v>42.042299999999997</v>
      </c>
      <c r="AA223">
        <v>88.693200000000004</v>
      </c>
      <c r="AB223">
        <v>46.6509</v>
      </c>
      <c r="AD223">
        <f t="shared" si="82"/>
        <v>53132.283065467687</v>
      </c>
      <c r="AE223">
        <f t="shared" si="83"/>
        <v>1.5448066894218893</v>
      </c>
      <c r="AF223">
        <f t="shared" si="75"/>
        <v>1544.8066894218894</v>
      </c>
      <c r="AG223">
        <f t="shared" si="84"/>
        <v>45.708944088606628</v>
      </c>
      <c r="AH223">
        <f t="shared" si="85"/>
        <v>1.3174664434003057E-2</v>
      </c>
    </row>
    <row r="224" spans="2:34" x14ac:dyDescent="0.2">
      <c r="B224">
        <v>720</v>
      </c>
      <c r="C224">
        <v>3800000</v>
      </c>
      <c r="E224">
        <v>499.96798999999999</v>
      </c>
      <c r="F224">
        <v>-586968.22449000005</v>
      </c>
      <c r="G224">
        <v>2515748.6088999999</v>
      </c>
      <c r="H224">
        <v>1953.13472</v>
      </c>
      <c r="J224">
        <f t="shared" si="77"/>
        <v>675.26037074043415</v>
      </c>
      <c r="K224">
        <f t="shared" si="78"/>
        <v>0.31620553359683795</v>
      </c>
      <c r="L224" s="2">
        <f t="shared" si="79"/>
        <v>0.99955963460222352</v>
      </c>
      <c r="M224">
        <f t="shared" si="80"/>
        <v>75.535219999961555</v>
      </c>
      <c r="N224">
        <f t="shared" si="81"/>
        <v>-3.9524365000019315</v>
      </c>
      <c r="P224">
        <f t="shared" si="73"/>
        <v>720</v>
      </c>
      <c r="Q224">
        <v>3800000</v>
      </c>
      <c r="R224">
        <v>499.96798999999999</v>
      </c>
      <c r="S224">
        <v>-586968.22449000005</v>
      </c>
      <c r="T224">
        <v>2515748.6088999999</v>
      </c>
      <c r="U224">
        <v>1953.13472</v>
      </c>
      <c r="V224">
        <v>19270.5897</v>
      </c>
      <c r="W224">
        <f t="shared" si="76"/>
        <v>1.92705897</v>
      </c>
      <c r="Y224">
        <v>3800000</v>
      </c>
      <c r="Z224">
        <v>41.942399999999999</v>
      </c>
      <c r="AA224">
        <v>88.8352</v>
      </c>
      <c r="AB224">
        <v>46.892800000000001</v>
      </c>
      <c r="AD224">
        <f t="shared" si="82"/>
        <v>53963.100468832723</v>
      </c>
      <c r="AE224">
        <f t="shared" si="83"/>
        <v>1.6323580673076921</v>
      </c>
      <c r="AF224">
        <f t="shared" si="75"/>
        <v>1632.358067307692</v>
      </c>
      <c r="AG224">
        <f t="shared" si="84"/>
        <v>45.134137642126475</v>
      </c>
      <c r="AH224">
        <f t="shared" si="85"/>
        <v>1.3342450558708127E-2</v>
      </c>
    </row>
    <row r="225" spans="2:34" x14ac:dyDescent="0.2">
      <c r="B225">
        <v>740</v>
      </c>
      <c r="C225">
        <v>3900000</v>
      </c>
      <c r="E225">
        <v>499.94484</v>
      </c>
      <c r="F225">
        <v>-586958.59025000001</v>
      </c>
      <c r="G225">
        <v>2515748.6088999999</v>
      </c>
      <c r="H225">
        <v>2125.9855200000002</v>
      </c>
      <c r="J225">
        <f t="shared" si="77"/>
        <v>684.89461074047722</v>
      </c>
      <c r="K225">
        <f t="shared" si="78"/>
        <v>0.32498902064119456</v>
      </c>
      <c r="L225" s="2">
        <f t="shared" si="79"/>
        <v>0.99955963460222352</v>
      </c>
      <c r="M225">
        <f t="shared" si="80"/>
        <v>85.169460000004619</v>
      </c>
      <c r="N225">
        <f t="shared" si="81"/>
        <v>-4.0182879999978471</v>
      </c>
      <c r="P225">
        <f t="shared" si="73"/>
        <v>740</v>
      </c>
      <c r="Q225">
        <v>3900000</v>
      </c>
      <c r="R225">
        <v>499.94484</v>
      </c>
      <c r="S225">
        <v>-586958.59025000001</v>
      </c>
      <c r="T225">
        <v>2515748.6088999999</v>
      </c>
      <c r="U225">
        <v>2125.9855200000002</v>
      </c>
      <c r="V225">
        <v>21065.932049999999</v>
      </c>
      <c r="W225">
        <f t="shared" si="76"/>
        <v>2.1065932050000002</v>
      </c>
      <c r="Y225">
        <v>3900000</v>
      </c>
      <c r="Z225">
        <v>41.866500000000002</v>
      </c>
      <c r="AA225">
        <v>89.066400000000002</v>
      </c>
      <c r="AB225">
        <v>47.1999</v>
      </c>
      <c r="AD225">
        <f t="shared" si="82"/>
        <v>55030.268683194365</v>
      </c>
      <c r="AE225">
        <f t="shared" si="83"/>
        <v>1.7498320434552295</v>
      </c>
      <c r="AF225">
        <f t="shared" si="75"/>
        <v>1749.8320434552295</v>
      </c>
      <c r="AG225">
        <f t="shared" si="84"/>
        <v>44.782740271648166</v>
      </c>
      <c r="AH225">
        <f t="shared" si="85"/>
        <v>1.3447144956898744E-2</v>
      </c>
    </row>
    <row r="226" spans="2:34" x14ac:dyDescent="0.2">
      <c r="B226">
        <v>760</v>
      </c>
      <c r="C226">
        <v>4000000</v>
      </c>
      <c r="E226">
        <v>499.96776</v>
      </c>
      <c r="F226">
        <v>-586946.24360000005</v>
      </c>
      <c r="G226">
        <v>2515748.6088999999</v>
      </c>
      <c r="H226">
        <v>2280.6229699999999</v>
      </c>
      <c r="J226">
        <f t="shared" si="77"/>
        <v>697.24126074044034</v>
      </c>
      <c r="K226">
        <f t="shared" si="78"/>
        <v>0.33377250768555117</v>
      </c>
      <c r="L226" s="2">
        <f t="shared" si="79"/>
        <v>0.99955963460222352</v>
      </c>
      <c r="M226">
        <f t="shared" si="80"/>
        <v>97.516109999967739</v>
      </c>
      <c r="N226">
        <f t="shared" si="81"/>
        <v>-3.882667500001844</v>
      </c>
      <c r="P226">
        <f t="shared" si="73"/>
        <v>760</v>
      </c>
      <c r="Q226">
        <v>4000000</v>
      </c>
      <c r="R226">
        <v>499.96776</v>
      </c>
      <c r="S226">
        <v>-586946.24360000005</v>
      </c>
      <c r="T226">
        <v>2515748.6088999999</v>
      </c>
      <c r="U226">
        <v>2280.6229699999999</v>
      </c>
      <c r="V226">
        <v>22899.147430000001</v>
      </c>
      <c r="W226">
        <f t="shared" si="76"/>
        <v>2.2899147430000002</v>
      </c>
      <c r="Y226">
        <v>4000000</v>
      </c>
      <c r="Z226">
        <v>41.295499999999997</v>
      </c>
      <c r="AA226">
        <v>88.767700000000005</v>
      </c>
      <c r="AB226">
        <v>47.472200000000001</v>
      </c>
      <c r="AD226">
        <f t="shared" si="82"/>
        <v>55988.195919132544</v>
      </c>
      <c r="AE226">
        <f t="shared" si="83"/>
        <v>1.8695632346958142</v>
      </c>
      <c r="AF226">
        <f t="shared" si="75"/>
        <v>1869.5632346958141</v>
      </c>
      <c r="AG226">
        <f t="shared" si="84"/>
        <v>44.363278398028442</v>
      </c>
      <c r="AH226">
        <f t="shared" si="85"/>
        <v>1.35742898574142E-2</v>
      </c>
    </row>
    <row r="227" spans="2:34" x14ac:dyDescent="0.2">
      <c r="B227">
        <v>780</v>
      </c>
      <c r="C227">
        <v>4100000</v>
      </c>
      <c r="E227">
        <v>500.02942000000002</v>
      </c>
      <c r="F227">
        <v>-586934.59817000001</v>
      </c>
      <c r="G227">
        <v>2515748.6088999999</v>
      </c>
      <c r="H227">
        <v>2471.58527</v>
      </c>
      <c r="J227">
        <f t="shared" si="77"/>
        <v>708.88669074047357</v>
      </c>
      <c r="K227">
        <f t="shared" si="78"/>
        <v>0.34255599472990778</v>
      </c>
      <c r="L227" s="2">
        <f t="shared" si="79"/>
        <v>0.99955963460222352</v>
      </c>
      <c r="M227">
        <f t="shared" si="80"/>
        <v>109.16154000000097</v>
      </c>
      <c r="N227">
        <f t="shared" si="81"/>
        <v>-3.9177284999983386</v>
      </c>
      <c r="P227">
        <f t="shared" si="73"/>
        <v>780</v>
      </c>
      <c r="Q227">
        <v>4100000</v>
      </c>
      <c r="R227">
        <v>500.02942000000002</v>
      </c>
      <c r="S227">
        <v>-586934.59817000001</v>
      </c>
      <c r="T227">
        <v>2515748.6088999999</v>
      </c>
      <c r="U227">
        <v>2471.58527</v>
      </c>
      <c r="V227">
        <v>24649.570370000001</v>
      </c>
      <c r="W227">
        <f t="shared" si="76"/>
        <v>2.4649570370000005</v>
      </c>
      <c r="Y227">
        <v>4100000</v>
      </c>
      <c r="Z227">
        <v>41.8401</v>
      </c>
      <c r="AA227">
        <v>88.362099999999998</v>
      </c>
      <c r="AB227">
        <v>46.521999999999998</v>
      </c>
      <c r="AD227">
        <f t="shared" si="82"/>
        <v>52693.073204992448</v>
      </c>
      <c r="AE227">
        <f t="shared" si="83"/>
        <v>2.1383222010482696</v>
      </c>
      <c r="AF227">
        <f t="shared" si="75"/>
        <v>2138.3222010482696</v>
      </c>
      <c r="AG227">
        <f t="shared" si="84"/>
        <v>40.681754723136478</v>
      </c>
      <c r="AH227">
        <f t="shared" si="85"/>
        <v>1.4802704654662243E-2</v>
      </c>
    </row>
    <row r="228" spans="2:34" x14ac:dyDescent="0.2">
      <c r="B228">
        <v>800</v>
      </c>
      <c r="C228">
        <v>4200000</v>
      </c>
      <c r="E228">
        <v>499.95530000000002</v>
      </c>
      <c r="F228">
        <v>-586924.99445999996</v>
      </c>
      <c r="G228">
        <v>2515748.6088999999</v>
      </c>
      <c r="H228">
        <v>2639.4724200000001</v>
      </c>
      <c r="J228">
        <f t="shared" si="77"/>
        <v>718.49040074052755</v>
      </c>
      <c r="K228">
        <f t="shared" si="78"/>
        <v>0.35133948177426438</v>
      </c>
      <c r="L228" s="2">
        <f t="shared" si="79"/>
        <v>0.99955963460222352</v>
      </c>
      <c r="M228">
        <f t="shared" si="80"/>
        <v>118.76525000005495</v>
      </c>
      <c r="N228">
        <f t="shared" si="81"/>
        <v>-4.0198144999973007</v>
      </c>
      <c r="P228">
        <f t="shared" si="73"/>
        <v>800</v>
      </c>
      <c r="Q228">
        <v>4200000</v>
      </c>
      <c r="R228">
        <v>499.95530000000002</v>
      </c>
      <c r="S228">
        <v>-586924.99445999996</v>
      </c>
      <c r="T228">
        <v>2515748.6088999999</v>
      </c>
      <c r="U228">
        <v>2639.4724200000001</v>
      </c>
      <c r="V228">
        <v>26588.165089999999</v>
      </c>
      <c r="W228">
        <f t="shared" si="76"/>
        <v>2.6588165089999998</v>
      </c>
      <c r="Y228">
        <v>4200000</v>
      </c>
      <c r="Z228">
        <v>41.412599999999998</v>
      </c>
      <c r="AA228">
        <v>87.363799999999998</v>
      </c>
      <c r="AB228">
        <v>45.9512</v>
      </c>
      <c r="AD228">
        <f t="shared" si="82"/>
        <v>50777.225804111324</v>
      </c>
      <c r="AE228">
        <f t="shared" si="83"/>
        <v>2.393518102720837</v>
      </c>
      <c r="AF228">
        <f t="shared" si="75"/>
        <v>2393.5181027208369</v>
      </c>
      <c r="AG228">
        <f t="shared" si="84"/>
        <v>38.222556724044793</v>
      </c>
      <c r="AH228">
        <f t="shared" si="85"/>
        <v>1.575509467741E-2</v>
      </c>
    </row>
    <row r="229" spans="2:34" x14ac:dyDescent="0.2">
      <c r="B229">
        <v>818</v>
      </c>
      <c r="C229">
        <v>4300000</v>
      </c>
      <c r="E229">
        <v>499.92457000000002</v>
      </c>
      <c r="F229">
        <v>-586912.34504000004</v>
      </c>
      <c r="G229">
        <v>2515748.6088999999</v>
      </c>
      <c r="H229">
        <v>2809.4096599999998</v>
      </c>
      <c r="J229">
        <f t="shared" si="77"/>
        <v>731.13982074044179</v>
      </c>
      <c r="K229">
        <f t="shared" si="78"/>
        <v>0.35924462011418534</v>
      </c>
      <c r="L229" s="2">
        <f t="shared" si="79"/>
        <v>0.99955963460222352</v>
      </c>
      <c r="M229">
        <f t="shared" si="80"/>
        <v>131.41466999996919</v>
      </c>
      <c r="N229">
        <f t="shared" si="81"/>
        <v>-3.7972544444492087</v>
      </c>
      <c r="P229">
        <f t="shared" si="73"/>
        <v>818</v>
      </c>
      <c r="Q229">
        <v>4300000</v>
      </c>
      <c r="R229">
        <v>499.92457000000002</v>
      </c>
      <c r="S229">
        <v>-586912.34504000004</v>
      </c>
      <c r="T229">
        <v>2515748.6088999999</v>
      </c>
      <c r="U229">
        <v>2809.4096599999998</v>
      </c>
      <c r="V229">
        <v>28537.655210000001</v>
      </c>
      <c r="W229">
        <f t="shared" si="76"/>
        <v>2.8537655210000001</v>
      </c>
      <c r="Y229">
        <v>4300000</v>
      </c>
      <c r="Z229">
        <v>41.0351</v>
      </c>
      <c r="AA229">
        <v>87.522000000000006</v>
      </c>
      <c r="AB229">
        <v>46.486899999999999</v>
      </c>
      <c r="AD229">
        <f t="shared" si="82"/>
        <v>52573.895281461548</v>
      </c>
      <c r="AE229">
        <f t="shared" si="83"/>
        <v>2.4812210115840951</v>
      </c>
      <c r="AF229">
        <f t="shared" si="75"/>
        <v>2481.2210115840953</v>
      </c>
      <c r="AG229">
        <f t="shared" si="84"/>
        <v>38.70415615953074</v>
      </c>
      <c r="AH229">
        <f t="shared" si="85"/>
        <v>1.5559052560604934E-2</v>
      </c>
    </row>
    <row r="230" spans="2:34" x14ac:dyDescent="0.2">
      <c r="B230">
        <v>829</v>
      </c>
      <c r="C230">
        <v>4400000</v>
      </c>
      <c r="E230">
        <v>499.99362000000002</v>
      </c>
      <c r="F230">
        <v>-586900.55877999996</v>
      </c>
      <c r="G230">
        <v>2515748.6088999999</v>
      </c>
      <c r="H230">
        <v>2944.3727399999998</v>
      </c>
      <c r="J230">
        <f t="shared" si="77"/>
        <v>742.92608074052259</v>
      </c>
      <c r="K230">
        <f t="shared" si="78"/>
        <v>0.36407553798858144</v>
      </c>
      <c r="L230" s="2">
        <f t="shared" si="79"/>
        <v>0.99955963460222352</v>
      </c>
      <c r="M230">
        <f t="shared" si="80"/>
        <v>143.20093000004999</v>
      </c>
      <c r="N230">
        <f t="shared" si="81"/>
        <v>-3.4285218181744725</v>
      </c>
      <c r="P230">
        <f t="shared" si="73"/>
        <v>829</v>
      </c>
      <c r="Q230">
        <v>4400000</v>
      </c>
      <c r="R230">
        <v>499.99362000000002</v>
      </c>
      <c r="S230">
        <v>-586900.55877999996</v>
      </c>
      <c r="T230">
        <v>2515748.6088999999</v>
      </c>
      <c r="U230">
        <v>2944.3727399999998</v>
      </c>
      <c r="V230">
        <v>29636.369650000001</v>
      </c>
      <c r="W230">
        <f t="shared" si="76"/>
        <v>2.9636369650000001</v>
      </c>
      <c r="Y230">
        <v>4400000</v>
      </c>
      <c r="Z230">
        <v>41.162599999999998</v>
      </c>
      <c r="AA230">
        <v>88.489599999999996</v>
      </c>
      <c r="AB230">
        <v>47.326999999999998</v>
      </c>
      <c r="AD230">
        <f t="shared" si="82"/>
        <v>55476.023766336424</v>
      </c>
      <c r="AE230">
        <f t="shared" si="83"/>
        <v>2.4419512910512902</v>
      </c>
      <c r="AF230">
        <f t="shared" si="75"/>
        <v>2441.9512910512904</v>
      </c>
      <c r="AG230">
        <f t="shared" si="84"/>
        <v>40.298747300467781</v>
      </c>
      <c r="AH230">
        <f t="shared" si="85"/>
        <v>1.4943392545430555E-2</v>
      </c>
    </row>
    <row r="235" spans="2:34" x14ac:dyDescent="0.2">
      <c r="G235" s="2"/>
    </row>
    <row r="236" spans="2:34" x14ac:dyDescent="0.2">
      <c r="G236" s="2"/>
      <c r="L236" s="2"/>
    </row>
    <row r="237" spans="2:34" x14ac:dyDescent="0.2">
      <c r="G237" s="2"/>
      <c r="L237" s="2"/>
      <c r="T237" s="2"/>
    </row>
    <row r="238" spans="2:34" x14ac:dyDescent="0.2">
      <c r="G238" s="2"/>
      <c r="L238" s="2"/>
      <c r="T238" s="2"/>
    </row>
    <row r="239" spans="2:34" x14ac:dyDescent="0.2">
      <c r="G239" s="2"/>
      <c r="L239" s="2"/>
      <c r="T239" s="2"/>
    </row>
    <row r="240" spans="2:34" x14ac:dyDescent="0.2">
      <c r="G240" s="2"/>
      <c r="L240" s="2"/>
      <c r="T240" s="2"/>
    </row>
    <row r="241" spans="12:12" x14ac:dyDescent="0.2">
      <c r="L241" s="2"/>
    </row>
    <row r="242" spans="12:12" x14ac:dyDescent="0.2">
      <c r="L242" s="2"/>
    </row>
    <row r="243" spans="12:12" x14ac:dyDescent="0.2">
      <c r="L243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DB5D-43A2-D446-B254-FE66FBB5D50C}">
  <dimension ref="A4:AO244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Z5" s="1"/>
      <c r="AA5" s="1"/>
    </row>
    <row r="6" spans="2:30" x14ac:dyDescent="0.2">
      <c r="Z6" s="1"/>
      <c r="AA6" s="1"/>
    </row>
    <row r="7" spans="2:30" x14ac:dyDescent="0.2">
      <c r="I7" t="s">
        <v>1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9.8247436461167736E-2</v>
      </c>
      <c r="L23">
        <f>K23*16.02</f>
        <v>1.573923932107907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599.92120999999997</v>
      </c>
      <c r="F26">
        <v>-596582.59262999997</v>
      </c>
      <c r="G26" s="2">
        <v>2525803.0427899999</v>
      </c>
      <c r="H26">
        <v>5.8199999999999997E-3</v>
      </c>
      <c r="Y26">
        <v>100000</v>
      </c>
      <c r="Z26">
        <v>33.117699999999999</v>
      </c>
      <c r="AA26">
        <v>104.387</v>
      </c>
      <c r="AB26">
        <v>71.269300000000001</v>
      </c>
      <c r="AD26">
        <f t="shared" ref="AD26:AD33" si="0">(1/6)*3.14*(AB26)^3</f>
        <v>189446.19081048737</v>
      </c>
    </row>
    <row r="27" spans="1:38" x14ac:dyDescent="0.2">
      <c r="B27">
        <v>0</v>
      </c>
      <c r="C27">
        <v>200000</v>
      </c>
      <c r="E27">
        <v>600.04579000000001</v>
      </c>
      <c r="F27">
        <v>-549673.54851999995</v>
      </c>
      <c r="G27" s="2">
        <v>2523156.7190399999</v>
      </c>
      <c r="H27">
        <v>0.15687999999999999</v>
      </c>
      <c r="J27">
        <f>F27-(128000-$B$25)/128000*F$26</f>
        <v>1601.3926806544187</v>
      </c>
      <c r="K27">
        <f>B27/$B$25</f>
        <v>0</v>
      </c>
      <c r="L27">
        <f>G27/$G$26</f>
        <v>0.99895228420222471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33.565300000000001</v>
      </c>
      <c r="AA27">
        <v>104.629</v>
      </c>
      <c r="AB27">
        <v>71.063699999999997</v>
      </c>
      <c r="AD27">
        <f>(1/6)*3.14*(AB27)^3</f>
        <v>187811.35448163946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599.93579</v>
      </c>
      <c r="F28">
        <v>-549682.14628999995</v>
      </c>
      <c r="G28" s="2">
        <v>2523156.7190399999</v>
      </c>
      <c r="H28">
        <v>21.74701</v>
      </c>
      <c r="J28">
        <f t="shared" ref="J28:J33" si="1">F28-(128000-$B$25)/128000*F$26</f>
        <v>1592.7949106544256</v>
      </c>
      <c r="K28">
        <f t="shared" ref="K28:K33" si="2">B28/$B$25</f>
        <v>8.2296060076123851E-3</v>
      </c>
      <c r="L28">
        <f t="shared" ref="L28:L33" si="3">G28/$G$26</f>
        <v>0.99895228420222471</v>
      </c>
      <c r="M28">
        <f>F28-$F$27</f>
        <v>-8.5977699999930337</v>
      </c>
      <c r="N28">
        <f>((M28-M27)-(B28-B27)*$B$15)/(B28-B27)</f>
        <v>-4.6074721249999131</v>
      </c>
      <c r="P28">
        <f>B28</f>
        <v>80</v>
      </c>
      <c r="Q28">
        <v>300000</v>
      </c>
      <c r="R28">
        <v>599.93579</v>
      </c>
      <c r="S28">
        <v>-549682.14628999995</v>
      </c>
      <c r="T28" s="2">
        <v>2523156.7190399999</v>
      </c>
      <c r="U28">
        <v>21.74701</v>
      </c>
      <c r="V28">
        <v>29.59404</v>
      </c>
      <c r="W28">
        <f>V28*10^-4</f>
        <v>2.9594040000000001E-3</v>
      </c>
      <c r="Y28">
        <v>300000</v>
      </c>
      <c r="Z28">
        <v>32.703299999999999</v>
      </c>
      <c r="AA28">
        <v>103.458</v>
      </c>
      <c r="AB28">
        <v>70.7547</v>
      </c>
      <c r="AD28">
        <f>(1/6)*3.14*(AB28)^3</f>
        <v>185372.06136402712</v>
      </c>
      <c r="AE28">
        <f>W28*$AD$24/AD28</f>
        <v>3.0761331068578472E-3</v>
      </c>
      <c r="AF28">
        <f>AE28*1000</f>
        <v>3.076133106857847</v>
      </c>
      <c r="AG28">
        <f>AD28/P28*0.6022</f>
        <v>1395.388191917714</v>
      </c>
      <c r="AH28">
        <f>P28/AD28</f>
        <v>4.3156449473202342E-4</v>
      </c>
      <c r="AJ28">
        <v>1</v>
      </c>
      <c r="AK28">
        <v>2.4777641648820468</v>
      </c>
      <c r="AL28">
        <v>1665.1290864248731</v>
      </c>
    </row>
    <row r="29" spans="1:38" x14ac:dyDescent="0.2">
      <c r="B29">
        <v>160</v>
      </c>
      <c r="C29">
        <v>400000</v>
      </c>
      <c r="E29">
        <v>599.95315000000005</v>
      </c>
      <c r="F29">
        <v>-549686.59640000004</v>
      </c>
      <c r="G29" s="2">
        <v>2523156.7190399999</v>
      </c>
      <c r="H29">
        <v>21.782520000000002</v>
      </c>
      <c r="J29">
        <f t="shared" si="1"/>
        <v>1588.3448006543331</v>
      </c>
      <c r="K29">
        <f t="shared" si="2"/>
        <v>1.645921201522477E-2</v>
      </c>
      <c r="L29">
        <f t="shared" si="3"/>
        <v>0.99895228420222471</v>
      </c>
      <c r="M29">
        <f>F29-$F$27</f>
        <v>-13.04788000008557</v>
      </c>
      <c r="N29">
        <f t="shared" ref="N29:N33" si="4">((M29-M28)-(B29-B28)*$B$15)/(B29-B28)</f>
        <v>-4.5556263750011565</v>
      </c>
      <c r="P29">
        <f t="shared" ref="P29:P75" si="5">B29</f>
        <v>160</v>
      </c>
      <c r="Q29">
        <v>400000</v>
      </c>
      <c r="R29">
        <v>599.95315000000005</v>
      </c>
      <c r="S29">
        <v>-549686.59640000004</v>
      </c>
      <c r="T29" s="2">
        <v>2523156.7190399999</v>
      </c>
      <c r="U29">
        <v>21.782520000000002</v>
      </c>
      <c r="V29">
        <v>68.31447</v>
      </c>
      <c r="W29">
        <f>V29*10^-4</f>
        <v>6.831447E-3</v>
      </c>
      <c r="Y29">
        <v>400000</v>
      </c>
      <c r="Z29">
        <v>32.989800000000002</v>
      </c>
      <c r="AA29">
        <v>104.45</v>
      </c>
      <c r="AB29">
        <v>71.4602</v>
      </c>
      <c r="AD29">
        <f>(1/6)*3.14*(AB29)^3</f>
        <v>190972.60831325012</v>
      </c>
      <c r="AE29">
        <f>W29*$AD$24/AD29</f>
        <v>6.8926586364059352E-3</v>
      </c>
      <c r="AF29">
        <f t="shared" ref="AF29:AF33" si="6">AE29*1000</f>
        <v>6.892658636405935</v>
      </c>
      <c r="AG29">
        <f>AD29/P29*0.6022</f>
        <v>718.77315453899507</v>
      </c>
      <c r="AH29">
        <f t="shared" ref="AH29:AH33" si="7">P29/AD29</f>
        <v>8.3781648799368064E-4</v>
      </c>
      <c r="AJ29">
        <v>2</v>
      </c>
      <c r="AK29">
        <v>2.1527049276043124</v>
      </c>
      <c r="AL29">
        <v>1635.7744799837099</v>
      </c>
    </row>
    <row r="30" spans="1:38" x14ac:dyDescent="0.2">
      <c r="B30">
        <v>240</v>
      </c>
      <c r="C30">
        <v>500000</v>
      </c>
      <c r="E30">
        <v>600.05083000000002</v>
      </c>
      <c r="F30">
        <v>-549688.02902999998</v>
      </c>
      <c r="G30" s="2">
        <v>2523156.7190399999</v>
      </c>
      <c r="H30">
        <v>20.31399</v>
      </c>
      <c r="J30">
        <f t="shared" si="1"/>
        <v>1586.9121706543956</v>
      </c>
      <c r="K30">
        <f t="shared" si="2"/>
        <v>2.4688818022837157E-2</v>
      </c>
      <c r="L30">
        <f t="shared" si="3"/>
        <v>0.99895228420222471</v>
      </c>
      <c r="M30">
        <f t="shared" ref="M30:M33" si="8">F30-$F$27</f>
        <v>-14.48051000002306</v>
      </c>
      <c r="N30">
        <f t="shared" si="4"/>
        <v>-4.517907874999219</v>
      </c>
      <c r="P30">
        <f t="shared" si="5"/>
        <v>240</v>
      </c>
      <c r="Q30">
        <v>500000</v>
      </c>
      <c r="R30">
        <v>600.05083000000002</v>
      </c>
      <c r="S30">
        <v>-549688.02902999998</v>
      </c>
      <c r="T30" s="2">
        <v>2523156.7190399999</v>
      </c>
      <c r="U30">
        <v>20.31399</v>
      </c>
      <c r="V30">
        <v>120.79755</v>
      </c>
      <c r="W30">
        <f t="shared" ref="W30:W75" si="9">V30*10^-4</f>
        <v>1.2079755000000001E-2</v>
      </c>
      <c r="Y30">
        <v>500000</v>
      </c>
      <c r="Z30">
        <v>33.4238</v>
      </c>
      <c r="AA30">
        <v>104.282</v>
      </c>
      <c r="AB30">
        <v>70.858199999999997</v>
      </c>
      <c r="AD30">
        <f t="shared" si="0"/>
        <v>186186.73886257797</v>
      </c>
      <c r="AE30">
        <f t="shared" ref="AE30:AE33" si="10">W30*$AD$24/AD30</f>
        <v>1.250128129991827E-2</v>
      </c>
      <c r="AF30">
        <f t="shared" si="6"/>
        <v>12.50128129991827</v>
      </c>
      <c r="AG30">
        <f t="shared" ref="AG30:AG33" si="11">AD30/P30*0.6022</f>
        <v>467.17355892935183</v>
      </c>
      <c r="AH30">
        <f t="shared" si="7"/>
        <v>1.2890284317034035E-3</v>
      </c>
      <c r="AJ30">
        <v>3</v>
      </c>
      <c r="AK30">
        <v>3.076133106857847</v>
      </c>
      <c r="AL30">
        <v>1395.388191917714</v>
      </c>
    </row>
    <row r="31" spans="1:38" x14ac:dyDescent="0.2">
      <c r="B31">
        <v>320</v>
      </c>
      <c r="C31">
        <v>600000</v>
      </c>
      <c r="E31">
        <v>600.02824999999996</v>
      </c>
      <c r="F31">
        <v>-549696.81651000003</v>
      </c>
      <c r="G31" s="2">
        <v>2523156.7190399999</v>
      </c>
      <c r="H31">
        <v>21.321919999999999</v>
      </c>
      <c r="J31">
        <f t="shared" si="1"/>
        <v>1578.1246906543383</v>
      </c>
      <c r="K31">
        <f t="shared" si="2"/>
        <v>3.291842403044954E-2</v>
      </c>
      <c r="L31">
        <f t="shared" si="3"/>
        <v>0.99895228420222471</v>
      </c>
      <c r="M31">
        <f t="shared" si="8"/>
        <v>-23.267990000080317</v>
      </c>
      <c r="N31">
        <f t="shared" si="4"/>
        <v>-4.6098435000007161</v>
      </c>
      <c r="P31">
        <f t="shared" si="5"/>
        <v>320</v>
      </c>
      <c r="Q31">
        <v>600000</v>
      </c>
      <c r="R31">
        <v>600.02824999999996</v>
      </c>
      <c r="S31">
        <v>-549696.81651000003</v>
      </c>
      <c r="T31" s="2">
        <v>2523156.7190399999</v>
      </c>
      <c r="U31">
        <v>21.321919999999999</v>
      </c>
      <c r="V31">
        <v>168.59109000000001</v>
      </c>
      <c r="W31">
        <f t="shared" si="9"/>
        <v>1.6859109000000001E-2</v>
      </c>
      <c r="Y31">
        <v>600000</v>
      </c>
      <c r="Z31">
        <v>33.319200000000002</v>
      </c>
      <c r="AA31">
        <v>104.849</v>
      </c>
      <c r="AB31">
        <v>71.529799999999994</v>
      </c>
      <c r="AD31">
        <f t="shared" si="0"/>
        <v>191531.15601261277</v>
      </c>
      <c r="AE31">
        <f t="shared" si="10"/>
        <v>1.6960565769972322E-2</v>
      </c>
      <c r="AF31">
        <f t="shared" si="6"/>
        <v>16.960565769972323</v>
      </c>
      <c r="AG31">
        <f t="shared" si="11"/>
        <v>360.43769422123563</v>
      </c>
      <c r="AH31">
        <f t="shared" si="7"/>
        <v>1.6707464553648245E-3</v>
      </c>
      <c r="AJ31">
        <v>4</v>
      </c>
      <c r="AK31">
        <v>4.5125955835358385</v>
      </c>
      <c r="AL31">
        <v>1318.5382204293226</v>
      </c>
    </row>
    <row r="32" spans="1:38" x14ac:dyDescent="0.2">
      <c r="B32">
        <v>400</v>
      </c>
      <c r="C32">
        <v>700000</v>
      </c>
      <c r="E32">
        <v>599.95699999999999</v>
      </c>
      <c r="F32">
        <v>-549698.84245</v>
      </c>
      <c r="G32" s="2">
        <v>2523156.7190399999</v>
      </c>
      <c r="H32">
        <v>16.644480000000001</v>
      </c>
      <c r="J32">
        <f t="shared" si="1"/>
        <v>1576.0987506543752</v>
      </c>
      <c r="K32">
        <f t="shared" si="2"/>
        <v>4.1148030038061931E-2</v>
      </c>
      <c r="L32">
        <f t="shared" si="3"/>
        <v>0.99895228420222471</v>
      </c>
      <c r="M32">
        <f t="shared" si="8"/>
        <v>-25.293930000043474</v>
      </c>
      <c r="N32">
        <f t="shared" si="4"/>
        <v>-4.5253242499995396</v>
      </c>
      <c r="P32">
        <f t="shared" si="5"/>
        <v>400</v>
      </c>
      <c r="Q32">
        <v>700000</v>
      </c>
      <c r="R32">
        <v>599.95699999999999</v>
      </c>
      <c r="S32">
        <v>-549698.84245</v>
      </c>
      <c r="T32" s="2">
        <v>2523156.7190399999</v>
      </c>
      <c r="U32">
        <v>16.644480000000001</v>
      </c>
      <c r="V32">
        <v>235.04668000000001</v>
      </c>
      <c r="W32">
        <f t="shared" si="9"/>
        <v>2.3504668000000003E-2</v>
      </c>
      <c r="Y32">
        <v>700000</v>
      </c>
      <c r="Z32">
        <v>33.685299999999998</v>
      </c>
      <c r="AA32">
        <v>106.23399999999999</v>
      </c>
      <c r="AB32">
        <v>72.548699999999997</v>
      </c>
      <c r="AD32">
        <f t="shared" si="0"/>
        <v>199833.04305347655</v>
      </c>
      <c r="AE32">
        <f t="shared" si="10"/>
        <v>2.2663760185759361E-2</v>
      </c>
      <c r="AF32">
        <f t="shared" si="6"/>
        <v>22.663760185759362</v>
      </c>
      <c r="AG32">
        <f t="shared" si="11"/>
        <v>300.84864631700896</v>
      </c>
      <c r="AH32">
        <f t="shared" si="7"/>
        <v>2.0016709643607715E-3</v>
      </c>
    </row>
    <row r="33" spans="2:38" x14ac:dyDescent="0.2">
      <c r="B33">
        <v>480</v>
      </c>
      <c r="C33">
        <v>800000</v>
      </c>
      <c r="E33">
        <v>599.98551999999995</v>
      </c>
      <c r="F33">
        <v>-549699.62068000005</v>
      </c>
      <c r="G33" s="2">
        <v>2523156.7190399999</v>
      </c>
      <c r="H33">
        <v>12.856590000000001</v>
      </c>
      <c r="J33">
        <f t="shared" si="1"/>
        <v>1575.3205206543207</v>
      </c>
      <c r="K33">
        <f t="shared" si="2"/>
        <v>4.9377636045674314E-2</v>
      </c>
      <c r="L33">
        <f t="shared" si="3"/>
        <v>0.99895228420222471</v>
      </c>
      <c r="M33">
        <f t="shared" si="8"/>
        <v>-26.072160000097938</v>
      </c>
      <c r="N33">
        <f t="shared" si="4"/>
        <v>-4.5097278750006806</v>
      </c>
      <c r="P33">
        <f t="shared" si="5"/>
        <v>480</v>
      </c>
      <c r="Q33">
        <v>800000</v>
      </c>
      <c r="R33">
        <v>599.98551999999995</v>
      </c>
      <c r="S33">
        <v>-549699.62068000005</v>
      </c>
      <c r="T33" s="2">
        <v>2523156.7190399999</v>
      </c>
      <c r="U33">
        <v>12.856590000000001</v>
      </c>
      <c r="V33">
        <v>286.23579999999998</v>
      </c>
      <c r="W33">
        <f t="shared" si="9"/>
        <v>2.8623579999999999E-2</v>
      </c>
      <c r="Y33">
        <v>800000</v>
      </c>
      <c r="Z33">
        <v>33.460599999999999</v>
      </c>
      <c r="AA33">
        <v>104.265</v>
      </c>
      <c r="AB33">
        <v>70.804400000000001</v>
      </c>
      <c r="AD33">
        <f t="shared" si="0"/>
        <v>185762.96674914472</v>
      </c>
      <c r="AE33">
        <f t="shared" si="10"/>
        <v>2.9689983695487827E-2</v>
      </c>
      <c r="AF33">
        <f t="shared" si="6"/>
        <v>29.689983695487825</v>
      </c>
      <c r="AG33">
        <f t="shared" si="11"/>
        <v>233.05512203403114</v>
      </c>
      <c r="AH33">
        <f t="shared" si="7"/>
        <v>2.5839380604218845E-3</v>
      </c>
      <c r="AJ33">
        <v>1</v>
      </c>
      <c r="AK33">
        <v>6.2127090911921838</v>
      </c>
      <c r="AL33">
        <v>844.89837358905527</v>
      </c>
    </row>
    <row r="34" spans="2:38" x14ac:dyDescent="0.2">
      <c r="B34">
        <v>560</v>
      </c>
      <c r="C34">
        <v>900000</v>
      </c>
      <c r="E34">
        <v>599.97211000000004</v>
      </c>
      <c r="F34">
        <v>-549704.13057000004</v>
      </c>
      <c r="G34" s="2">
        <v>2523156.7190399999</v>
      </c>
      <c r="H34">
        <v>37.229149999999997</v>
      </c>
      <c r="J34">
        <f t="shared" ref="J34:J75" si="12">F34-(128000-$B$25)/128000*F$26</f>
        <v>1570.8106306543341</v>
      </c>
      <c r="K34">
        <f t="shared" ref="K34:K75" si="13">B34/$B$25</f>
        <v>5.7607242053286697E-2</v>
      </c>
      <c r="L34">
        <f t="shared" ref="L34:L75" si="14">G34/$G$26</f>
        <v>0.99895228420222471</v>
      </c>
      <c r="M34">
        <f t="shared" ref="M34:M75" si="15">F34-$F$27</f>
        <v>-30.582050000084564</v>
      </c>
      <c r="N34">
        <f t="shared" ref="N34:N75" si="16">((M34-M33)-(B34-B33)*$B$15)/(B34-B33)</f>
        <v>-4.556373624999833</v>
      </c>
      <c r="P34">
        <f t="shared" si="5"/>
        <v>560</v>
      </c>
      <c r="Q34">
        <v>900000</v>
      </c>
      <c r="R34">
        <v>599.97211000000004</v>
      </c>
      <c r="S34">
        <v>-549704.13057000004</v>
      </c>
      <c r="T34" s="2">
        <v>2523156.7190399999</v>
      </c>
      <c r="U34">
        <v>37.229149999999997</v>
      </c>
      <c r="V34">
        <v>364.99482999999998</v>
      </c>
      <c r="W34">
        <f t="shared" si="9"/>
        <v>3.6499482999999999E-2</v>
      </c>
      <c r="Y34">
        <v>900000</v>
      </c>
      <c r="Z34">
        <v>33.897300000000001</v>
      </c>
      <c r="AA34">
        <v>104.629</v>
      </c>
      <c r="AB34">
        <v>70.731700000000004</v>
      </c>
      <c r="AD34">
        <f t="shared" ref="AD34:AD75" si="17">(1/6)*3.14*(AB34)^3</f>
        <v>185191.34524393259</v>
      </c>
      <c r="AE34">
        <f t="shared" ref="AE34:AE75" si="18">W34*$AD$24/AD34</f>
        <v>3.7976170905053404E-2</v>
      </c>
      <c r="AF34">
        <f t="shared" ref="AF34:AF75" si="19">AE34*1000</f>
        <v>37.976170905053401</v>
      </c>
      <c r="AG34">
        <f t="shared" ref="AG34:AG75" si="20">AD34/P34*0.6022</f>
        <v>199.14683590338606</v>
      </c>
      <c r="AH34">
        <f t="shared" ref="AH34:AH75" si="21">P34/AD34</f>
        <v>3.0238994120506679E-3</v>
      </c>
      <c r="AJ34">
        <v>2</v>
      </c>
      <c r="AK34">
        <v>5.8679362105186765</v>
      </c>
      <c r="AL34">
        <v>822.22851762184268</v>
      </c>
    </row>
    <row r="35" spans="2:38" x14ac:dyDescent="0.2">
      <c r="B35">
        <v>640</v>
      </c>
      <c r="C35">
        <v>1000000</v>
      </c>
      <c r="E35">
        <v>600.00478999999996</v>
      </c>
      <c r="F35">
        <v>-549710.74945999996</v>
      </c>
      <c r="G35" s="2">
        <v>2523156.7190399999</v>
      </c>
      <c r="H35">
        <v>89.742819999999995</v>
      </c>
      <c r="J35">
        <f t="shared" si="12"/>
        <v>1564.1917406544089</v>
      </c>
      <c r="K35">
        <f t="shared" si="13"/>
        <v>6.5836848060899081E-2</v>
      </c>
      <c r="L35">
        <f t="shared" si="14"/>
        <v>0.99895228420222471</v>
      </c>
      <c r="M35">
        <f t="shared" si="15"/>
        <v>-37.200940000009723</v>
      </c>
      <c r="N35">
        <f t="shared" si="16"/>
        <v>-4.5827361249990641</v>
      </c>
      <c r="P35">
        <f t="shared" si="5"/>
        <v>640</v>
      </c>
      <c r="Q35">
        <v>1000000</v>
      </c>
      <c r="R35">
        <v>600.00478999999996</v>
      </c>
      <c r="S35">
        <v>-549710.74945999996</v>
      </c>
      <c r="T35" s="2">
        <v>2523156.7190399999</v>
      </c>
      <c r="U35">
        <v>89.742819999999995</v>
      </c>
      <c r="V35">
        <v>490.28993000000003</v>
      </c>
      <c r="W35">
        <f t="shared" si="9"/>
        <v>4.9028993000000007E-2</v>
      </c>
      <c r="Y35">
        <v>1000000</v>
      </c>
      <c r="Z35">
        <v>34.058</v>
      </c>
      <c r="AA35">
        <v>105.63500000000001</v>
      </c>
      <c r="AB35">
        <v>71.576999999999998</v>
      </c>
      <c r="AD35">
        <f t="shared" si="17"/>
        <v>191910.56028464722</v>
      </c>
      <c r="AE35">
        <f t="shared" si="18"/>
        <v>4.9226532668429801E-2</v>
      </c>
      <c r="AF35">
        <f t="shared" si="19"/>
        <v>49.226532668429797</v>
      </c>
      <c r="AG35">
        <f t="shared" si="20"/>
        <v>180.57584281783522</v>
      </c>
      <c r="AH35">
        <f t="shared" si="21"/>
        <v>3.3348868298374709E-3</v>
      </c>
      <c r="AJ35">
        <v>3</v>
      </c>
      <c r="AK35">
        <v>6.892658636405935</v>
      </c>
      <c r="AL35">
        <v>718.77315453899507</v>
      </c>
    </row>
    <row r="36" spans="2:38" x14ac:dyDescent="0.2">
      <c r="B36">
        <v>720</v>
      </c>
      <c r="C36">
        <v>1100000</v>
      </c>
      <c r="E36">
        <v>599.90410999999995</v>
      </c>
      <c r="F36">
        <v>-549711.85398000001</v>
      </c>
      <c r="G36" s="2">
        <v>2523156.7190399999</v>
      </c>
      <c r="H36">
        <v>122.1632</v>
      </c>
      <c r="J36">
        <f t="shared" si="12"/>
        <v>1563.0872206543572</v>
      </c>
      <c r="K36">
        <f t="shared" si="13"/>
        <v>7.4066454068511464E-2</v>
      </c>
      <c r="L36">
        <f t="shared" si="14"/>
        <v>0.99895228420222471</v>
      </c>
      <c r="M36">
        <f t="shared" si="15"/>
        <v>-38.30546000006143</v>
      </c>
      <c r="N36">
        <f t="shared" si="16"/>
        <v>-4.513806500000646</v>
      </c>
      <c r="P36">
        <f t="shared" si="5"/>
        <v>720</v>
      </c>
      <c r="Q36">
        <v>1100000</v>
      </c>
      <c r="R36">
        <v>599.90410999999995</v>
      </c>
      <c r="S36">
        <v>-549711.85398000001</v>
      </c>
      <c r="T36" s="2">
        <v>2523156.7190399999</v>
      </c>
      <c r="U36">
        <v>122.1632</v>
      </c>
      <c r="V36">
        <v>591.30483000000004</v>
      </c>
      <c r="W36">
        <f t="shared" si="9"/>
        <v>5.9130483000000005E-2</v>
      </c>
      <c r="Y36">
        <v>1100000</v>
      </c>
      <c r="Z36">
        <v>34.6325</v>
      </c>
      <c r="AA36">
        <v>105.333</v>
      </c>
      <c r="AB36">
        <v>70.700500000000005</v>
      </c>
      <c r="AD36">
        <f t="shared" si="17"/>
        <v>184946.38767906651</v>
      </c>
      <c r="AE36">
        <f t="shared" si="18"/>
        <v>6.1604256436402015E-2</v>
      </c>
      <c r="AF36">
        <f t="shared" si="19"/>
        <v>61.604256436402018</v>
      </c>
      <c r="AG36">
        <f t="shared" si="20"/>
        <v>154.6871036949081</v>
      </c>
      <c r="AH36">
        <f t="shared" si="21"/>
        <v>3.8930200748197395E-3</v>
      </c>
      <c r="AJ36">
        <v>4</v>
      </c>
      <c r="AK36">
        <v>8.759432782780836</v>
      </c>
      <c r="AL36">
        <v>672.13518019794651</v>
      </c>
    </row>
    <row r="37" spans="2:38" x14ac:dyDescent="0.2">
      <c r="B37">
        <v>800</v>
      </c>
      <c r="C37">
        <v>1200000</v>
      </c>
      <c r="E37">
        <v>600.14971000000003</v>
      </c>
      <c r="F37">
        <v>-549707.82822000002</v>
      </c>
      <c r="G37" s="2">
        <v>2523156.7190399999</v>
      </c>
      <c r="H37">
        <v>114.73783</v>
      </c>
      <c r="J37">
        <f t="shared" si="12"/>
        <v>1567.1129806543468</v>
      </c>
      <c r="K37">
        <f t="shared" si="13"/>
        <v>8.2296060076123861E-2</v>
      </c>
      <c r="L37">
        <f t="shared" si="14"/>
        <v>0.99895228420222471</v>
      </c>
      <c r="M37">
        <f t="shared" si="15"/>
        <v>-34.279700000071898</v>
      </c>
      <c r="N37">
        <f t="shared" si="16"/>
        <v>-4.449678000000131</v>
      </c>
      <c r="P37">
        <f t="shared" si="5"/>
        <v>800</v>
      </c>
      <c r="Q37">
        <v>1200000</v>
      </c>
      <c r="R37">
        <v>600.14971000000003</v>
      </c>
      <c r="S37">
        <v>-549707.82822000002</v>
      </c>
      <c r="T37" s="2">
        <v>2523156.7190399999</v>
      </c>
      <c r="U37">
        <v>114.73783</v>
      </c>
      <c r="V37">
        <v>716.68295999999998</v>
      </c>
      <c r="W37">
        <f t="shared" si="9"/>
        <v>7.1668296000000006E-2</v>
      </c>
      <c r="Y37">
        <v>1200000</v>
      </c>
      <c r="Z37">
        <v>34.282200000000003</v>
      </c>
      <c r="AA37">
        <v>104.614</v>
      </c>
      <c r="AB37">
        <v>70.331800000000001</v>
      </c>
      <c r="AD37">
        <f t="shared" si="17"/>
        <v>182067.98887707244</v>
      </c>
      <c r="AE37">
        <f t="shared" si="18"/>
        <v>7.5847038901633038E-2</v>
      </c>
      <c r="AF37">
        <f t="shared" si="19"/>
        <v>75.847038901633042</v>
      </c>
      <c r="AG37">
        <f t="shared" si="20"/>
        <v>137.05167862721626</v>
      </c>
      <c r="AH37">
        <f t="shared" si="21"/>
        <v>4.3939629636934102E-3</v>
      </c>
      <c r="AJ37">
        <v>5</v>
      </c>
      <c r="AK37">
        <v>9.9410888126088715</v>
      </c>
      <c r="AL37">
        <v>553.8243771434652</v>
      </c>
    </row>
    <row r="38" spans="2:38" x14ac:dyDescent="0.2">
      <c r="B38">
        <v>880</v>
      </c>
      <c r="C38">
        <v>1300000</v>
      </c>
      <c r="E38">
        <v>599.89353000000006</v>
      </c>
      <c r="F38">
        <v>-549716.10542000004</v>
      </c>
      <c r="G38" s="2">
        <v>2523156.7190399999</v>
      </c>
      <c r="H38">
        <v>198.61061000000001</v>
      </c>
      <c r="J38">
        <f t="shared" si="12"/>
        <v>1558.8357806543354</v>
      </c>
      <c r="K38">
        <f t="shared" si="13"/>
        <v>9.0525666083736245E-2</v>
      </c>
      <c r="L38">
        <f t="shared" si="14"/>
        <v>0.99895228420222471</v>
      </c>
      <c r="M38">
        <f t="shared" si="15"/>
        <v>-42.55690000008326</v>
      </c>
      <c r="N38">
        <f t="shared" si="16"/>
        <v>-4.603465000000142</v>
      </c>
      <c r="P38">
        <f t="shared" si="5"/>
        <v>880</v>
      </c>
      <c r="Q38">
        <v>1300000</v>
      </c>
      <c r="R38">
        <v>599.89353000000006</v>
      </c>
      <c r="S38">
        <v>-549716.10542000004</v>
      </c>
      <c r="T38" s="2">
        <v>2523156.7190399999</v>
      </c>
      <c r="U38">
        <v>198.61061000000001</v>
      </c>
      <c r="V38">
        <v>885.39927999999998</v>
      </c>
      <c r="W38">
        <f t="shared" si="9"/>
        <v>8.8539928000000004E-2</v>
      </c>
      <c r="Y38">
        <v>1300000</v>
      </c>
      <c r="Z38">
        <v>34.811</v>
      </c>
      <c r="AA38">
        <v>105.666</v>
      </c>
      <c r="AB38">
        <v>70.855000000000004</v>
      </c>
      <c r="AD38">
        <f t="shared" si="17"/>
        <v>186161.51507796961</v>
      </c>
      <c r="AE38">
        <f t="shared" si="18"/>
        <v>9.1641967865504506E-2</v>
      </c>
      <c r="AF38">
        <f t="shared" si="19"/>
        <v>91.641967865504512</v>
      </c>
      <c r="AG38">
        <f t="shared" si="20"/>
        <v>127.39370952267419</v>
      </c>
      <c r="AH38">
        <f t="shared" si="21"/>
        <v>4.7270779872597814E-3</v>
      </c>
      <c r="AJ38">
        <v>6</v>
      </c>
      <c r="AK38">
        <v>10.662228092234933</v>
      </c>
      <c r="AL38">
        <v>544.13751252671898</v>
      </c>
    </row>
    <row r="39" spans="2:38" x14ac:dyDescent="0.2">
      <c r="B39">
        <v>960</v>
      </c>
      <c r="C39">
        <v>1400000</v>
      </c>
      <c r="E39">
        <v>599.87063999999998</v>
      </c>
      <c r="F39">
        <v>-549718.31347000005</v>
      </c>
      <c r="G39" s="2">
        <v>2523156.7190399999</v>
      </c>
      <c r="H39">
        <v>258.66658000000001</v>
      </c>
      <c r="J39">
        <f t="shared" si="12"/>
        <v>1556.6277306543197</v>
      </c>
      <c r="K39">
        <f t="shared" si="13"/>
        <v>9.8755272091348628E-2</v>
      </c>
      <c r="L39">
        <f t="shared" si="14"/>
        <v>0.99895228420222471</v>
      </c>
      <c r="M39">
        <f t="shared" si="15"/>
        <v>-44.764950000098906</v>
      </c>
      <c r="N39">
        <f t="shared" si="16"/>
        <v>-4.5276006250001952</v>
      </c>
      <c r="P39">
        <f t="shared" si="5"/>
        <v>960</v>
      </c>
      <c r="Q39">
        <v>1400000</v>
      </c>
      <c r="R39">
        <v>599.87063999999998</v>
      </c>
      <c r="S39">
        <v>-549718.31347000005</v>
      </c>
      <c r="T39" s="2">
        <v>2523156.7190399999</v>
      </c>
      <c r="U39">
        <v>258.66658000000001</v>
      </c>
      <c r="V39">
        <v>1064.37015</v>
      </c>
      <c r="W39">
        <f t="shared" si="9"/>
        <v>0.106437015</v>
      </c>
      <c r="Y39">
        <v>1400000</v>
      </c>
      <c r="Z39">
        <v>34.639600000000002</v>
      </c>
      <c r="AA39">
        <v>106.941</v>
      </c>
      <c r="AB39">
        <v>72.301400000000001</v>
      </c>
      <c r="AD39">
        <f t="shared" si="17"/>
        <v>197796.46153590298</v>
      </c>
      <c r="AE39">
        <f t="shared" si="18"/>
        <v>0.10368580768067386</v>
      </c>
      <c r="AF39">
        <f t="shared" si="19"/>
        <v>103.68580768067386</v>
      </c>
      <c r="AG39">
        <f t="shared" si="20"/>
        <v>124.07607201762579</v>
      </c>
      <c r="AH39">
        <f t="shared" si="21"/>
        <v>4.8534740841445524E-3</v>
      </c>
      <c r="AJ39">
        <v>7</v>
      </c>
      <c r="AK39">
        <v>12.50128129991827</v>
      </c>
      <c r="AL39">
        <v>467.17355892935183</v>
      </c>
    </row>
    <row r="40" spans="2:38" x14ac:dyDescent="0.2">
      <c r="B40">
        <v>1040</v>
      </c>
      <c r="C40">
        <v>1500000</v>
      </c>
      <c r="E40">
        <v>599.99558999999999</v>
      </c>
      <c r="F40">
        <v>-549715.55611999996</v>
      </c>
      <c r="G40" s="2">
        <v>2523156.7190399999</v>
      </c>
      <c r="H40">
        <v>286.22512</v>
      </c>
      <c r="J40">
        <f t="shared" si="12"/>
        <v>1559.3850806544069</v>
      </c>
      <c r="K40">
        <f t="shared" si="13"/>
        <v>0.10698487809896101</v>
      </c>
      <c r="L40">
        <f t="shared" si="14"/>
        <v>0.99895228420222471</v>
      </c>
      <c r="M40">
        <f t="shared" si="15"/>
        <v>-42.007600000011735</v>
      </c>
      <c r="N40">
        <f t="shared" si="16"/>
        <v>-4.4655331249989105</v>
      </c>
      <c r="P40">
        <f t="shared" si="5"/>
        <v>1040</v>
      </c>
      <c r="Q40">
        <v>1500000</v>
      </c>
      <c r="R40">
        <v>599.99558999999999</v>
      </c>
      <c r="S40">
        <v>-549715.55611999996</v>
      </c>
      <c r="T40" s="2">
        <v>2523156.7190399999</v>
      </c>
      <c r="U40">
        <v>286.22512</v>
      </c>
      <c r="V40">
        <v>1247.2595799999999</v>
      </c>
      <c r="W40">
        <f t="shared" si="9"/>
        <v>0.124725958</v>
      </c>
      <c r="Y40">
        <v>1500000</v>
      </c>
      <c r="Z40">
        <v>34.494199999999999</v>
      </c>
      <c r="AA40">
        <v>106.511</v>
      </c>
      <c r="AB40">
        <v>72.016800000000003</v>
      </c>
      <c r="AD40">
        <f t="shared" si="17"/>
        <v>195469.88509089107</v>
      </c>
      <c r="AE40">
        <f t="shared" si="18"/>
        <v>0.12294818939054493</v>
      </c>
      <c r="AF40">
        <f t="shared" si="19"/>
        <v>122.94818939054493</v>
      </c>
      <c r="AG40">
        <f t="shared" si="20"/>
        <v>113.18458154012943</v>
      </c>
      <c r="AH40">
        <f t="shared" si="21"/>
        <v>5.3205126688257521E-3</v>
      </c>
      <c r="AJ40">
        <v>8</v>
      </c>
      <c r="AK40">
        <v>15.6312264076853</v>
      </c>
      <c r="AL40">
        <v>441.98629598983325</v>
      </c>
    </row>
    <row r="41" spans="2:38" x14ac:dyDescent="0.2">
      <c r="B41">
        <v>1120</v>
      </c>
      <c r="C41">
        <v>1600000</v>
      </c>
      <c r="E41">
        <v>599.97128999999995</v>
      </c>
      <c r="F41">
        <v>-549716.51483</v>
      </c>
      <c r="G41" s="2">
        <v>2523156.7190399999</v>
      </c>
      <c r="H41">
        <v>362.83704</v>
      </c>
      <c r="J41">
        <f t="shared" si="12"/>
        <v>1558.4263706543716</v>
      </c>
      <c r="K41">
        <f t="shared" si="13"/>
        <v>0.11521448410657339</v>
      </c>
      <c r="L41">
        <f t="shared" si="14"/>
        <v>0.99895228420222471</v>
      </c>
      <c r="M41">
        <f t="shared" si="15"/>
        <v>-42.966310000047088</v>
      </c>
      <c r="N41">
        <f t="shared" si="16"/>
        <v>-4.5119838750004417</v>
      </c>
      <c r="P41">
        <f t="shared" si="5"/>
        <v>1120</v>
      </c>
      <c r="Q41">
        <v>1600000</v>
      </c>
      <c r="R41">
        <v>599.97128999999995</v>
      </c>
      <c r="S41">
        <v>-549716.51483</v>
      </c>
      <c r="T41" s="2">
        <v>2523156.7190399999</v>
      </c>
      <c r="U41">
        <v>362.83704</v>
      </c>
      <c r="V41">
        <v>1476.7892300000001</v>
      </c>
      <c r="W41">
        <f t="shared" si="9"/>
        <v>0.14767892300000002</v>
      </c>
      <c r="Y41">
        <v>1600000</v>
      </c>
      <c r="Z41">
        <v>34.974200000000003</v>
      </c>
      <c r="AA41">
        <v>105.748</v>
      </c>
      <c r="AB41">
        <v>70.773799999999994</v>
      </c>
      <c r="AD41">
        <f t="shared" si="17"/>
        <v>185522.22363875259</v>
      </c>
      <c r="AE41">
        <f t="shared" si="18"/>
        <v>0.15337964283911787</v>
      </c>
      <c r="AF41">
        <f t="shared" si="19"/>
        <v>153.37964283911788</v>
      </c>
      <c r="AG41">
        <f t="shared" si="20"/>
        <v>99.751324174336446</v>
      </c>
      <c r="AH41">
        <f t="shared" si="21"/>
        <v>6.0370125909058481E-3</v>
      </c>
      <c r="AJ41">
        <v>9</v>
      </c>
      <c r="AK41">
        <v>15.073261155768421</v>
      </c>
      <c r="AL41">
        <v>398.02817898461092</v>
      </c>
    </row>
    <row r="42" spans="2:38" x14ac:dyDescent="0.2">
      <c r="B42">
        <v>1200</v>
      </c>
      <c r="C42">
        <v>1700000</v>
      </c>
      <c r="E42">
        <v>600.005</v>
      </c>
      <c r="F42">
        <v>-549715.59865000006</v>
      </c>
      <c r="G42" s="2">
        <v>2523156.7190399999</v>
      </c>
      <c r="H42">
        <v>476.4119</v>
      </c>
      <c r="J42">
        <f t="shared" si="12"/>
        <v>1559.3425506543135</v>
      </c>
      <c r="K42">
        <f t="shared" si="13"/>
        <v>0.12344409011418578</v>
      </c>
      <c r="L42">
        <f t="shared" si="14"/>
        <v>0.99895228420222471</v>
      </c>
      <c r="M42">
        <f t="shared" si="15"/>
        <v>-42.050130000105128</v>
      </c>
      <c r="N42">
        <f t="shared" si="16"/>
        <v>-4.4885477500007251</v>
      </c>
      <c r="P42">
        <f t="shared" si="5"/>
        <v>1200</v>
      </c>
      <c r="Q42">
        <v>1700000</v>
      </c>
      <c r="R42">
        <v>600.005</v>
      </c>
      <c r="S42">
        <v>-549715.59865000006</v>
      </c>
      <c r="T42" s="2">
        <v>2523156.7190399999</v>
      </c>
      <c r="U42">
        <v>476.4119</v>
      </c>
      <c r="V42">
        <v>1736.76431</v>
      </c>
      <c r="W42">
        <f t="shared" si="9"/>
        <v>0.17367643100000002</v>
      </c>
      <c r="Y42">
        <v>1700000</v>
      </c>
      <c r="Z42">
        <v>35.819000000000003</v>
      </c>
      <c r="AA42">
        <v>106.82599999999999</v>
      </c>
      <c r="AB42">
        <v>71.007000000000005</v>
      </c>
      <c r="AD42">
        <f t="shared" si="17"/>
        <v>187362.16271887621</v>
      </c>
      <c r="AE42">
        <f t="shared" si="18"/>
        <v>0.17860933019733968</v>
      </c>
      <c r="AF42">
        <f t="shared" si="19"/>
        <v>178.60933019733969</v>
      </c>
      <c r="AG42">
        <f t="shared" si="20"/>
        <v>94.024578657756038</v>
      </c>
      <c r="AH42">
        <f t="shared" si="21"/>
        <v>6.4047083070903482E-3</v>
      </c>
      <c r="AJ42">
        <v>10</v>
      </c>
      <c r="AK42">
        <v>16.64071449735679</v>
      </c>
      <c r="AL42">
        <v>384.83034718359943</v>
      </c>
    </row>
    <row r="43" spans="2:38" x14ac:dyDescent="0.2">
      <c r="B43">
        <v>1280</v>
      </c>
      <c r="C43">
        <v>1800000</v>
      </c>
      <c r="E43">
        <v>599.85086000000001</v>
      </c>
      <c r="F43">
        <v>-549717.65726999997</v>
      </c>
      <c r="G43" s="2">
        <v>2523156.7190399999</v>
      </c>
      <c r="H43">
        <v>553.15011000000004</v>
      </c>
      <c r="J43">
        <f t="shared" si="12"/>
        <v>1557.2839306544047</v>
      </c>
      <c r="K43">
        <f t="shared" si="13"/>
        <v>0.13167369612179816</v>
      </c>
      <c r="L43">
        <f t="shared" si="14"/>
        <v>0.99895228420222471</v>
      </c>
      <c r="M43">
        <f t="shared" si="15"/>
        <v>-44.10875000001397</v>
      </c>
      <c r="N43">
        <f t="shared" si="16"/>
        <v>-4.5257327499988609</v>
      </c>
      <c r="P43">
        <f t="shared" si="5"/>
        <v>1280</v>
      </c>
      <c r="Q43">
        <v>1800000</v>
      </c>
      <c r="R43">
        <v>599.85086000000001</v>
      </c>
      <c r="S43">
        <v>-549717.65726999997</v>
      </c>
      <c r="T43" s="2">
        <v>2523156.7190399999</v>
      </c>
      <c r="U43">
        <v>553.15011000000004</v>
      </c>
      <c r="V43">
        <v>1985.0156400000001</v>
      </c>
      <c r="W43">
        <f t="shared" si="9"/>
        <v>0.19850156400000002</v>
      </c>
      <c r="Y43">
        <v>1800000</v>
      </c>
      <c r="Z43">
        <v>35.949100000000001</v>
      </c>
      <c r="AA43">
        <v>106.673</v>
      </c>
      <c r="AB43">
        <v>70.7239</v>
      </c>
      <c r="AD43">
        <f t="shared" si="17"/>
        <v>185130.08558781998</v>
      </c>
      <c r="AE43">
        <f t="shared" si="18"/>
        <v>0.20660083752604153</v>
      </c>
      <c r="AF43">
        <f t="shared" si="19"/>
        <v>206.60083752604152</v>
      </c>
      <c r="AG43">
        <f t="shared" si="20"/>
        <v>87.097919953894689</v>
      </c>
      <c r="AH43">
        <f t="shared" si="21"/>
        <v>6.9140571935446312E-3</v>
      </c>
      <c r="AJ43">
        <v>11</v>
      </c>
      <c r="AK43">
        <v>16.960565769972323</v>
      </c>
      <c r="AL43">
        <v>360.43769422123563</v>
      </c>
    </row>
    <row r="44" spans="2:38" x14ac:dyDescent="0.2">
      <c r="B44">
        <v>1360</v>
      </c>
      <c r="C44">
        <v>1900000</v>
      </c>
      <c r="E44">
        <v>599.95839000000001</v>
      </c>
      <c r="F44">
        <v>-549710.95284000004</v>
      </c>
      <c r="G44" s="2">
        <v>2523156.7190399999</v>
      </c>
      <c r="H44">
        <v>678.34675000000004</v>
      </c>
      <c r="J44">
        <f t="shared" si="12"/>
        <v>1563.9883606543299</v>
      </c>
      <c r="K44">
        <f t="shared" si="13"/>
        <v>0.13990330212941054</v>
      </c>
      <c r="L44">
        <f t="shared" si="14"/>
        <v>0.99895228420222471</v>
      </c>
      <c r="M44">
        <f t="shared" si="15"/>
        <v>-37.404320000088774</v>
      </c>
      <c r="N44">
        <f t="shared" si="16"/>
        <v>-4.4161946250009354</v>
      </c>
      <c r="P44">
        <f t="shared" si="5"/>
        <v>1360</v>
      </c>
      <c r="Q44">
        <v>1900000</v>
      </c>
      <c r="R44">
        <v>599.95839000000001</v>
      </c>
      <c r="S44">
        <v>-549710.95284000004</v>
      </c>
      <c r="T44" s="2">
        <v>2523156.7190399999</v>
      </c>
      <c r="U44">
        <v>678.34675000000004</v>
      </c>
      <c r="V44">
        <v>2323.71821</v>
      </c>
      <c r="W44">
        <f t="shared" si="9"/>
        <v>0.23237182100000001</v>
      </c>
      <c r="Y44">
        <v>1900000</v>
      </c>
      <c r="Z44">
        <v>36.030299999999997</v>
      </c>
      <c r="AA44">
        <v>106.901</v>
      </c>
      <c r="AB44">
        <v>70.870699999999999</v>
      </c>
      <c r="AD44">
        <f t="shared" si="17"/>
        <v>186285.2911044569</v>
      </c>
      <c r="AE44">
        <f t="shared" si="18"/>
        <v>0.24035327455995023</v>
      </c>
      <c r="AF44">
        <f t="shared" si="19"/>
        <v>240.35327455995022</v>
      </c>
      <c r="AG44">
        <f t="shared" si="20"/>
        <v>82.486031105223489</v>
      </c>
      <c r="AH44">
        <f t="shared" si="21"/>
        <v>7.3006300816171191E-3</v>
      </c>
      <c r="AJ44">
        <v>12</v>
      </c>
      <c r="AK44">
        <v>20.375851769210826</v>
      </c>
      <c r="AL44">
        <v>330.80483546056882</v>
      </c>
    </row>
    <row r="45" spans="2:38" x14ac:dyDescent="0.2">
      <c r="B45">
        <v>1440</v>
      </c>
      <c r="C45">
        <v>2000000</v>
      </c>
      <c r="E45">
        <v>600.05579999999998</v>
      </c>
      <c r="F45">
        <v>-549706.09224999999</v>
      </c>
      <c r="G45" s="2">
        <v>2523156.7190399999</v>
      </c>
      <c r="H45">
        <v>735.94421</v>
      </c>
      <c r="J45">
        <f t="shared" si="12"/>
        <v>1568.8489506543847</v>
      </c>
      <c r="K45">
        <f t="shared" si="13"/>
        <v>0.14813290813702293</v>
      </c>
      <c r="L45">
        <f t="shared" si="14"/>
        <v>0.99895228420222471</v>
      </c>
      <c r="M45">
        <f t="shared" si="15"/>
        <v>-32.543730000033975</v>
      </c>
      <c r="N45">
        <f t="shared" si="16"/>
        <v>-4.4392426249993147</v>
      </c>
      <c r="P45">
        <f t="shared" si="5"/>
        <v>1440</v>
      </c>
      <c r="Q45">
        <v>2000000</v>
      </c>
      <c r="R45">
        <v>600.05579999999998</v>
      </c>
      <c r="S45">
        <v>-549706.09224999999</v>
      </c>
      <c r="T45" s="2">
        <v>2523156.7190399999</v>
      </c>
      <c r="U45">
        <v>735.94421</v>
      </c>
      <c r="V45">
        <v>2595.75486</v>
      </c>
      <c r="W45">
        <f t="shared" si="9"/>
        <v>0.25957548600000002</v>
      </c>
      <c r="Y45">
        <v>2000000</v>
      </c>
      <c r="Z45">
        <v>35.3078</v>
      </c>
      <c r="AA45">
        <v>106.68</v>
      </c>
      <c r="AB45">
        <v>71.372200000000007</v>
      </c>
      <c r="AD45">
        <f t="shared" si="17"/>
        <v>190267.95442041458</v>
      </c>
      <c r="AE45">
        <f t="shared" si="18"/>
        <v>0.26287130033545131</v>
      </c>
      <c r="AF45">
        <f t="shared" si="19"/>
        <v>262.87130033545128</v>
      </c>
      <c r="AG45">
        <f t="shared" si="20"/>
        <v>79.569001494426161</v>
      </c>
      <c r="AH45">
        <f t="shared" si="21"/>
        <v>7.5682739344439861E-3</v>
      </c>
      <c r="AJ45">
        <v>13</v>
      </c>
      <c r="AK45">
        <v>20.41282872037867</v>
      </c>
      <c r="AL45">
        <v>317.85947042505626</v>
      </c>
    </row>
    <row r="46" spans="2:38" x14ac:dyDescent="0.2">
      <c r="B46">
        <v>1520</v>
      </c>
      <c r="C46">
        <v>2100000</v>
      </c>
      <c r="E46">
        <v>599.98225000000002</v>
      </c>
      <c r="F46">
        <v>-549704.32382000005</v>
      </c>
      <c r="G46" s="2">
        <v>2523156.7190399999</v>
      </c>
      <c r="H46">
        <v>860.39844000000005</v>
      </c>
      <c r="J46">
        <f t="shared" si="12"/>
        <v>1570.6173806543229</v>
      </c>
      <c r="K46">
        <f t="shared" si="13"/>
        <v>0.15636251414463531</v>
      </c>
      <c r="L46">
        <f t="shared" si="14"/>
        <v>0.99895228420222471</v>
      </c>
      <c r="M46">
        <f t="shared" si="15"/>
        <v>-30.77530000009574</v>
      </c>
      <c r="N46">
        <f t="shared" si="16"/>
        <v>-4.4778946250007721</v>
      </c>
      <c r="P46">
        <f t="shared" si="5"/>
        <v>1520</v>
      </c>
      <c r="Q46">
        <v>2100000</v>
      </c>
      <c r="R46">
        <v>599.98225000000002</v>
      </c>
      <c r="S46">
        <v>-549704.32382000005</v>
      </c>
      <c r="T46" s="2">
        <v>2523156.7190399999</v>
      </c>
      <c r="U46">
        <v>860.39844000000005</v>
      </c>
      <c r="V46">
        <v>3014.3774899999999</v>
      </c>
      <c r="W46">
        <f t="shared" si="9"/>
        <v>0.30143774899999998</v>
      </c>
      <c r="Y46">
        <v>2100000</v>
      </c>
      <c r="Z46">
        <v>35.457000000000001</v>
      </c>
      <c r="AA46">
        <v>108.64400000000001</v>
      </c>
      <c r="AB46">
        <v>73.186999999999998</v>
      </c>
      <c r="AD46">
        <f t="shared" si="17"/>
        <v>205154.11566260623</v>
      </c>
      <c r="AE46">
        <f t="shared" si="18"/>
        <v>0.28311478556562153</v>
      </c>
      <c r="AF46">
        <f t="shared" si="19"/>
        <v>283.1147855656215</v>
      </c>
      <c r="AG46">
        <f t="shared" si="20"/>
        <v>81.278821350014113</v>
      </c>
      <c r="AH46">
        <f t="shared" si="21"/>
        <v>7.4090641325459542E-3</v>
      </c>
      <c r="AJ46">
        <v>14</v>
      </c>
      <c r="AK46">
        <v>23.08811493521517</v>
      </c>
      <c r="AL46">
        <v>309.6615932262917</v>
      </c>
    </row>
    <row r="47" spans="2:38" x14ac:dyDescent="0.2">
      <c r="B47">
        <v>1600</v>
      </c>
      <c r="C47">
        <v>2200000</v>
      </c>
      <c r="E47">
        <v>600.04683999999997</v>
      </c>
      <c r="F47">
        <v>-549694.76922000002</v>
      </c>
      <c r="G47">
        <v>2523156.7190399999</v>
      </c>
      <c r="H47">
        <v>982.21604000000002</v>
      </c>
      <c r="J47">
        <f t="shared" si="12"/>
        <v>1580.1719806543551</v>
      </c>
      <c r="K47">
        <f t="shared" si="13"/>
        <v>0.16459212015224772</v>
      </c>
      <c r="L47">
        <f t="shared" si="14"/>
        <v>0.99895228420222471</v>
      </c>
      <c r="M47">
        <f t="shared" si="15"/>
        <v>-21.220700000063516</v>
      </c>
      <c r="N47">
        <f t="shared" si="16"/>
        <v>-4.3805674999995974</v>
      </c>
      <c r="P47">
        <f t="shared" si="5"/>
        <v>1600</v>
      </c>
      <c r="Q47">
        <v>2200000</v>
      </c>
      <c r="R47">
        <v>600.04683999999997</v>
      </c>
      <c r="S47">
        <v>-549694.76922000002</v>
      </c>
      <c r="T47">
        <v>2523156.7190399999</v>
      </c>
      <c r="U47">
        <v>982.21604000000002</v>
      </c>
      <c r="V47">
        <v>3385.58592</v>
      </c>
      <c r="W47">
        <f t="shared" si="9"/>
        <v>0.33855859199999999</v>
      </c>
      <c r="Y47">
        <v>2200000</v>
      </c>
      <c r="Z47">
        <v>35.308700000000002</v>
      </c>
      <c r="AA47">
        <v>108.03400000000001</v>
      </c>
      <c r="AB47">
        <v>72.725300000000004</v>
      </c>
      <c r="AD47">
        <f t="shared" si="17"/>
        <v>201295.91517513088</v>
      </c>
      <c r="AE47">
        <f t="shared" si="18"/>
        <v>0.32407387688241901</v>
      </c>
      <c r="AF47">
        <f t="shared" si="19"/>
        <v>324.07387688241903</v>
      </c>
      <c r="AG47">
        <f t="shared" si="20"/>
        <v>75.762750074039886</v>
      </c>
      <c r="AH47">
        <f t="shared" si="21"/>
        <v>7.9484971098791185E-3</v>
      </c>
      <c r="AJ47">
        <v>15</v>
      </c>
      <c r="AK47">
        <v>22.663760185759362</v>
      </c>
      <c r="AL47">
        <v>300.84864631700896</v>
      </c>
    </row>
    <row r="48" spans="2:38" x14ac:dyDescent="0.2">
      <c r="B48">
        <v>1680</v>
      </c>
      <c r="C48">
        <v>2300000</v>
      </c>
      <c r="E48">
        <v>599.98690999999997</v>
      </c>
      <c r="F48">
        <v>-549688.70463000005</v>
      </c>
      <c r="G48">
        <v>2523156.7190399999</v>
      </c>
      <c r="H48">
        <v>1095.41534</v>
      </c>
      <c r="J48">
        <f t="shared" si="12"/>
        <v>1586.2365706543205</v>
      </c>
      <c r="K48">
        <f t="shared" si="13"/>
        <v>0.17282172615986011</v>
      </c>
      <c r="L48">
        <f t="shared" si="14"/>
        <v>0.99895228420222471</v>
      </c>
      <c r="M48">
        <f t="shared" si="15"/>
        <v>-15.156110000098124</v>
      </c>
      <c r="N48">
        <f t="shared" si="16"/>
        <v>-4.4241926250004324</v>
      </c>
      <c r="P48">
        <f t="shared" si="5"/>
        <v>1680</v>
      </c>
      <c r="Q48">
        <v>2300000</v>
      </c>
      <c r="R48">
        <v>599.98690999999997</v>
      </c>
      <c r="S48">
        <v>-549688.70463000005</v>
      </c>
      <c r="T48">
        <v>2523156.7190399999</v>
      </c>
      <c r="U48">
        <v>1095.41534</v>
      </c>
      <c r="V48">
        <v>3812.5601900000001</v>
      </c>
      <c r="W48">
        <f t="shared" si="9"/>
        <v>0.38125601900000006</v>
      </c>
      <c r="Y48">
        <v>2300000</v>
      </c>
      <c r="Z48">
        <v>35.639200000000002</v>
      </c>
      <c r="AA48">
        <v>108.78</v>
      </c>
      <c r="AB48">
        <v>73.140799999999999</v>
      </c>
      <c r="AD48">
        <f t="shared" si="17"/>
        <v>204765.84432010894</v>
      </c>
      <c r="AE48">
        <f t="shared" si="18"/>
        <v>0.35876026737177358</v>
      </c>
      <c r="AF48">
        <f t="shared" si="19"/>
        <v>358.76026737177358</v>
      </c>
      <c r="AG48">
        <f t="shared" si="20"/>
        <v>73.398804434267618</v>
      </c>
      <c r="AH48">
        <f t="shared" si="21"/>
        <v>8.2044933107773017E-3</v>
      </c>
      <c r="AJ48">
        <v>16</v>
      </c>
      <c r="AK48">
        <v>24.639267403287555</v>
      </c>
      <c r="AL48">
        <v>274.4033976259135</v>
      </c>
    </row>
    <row r="49" spans="2:38" x14ac:dyDescent="0.2">
      <c r="B49">
        <v>1760</v>
      </c>
      <c r="C49">
        <v>2400000</v>
      </c>
      <c r="E49">
        <v>600.07551999999998</v>
      </c>
      <c r="F49">
        <v>-549680.12590999994</v>
      </c>
      <c r="G49">
        <v>2523156.7190399999</v>
      </c>
      <c r="H49">
        <v>1256.4388300000001</v>
      </c>
      <c r="J49">
        <f t="shared" si="12"/>
        <v>1594.8152906544274</v>
      </c>
      <c r="K49">
        <f t="shared" si="13"/>
        <v>0.18105133216747249</v>
      </c>
      <c r="L49">
        <f t="shared" si="14"/>
        <v>0.99895228420222471</v>
      </c>
      <c r="M49">
        <f t="shared" si="15"/>
        <v>-6.5773899999912828</v>
      </c>
      <c r="N49">
        <f t="shared" si="16"/>
        <v>-4.3927659999986641</v>
      </c>
      <c r="P49">
        <f t="shared" si="5"/>
        <v>1760</v>
      </c>
      <c r="Q49">
        <v>2400000</v>
      </c>
      <c r="R49">
        <v>600.07551999999998</v>
      </c>
      <c r="S49">
        <v>-549680.12590999994</v>
      </c>
      <c r="T49">
        <v>2523156.7190399999</v>
      </c>
      <c r="U49">
        <v>1256.4388300000001</v>
      </c>
      <c r="V49">
        <v>4209.5096899999999</v>
      </c>
      <c r="W49">
        <f t="shared" si="9"/>
        <v>0.42095096900000001</v>
      </c>
      <c r="Y49">
        <v>2400000</v>
      </c>
      <c r="Z49">
        <v>35.777099999999997</v>
      </c>
      <c r="AA49">
        <v>108.61</v>
      </c>
      <c r="AB49">
        <v>72.832899999999995</v>
      </c>
      <c r="AD49">
        <f t="shared" si="17"/>
        <v>202190.71391595656</v>
      </c>
      <c r="AE49">
        <f t="shared" si="18"/>
        <v>0.40115799735885299</v>
      </c>
      <c r="AF49">
        <f t="shared" si="19"/>
        <v>401.15799735885298</v>
      </c>
      <c r="AG49">
        <f t="shared" si="20"/>
        <v>69.181390863743758</v>
      </c>
      <c r="AH49">
        <f t="shared" si="21"/>
        <v>8.7046529779382896E-3</v>
      </c>
      <c r="AJ49">
        <v>17</v>
      </c>
      <c r="AK49">
        <v>27.742641257993522</v>
      </c>
      <c r="AL49">
        <v>264.2488270985761</v>
      </c>
    </row>
    <row r="50" spans="2:38" x14ac:dyDescent="0.2">
      <c r="B50">
        <v>1840</v>
      </c>
      <c r="C50">
        <v>2500000</v>
      </c>
      <c r="E50">
        <v>599.90767000000005</v>
      </c>
      <c r="F50">
        <v>-549677.71638</v>
      </c>
      <c r="G50">
        <v>2523156.7190399999</v>
      </c>
      <c r="H50">
        <v>1396.3080600000001</v>
      </c>
      <c r="J50">
        <f t="shared" si="12"/>
        <v>1597.2248206543736</v>
      </c>
      <c r="K50">
        <f t="shared" si="13"/>
        <v>0.18928093817508487</v>
      </c>
      <c r="L50">
        <f t="shared" si="14"/>
        <v>0.99895228420222471</v>
      </c>
      <c r="M50">
        <f t="shared" si="15"/>
        <v>-4.1678600000450388</v>
      </c>
      <c r="N50">
        <f t="shared" si="16"/>
        <v>-4.4698808750006718</v>
      </c>
      <c r="P50">
        <f t="shared" si="5"/>
        <v>1840</v>
      </c>
      <c r="Q50">
        <v>2500000</v>
      </c>
      <c r="R50">
        <v>599.90767000000005</v>
      </c>
      <c r="S50">
        <v>-549677.71638</v>
      </c>
      <c r="T50">
        <v>2523156.7190399999</v>
      </c>
      <c r="U50">
        <v>1396.3080600000001</v>
      </c>
      <c r="V50">
        <v>4701.8760000000002</v>
      </c>
      <c r="W50">
        <f t="shared" si="9"/>
        <v>0.47018760000000004</v>
      </c>
      <c r="Y50">
        <v>2500000</v>
      </c>
      <c r="Z50">
        <v>35.866599999999998</v>
      </c>
      <c r="AA50">
        <v>109.093</v>
      </c>
      <c r="AB50">
        <v>73.226399999999998</v>
      </c>
      <c r="AD50">
        <f t="shared" si="17"/>
        <v>205485.62635858019</v>
      </c>
      <c r="AE50">
        <f t="shared" si="18"/>
        <v>0.44089469138813958</v>
      </c>
      <c r="AF50">
        <f t="shared" si="19"/>
        <v>440.89469138813956</v>
      </c>
      <c r="AG50">
        <f t="shared" si="20"/>
        <v>67.251871844096186</v>
      </c>
      <c r="AH50">
        <f t="shared" si="21"/>
        <v>8.9543976024343934E-3</v>
      </c>
      <c r="AJ50">
        <v>18</v>
      </c>
      <c r="AK50">
        <v>31.315675636378501</v>
      </c>
      <c r="AL50">
        <v>259.07131331266851</v>
      </c>
    </row>
    <row r="51" spans="2:38" x14ac:dyDescent="0.2">
      <c r="B51">
        <v>1920</v>
      </c>
      <c r="C51">
        <v>2600000</v>
      </c>
      <c r="E51">
        <v>599.97514000000001</v>
      </c>
      <c r="F51">
        <v>-549664.35471999994</v>
      </c>
      <c r="G51">
        <v>2523156.7190399999</v>
      </c>
      <c r="H51">
        <v>1567.4724699999999</v>
      </c>
      <c r="J51">
        <f t="shared" si="12"/>
        <v>1610.5864806544269</v>
      </c>
      <c r="K51">
        <f t="shared" si="13"/>
        <v>0.19751054418269726</v>
      </c>
      <c r="L51">
        <f t="shared" si="14"/>
        <v>0.99895228420222471</v>
      </c>
      <c r="M51">
        <f t="shared" si="15"/>
        <v>9.1938000000081956</v>
      </c>
      <c r="N51">
        <f t="shared" si="16"/>
        <v>-4.3329792499993349</v>
      </c>
      <c r="P51">
        <f t="shared" si="5"/>
        <v>1920</v>
      </c>
      <c r="Q51">
        <v>2600000</v>
      </c>
      <c r="R51">
        <v>599.97514000000001</v>
      </c>
      <c r="S51">
        <v>-549664.35471999994</v>
      </c>
      <c r="T51">
        <v>2523156.7190399999</v>
      </c>
      <c r="U51">
        <v>1567.4724699999999</v>
      </c>
      <c r="V51">
        <v>5175.5597399999997</v>
      </c>
      <c r="W51">
        <f t="shared" si="9"/>
        <v>0.51755597399999997</v>
      </c>
      <c r="Y51">
        <v>2600000</v>
      </c>
      <c r="Z51">
        <v>35.978200000000001</v>
      </c>
      <c r="AA51">
        <v>109.264</v>
      </c>
      <c r="AB51">
        <v>73.285799999999995</v>
      </c>
      <c r="AD51">
        <f t="shared" si="17"/>
        <v>205986.09135710768</v>
      </c>
      <c r="AE51">
        <f t="shared" si="18"/>
        <v>0.48413287658517112</v>
      </c>
      <c r="AF51">
        <f t="shared" si="19"/>
        <v>484.13287658517112</v>
      </c>
      <c r="AG51">
        <f t="shared" si="20"/>
        <v>64.60667927877617</v>
      </c>
      <c r="AH51">
        <f t="shared" si="21"/>
        <v>9.3210176830405157E-3</v>
      </c>
      <c r="AJ51">
        <v>19</v>
      </c>
      <c r="AK51">
        <v>29.689983695487825</v>
      </c>
      <c r="AL51">
        <v>233.05512203403114</v>
      </c>
    </row>
    <row r="52" spans="2:38" x14ac:dyDescent="0.2">
      <c r="B52">
        <v>2000</v>
      </c>
      <c r="C52">
        <v>2700000</v>
      </c>
      <c r="E52">
        <v>599.90682000000004</v>
      </c>
      <c r="F52">
        <v>-549653.68143</v>
      </c>
      <c r="G52">
        <v>2523156.7190399999</v>
      </c>
      <c r="H52">
        <v>1758.1365699999999</v>
      </c>
      <c r="J52">
        <f t="shared" si="12"/>
        <v>1621.2597706543747</v>
      </c>
      <c r="K52">
        <f t="shared" si="13"/>
        <v>0.20574015019030964</v>
      </c>
      <c r="L52">
        <f t="shared" si="14"/>
        <v>0.99895228420222471</v>
      </c>
      <c r="M52">
        <f t="shared" si="15"/>
        <v>19.867089999956079</v>
      </c>
      <c r="N52">
        <f t="shared" si="16"/>
        <v>-4.3665838750006518</v>
      </c>
      <c r="P52">
        <f t="shared" si="5"/>
        <v>2000</v>
      </c>
      <c r="Q52">
        <v>2700000</v>
      </c>
      <c r="R52">
        <v>599.90682000000004</v>
      </c>
      <c r="S52">
        <v>-549653.68143</v>
      </c>
      <c r="T52">
        <v>2523156.7190399999</v>
      </c>
      <c r="U52">
        <v>1758.1365699999999</v>
      </c>
      <c r="V52">
        <v>5698.0553200000004</v>
      </c>
      <c r="W52">
        <f t="shared" si="9"/>
        <v>0.56980553200000006</v>
      </c>
      <c r="Y52">
        <v>2700000</v>
      </c>
      <c r="Z52">
        <v>36.392499999999998</v>
      </c>
      <c r="AA52">
        <v>109.518</v>
      </c>
      <c r="AB52">
        <v>73.125500000000002</v>
      </c>
      <c r="AD52">
        <f t="shared" si="17"/>
        <v>204637.36901893601</v>
      </c>
      <c r="AE52">
        <f t="shared" si="18"/>
        <v>0.53652117186291559</v>
      </c>
      <c r="AF52">
        <f t="shared" si="19"/>
        <v>536.52117186291559</v>
      </c>
      <c r="AG52">
        <f t="shared" si="20"/>
        <v>61.616311811601626</v>
      </c>
      <c r="AH52">
        <f t="shared" si="21"/>
        <v>9.7733860124781559E-3</v>
      </c>
      <c r="AJ52">
        <v>20</v>
      </c>
      <c r="AK52">
        <v>32.106665107793397</v>
      </c>
      <c r="AL52">
        <v>229.42357528982305</v>
      </c>
    </row>
    <row r="53" spans="2:38" x14ac:dyDescent="0.2">
      <c r="B53">
        <v>2080</v>
      </c>
      <c r="C53">
        <v>2800000</v>
      </c>
      <c r="E53">
        <v>599.96277999999995</v>
      </c>
      <c r="F53">
        <v>-549640.42293</v>
      </c>
      <c r="G53">
        <v>2523156.7190399999</v>
      </c>
      <c r="H53">
        <v>1910.3545899999999</v>
      </c>
      <c r="J53">
        <f t="shared" si="12"/>
        <v>1634.518270654371</v>
      </c>
      <c r="K53">
        <f t="shared" si="13"/>
        <v>0.21396975619792202</v>
      </c>
      <c r="L53">
        <f t="shared" si="14"/>
        <v>0.99895228420222471</v>
      </c>
      <c r="M53">
        <f t="shared" si="15"/>
        <v>33.125589999952354</v>
      </c>
      <c r="N53">
        <f t="shared" si="16"/>
        <v>-4.3342687500000467</v>
      </c>
      <c r="P53">
        <f t="shared" si="5"/>
        <v>2080</v>
      </c>
      <c r="Q53">
        <v>2800000</v>
      </c>
      <c r="R53">
        <v>599.96277999999995</v>
      </c>
      <c r="S53">
        <v>-549640.42293</v>
      </c>
      <c r="T53">
        <v>2523156.7190399999</v>
      </c>
      <c r="U53">
        <v>1910.3545899999999</v>
      </c>
      <c r="V53">
        <v>6195.6308600000002</v>
      </c>
      <c r="W53">
        <f t="shared" si="9"/>
        <v>0.6195630860000001</v>
      </c>
      <c r="Y53">
        <v>2800000</v>
      </c>
      <c r="Z53">
        <v>36.465499999999999</v>
      </c>
      <c r="AA53">
        <v>109.63</v>
      </c>
      <c r="AB53">
        <v>73.164500000000004</v>
      </c>
      <c r="AD53">
        <f t="shared" si="17"/>
        <v>204964.96122315765</v>
      </c>
      <c r="AE53">
        <f t="shared" si="18"/>
        <v>0.58243981639484488</v>
      </c>
      <c r="AF53">
        <f t="shared" si="19"/>
        <v>582.43981639484491</v>
      </c>
      <c r="AG53">
        <f t="shared" si="20"/>
        <v>59.341297907973811</v>
      </c>
      <c r="AH53">
        <f t="shared" si="21"/>
        <v>1.0148075981315554E-2</v>
      </c>
      <c r="AJ53">
        <v>21</v>
      </c>
      <c r="AK53">
        <v>37.193926726569529</v>
      </c>
      <c r="AL53">
        <v>223.6440670734672</v>
      </c>
    </row>
    <row r="54" spans="2:38" x14ac:dyDescent="0.2">
      <c r="B54">
        <v>2160</v>
      </c>
      <c r="C54">
        <v>2900000</v>
      </c>
      <c r="E54">
        <v>600.03309999999999</v>
      </c>
      <c r="F54">
        <v>-549627.24580000003</v>
      </c>
      <c r="G54">
        <v>2523156.7190399999</v>
      </c>
      <c r="H54">
        <v>2080.6934799999999</v>
      </c>
      <c r="J54">
        <f t="shared" si="12"/>
        <v>1647.6954006543383</v>
      </c>
      <c r="K54">
        <f t="shared" si="13"/>
        <v>0.22219936220553441</v>
      </c>
      <c r="L54">
        <f t="shared" si="14"/>
        <v>0.99895228420222471</v>
      </c>
      <c r="M54">
        <f t="shared" si="15"/>
        <v>46.302719999919645</v>
      </c>
      <c r="N54">
        <f t="shared" si="16"/>
        <v>-4.3352858750004089</v>
      </c>
      <c r="P54">
        <f t="shared" si="5"/>
        <v>2160</v>
      </c>
      <c r="Q54">
        <v>2900000</v>
      </c>
      <c r="R54">
        <v>600.03309999999999</v>
      </c>
      <c r="S54">
        <v>-549627.24580000003</v>
      </c>
      <c r="T54">
        <v>2523156.7190399999</v>
      </c>
      <c r="U54">
        <v>2080.6934799999999</v>
      </c>
      <c r="V54">
        <v>6877.1162000000004</v>
      </c>
      <c r="W54">
        <f t="shared" si="9"/>
        <v>0.68771162000000008</v>
      </c>
      <c r="Y54">
        <v>2900000</v>
      </c>
      <c r="Z54">
        <v>36.606400000000001</v>
      </c>
      <c r="AA54">
        <v>109.955</v>
      </c>
      <c r="AB54">
        <v>73.348600000000005</v>
      </c>
      <c r="AD54">
        <f t="shared" si="17"/>
        <v>206516.08549290622</v>
      </c>
      <c r="AE54">
        <f t="shared" si="18"/>
        <v>0.64164915227340114</v>
      </c>
      <c r="AF54">
        <f t="shared" si="19"/>
        <v>641.64915227340111</v>
      </c>
      <c r="AG54">
        <f t="shared" si="20"/>
        <v>57.575919761031535</v>
      </c>
      <c r="AH54">
        <f t="shared" si="21"/>
        <v>1.0459233695257097E-2</v>
      </c>
      <c r="AJ54">
        <v>22</v>
      </c>
      <c r="AK54">
        <v>37.982527018741592</v>
      </c>
      <c r="AL54">
        <v>218.92239236971409</v>
      </c>
    </row>
    <row r="55" spans="2:38" x14ac:dyDescent="0.2">
      <c r="B55">
        <v>2240</v>
      </c>
      <c r="C55">
        <v>3000000</v>
      </c>
      <c r="E55">
        <v>600.05643999999995</v>
      </c>
      <c r="F55">
        <v>-549614.11938000005</v>
      </c>
      <c r="G55">
        <v>2523156.7190399999</v>
      </c>
      <c r="H55">
        <v>2316.5654599999998</v>
      </c>
      <c r="J55">
        <f t="shared" si="12"/>
        <v>1660.8218206543243</v>
      </c>
      <c r="K55">
        <f t="shared" si="13"/>
        <v>0.23042896821314679</v>
      </c>
      <c r="L55">
        <f t="shared" si="14"/>
        <v>0.99895228420222471</v>
      </c>
      <c r="M55">
        <f t="shared" si="15"/>
        <v>59.429139999905601</v>
      </c>
      <c r="N55">
        <f t="shared" si="16"/>
        <v>-4.3359197500001754</v>
      </c>
      <c r="P55">
        <f t="shared" si="5"/>
        <v>2240</v>
      </c>
      <c r="Q55">
        <v>3000000</v>
      </c>
      <c r="R55">
        <v>600.05643999999995</v>
      </c>
      <c r="S55">
        <v>-549614.11938000005</v>
      </c>
      <c r="T55">
        <v>2523156.7190399999</v>
      </c>
      <c r="U55">
        <v>2316.5654599999998</v>
      </c>
      <c r="V55">
        <v>7456.5244199999997</v>
      </c>
      <c r="W55">
        <f t="shared" si="9"/>
        <v>0.74565244200000003</v>
      </c>
      <c r="Y55">
        <v>3000000</v>
      </c>
      <c r="Z55">
        <v>36.232100000000003</v>
      </c>
      <c r="AA55">
        <v>109.92</v>
      </c>
      <c r="AB55">
        <v>73.687899999999999</v>
      </c>
      <c r="AD55">
        <f t="shared" si="17"/>
        <v>209395.30386176423</v>
      </c>
      <c r="AE55">
        <f t="shared" si="18"/>
        <v>0.68614302641227687</v>
      </c>
      <c r="AF55">
        <f t="shared" si="19"/>
        <v>686.14302641227687</v>
      </c>
      <c r="AG55">
        <f t="shared" si="20"/>
        <v>56.293683922122504</v>
      </c>
      <c r="AH55">
        <f t="shared" si="21"/>
        <v>1.0697470089772275E-2</v>
      </c>
      <c r="AJ55">
        <v>23</v>
      </c>
      <c r="AK55">
        <v>37.976170905053401</v>
      </c>
      <c r="AL55">
        <v>199.14683590338606</v>
      </c>
    </row>
    <row r="56" spans="2:38" x14ac:dyDescent="0.2">
      <c r="B56">
        <v>2320</v>
      </c>
      <c r="C56">
        <v>3100000</v>
      </c>
      <c r="E56">
        <v>600.03630999999996</v>
      </c>
      <c r="F56">
        <v>-549599.50176999997</v>
      </c>
      <c r="G56">
        <v>2523156.7190399999</v>
      </c>
      <c r="H56">
        <v>2533.3737599999999</v>
      </c>
      <c r="J56">
        <f t="shared" si="12"/>
        <v>1675.4394306543982</v>
      </c>
      <c r="K56">
        <f t="shared" si="13"/>
        <v>0.23865857422075917</v>
      </c>
      <c r="L56">
        <f t="shared" si="14"/>
        <v>0.99895228420222471</v>
      </c>
      <c r="M56">
        <f t="shared" si="15"/>
        <v>74.046749999979511</v>
      </c>
      <c r="N56">
        <f t="shared" si="16"/>
        <v>-4.317279874999076</v>
      </c>
      <c r="P56">
        <f t="shared" si="5"/>
        <v>2320</v>
      </c>
      <c r="Q56">
        <v>3100000</v>
      </c>
      <c r="R56">
        <v>600.03630999999996</v>
      </c>
      <c r="S56">
        <v>-549599.50176999997</v>
      </c>
      <c r="T56">
        <v>2523156.7190399999</v>
      </c>
      <c r="U56">
        <v>2533.3737599999999</v>
      </c>
      <c r="V56">
        <v>8149.0441099999998</v>
      </c>
      <c r="W56">
        <f t="shared" si="9"/>
        <v>0.814904411</v>
      </c>
      <c r="Y56">
        <v>3100000</v>
      </c>
      <c r="Z56">
        <v>36.537999999999997</v>
      </c>
      <c r="AA56">
        <v>110.248</v>
      </c>
      <c r="AB56">
        <v>73.709999999999994</v>
      </c>
      <c r="AD56">
        <f t="shared" si="17"/>
        <v>209583.76184108996</v>
      </c>
      <c r="AE56">
        <f t="shared" si="18"/>
        <v>0.74919381614076785</v>
      </c>
      <c r="AF56">
        <f t="shared" si="19"/>
        <v>749.19381614076781</v>
      </c>
      <c r="AG56">
        <f t="shared" si="20"/>
        <v>54.401440250303601</v>
      </c>
      <c r="AH56">
        <f t="shared" si="21"/>
        <v>1.1069559872482222E-2</v>
      </c>
      <c r="AJ56">
        <v>24</v>
      </c>
      <c r="AK56">
        <v>40.174167029989867</v>
      </c>
      <c r="AL56">
        <v>196.51587745579249</v>
      </c>
    </row>
    <row r="57" spans="2:38" x14ac:dyDescent="0.2">
      <c r="B57">
        <v>2400</v>
      </c>
      <c r="C57">
        <v>3200000</v>
      </c>
      <c r="E57">
        <v>600.03543999999999</v>
      </c>
      <c r="F57">
        <v>-549580.07325000002</v>
      </c>
      <c r="G57">
        <v>2523156.7190399999</v>
      </c>
      <c r="H57">
        <v>2722.8767200000002</v>
      </c>
      <c r="J57">
        <f t="shared" si="12"/>
        <v>1694.8679506543558</v>
      </c>
      <c r="K57">
        <f t="shared" si="13"/>
        <v>0.24688818022837156</v>
      </c>
      <c r="L57">
        <f t="shared" si="14"/>
        <v>0.99895228420222471</v>
      </c>
      <c r="M57">
        <f t="shared" si="15"/>
        <v>93.475269999937154</v>
      </c>
      <c r="N57">
        <f t="shared" si="16"/>
        <v>-4.2571435000005291</v>
      </c>
      <c r="P57">
        <f t="shared" si="5"/>
        <v>2400</v>
      </c>
      <c r="Q57">
        <v>3200000</v>
      </c>
      <c r="R57">
        <v>600.03543999999999</v>
      </c>
      <c r="S57">
        <v>-549580.07325000002</v>
      </c>
      <c r="T57">
        <v>2523156.7190399999</v>
      </c>
      <c r="U57">
        <v>2722.8767200000002</v>
      </c>
      <c r="V57">
        <v>8874.5114400000002</v>
      </c>
      <c r="W57">
        <f t="shared" si="9"/>
        <v>0.88745114400000003</v>
      </c>
      <c r="Y57">
        <v>3200000</v>
      </c>
      <c r="Z57">
        <v>36.658099999999997</v>
      </c>
      <c r="AA57">
        <v>110.357</v>
      </c>
      <c r="AB57">
        <v>73.698899999999995</v>
      </c>
      <c r="AD57">
        <f t="shared" si="17"/>
        <v>209489.09234804381</v>
      </c>
      <c r="AE57">
        <f t="shared" si="18"/>
        <v>0.81625938043257518</v>
      </c>
      <c r="AF57">
        <f t="shared" si="19"/>
        <v>816.2593804325752</v>
      </c>
      <c r="AG57">
        <f t="shared" si="20"/>
        <v>52.564304754996662</v>
      </c>
      <c r="AH57">
        <f t="shared" si="21"/>
        <v>1.1456443736997321E-2</v>
      </c>
      <c r="AJ57">
        <v>25</v>
      </c>
      <c r="AK57">
        <v>45.767162234708913</v>
      </c>
      <c r="AL57">
        <v>193.0525501421952</v>
      </c>
    </row>
    <row r="58" spans="2:38" x14ac:dyDescent="0.2">
      <c r="B58">
        <v>2480</v>
      </c>
      <c r="C58">
        <v>3300000</v>
      </c>
      <c r="E58">
        <v>599.96529999999996</v>
      </c>
      <c r="F58">
        <v>-549565.04938999994</v>
      </c>
      <c r="G58">
        <v>2523156.7190399999</v>
      </c>
      <c r="H58">
        <v>2973.1629499999999</v>
      </c>
      <c r="J58">
        <f t="shared" si="12"/>
        <v>1709.8918106544297</v>
      </c>
      <c r="K58">
        <f t="shared" si="13"/>
        <v>0.25511778623598397</v>
      </c>
      <c r="L58">
        <f t="shared" si="14"/>
        <v>0.99895228420222471</v>
      </c>
      <c r="M58">
        <f t="shared" si="15"/>
        <v>108.49913000001106</v>
      </c>
      <c r="N58">
        <f t="shared" si="16"/>
        <v>-4.3122017499990761</v>
      </c>
      <c r="P58">
        <f t="shared" si="5"/>
        <v>2480</v>
      </c>
      <c r="Q58">
        <v>3300000</v>
      </c>
      <c r="R58">
        <v>599.96529999999996</v>
      </c>
      <c r="S58">
        <v>-549565.04938999994</v>
      </c>
      <c r="T58">
        <v>2523156.7190399999</v>
      </c>
      <c r="U58">
        <v>2973.1629499999999</v>
      </c>
      <c r="V58">
        <v>9683.3873899999999</v>
      </c>
      <c r="W58">
        <f t="shared" si="9"/>
        <v>0.968338739</v>
      </c>
      <c r="Y58">
        <v>3300000</v>
      </c>
      <c r="Z58">
        <v>36.912100000000002</v>
      </c>
      <c r="AA58">
        <v>110.536</v>
      </c>
      <c r="AB58">
        <v>73.623900000000006</v>
      </c>
      <c r="AD58">
        <f t="shared" si="17"/>
        <v>208850.18057501581</v>
      </c>
      <c r="AE58">
        <f t="shared" si="18"/>
        <v>0.89338282296315996</v>
      </c>
      <c r="AF58">
        <f t="shared" si="19"/>
        <v>893.38282296315992</v>
      </c>
      <c r="AG58">
        <f t="shared" si="20"/>
        <v>50.713539815433272</v>
      </c>
      <c r="AH58">
        <f t="shared" si="21"/>
        <v>1.1874540846323193E-2</v>
      </c>
      <c r="AJ58">
        <v>26</v>
      </c>
      <c r="AK58">
        <v>52.930617526877342</v>
      </c>
      <c r="AL58">
        <v>186.60843112636556</v>
      </c>
    </row>
    <row r="59" spans="2:38" x14ac:dyDescent="0.2">
      <c r="B59">
        <v>2560</v>
      </c>
      <c r="C59">
        <v>3400000</v>
      </c>
      <c r="E59">
        <v>599.99186999999995</v>
      </c>
      <c r="F59">
        <v>-549544.65006999997</v>
      </c>
      <c r="G59">
        <v>2523156.7190399999</v>
      </c>
      <c r="H59">
        <v>3216.7888400000002</v>
      </c>
      <c r="J59">
        <f t="shared" si="12"/>
        <v>1730.2911306543974</v>
      </c>
      <c r="K59">
        <f t="shared" si="13"/>
        <v>0.26334739224359632</v>
      </c>
      <c r="L59">
        <f t="shared" si="14"/>
        <v>0.99895228420222471</v>
      </c>
      <c r="M59">
        <f t="shared" si="15"/>
        <v>128.89844999997877</v>
      </c>
      <c r="N59">
        <f t="shared" si="16"/>
        <v>-4.2450085000004041</v>
      </c>
      <c r="P59">
        <f t="shared" si="5"/>
        <v>2560</v>
      </c>
      <c r="Q59">
        <v>3400000</v>
      </c>
      <c r="R59">
        <v>599.99186999999995</v>
      </c>
      <c r="S59">
        <v>-549544.65006999997</v>
      </c>
      <c r="T59">
        <v>2523156.7190399999</v>
      </c>
      <c r="U59">
        <v>3216.7888400000002</v>
      </c>
      <c r="V59">
        <v>10472.667219999999</v>
      </c>
      <c r="W59">
        <f t="shared" si="9"/>
        <v>1.047266722</v>
      </c>
      <c r="Y59">
        <v>3400000</v>
      </c>
      <c r="Z59">
        <v>37.3827</v>
      </c>
      <c r="AA59">
        <v>110.367</v>
      </c>
      <c r="AB59">
        <v>72.984300000000005</v>
      </c>
      <c r="AD59">
        <f t="shared" si="17"/>
        <v>203454.23706052703</v>
      </c>
      <c r="AE59">
        <f t="shared" si="18"/>
        <v>0.99182650873689793</v>
      </c>
      <c r="AF59">
        <f t="shared" si="19"/>
        <v>991.82650873689795</v>
      </c>
      <c r="AG59">
        <f t="shared" si="20"/>
        <v>47.859430296034908</v>
      </c>
      <c r="AH59">
        <f t="shared" si="21"/>
        <v>1.2582682164728807E-2</v>
      </c>
      <c r="AJ59">
        <v>27</v>
      </c>
      <c r="AK59">
        <v>47.08633143493617</v>
      </c>
      <c r="AL59">
        <v>185.51587197431064</v>
      </c>
    </row>
    <row r="60" spans="2:38" x14ac:dyDescent="0.2">
      <c r="B60">
        <v>2640</v>
      </c>
      <c r="C60">
        <v>3500000</v>
      </c>
      <c r="E60">
        <v>600.00606000000005</v>
      </c>
      <c r="F60">
        <v>-549524.79162999999</v>
      </c>
      <c r="G60">
        <v>2523156.7190399999</v>
      </c>
      <c r="H60">
        <v>3506.1428500000002</v>
      </c>
      <c r="J60">
        <f t="shared" si="12"/>
        <v>1750.1495706543792</v>
      </c>
      <c r="K60">
        <f t="shared" si="13"/>
        <v>0.27157699825120873</v>
      </c>
      <c r="L60">
        <f t="shared" si="14"/>
        <v>0.99895228420222471</v>
      </c>
      <c r="M60">
        <f t="shared" si="15"/>
        <v>148.75688999996055</v>
      </c>
      <c r="N60">
        <f t="shared" si="16"/>
        <v>-4.2517695000002274</v>
      </c>
      <c r="P60">
        <f t="shared" si="5"/>
        <v>2640</v>
      </c>
      <c r="Q60">
        <v>3500000</v>
      </c>
      <c r="R60">
        <v>600.00606000000005</v>
      </c>
      <c r="S60">
        <v>-549524.79162999999</v>
      </c>
      <c r="T60">
        <v>2523156.7190399999</v>
      </c>
      <c r="U60">
        <v>3506.1428500000002</v>
      </c>
      <c r="V60">
        <v>11456.085779999999</v>
      </c>
      <c r="W60">
        <f t="shared" si="9"/>
        <v>1.145608578</v>
      </c>
      <c r="Y60">
        <v>3500000</v>
      </c>
      <c r="Z60">
        <v>36.897100000000002</v>
      </c>
      <c r="AA60">
        <v>110.904</v>
      </c>
      <c r="AB60">
        <v>74.006900000000002</v>
      </c>
      <c r="AD60">
        <f t="shared" si="17"/>
        <v>212126.5537061684</v>
      </c>
      <c r="AE60">
        <f t="shared" si="18"/>
        <v>1.0406060997485354</v>
      </c>
      <c r="AF60">
        <f t="shared" si="19"/>
        <v>1040.6060997485354</v>
      </c>
      <c r="AG60">
        <f t="shared" si="20"/>
        <v>48.387352515854012</v>
      </c>
      <c r="AH60">
        <f t="shared" si="21"/>
        <v>1.2445400888645238E-2</v>
      </c>
      <c r="AJ60">
        <v>28</v>
      </c>
      <c r="AK60">
        <v>49.226532668429797</v>
      </c>
      <c r="AL60">
        <v>180.57584281783522</v>
      </c>
    </row>
    <row r="61" spans="2:38" x14ac:dyDescent="0.2">
      <c r="B61">
        <v>2720</v>
      </c>
      <c r="C61">
        <v>3600000</v>
      </c>
      <c r="E61">
        <v>600.00106000000005</v>
      </c>
      <c r="F61">
        <v>-549502.55377999996</v>
      </c>
      <c r="G61">
        <v>2523156.7190399999</v>
      </c>
      <c r="H61">
        <v>3836.2576600000002</v>
      </c>
      <c r="J61">
        <f t="shared" si="12"/>
        <v>1772.3874206544133</v>
      </c>
      <c r="K61">
        <f t="shared" si="13"/>
        <v>0.27980660425882109</v>
      </c>
      <c r="L61">
        <f t="shared" si="14"/>
        <v>0.99895228420222471</v>
      </c>
      <c r="M61">
        <f t="shared" si="15"/>
        <v>170.99473999999464</v>
      </c>
      <c r="N61">
        <f t="shared" si="16"/>
        <v>-4.2220268749995737</v>
      </c>
      <c r="P61">
        <f t="shared" si="5"/>
        <v>2720</v>
      </c>
      <c r="Q61">
        <v>3600000</v>
      </c>
      <c r="R61">
        <v>600.00106000000005</v>
      </c>
      <c r="S61">
        <v>-549502.55377999996</v>
      </c>
      <c r="T61">
        <v>2523156.7190399999</v>
      </c>
      <c r="U61">
        <v>3836.2576600000002</v>
      </c>
      <c r="V61">
        <v>12395.718720000001</v>
      </c>
      <c r="W61">
        <f t="shared" si="9"/>
        <v>1.2395718720000002</v>
      </c>
      <c r="Y61">
        <v>3600000</v>
      </c>
      <c r="Z61">
        <v>37.611899999999999</v>
      </c>
      <c r="AA61">
        <v>110.88</v>
      </c>
      <c r="AB61">
        <v>73.268100000000004</v>
      </c>
      <c r="AD61">
        <f t="shared" si="17"/>
        <v>205836.87800405145</v>
      </c>
      <c r="AE61">
        <f t="shared" si="18"/>
        <v>1.1603624687617362</v>
      </c>
      <c r="AF61">
        <f t="shared" si="19"/>
        <v>1160.3624687617362</v>
      </c>
      <c r="AG61">
        <f t="shared" si="20"/>
        <v>45.571679387514628</v>
      </c>
      <c r="AH61">
        <f t="shared" si="21"/>
        <v>1.3214347333554402E-2</v>
      </c>
      <c r="AJ61">
        <v>29</v>
      </c>
      <c r="AK61">
        <v>55.607084578926141</v>
      </c>
      <c r="AL61">
        <v>174.06166652533892</v>
      </c>
    </row>
    <row r="62" spans="2:38" x14ac:dyDescent="0.2">
      <c r="B62">
        <v>2800</v>
      </c>
      <c r="C62">
        <v>3700000</v>
      </c>
      <c r="E62">
        <v>600.04621999999995</v>
      </c>
      <c r="F62">
        <v>-549476.04781000002</v>
      </c>
      <c r="G62">
        <v>2523156.7190399999</v>
      </c>
      <c r="H62">
        <v>4143.1600399999998</v>
      </c>
      <c r="J62">
        <f t="shared" si="12"/>
        <v>1798.8933906543534</v>
      </c>
      <c r="K62">
        <f t="shared" si="13"/>
        <v>0.2880362102664335</v>
      </c>
      <c r="L62">
        <f t="shared" si="14"/>
        <v>0.99895228420222471</v>
      </c>
      <c r="M62">
        <f t="shared" si="15"/>
        <v>197.50070999993477</v>
      </c>
      <c r="N62">
        <f t="shared" si="16"/>
        <v>-4.1686753750007481</v>
      </c>
      <c r="P62">
        <f t="shared" si="5"/>
        <v>2800</v>
      </c>
      <c r="Q62">
        <v>3700000</v>
      </c>
      <c r="R62">
        <v>600.04621999999995</v>
      </c>
      <c r="S62">
        <v>-549476.04781000002</v>
      </c>
      <c r="T62">
        <v>2523156.7190399999</v>
      </c>
      <c r="U62">
        <v>4143.1600399999998</v>
      </c>
      <c r="V62">
        <v>13465.41951</v>
      </c>
      <c r="W62">
        <f t="shared" si="9"/>
        <v>1.3465419510000001</v>
      </c>
      <c r="Y62">
        <v>3700000</v>
      </c>
      <c r="Z62">
        <v>37.296700000000001</v>
      </c>
      <c r="AA62">
        <v>111.226</v>
      </c>
      <c r="AB62">
        <v>73.929299999999998</v>
      </c>
      <c r="AD62">
        <f t="shared" si="17"/>
        <v>211459.97668229238</v>
      </c>
      <c r="AE62">
        <f t="shared" si="18"/>
        <v>1.2269782237206996</v>
      </c>
      <c r="AF62">
        <f t="shared" si="19"/>
        <v>1226.9782237206996</v>
      </c>
      <c r="AG62">
        <f t="shared" si="20"/>
        <v>45.478999270741596</v>
      </c>
      <c r="AH62">
        <f t="shared" si="21"/>
        <v>1.3241276405732581E-2</v>
      </c>
      <c r="AJ62">
        <v>30</v>
      </c>
      <c r="AK62">
        <v>67.555937605814279</v>
      </c>
      <c r="AL62">
        <v>164.31134894054432</v>
      </c>
    </row>
    <row r="63" spans="2:38" x14ac:dyDescent="0.2">
      <c r="B63">
        <v>2880</v>
      </c>
      <c r="C63">
        <v>3800000</v>
      </c>
      <c r="E63">
        <v>600.08005000000003</v>
      </c>
      <c r="F63">
        <v>-549450.87733000005</v>
      </c>
      <c r="G63">
        <v>2523156.7190399999</v>
      </c>
      <c r="H63">
        <v>4503.9007000000001</v>
      </c>
      <c r="J63">
        <f t="shared" si="12"/>
        <v>1824.063870654325</v>
      </c>
      <c r="K63">
        <f t="shared" si="13"/>
        <v>0.29626581627404586</v>
      </c>
      <c r="L63">
        <f t="shared" si="14"/>
        <v>0.99895228420222471</v>
      </c>
      <c r="M63">
        <f t="shared" si="15"/>
        <v>222.67118999990635</v>
      </c>
      <c r="N63">
        <f t="shared" si="16"/>
        <v>-4.1853690000003549</v>
      </c>
      <c r="P63">
        <f t="shared" si="5"/>
        <v>2880</v>
      </c>
      <c r="Q63">
        <v>3800000</v>
      </c>
      <c r="R63">
        <v>600.08005000000003</v>
      </c>
      <c r="S63">
        <v>-549450.87733000005</v>
      </c>
      <c r="T63">
        <v>2523156.7190399999</v>
      </c>
      <c r="U63">
        <v>4503.9007000000001</v>
      </c>
      <c r="V63">
        <v>14616.49368</v>
      </c>
      <c r="W63">
        <f t="shared" si="9"/>
        <v>1.461649368</v>
      </c>
      <c r="Y63">
        <v>3800000</v>
      </c>
      <c r="Z63">
        <v>37.941299999999998</v>
      </c>
      <c r="AA63">
        <v>110.998</v>
      </c>
      <c r="AB63">
        <v>73.056700000000006</v>
      </c>
      <c r="AD63">
        <f t="shared" si="17"/>
        <v>204060.3141382717</v>
      </c>
      <c r="AE63">
        <f t="shared" si="18"/>
        <v>1.3801611519982941</v>
      </c>
      <c r="AF63">
        <f t="shared" si="19"/>
        <v>1380.1611519982941</v>
      </c>
      <c r="AG63">
        <f t="shared" si="20"/>
        <v>42.668444852106674</v>
      </c>
      <c r="AH63">
        <f t="shared" si="21"/>
        <v>1.411347430372231E-2</v>
      </c>
      <c r="AJ63">
        <v>31</v>
      </c>
      <c r="AK63">
        <v>60.443377354686938</v>
      </c>
      <c r="AL63">
        <v>160.14728328104181</v>
      </c>
    </row>
    <row r="64" spans="2:38" x14ac:dyDescent="0.2">
      <c r="B64">
        <v>2960</v>
      </c>
      <c r="C64">
        <v>3900000</v>
      </c>
      <c r="E64">
        <v>599.92519000000004</v>
      </c>
      <c r="F64">
        <v>-549422.74262999999</v>
      </c>
      <c r="G64">
        <v>2523156.7190399999</v>
      </c>
      <c r="H64">
        <v>4841.4138400000002</v>
      </c>
      <c r="J64">
        <f t="shared" si="12"/>
        <v>1852.1985706543783</v>
      </c>
      <c r="K64">
        <f t="shared" si="13"/>
        <v>0.30449542228165827</v>
      </c>
      <c r="L64">
        <f t="shared" si="14"/>
        <v>0.99895228420222471</v>
      </c>
      <c r="M64">
        <f t="shared" si="15"/>
        <v>250.80588999995962</v>
      </c>
      <c r="N64">
        <f t="shared" si="16"/>
        <v>-4.1483162499993345</v>
      </c>
      <c r="P64">
        <f t="shared" si="5"/>
        <v>2960</v>
      </c>
      <c r="Q64">
        <v>3900000</v>
      </c>
      <c r="R64">
        <v>599.92519000000004</v>
      </c>
      <c r="S64">
        <v>-549422.74262999999</v>
      </c>
      <c r="T64">
        <v>2523156.7190399999</v>
      </c>
      <c r="U64">
        <v>4841.4138400000002</v>
      </c>
      <c r="V64">
        <v>15735.596960000001</v>
      </c>
      <c r="W64">
        <f t="shared" si="9"/>
        <v>1.5735596960000002</v>
      </c>
      <c r="Y64">
        <v>3900000</v>
      </c>
      <c r="Z64">
        <v>37.764099999999999</v>
      </c>
      <c r="AA64">
        <v>111.428</v>
      </c>
      <c r="AB64">
        <v>73.663899999999998</v>
      </c>
      <c r="AD64">
        <f t="shared" si="17"/>
        <v>209190.77161104186</v>
      </c>
      <c r="AE64">
        <f t="shared" si="18"/>
        <v>1.4493919611538084</v>
      </c>
      <c r="AF64">
        <f t="shared" si="19"/>
        <v>1449.3919611538083</v>
      </c>
      <c r="AG64">
        <f t="shared" si="20"/>
        <v>42.559014413570743</v>
      </c>
      <c r="AH64">
        <f t="shared" si="21"/>
        <v>1.4149763764453557E-2</v>
      </c>
      <c r="AJ64">
        <v>32</v>
      </c>
      <c r="AK64">
        <v>69.927166890784804</v>
      </c>
      <c r="AL64">
        <v>158.32494222456666</v>
      </c>
    </row>
    <row r="65" spans="2:38" x14ac:dyDescent="0.2">
      <c r="B65">
        <v>3040</v>
      </c>
      <c r="C65">
        <v>4000000</v>
      </c>
      <c r="E65">
        <v>599.91450999999995</v>
      </c>
      <c r="F65">
        <v>-549393.84785999998</v>
      </c>
      <c r="G65">
        <v>2523156.7190399999</v>
      </c>
      <c r="H65">
        <v>5270.1867400000001</v>
      </c>
      <c r="J65">
        <f t="shared" si="12"/>
        <v>1881.0933406543918</v>
      </c>
      <c r="K65">
        <f t="shared" si="13"/>
        <v>0.31272502828927062</v>
      </c>
      <c r="L65">
        <f t="shared" si="14"/>
        <v>0.99895228420222471</v>
      </c>
      <c r="M65">
        <f t="shared" si="15"/>
        <v>279.70065999997314</v>
      </c>
      <c r="N65">
        <f t="shared" si="16"/>
        <v>-4.1388153749998313</v>
      </c>
      <c r="P65">
        <f t="shared" si="5"/>
        <v>3040</v>
      </c>
      <c r="Q65">
        <v>4000000</v>
      </c>
      <c r="R65">
        <v>599.91450999999995</v>
      </c>
      <c r="S65">
        <v>-549393.84785999998</v>
      </c>
      <c r="T65">
        <v>2523156.7190399999</v>
      </c>
      <c r="U65">
        <v>5270.1867400000001</v>
      </c>
      <c r="V65">
        <v>17167.145570000001</v>
      </c>
      <c r="W65">
        <f t="shared" si="9"/>
        <v>1.7167145570000002</v>
      </c>
      <c r="Y65">
        <v>4000000</v>
      </c>
      <c r="Z65">
        <v>38.257599999999996</v>
      </c>
      <c r="AA65">
        <v>111.574</v>
      </c>
      <c r="AB65">
        <v>73.316400000000002</v>
      </c>
      <c r="AD65">
        <f t="shared" si="17"/>
        <v>206244.22348954747</v>
      </c>
      <c r="AE65">
        <f t="shared" si="18"/>
        <v>1.6038414854921905</v>
      </c>
      <c r="AF65">
        <f t="shared" si="19"/>
        <v>1603.8414854921905</v>
      </c>
      <c r="AG65">
        <f t="shared" si="20"/>
        <v>40.855352429409692</v>
      </c>
      <c r="AH65">
        <f t="shared" si="21"/>
        <v>1.4739806761928867E-2</v>
      </c>
      <c r="AJ65">
        <v>33</v>
      </c>
      <c r="AK65">
        <v>61.604256436402018</v>
      </c>
      <c r="AL65">
        <v>154.6871036949081</v>
      </c>
    </row>
    <row r="66" spans="2:38" x14ac:dyDescent="0.2">
      <c r="B66">
        <v>3120</v>
      </c>
      <c r="C66">
        <v>4100000</v>
      </c>
      <c r="E66">
        <v>600.05118000000004</v>
      </c>
      <c r="F66">
        <v>-549357.47109999997</v>
      </c>
      <c r="G66">
        <v>2523156.7190399999</v>
      </c>
      <c r="H66">
        <v>5678.4437600000001</v>
      </c>
      <c r="J66">
        <f t="shared" si="12"/>
        <v>1917.4701006544055</v>
      </c>
      <c r="K66">
        <f t="shared" si="13"/>
        <v>0.32095463429688303</v>
      </c>
      <c r="L66">
        <f t="shared" si="14"/>
        <v>0.99895228420222471</v>
      </c>
      <c r="M66">
        <f t="shared" si="15"/>
        <v>316.07741999998689</v>
      </c>
      <c r="N66">
        <f t="shared" si="16"/>
        <v>-4.0452904999998278</v>
      </c>
      <c r="P66">
        <f t="shared" si="5"/>
        <v>3120</v>
      </c>
      <c r="Q66">
        <v>4100000</v>
      </c>
      <c r="R66">
        <v>600.05118000000004</v>
      </c>
      <c r="S66">
        <v>-549357.47109999997</v>
      </c>
      <c r="T66">
        <v>2523156.7190399999</v>
      </c>
      <c r="U66">
        <v>5678.4437600000001</v>
      </c>
      <c r="V66">
        <v>18539.718970000002</v>
      </c>
      <c r="W66">
        <f t="shared" si="9"/>
        <v>1.8539718970000003</v>
      </c>
      <c r="Y66">
        <v>4100000</v>
      </c>
      <c r="Z66">
        <v>37.674399999999999</v>
      </c>
      <c r="AA66">
        <v>111.505</v>
      </c>
      <c r="AB66">
        <v>73.830600000000004</v>
      </c>
      <c r="AD66">
        <f t="shared" si="17"/>
        <v>210614.17205776268</v>
      </c>
      <c r="AE66">
        <f t="shared" si="18"/>
        <v>1.6961361181438654</v>
      </c>
      <c r="AF66">
        <f t="shared" si="19"/>
        <v>1696.1361181438654</v>
      </c>
      <c r="AG66">
        <f t="shared" si="20"/>
        <v>40.651235388841243</v>
      </c>
      <c r="AH66">
        <f t="shared" si="21"/>
        <v>1.4813817937875113E-2</v>
      </c>
      <c r="AJ66">
        <v>34</v>
      </c>
      <c r="AK66">
        <v>68.288927893580492</v>
      </c>
      <c r="AL66">
        <v>148.83615479637294</v>
      </c>
    </row>
    <row r="67" spans="2:38" x14ac:dyDescent="0.2">
      <c r="B67">
        <v>3200</v>
      </c>
      <c r="C67">
        <v>4200000</v>
      </c>
      <c r="E67">
        <v>600.06059000000005</v>
      </c>
      <c r="F67">
        <v>-549326.04729999998</v>
      </c>
      <c r="G67">
        <v>2523156.7190399999</v>
      </c>
      <c r="H67">
        <v>6179.4689200000003</v>
      </c>
      <c r="J67">
        <f t="shared" si="12"/>
        <v>1948.8939006543951</v>
      </c>
      <c r="K67">
        <f t="shared" si="13"/>
        <v>0.32918424030449545</v>
      </c>
      <c r="L67">
        <f t="shared" si="14"/>
        <v>0.99895228420222471</v>
      </c>
      <c r="M67">
        <f t="shared" si="15"/>
        <v>347.50121999997646</v>
      </c>
      <c r="N67">
        <f t="shared" si="16"/>
        <v>-4.1072025000001302</v>
      </c>
      <c r="P67">
        <f t="shared" si="5"/>
        <v>3200</v>
      </c>
      <c r="Q67">
        <v>4200000</v>
      </c>
      <c r="R67">
        <v>600.06059000000005</v>
      </c>
      <c r="S67">
        <v>-549326.04729999998</v>
      </c>
      <c r="T67">
        <v>2523156.7190399999</v>
      </c>
      <c r="U67">
        <v>6179.4689200000003</v>
      </c>
      <c r="V67">
        <v>20101.346740000001</v>
      </c>
      <c r="W67">
        <f t="shared" si="9"/>
        <v>2.0101346740000001</v>
      </c>
      <c r="Y67">
        <v>4200000</v>
      </c>
      <c r="Z67">
        <v>37.413600000000002</v>
      </c>
      <c r="AA67">
        <v>111.771</v>
      </c>
      <c r="AB67">
        <v>74.357399999999998</v>
      </c>
      <c r="AD67">
        <f t="shared" si="17"/>
        <v>215154.77295050779</v>
      </c>
      <c r="AE67">
        <f t="shared" si="18"/>
        <v>1.8001940292841689</v>
      </c>
      <c r="AF67">
        <f t="shared" si="19"/>
        <v>1800.1940292841689</v>
      </c>
      <c r="AG67">
        <f t="shared" si="20"/>
        <v>40.489438834623677</v>
      </c>
      <c r="AH67">
        <f t="shared" si="21"/>
        <v>1.4873014231183699E-2</v>
      </c>
      <c r="AJ67">
        <v>35</v>
      </c>
      <c r="AK67">
        <v>81.564262699527234</v>
      </c>
      <c r="AL67">
        <v>148.77986776780389</v>
      </c>
    </row>
    <row r="68" spans="2:38" x14ac:dyDescent="0.2">
      <c r="B68">
        <v>3280</v>
      </c>
      <c r="C68">
        <v>4300000</v>
      </c>
      <c r="E68">
        <v>599.95320000000004</v>
      </c>
      <c r="F68">
        <v>-549283.20703000005</v>
      </c>
      <c r="G68">
        <v>2523156.7190399999</v>
      </c>
      <c r="H68">
        <v>6708.1554299999998</v>
      </c>
      <c r="J68">
        <f t="shared" si="12"/>
        <v>1991.734170654323</v>
      </c>
      <c r="K68">
        <f t="shared" si="13"/>
        <v>0.3374138463121078</v>
      </c>
      <c r="L68">
        <f t="shared" si="14"/>
        <v>0.99895228420222471</v>
      </c>
      <c r="M68">
        <f t="shared" si="15"/>
        <v>390.3414899999043</v>
      </c>
      <c r="N68">
        <f t="shared" si="16"/>
        <v>-3.9644966250009022</v>
      </c>
      <c r="P68">
        <f t="shared" si="5"/>
        <v>3280</v>
      </c>
      <c r="Q68">
        <v>4300000</v>
      </c>
      <c r="R68">
        <v>599.95320000000004</v>
      </c>
      <c r="S68">
        <v>-549283.20703000005</v>
      </c>
      <c r="T68">
        <v>2523156.7190399999</v>
      </c>
      <c r="U68">
        <v>6708.1554299999998</v>
      </c>
      <c r="V68">
        <v>21812.035029999999</v>
      </c>
      <c r="W68">
        <f t="shared" si="9"/>
        <v>2.1812035029999999</v>
      </c>
      <c r="Y68">
        <v>4300000</v>
      </c>
      <c r="Z68">
        <v>38.386899999999997</v>
      </c>
      <c r="AA68">
        <v>111.783</v>
      </c>
      <c r="AB68">
        <v>73.396100000000004</v>
      </c>
      <c r="AD68">
        <f t="shared" si="17"/>
        <v>206917.56014952564</v>
      </c>
      <c r="AE68">
        <f t="shared" si="18"/>
        <v>2.0311592941834471</v>
      </c>
      <c r="AF68">
        <f t="shared" si="19"/>
        <v>2031.1592941834472</v>
      </c>
      <c r="AG68">
        <f t="shared" si="20"/>
        <v>37.989559366476932</v>
      </c>
      <c r="AH68">
        <f t="shared" si="21"/>
        <v>1.5851723737848836E-2</v>
      </c>
      <c r="AJ68">
        <v>36</v>
      </c>
      <c r="AK68">
        <v>84.98136288190851</v>
      </c>
      <c r="AL68">
        <v>143.77995731162187</v>
      </c>
    </row>
    <row r="69" spans="2:38" x14ac:dyDescent="0.2">
      <c r="B69">
        <v>3360</v>
      </c>
      <c r="C69">
        <v>4400000</v>
      </c>
      <c r="E69">
        <v>600.03417999999999</v>
      </c>
      <c r="F69">
        <v>-549241.00820000004</v>
      </c>
      <c r="G69">
        <v>2523156.7190399999</v>
      </c>
      <c r="H69">
        <v>7215.3959800000002</v>
      </c>
      <c r="J69">
        <f t="shared" si="12"/>
        <v>2033.9330006543314</v>
      </c>
      <c r="K69">
        <f t="shared" si="13"/>
        <v>0.34564345231972021</v>
      </c>
      <c r="L69">
        <f t="shared" si="14"/>
        <v>0.99895228420222471</v>
      </c>
      <c r="M69">
        <f t="shared" si="15"/>
        <v>432.54031999991275</v>
      </c>
      <c r="N69">
        <f t="shared" si="16"/>
        <v>-3.9725146249998944</v>
      </c>
      <c r="P69">
        <f t="shared" si="5"/>
        <v>3360</v>
      </c>
      <c r="Q69">
        <v>4400000</v>
      </c>
      <c r="R69">
        <v>600.03417999999999</v>
      </c>
      <c r="S69">
        <v>-549241.00820000004</v>
      </c>
      <c r="T69">
        <v>2523156.7190399999</v>
      </c>
      <c r="U69">
        <v>7215.3959800000002</v>
      </c>
      <c r="V69">
        <v>23533.525699999998</v>
      </c>
      <c r="W69">
        <f t="shared" si="9"/>
        <v>2.3533525699999998</v>
      </c>
      <c r="Y69">
        <v>4400000</v>
      </c>
      <c r="Z69">
        <v>38.485999999999997</v>
      </c>
      <c r="AA69">
        <v>112.084</v>
      </c>
      <c r="AB69">
        <v>73.597999999999999</v>
      </c>
      <c r="AD69">
        <f t="shared" si="17"/>
        <v>208629.84518113712</v>
      </c>
      <c r="AE69">
        <f t="shared" si="18"/>
        <v>2.173480295495112</v>
      </c>
      <c r="AF69">
        <f t="shared" si="19"/>
        <v>2173.4802954951119</v>
      </c>
      <c r="AG69">
        <f t="shared" si="20"/>
        <v>37.391932371452604</v>
      </c>
      <c r="AH69">
        <f t="shared" si="21"/>
        <v>1.6105078336624237E-2</v>
      </c>
      <c r="AJ69">
        <v>37</v>
      </c>
      <c r="AK69">
        <v>81.002370430464524</v>
      </c>
      <c r="AL69">
        <v>138.92343338482902</v>
      </c>
    </row>
    <row r="70" spans="2:38" x14ac:dyDescent="0.2">
      <c r="B70">
        <v>3439</v>
      </c>
      <c r="C70">
        <v>4500000</v>
      </c>
      <c r="E70">
        <v>599.97901000000002</v>
      </c>
      <c r="F70">
        <v>-549196.52424000006</v>
      </c>
      <c r="G70">
        <v>2523156.7190399999</v>
      </c>
      <c r="H70">
        <v>7809.2365</v>
      </c>
      <c r="J70">
        <f t="shared" si="12"/>
        <v>2078.4169606543146</v>
      </c>
      <c r="K70">
        <f t="shared" si="13"/>
        <v>0.35377018825223744</v>
      </c>
      <c r="L70">
        <f t="shared" si="14"/>
        <v>0.99895228420222471</v>
      </c>
      <c r="M70">
        <f t="shared" si="15"/>
        <v>477.02427999989595</v>
      </c>
      <c r="N70">
        <f t="shared" si="16"/>
        <v>-3.9369118987343898</v>
      </c>
      <c r="P70">
        <f t="shared" si="5"/>
        <v>3439</v>
      </c>
      <c r="Q70">
        <v>4500000</v>
      </c>
      <c r="R70">
        <v>599.97901000000002</v>
      </c>
      <c r="S70">
        <v>-549196.52424000006</v>
      </c>
      <c r="T70">
        <v>2523156.7190399999</v>
      </c>
      <c r="U70">
        <v>7809.2365</v>
      </c>
      <c r="V70">
        <v>25473.545170000001</v>
      </c>
      <c r="W70">
        <f t="shared" si="9"/>
        <v>2.547354517</v>
      </c>
      <c r="Y70">
        <v>4500000</v>
      </c>
      <c r="Z70">
        <v>38.530099999999997</v>
      </c>
      <c r="AA70">
        <v>112.33</v>
      </c>
      <c r="AB70">
        <v>73.799899999999994</v>
      </c>
      <c r="AD70">
        <f t="shared" si="17"/>
        <v>210351.55059007861</v>
      </c>
      <c r="AE70">
        <f t="shared" si="18"/>
        <v>2.333397988841666</v>
      </c>
      <c r="AF70">
        <f t="shared" si="19"/>
        <v>2333.3979888416661</v>
      </c>
      <c r="AG70">
        <f t="shared" si="20"/>
        <v>36.83445878608471</v>
      </c>
      <c r="AH70">
        <f t="shared" si="21"/>
        <v>1.6348821724170372E-2</v>
      </c>
      <c r="AJ70">
        <v>38</v>
      </c>
      <c r="AK70">
        <v>75.847038901633042</v>
      </c>
      <c r="AL70">
        <v>137.05167862721626</v>
      </c>
    </row>
    <row r="71" spans="2:38" x14ac:dyDescent="0.2">
      <c r="B71">
        <v>3514</v>
      </c>
      <c r="C71">
        <v>4600000</v>
      </c>
      <c r="E71">
        <v>599.96072000000004</v>
      </c>
      <c r="F71">
        <v>-549146.59053000004</v>
      </c>
      <c r="G71">
        <v>2523156.7190399999</v>
      </c>
      <c r="H71">
        <v>8376.1057000000001</v>
      </c>
      <c r="J71">
        <f t="shared" si="12"/>
        <v>2128.3506706543267</v>
      </c>
      <c r="K71">
        <f t="shared" si="13"/>
        <v>0.36148544388437404</v>
      </c>
      <c r="L71">
        <f t="shared" si="14"/>
        <v>0.99895228420222471</v>
      </c>
      <c r="M71">
        <f t="shared" si="15"/>
        <v>526.95798999990802</v>
      </c>
      <c r="N71">
        <f t="shared" si="16"/>
        <v>-3.8342171999998391</v>
      </c>
      <c r="P71">
        <f t="shared" si="5"/>
        <v>3514</v>
      </c>
      <c r="Q71">
        <v>4600000</v>
      </c>
      <c r="R71">
        <v>599.96072000000004</v>
      </c>
      <c r="S71">
        <v>-549146.59053000004</v>
      </c>
      <c r="T71">
        <v>2523156.7190399999</v>
      </c>
      <c r="U71">
        <v>8376.1057000000001</v>
      </c>
      <c r="V71">
        <v>27390.68059</v>
      </c>
      <c r="W71">
        <f t="shared" si="9"/>
        <v>2.7390680590000001</v>
      </c>
      <c r="Y71">
        <v>4600000</v>
      </c>
      <c r="Z71">
        <v>38.208300000000001</v>
      </c>
      <c r="AA71">
        <v>112.58</v>
      </c>
      <c r="AB71">
        <v>74.371700000000004</v>
      </c>
      <c r="AD71">
        <f t="shared" si="17"/>
        <v>215278.92891833771</v>
      </c>
      <c r="AE71">
        <f t="shared" si="18"/>
        <v>2.4515821254641184</v>
      </c>
      <c r="AF71">
        <f t="shared" si="19"/>
        <v>2451.5821254641182</v>
      </c>
      <c r="AG71">
        <f t="shared" si="20"/>
        <v>36.8927066006326</v>
      </c>
      <c r="AH71">
        <f t="shared" si="21"/>
        <v>1.6323009491249253E-2</v>
      </c>
      <c r="AJ71">
        <v>39</v>
      </c>
      <c r="AK71">
        <v>102.13782856917896</v>
      </c>
      <c r="AL71">
        <v>131.29120170302497</v>
      </c>
    </row>
    <row r="72" spans="2:38" x14ac:dyDescent="0.2">
      <c r="B72">
        <v>3577</v>
      </c>
      <c r="C72">
        <v>4700000</v>
      </c>
      <c r="E72">
        <v>600.04237999999998</v>
      </c>
      <c r="F72">
        <v>-549103.28128999996</v>
      </c>
      <c r="G72">
        <v>2523156.7190399999</v>
      </c>
      <c r="H72">
        <v>8857.2898499999992</v>
      </c>
      <c r="J72">
        <f t="shared" si="12"/>
        <v>2171.6599106544163</v>
      </c>
      <c r="K72">
        <f t="shared" si="13"/>
        <v>0.3679662586153688</v>
      </c>
      <c r="L72">
        <f t="shared" si="14"/>
        <v>0.99895228420222471</v>
      </c>
      <c r="M72">
        <f t="shared" si="15"/>
        <v>570.26722999999765</v>
      </c>
      <c r="N72">
        <f t="shared" si="16"/>
        <v>-3.8125517460303233</v>
      </c>
      <c r="P72">
        <f t="shared" si="5"/>
        <v>3577</v>
      </c>
      <c r="Q72">
        <v>4700000</v>
      </c>
      <c r="R72">
        <v>600.04237999999998</v>
      </c>
      <c r="S72">
        <v>-549103.28128999996</v>
      </c>
      <c r="T72">
        <v>2523156.7190399999</v>
      </c>
      <c r="U72">
        <v>8857.2898499999992</v>
      </c>
      <c r="V72">
        <v>28995.03501</v>
      </c>
      <c r="W72">
        <f t="shared" si="9"/>
        <v>2.8995035010000003</v>
      </c>
      <c r="Y72">
        <v>4700000</v>
      </c>
      <c r="Z72">
        <v>38.6158</v>
      </c>
      <c r="AA72">
        <v>112.928</v>
      </c>
      <c r="AB72">
        <v>74.312200000000004</v>
      </c>
      <c r="AD72">
        <f t="shared" si="17"/>
        <v>214762.64982541182</v>
      </c>
      <c r="AE72">
        <f t="shared" si="18"/>
        <v>2.6014173377872583</v>
      </c>
      <c r="AF72">
        <f t="shared" si="19"/>
        <v>2601.4173377872585</v>
      </c>
      <c r="AG72">
        <f t="shared" si="20"/>
        <v>36.156015578658931</v>
      </c>
      <c r="AH72">
        <f t="shared" si="21"/>
        <v>1.6655596319508397E-2</v>
      </c>
      <c r="AJ72">
        <v>40</v>
      </c>
      <c r="AK72">
        <v>100.76797141762033</v>
      </c>
      <c r="AL72">
        <v>129.25616113611568</v>
      </c>
    </row>
    <row r="73" spans="2:38" x14ac:dyDescent="0.2">
      <c r="B73">
        <v>3630</v>
      </c>
      <c r="C73">
        <v>4800000</v>
      </c>
      <c r="E73">
        <v>599.95326999999997</v>
      </c>
      <c r="F73">
        <v>-549066.96825999999</v>
      </c>
      <c r="G73">
        <v>2523156.7190399999</v>
      </c>
      <c r="H73">
        <v>9308.4567299999999</v>
      </c>
      <c r="J73">
        <f t="shared" si="12"/>
        <v>2207.9729406543775</v>
      </c>
      <c r="K73">
        <f t="shared" si="13"/>
        <v>0.373418372595412</v>
      </c>
      <c r="L73">
        <f t="shared" si="14"/>
        <v>0.99895228420222471</v>
      </c>
      <c r="M73">
        <f t="shared" si="15"/>
        <v>606.5802599999588</v>
      </c>
      <c r="N73">
        <f t="shared" si="16"/>
        <v>-3.8148484905667708</v>
      </c>
      <c r="P73">
        <f t="shared" si="5"/>
        <v>3630</v>
      </c>
      <c r="Q73">
        <v>4800000</v>
      </c>
      <c r="R73">
        <v>599.95326999999997</v>
      </c>
      <c r="S73">
        <v>-549066.96825999999</v>
      </c>
      <c r="T73">
        <v>2523156.7190399999</v>
      </c>
      <c r="U73">
        <v>9308.4567299999999</v>
      </c>
      <c r="V73">
        <v>30440.13553</v>
      </c>
      <c r="W73">
        <f t="shared" si="9"/>
        <v>3.0440135530000001</v>
      </c>
      <c r="Y73">
        <v>4800000</v>
      </c>
      <c r="Z73">
        <v>38.892400000000002</v>
      </c>
      <c r="AA73">
        <v>112.952</v>
      </c>
      <c r="AB73">
        <v>74.059600000000003</v>
      </c>
      <c r="AD73">
        <f t="shared" si="17"/>
        <v>212580.03973940975</v>
      </c>
      <c r="AE73">
        <f t="shared" si="18"/>
        <v>2.7591114568282191</v>
      </c>
      <c r="AF73">
        <f t="shared" si="19"/>
        <v>2759.1114568282192</v>
      </c>
      <c r="AG73">
        <f t="shared" si="20"/>
        <v>35.266033038862957</v>
      </c>
      <c r="AH73">
        <f t="shared" si="21"/>
        <v>1.7075921165739825E-2</v>
      </c>
      <c r="AJ73">
        <v>41</v>
      </c>
      <c r="AK73">
        <v>94.937860559417743</v>
      </c>
      <c r="AL73">
        <v>128.27499588211205</v>
      </c>
    </row>
    <row r="74" spans="2:38" x14ac:dyDescent="0.2">
      <c r="B74">
        <v>3675</v>
      </c>
      <c r="C74">
        <v>4900000</v>
      </c>
      <c r="E74">
        <v>600.05424000000005</v>
      </c>
      <c r="F74">
        <v>-549030.37404999998</v>
      </c>
      <c r="G74">
        <v>2523156.7190399999</v>
      </c>
      <c r="H74">
        <v>9688.2787900000003</v>
      </c>
      <c r="J74">
        <f t="shared" si="12"/>
        <v>2244.5671506543877</v>
      </c>
      <c r="K74">
        <f t="shared" si="13"/>
        <v>0.37804752597469399</v>
      </c>
      <c r="L74">
        <f t="shared" si="14"/>
        <v>0.99895228420222471</v>
      </c>
      <c r="M74">
        <f t="shared" si="15"/>
        <v>643.17446999996901</v>
      </c>
      <c r="N74">
        <f t="shared" si="16"/>
        <v>-3.6867953333331065</v>
      </c>
      <c r="P74">
        <f t="shared" si="5"/>
        <v>3675</v>
      </c>
      <c r="Q74">
        <v>4900000</v>
      </c>
      <c r="R74">
        <v>600.05424000000005</v>
      </c>
      <c r="S74">
        <v>-549030.37404999998</v>
      </c>
      <c r="T74">
        <v>2523156.7190399999</v>
      </c>
      <c r="U74">
        <v>9688.2787900000003</v>
      </c>
      <c r="V74">
        <v>31572.145400000001</v>
      </c>
      <c r="W74">
        <f t="shared" si="9"/>
        <v>3.1572145400000005</v>
      </c>
      <c r="Y74">
        <v>4900000</v>
      </c>
      <c r="Z74">
        <v>38.500999999999998</v>
      </c>
      <c r="AA74">
        <v>113.03700000000001</v>
      </c>
      <c r="AB74">
        <v>74.536000000000001</v>
      </c>
      <c r="AD74">
        <f t="shared" si="17"/>
        <v>216708.84882438998</v>
      </c>
      <c r="AE74">
        <f t="shared" si="18"/>
        <v>2.80719509133649</v>
      </c>
      <c r="AF74">
        <f t="shared" si="19"/>
        <v>2807.1950913364899</v>
      </c>
      <c r="AG74">
        <f t="shared" si="20"/>
        <v>35.51076701008099</v>
      </c>
      <c r="AH74">
        <f t="shared" si="21"/>
        <v>1.6958236915272602E-2</v>
      </c>
      <c r="AJ74">
        <v>42</v>
      </c>
      <c r="AK74">
        <v>91.641967865504512</v>
      </c>
      <c r="AL74">
        <v>127.39370952267419</v>
      </c>
    </row>
    <row r="75" spans="2:38" x14ac:dyDescent="0.2">
      <c r="B75">
        <v>3721</v>
      </c>
      <c r="C75">
        <v>5000000</v>
      </c>
      <c r="E75">
        <v>599.94318999999996</v>
      </c>
      <c r="F75">
        <v>-549000.89465000003</v>
      </c>
      <c r="G75">
        <v>2523156.7190399999</v>
      </c>
      <c r="H75">
        <v>10095.95534</v>
      </c>
      <c r="J75">
        <f t="shared" si="12"/>
        <v>2274.0465506543405</v>
      </c>
      <c r="K75">
        <f t="shared" si="13"/>
        <v>0.38277954942907111</v>
      </c>
      <c r="L75">
        <f t="shared" si="14"/>
        <v>0.99895228420222471</v>
      </c>
      <c r="M75">
        <f t="shared" si="15"/>
        <v>672.65386999992188</v>
      </c>
      <c r="N75">
        <f t="shared" si="16"/>
        <v>-3.8591434782618941</v>
      </c>
      <c r="P75">
        <f t="shared" si="5"/>
        <v>3721</v>
      </c>
      <c r="Q75">
        <v>5000000</v>
      </c>
      <c r="R75">
        <v>599.94318999999996</v>
      </c>
      <c r="S75">
        <v>-549000.89465000003</v>
      </c>
      <c r="T75">
        <v>2523156.7190399999</v>
      </c>
      <c r="U75">
        <v>10095.95534</v>
      </c>
      <c r="V75">
        <v>32910.595229999999</v>
      </c>
      <c r="W75">
        <f t="shared" si="9"/>
        <v>3.2910595229999999</v>
      </c>
      <c r="Y75">
        <v>5000000</v>
      </c>
      <c r="Z75">
        <v>38.415199999999999</v>
      </c>
      <c r="AA75">
        <v>113.61499999999999</v>
      </c>
      <c r="AB75">
        <v>75.199799999999996</v>
      </c>
      <c r="AD75">
        <f t="shared" si="17"/>
        <v>222550.43850882919</v>
      </c>
      <c r="AE75">
        <f t="shared" si="18"/>
        <v>2.8493935016859351</v>
      </c>
      <c r="AF75">
        <f t="shared" si="19"/>
        <v>2849.393501685935</v>
      </c>
      <c r="AG75">
        <f t="shared" si="20"/>
        <v>36.01716583445765</v>
      </c>
      <c r="AH75">
        <f t="shared" si="21"/>
        <v>1.6719805294171001E-2</v>
      </c>
      <c r="AJ75">
        <v>43</v>
      </c>
      <c r="AK75">
        <v>103.68580768067386</v>
      </c>
      <c r="AL75">
        <v>124.07607201762579</v>
      </c>
    </row>
    <row r="76" spans="2:38" x14ac:dyDescent="0.2">
      <c r="AJ76">
        <v>44</v>
      </c>
      <c r="AK76">
        <v>124.75982547398424</v>
      </c>
      <c r="AL76">
        <v>122.85129471452196</v>
      </c>
    </row>
    <row r="77" spans="2:38" x14ac:dyDescent="0.2">
      <c r="AJ77">
        <v>45</v>
      </c>
      <c r="AK77">
        <v>120.10985006591093</v>
      </c>
      <c r="AL77">
        <v>121.05384013212769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111.86935277599</v>
      </c>
      <c r="AL78">
        <v>116.69128618765249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9.8445553403857702E-2</v>
      </c>
      <c r="L79">
        <f>K79*16.02</f>
        <v>1.5770977655298004</v>
      </c>
      <c r="AE79" t="s">
        <v>9</v>
      </c>
      <c r="AJ79">
        <v>47</v>
      </c>
      <c r="AK79">
        <v>122.94818939054493</v>
      </c>
      <c r="AL79">
        <v>113.18458154012943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149.65673039676537</v>
      </c>
      <c r="AL80">
        <v>112.03627206865472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142.33101473901681</v>
      </c>
      <c r="AL81">
        <v>111.11641077530756</v>
      </c>
    </row>
    <row r="82" spans="1:38" x14ac:dyDescent="0.2">
      <c r="B82">
        <v>0</v>
      </c>
      <c r="C82">
        <v>100000</v>
      </c>
      <c r="E82">
        <v>600.04911000000004</v>
      </c>
      <c r="F82">
        <v>-596581.87031000003</v>
      </c>
      <c r="G82" s="2">
        <v>2525807.1595000001</v>
      </c>
      <c r="H82">
        <v>-1.6279999999999999E-2</v>
      </c>
      <c r="Y82">
        <v>100000</v>
      </c>
      <c r="Z82">
        <v>26.095199999999998</v>
      </c>
      <c r="AA82">
        <v>111.19199999999999</v>
      </c>
      <c r="AB82">
        <v>85.096800000000002</v>
      </c>
      <c r="AD82">
        <f t="shared" si="22"/>
        <v>322491.36086654518</v>
      </c>
      <c r="AJ82">
        <v>50</v>
      </c>
      <c r="AK82">
        <v>133.73746414125904</v>
      </c>
      <c r="AL82">
        <v>109.33682019016953</v>
      </c>
    </row>
    <row r="83" spans="1:38" x14ac:dyDescent="0.2">
      <c r="B83">
        <v>0</v>
      </c>
      <c r="C83">
        <v>200000</v>
      </c>
      <c r="E83">
        <v>600.02646000000004</v>
      </c>
      <c r="F83">
        <v>-518052.46519999998</v>
      </c>
      <c r="G83" s="2">
        <v>2521420.2680600001</v>
      </c>
      <c r="H83">
        <v>-1.137E-2</v>
      </c>
      <c r="J83">
        <f>F83-(128000-$B$81)/128000*F$82</f>
        <v>2274.1240151413367</v>
      </c>
      <c r="K83">
        <f>B83/$B$81</f>
        <v>0</v>
      </c>
      <c r="L83" s="2">
        <f>G83/$G$82</f>
        <v>0.99826317245815854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25.863399999999999</v>
      </c>
      <c r="AA83">
        <v>111.20099999999999</v>
      </c>
      <c r="AB83">
        <v>85.337599999999995</v>
      </c>
      <c r="AD83">
        <f t="shared" si="22"/>
        <v>325236.79446818522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157.82281380426016</v>
      </c>
      <c r="AL83">
        <v>106.24834007074061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600.00323000000003</v>
      </c>
      <c r="F84">
        <v>-518057.72152999998</v>
      </c>
      <c r="G84" s="2">
        <v>2521420.2680600001</v>
      </c>
      <c r="H84">
        <v>31.60079</v>
      </c>
      <c r="J84">
        <f t="shared" ref="J84:J89" si="23">F84-(128000-$B$81)/128000*F$82</f>
        <v>2268.8676851413329</v>
      </c>
      <c r="K84">
        <f t="shared" ref="K84:K89" si="24">B84/$B$81</f>
        <v>7.6401197970784179E-3</v>
      </c>
      <c r="L84" s="2">
        <f t="shared" ref="L84:L89" si="25">G84/$G$82</f>
        <v>0.99826317245815854</v>
      </c>
      <c r="M84">
        <f t="shared" ref="M84:M89" si="26">F84-$F$83</f>
        <v>-5.2563300000037998</v>
      </c>
      <c r="N84">
        <f>((M84-M83)-(B84-B83)*$B$15)/(B84-B83)</f>
        <v>-4.5420506400000304</v>
      </c>
      <c r="P84">
        <f>B84</f>
        <v>125</v>
      </c>
      <c r="Q84">
        <v>300000</v>
      </c>
      <c r="R84">
        <v>600.00323000000003</v>
      </c>
      <c r="S84">
        <v>-518057.72152999998</v>
      </c>
      <c r="T84" s="2">
        <v>2521420.2680600001</v>
      </c>
      <c r="U84">
        <v>31.60079</v>
      </c>
      <c r="V84">
        <v>22.483809999999998</v>
      </c>
      <c r="W84">
        <f>V84*10^-4</f>
        <v>2.2483809999999998E-3</v>
      </c>
      <c r="Y84">
        <v>300000</v>
      </c>
      <c r="Z84">
        <v>25.731200000000001</v>
      </c>
      <c r="AA84">
        <v>112.30200000000001</v>
      </c>
      <c r="AB84">
        <v>86.570800000000006</v>
      </c>
      <c r="AD84">
        <f t="shared" si="22"/>
        <v>339541.36499163689</v>
      </c>
      <c r="AE84">
        <f>W84*$AD$80/AD84</f>
        <v>2.1527049276043124E-3</v>
      </c>
      <c r="AF84">
        <f>AE84*1000</f>
        <v>2.1527049276043124</v>
      </c>
      <c r="AG84">
        <f>AD84/P84*0.6022</f>
        <v>1635.7744799837099</v>
      </c>
      <c r="AH84">
        <f t="shared" ref="AH84:AH89" si="27">P84/AD84</f>
        <v>3.681436575572429E-4</v>
      </c>
      <c r="AJ84">
        <v>52</v>
      </c>
      <c r="AK84">
        <v>174.38520964774094</v>
      </c>
      <c r="AL84">
        <v>106.08634763970413</v>
      </c>
    </row>
    <row r="85" spans="1:38" x14ac:dyDescent="0.2">
      <c r="B85">
        <v>250</v>
      </c>
      <c r="C85">
        <v>400000</v>
      </c>
      <c r="E85">
        <v>600.00147000000004</v>
      </c>
      <c r="F85">
        <v>-518062.52304</v>
      </c>
      <c r="G85" s="2">
        <v>2521420.2680600001</v>
      </c>
      <c r="H85">
        <v>-24.932690000000001</v>
      </c>
      <c r="J85">
        <f t="shared" si="23"/>
        <v>2264.0661751413136</v>
      </c>
      <c r="K85">
        <f t="shared" si="24"/>
        <v>1.5280239594156836E-2</v>
      </c>
      <c r="L85" s="2">
        <f t="shared" si="25"/>
        <v>0.99826317245815854</v>
      </c>
      <c r="M85">
        <f t="shared" si="26"/>
        <v>-10.057840000023134</v>
      </c>
      <c r="N85">
        <f t="shared" ref="N85:N89" si="28">((M85-M84)-(B85-B84)*$B$15)/(B85-B84)</f>
        <v>-4.5384120800001551</v>
      </c>
      <c r="P85">
        <f t="shared" ref="P85:P129" si="29">B85</f>
        <v>250</v>
      </c>
      <c r="Q85">
        <v>400000</v>
      </c>
      <c r="R85">
        <v>600.00147000000004</v>
      </c>
      <c r="S85">
        <v>-518062.52304</v>
      </c>
      <c r="T85" s="2">
        <v>2521420.2680600001</v>
      </c>
      <c r="U85">
        <v>-24.932690000000001</v>
      </c>
      <c r="V85">
        <v>61.612650000000002</v>
      </c>
      <c r="W85">
        <f>V85*10^-4</f>
        <v>6.1612650000000008E-3</v>
      </c>
      <c r="Y85">
        <v>400000</v>
      </c>
      <c r="Z85">
        <v>25.590299999999999</v>
      </c>
      <c r="AA85">
        <v>112.31399999999999</v>
      </c>
      <c r="AB85">
        <v>86.723699999999994</v>
      </c>
      <c r="AD85">
        <f t="shared" si="22"/>
        <v>341343.62239365769</v>
      </c>
      <c r="AE85">
        <f t="shared" ref="AE85:AE89" si="30">W85*$AD$80/AD85</f>
        <v>5.8679362105186761E-3</v>
      </c>
      <c r="AF85">
        <f t="shared" ref="AF85:AF89" si="31">AE85*1000</f>
        <v>5.8679362105186765</v>
      </c>
      <c r="AG85">
        <f t="shared" ref="AG85:AG89" si="32">AD85/P85*0.6022</f>
        <v>822.22851762184268</v>
      </c>
      <c r="AH85">
        <f t="shared" si="27"/>
        <v>7.3239979773720573E-4</v>
      </c>
      <c r="AJ85">
        <v>53</v>
      </c>
      <c r="AK85">
        <v>155.25257441398884</v>
      </c>
      <c r="AL85">
        <v>101.05469033214071</v>
      </c>
    </row>
    <row r="86" spans="1:38" x14ac:dyDescent="0.2">
      <c r="B86">
        <v>375</v>
      </c>
      <c r="C86">
        <v>500000</v>
      </c>
      <c r="E86">
        <v>600.09614999999997</v>
      </c>
      <c r="F86">
        <v>-518070.88516000001</v>
      </c>
      <c r="G86" s="2">
        <v>2521420.2680600001</v>
      </c>
      <c r="H86">
        <v>34.7864</v>
      </c>
      <c r="J86">
        <f t="shared" si="23"/>
        <v>2255.7040551413083</v>
      </c>
      <c r="K86">
        <f t="shared" si="24"/>
        <v>2.2920359391235254E-2</v>
      </c>
      <c r="L86" s="2">
        <f t="shared" si="25"/>
        <v>0.99826317245815854</v>
      </c>
      <c r="M86">
        <f t="shared" si="26"/>
        <v>-18.419960000028368</v>
      </c>
      <c r="N86">
        <f t="shared" si="28"/>
        <v>-4.566896960000042</v>
      </c>
      <c r="P86">
        <f t="shared" si="29"/>
        <v>375</v>
      </c>
      <c r="Q86">
        <v>500000</v>
      </c>
      <c r="R86">
        <v>600.09614999999997</v>
      </c>
      <c r="S86">
        <v>-518070.88516000001</v>
      </c>
      <c r="T86" s="2">
        <v>2521420.2680600001</v>
      </c>
      <c r="U86">
        <v>34.7864</v>
      </c>
      <c r="V86">
        <v>105.46035999999999</v>
      </c>
      <c r="W86">
        <f t="shared" ref="W86:W129" si="33">V86*10^-4</f>
        <v>1.0546036E-2</v>
      </c>
      <c r="Y86">
        <v>500000</v>
      </c>
      <c r="Z86">
        <v>25.604199999999999</v>
      </c>
      <c r="AA86">
        <v>112.626</v>
      </c>
      <c r="AB86">
        <v>87.021799999999999</v>
      </c>
      <c r="AD86">
        <f t="shared" si="22"/>
        <v>344875.69151245343</v>
      </c>
      <c r="AE86">
        <f t="shared" si="30"/>
        <v>9.9410888126088715E-3</v>
      </c>
      <c r="AF86">
        <f t="shared" si="31"/>
        <v>9.9410888126088715</v>
      </c>
      <c r="AG86">
        <f t="shared" si="32"/>
        <v>553.8243771434652</v>
      </c>
      <c r="AH86">
        <f t="shared" si="27"/>
        <v>1.087348309054304E-3</v>
      </c>
      <c r="AJ86">
        <v>54</v>
      </c>
      <c r="AK86">
        <v>202.58131533007824</v>
      </c>
      <c r="AL86">
        <v>100.06785750414075</v>
      </c>
    </row>
    <row r="87" spans="1:38" x14ac:dyDescent="0.2">
      <c r="B87">
        <v>500</v>
      </c>
      <c r="C87">
        <v>600000</v>
      </c>
      <c r="E87">
        <v>599.98519999999996</v>
      </c>
      <c r="F87">
        <v>-518076.49069000001</v>
      </c>
      <c r="G87" s="2">
        <v>2521420.2680600001</v>
      </c>
      <c r="H87">
        <v>73.599090000000004</v>
      </c>
      <c r="J87">
        <f t="shared" si="23"/>
        <v>2250.0985251413076</v>
      </c>
      <c r="K87">
        <f t="shared" si="24"/>
        <v>3.0560479188313672E-2</v>
      </c>
      <c r="L87" s="2">
        <f t="shared" si="25"/>
        <v>0.99826317245815854</v>
      </c>
      <c r="M87">
        <f t="shared" si="26"/>
        <v>-24.025490000029095</v>
      </c>
      <c r="N87">
        <f t="shared" si="28"/>
        <v>-4.544844240000006</v>
      </c>
      <c r="P87">
        <f t="shared" si="29"/>
        <v>500</v>
      </c>
      <c r="Q87">
        <v>600000</v>
      </c>
      <c r="R87">
        <v>599.98519999999996</v>
      </c>
      <c r="S87">
        <v>-518076.49069000001</v>
      </c>
      <c r="T87" s="2">
        <v>2521420.2680600001</v>
      </c>
      <c r="U87">
        <v>73.599090000000004</v>
      </c>
      <c r="V87">
        <v>153.22971999999999</v>
      </c>
      <c r="W87">
        <f t="shared" si="33"/>
        <v>1.5322971999999999E-2</v>
      </c>
      <c r="Y87">
        <v>600000</v>
      </c>
      <c r="Z87">
        <v>25.612400000000001</v>
      </c>
      <c r="AA87">
        <v>111.40600000000001</v>
      </c>
      <c r="AB87">
        <v>85.793599999999998</v>
      </c>
      <c r="AD87">
        <f t="shared" si="22"/>
        <v>330478.39503870055</v>
      </c>
      <c r="AE87">
        <f t="shared" si="30"/>
        <v>1.5073261155768422E-2</v>
      </c>
      <c r="AF87">
        <f t="shared" si="31"/>
        <v>15.073261155768421</v>
      </c>
      <c r="AG87">
        <f t="shared" si="32"/>
        <v>398.02817898461092</v>
      </c>
      <c r="AH87">
        <f t="shared" si="27"/>
        <v>1.512958206969771E-3</v>
      </c>
      <c r="AJ87">
        <v>55</v>
      </c>
      <c r="AK87">
        <v>184.4864544765928</v>
      </c>
      <c r="AL87">
        <v>99.994690063497586</v>
      </c>
    </row>
    <row r="88" spans="1:38" x14ac:dyDescent="0.2">
      <c r="B88">
        <v>625</v>
      </c>
      <c r="C88">
        <v>700000</v>
      </c>
      <c r="E88">
        <v>599.91629</v>
      </c>
      <c r="F88">
        <v>-518076.52380000002</v>
      </c>
      <c r="G88">
        <v>2521420.2680600001</v>
      </c>
      <c r="H88">
        <v>62.255470000000003</v>
      </c>
      <c r="J88">
        <f t="shared" si="23"/>
        <v>2250.0654151412891</v>
      </c>
      <c r="K88">
        <f t="shared" si="24"/>
        <v>3.820059898539209E-2</v>
      </c>
      <c r="L88" s="2">
        <f t="shared" si="25"/>
        <v>0.99826317245815854</v>
      </c>
      <c r="M88">
        <f t="shared" si="26"/>
        <v>-24.058600000047591</v>
      </c>
      <c r="N88">
        <f t="shared" si="28"/>
        <v>-4.5002648800001479</v>
      </c>
      <c r="P88">
        <f t="shared" si="29"/>
        <v>625</v>
      </c>
      <c r="Q88">
        <v>700000</v>
      </c>
      <c r="R88">
        <v>599.91629</v>
      </c>
      <c r="S88">
        <v>-518076.52380000002</v>
      </c>
      <c r="T88">
        <v>2521420.2680600001</v>
      </c>
      <c r="U88">
        <v>62.255470000000003</v>
      </c>
      <c r="V88">
        <v>207.14303000000001</v>
      </c>
      <c r="W88">
        <f t="shared" si="33"/>
        <v>2.0714303000000003E-2</v>
      </c>
      <c r="Y88">
        <v>700000</v>
      </c>
      <c r="Z88">
        <v>25.951000000000001</v>
      </c>
      <c r="AA88">
        <v>111.694</v>
      </c>
      <c r="AB88">
        <v>85.742999999999995</v>
      </c>
      <c r="AD88">
        <f t="shared" si="22"/>
        <v>329894.00367927627</v>
      </c>
      <c r="AE88">
        <f t="shared" si="30"/>
        <v>2.0412828720378671E-2</v>
      </c>
      <c r="AF88">
        <f t="shared" si="31"/>
        <v>20.41282872037867</v>
      </c>
      <c r="AG88">
        <f t="shared" si="32"/>
        <v>317.85947042505626</v>
      </c>
      <c r="AH88">
        <f t="shared" si="27"/>
        <v>1.8945479245740596E-3</v>
      </c>
      <c r="AJ88">
        <v>56</v>
      </c>
      <c r="AK88">
        <v>153.37964283911788</v>
      </c>
      <c r="AL88">
        <v>99.751324174336446</v>
      </c>
    </row>
    <row r="89" spans="1:38" x14ac:dyDescent="0.2">
      <c r="B89">
        <v>750</v>
      </c>
      <c r="C89">
        <v>800000</v>
      </c>
      <c r="E89">
        <v>600.06390999999996</v>
      </c>
      <c r="F89">
        <v>-518083.32410000003</v>
      </c>
      <c r="G89">
        <v>2521420.2680600001</v>
      </c>
      <c r="H89">
        <v>151.98497</v>
      </c>
      <c r="J89">
        <f t="shared" si="23"/>
        <v>2243.2651151412865</v>
      </c>
      <c r="K89">
        <f t="shared" si="24"/>
        <v>4.5840718782470508E-2</v>
      </c>
      <c r="L89" s="2">
        <f t="shared" si="25"/>
        <v>0.99826317245815854</v>
      </c>
      <c r="M89">
        <f t="shared" si="26"/>
        <v>-30.858900000050198</v>
      </c>
      <c r="N89">
        <f t="shared" si="28"/>
        <v>-4.5544024000000212</v>
      </c>
      <c r="P89">
        <f t="shared" si="29"/>
        <v>750</v>
      </c>
      <c r="Q89">
        <v>800000</v>
      </c>
      <c r="R89">
        <v>600.06390999999996</v>
      </c>
      <c r="S89">
        <v>-518083.32410000003</v>
      </c>
      <c r="T89">
        <v>2521420.2680600001</v>
      </c>
      <c r="U89">
        <v>151.98497</v>
      </c>
      <c r="V89">
        <v>259.01832999999999</v>
      </c>
      <c r="W89">
        <f t="shared" si="33"/>
        <v>2.5901832999999999E-2</v>
      </c>
      <c r="Y89">
        <v>800000</v>
      </c>
      <c r="Z89">
        <v>25.8748</v>
      </c>
      <c r="AA89">
        <v>112.633</v>
      </c>
      <c r="AB89">
        <v>86.758200000000002</v>
      </c>
      <c r="AD89">
        <f t="shared" si="22"/>
        <v>341751.15944775013</v>
      </c>
      <c r="AE89">
        <f t="shared" si="30"/>
        <v>2.4639267403287556E-2</v>
      </c>
      <c r="AF89">
        <f t="shared" si="31"/>
        <v>24.639267403287555</v>
      </c>
      <c r="AG89">
        <f t="shared" si="32"/>
        <v>274.4033976259135</v>
      </c>
      <c r="AH89">
        <f t="shared" si="27"/>
        <v>2.1945792406731146E-3</v>
      </c>
      <c r="AJ89">
        <v>57</v>
      </c>
      <c r="AK89">
        <v>210.74286033541108</v>
      </c>
      <c r="AL89">
        <v>95.70621591069218</v>
      </c>
    </row>
    <row r="90" spans="1:38" x14ac:dyDescent="0.2">
      <c r="B90">
        <v>875</v>
      </c>
      <c r="C90">
        <v>900000</v>
      </c>
      <c r="E90">
        <v>599.96731999999997</v>
      </c>
      <c r="F90">
        <v>-518088.82695999998</v>
      </c>
      <c r="G90">
        <v>2521420.2680600001</v>
      </c>
      <c r="H90">
        <v>150.55116000000001</v>
      </c>
      <c r="J90">
        <f t="shared" ref="J90:J129" si="34">F90-(128000-$B$81)/128000*F$82</f>
        <v>2237.7622551413369</v>
      </c>
      <c r="K90">
        <f t="shared" ref="K90:K129" si="35">B90/$B$81</f>
        <v>5.3480838579548926E-2</v>
      </c>
      <c r="L90" s="2">
        <f t="shared" ref="L90:L129" si="36">G90/$G$82</f>
        <v>0.99826317245815854</v>
      </c>
      <c r="M90">
        <f t="shared" ref="M90:M129" si="37">F90-$F$83</f>
        <v>-36.361759999999776</v>
      </c>
      <c r="N90">
        <f t="shared" ref="N90:N129" si="38">((M90-M89)-(B90-B89)*$B$15)/(B90-B89)</f>
        <v>-4.5440228799995968</v>
      </c>
      <c r="P90">
        <f t="shared" si="29"/>
        <v>875</v>
      </c>
      <c r="Q90">
        <v>900000</v>
      </c>
      <c r="R90">
        <v>599.96731999999997</v>
      </c>
      <c r="S90">
        <v>-518088.82695999998</v>
      </c>
      <c r="T90">
        <v>2521420.2680600001</v>
      </c>
      <c r="U90">
        <v>150.55116000000001</v>
      </c>
      <c r="V90">
        <v>329.22534000000002</v>
      </c>
      <c r="W90">
        <f t="shared" si="33"/>
        <v>3.2922534000000003E-2</v>
      </c>
      <c r="Y90">
        <v>900000</v>
      </c>
      <c r="Z90">
        <v>25.8993</v>
      </c>
      <c r="AA90">
        <v>111.941</v>
      </c>
      <c r="AB90">
        <v>86.041700000000006</v>
      </c>
      <c r="AD90">
        <f t="shared" ref="AD90:AD129" si="39">(1/6)*3.14*(AB90)^3</f>
        <v>333353.75021354231</v>
      </c>
      <c r="AE90">
        <f t="shared" ref="AE90:AE129" si="40">W90*$AD$80/AD90</f>
        <v>3.2106665107793399E-2</v>
      </c>
      <c r="AF90">
        <f t="shared" ref="AF90:AF129" si="41">AE90*1000</f>
        <v>32.106665107793397</v>
      </c>
      <c r="AG90">
        <f t="shared" ref="AG90:AG129" si="42">AD90/P90*0.6022</f>
        <v>229.42357528982305</v>
      </c>
      <c r="AH90">
        <f t="shared" ref="AH90:AH129" si="43">P90/AD90</f>
        <v>2.6248392269158085E-3</v>
      </c>
      <c r="AJ90">
        <v>58</v>
      </c>
      <c r="AK90">
        <v>178.60933019733969</v>
      </c>
      <c r="AL90">
        <v>94.024578657756038</v>
      </c>
    </row>
    <row r="91" spans="1:38" x14ac:dyDescent="0.2">
      <c r="B91">
        <v>1000</v>
      </c>
      <c r="C91">
        <v>1000000</v>
      </c>
      <c r="E91">
        <v>600.04136000000005</v>
      </c>
      <c r="F91">
        <v>-518092.78279000003</v>
      </c>
      <c r="G91">
        <v>2521420.2680600001</v>
      </c>
      <c r="H91">
        <v>203.03548000000001</v>
      </c>
      <c r="J91">
        <f t="shared" si="34"/>
        <v>2233.806425141287</v>
      </c>
      <c r="K91">
        <f t="shared" si="35"/>
        <v>6.1120958376627343E-2</v>
      </c>
      <c r="L91" s="2">
        <f t="shared" si="36"/>
        <v>0.99826317245815854</v>
      </c>
      <c r="M91">
        <f t="shared" si="37"/>
        <v>-40.317590000049677</v>
      </c>
      <c r="N91">
        <f t="shared" si="38"/>
        <v>-4.5316466400003996</v>
      </c>
      <c r="P91">
        <f t="shared" si="29"/>
        <v>1000</v>
      </c>
      <c r="Q91">
        <v>1000000</v>
      </c>
      <c r="R91">
        <v>600.04136000000005</v>
      </c>
      <c r="S91">
        <v>-518092.78279000003</v>
      </c>
      <c r="T91">
        <v>2521420.2680600001</v>
      </c>
      <c r="U91">
        <v>203.03548000000001</v>
      </c>
      <c r="V91">
        <v>403.27053000000001</v>
      </c>
      <c r="W91">
        <f t="shared" si="33"/>
        <v>4.0327053000000002E-2</v>
      </c>
      <c r="Y91">
        <v>1000000</v>
      </c>
      <c r="Z91">
        <v>27.226900000000001</v>
      </c>
      <c r="AA91">
        <v>112.66</v>
      </c>
      <c r="AB91">
        <v>85.433099999999996</v>
      </c>
      <c r="AD91">
        <f t="shared" si="39"/>
        <v>326329.91938856273</v>
      </c>
      <c r="AE91">
        <f t="shared" si="40"/>
        <v>4.0174167029989868E-2</v>
      </c>
      <c r="AF91">
        <f t="shared" si="41"/>
        <v>40.174167029989867</v>
      </c>
      <c r="AG91">
        <f t="shared" si="42"/>
        <v>196.51587745579249</v>
      </c>
      <c r="AH91">
        <f t="shared" si="43"/>
        <v>3.0643834370862417E-3</v>
      </c>
      <c r="AJ91">
        <v>59</v>
      </c>
      <c r="AK91">
        <v>179.33455297763797</v>
      </c>
      <c r="AL91">
        <v>93.517521509965192</v>
      </c>
    </row>
    <row r="92" spans="1:38" x14ac:dyDescent="0.2">
      <c r="B92">
        <v>1125</v>
      </c>
      <c r="C92">
        <v>1100000</v>
      </c>
      <c r="E92">
        <v>599.94786999999997</v>
      </c>
      <c r="F92">
        <v>-518101.82176999998</v>
      </c>
      <c r="G92">
        <v>2521420.2680600001</v>
      </c>
      <c r="H92">
        <v>212.26919000000001</v>
      </c>
      <c r="J92">
        <f t="shared" si="34"/>
        <v>2224.7674451413332</v>
      </c>
      <c r="K92">
        <f t="shared" si="35"/>
        <v>6.8761078173705761E-2</v>
      </c>
      <c r="L92" s="2">
        <f t="shared" si="36"/>
        <v>0.99826317245815854</v>
      </c>
      <c r="M92">
        <f t="shared" si="37"/>
        <v>-49.356570000003558</v>
      </c>
      <c r="N92">
        <f t="shared" si="38"/>
        <v>-4.5723118399996308</v>
      </c>
      <c r="P92">
        <f t="shared" si="29"/>
        <v>1125</v>
      </c>
      <c r="Q92">
        <v>1100000</v>
      </c>
      <c r="R92">
        <v>599.94786999999997</v>
      </c>
      <c r="S92">
        <v>-518101.82176999998</v>
      </c>
      <c r="T92">
        <v>2521420.2680600001</v>
      </c>
      <c r="U92">
        <v>212.26919000000001</v>
      </c>
      <c r="V92">
        <v>501.97305999999998</v>
      </c>
      <c r="W92">
        <f t="shared" si="33"/>
        <v>5.0197305999999997E-2</v>
      </c>
      <c r="Y92">
        <v>1100000</v>
      </c>
      <c r="Z92">
        <v>26.320799999999998</v>
      </c>
      <c r="AA92">
        <v>113.485</v>
      </c>
      <c r="AB92">
        <v>87.164199999999994</v>
      </c>
      <c r="AD92">
        <f t="shared" si="39"/>
        <v>346571.49779325718</v>
      </c>
      <c r="AE92">
        <f t="shared" si="40"/>
        <v>4.7086331434936173E-2</v>
      </c>
      <c r="AF92">
        <f t="shared" si="41"/>
        <v>47.08633143493617</v>
      </c>
      <c r="AG92">
        <f t="shared" si="42"/>
        <v>185.51587197431064</v>
      </c>
      <c r="AH92">
        <f t="shared" si="43"/>
        <v>3.2460834406847399E-3</v>
      </c>
      <c r="AJ92">
        <v>60</v>
      </c>
      <c r="AK92">
        <v>239.71598190968371</v>
      </c>
      <c r="AL92">
        <v>93.215923221547769</v>
      </c>
    </row>
    <row r="93" spans="1:38" x14ac:dyDescent="0.2">
      <c r="B93">
        <v>1250</v>
      </c>
      <c r="C93">
        <v>1200000</v>
      </c>
      <c r="E93">
        <v>599.93499999999995</v>
      </c>
      <c r="F93">
        <v>-518107.34162999998</v>
      </c>
      <c r="G93">
        <v>2521420.2680600001</v>
      </c>
      <c r="H93">
        <v>265.73815999999999</v>
      </c>
      <c r="J93">
        <f t="shared" si="34"/>
        <v>2219.2475851413328</v>
      </c>
      <c r="K93">
        <f t="shared" si="35"/>
        <v>7.6401197970784179E-2</v>
      </c>
      <c r="L93" s="2">
        <f t="shared" si="36"/>
        <v>0.99826317245815854</v>
      </c>
      <c r="M93">
        <f t="shared" si="37"/>
        <v>-54.876430000003893</v>
      </c>
      <c r="N93">
        <f t="shared" si="38"/>
        <v>-4.544158880000003</v>
      </c>
      <c r="P93">
        <f t="shared" si="29"/>
        <v>1250</v>
      </c>
      <c r="Q93">
        <v>1200000</v>
      </c>
      <c r="R93">
        <v>599.93499999999995</v>
      </c>
      <c r="S93">
        <v>-518107.34162999998</v>
      </c>
      <c r="T93">
        <v>2521420.2680600001</v>
      </c>
      <c r="U93">
        <v>265.73815999999999</v>
      </c>
      <c r="V93">
        <v>618.05948000000001</v>
      </c>
      <c r="W93">
        <f t="shared" si="33"/>
        <v>6.1805948000000006E-2</v>
      </c>
      <c r="Y93">
        <v>1200000</v>
      </c>
      <c r="Z93">
        <v>27.4986</v>
      </c>
      <c r="AA93">
        <v>113.46</v>
      </c>
      <c r="AB93">
        <v>85.961399999999998</v>
      </c>
      <c r="AD93">
        <f t="shared" si="39"/>
        <v>332421.29541896761</v>
      </c>
      <c r="AE93">
        <f t="shared" si="40"/>
        <v>6.0443377354686939E-2</v>
      </c>
      <c r="AF93">
        <f t="shared" si="41"/>
        <v>60.443377354686938</v>
      </c>
      <c r="AG93">
        <f t="shared" si="42"/>
        <v>160.14728328104181</v>
      </c>
      <c r="AH93">
        <f t="shared" si="43"/>
        <v>3.7602885772542367E-3</v>
      </c>
      <c r="AJ93">
        <v>61</v>
      </c>
      <c r="AK93">
        <v>236.9446894125193</v>
      </c>
      <c r="AL93">
        <v>92.311627943587482</v>
      </c>
    </row>
    <row r="94" spans="1:38" x14ac:dyDescent="0.2">
      <c r="B94">
        <v>1375</v>
      </c>
      <c r="C94">
        <v>1300000</v>
      </c>
      <c r="E94">
        <v>600.00315999999998</v>
      </c>
      <c r="F94">
        <v>-518103.75735999999</v>
      </c>
      <c r="G94">
        <v>2521420.2680600001</v>
      </c>
      <c r="H94">
        <v>352.76177000000001</v>
      </c>
      <c r="J94">
        <f t="shared" si="34"/>
        <v>2222.8318551413249</v>
      </c>
      <c r="K94">
        <f t="shared" si="35"/>
        <v>8.4041317767862597E-2</v>
      </c>
      <c r="L94" s="2">
        <f t="shared" si="36"/>
        <v>0.99826317245815854</v>
      </c>
      <c r="M94">
        <f t="shared" si="37"/>
        <v>-51.292160000011791</v>
      </c>
      <c r="N94">
        <f t="shared" si="38"/>
        <v>-4.4713258400000635</v>
      </c>
      <c r="P94">
        <f t="shared" si="29"/>
        <v>1375</v>
      </c>
      <c r="Q94">
        <v>1300000</v>
      </c>
      <c r="R94">
        <v>600.00315999999998</v>
      </c>
      <c r="S94">
        <v>-518103.75735999999</v>
      </c>
      <c r="T94">
        <v>2521420.2680600001</v>
      </c>
      <c r="U94">
        <v>352.76177000000001</v>
      </c>
      <c r="V94">
        <v>713.86057000000005</v>
      </c>
      <c r="W94">
        <f t="shared" si="33"/>
        <v>7.1386057000000003E-2</v>
      </c>
      <c r="Y94">
        <v>1300000</v>
      </c>
      <c r="Z94">
        <v>27.284099999999999</v>
      </c>
      <c r="AA94">
        <v>113.88</v>
      </c>
      <c r="AB94">
        <v>86.5959</v>
      </c>
      <c r="AD94">
        <f t="shared" si="39"/>
        <v>339836.78652443178</v>
      </c>
      <c r="AE94">
        <f t="shared" si="40"/>
        <v>6.8288927893580487E-2</v>
      </c>
      <c r="AF94">
        <f t="shared" si="41"/>
        <v>68.288927893580492</v>
      </c>
      <c r="AG94">
        <f t="shared" si="42"/>
        <v>148.83615479637294</v>
      </c>
      <c r="AH94">
        <f t="shared" si="43"/>
        <v>4.0460599161802266E-3</v>
      </c>
      <c r="AJ94">
        <v>62</v>
      </c>
      <c r="AK94">
        <v>202.71067086739515</v>
      </c>
      <c r="AL94">
        <v>90.084129268256078</v>
      </c>
    </row>
    <row r="95" spans="1:38" x14ac:dyDescent="0.2">
      <c r="B95">
        <v>1500</v>
      </c>
      <c r="C95">
        <v>1400000</v>
      </c>
      <c r="E95">
        <v>600.04713000000004</v>
      </c>
      <c r="F95">
        <v>-518106.38215999998</v>
      </c>
      <c r="G95">
        <v>2521420.2680600001</v>
      </c>
      <c r="H95">
        <v>369.60789999999997</v>
      </c>
      <c r="J95">
        <f t="shared" si="34"/>
        <v>2220.2070551413344</v>
      </c>
      <c r="K95">
        <f t="shared" si="35"/>
        <v>9.1681437564941015E-2</v>
      </c>
      <c r="L95" s="2">
        <f t="shared" si="36"/>
        <v>0.99826317245815854</v>
      </c>
      <c r="M95">
        <f t="shared" si="37"/>
        <v>-53.916960000002291</v>
      </c>
      <c r="N95">
        <f t="shared" si="38"/>
        <v>-4.5209983999999244</v>
      </c>
      <c r="P95">
        <f t="shared" si="29"/>
        <v>1500</v>
      </c>
      <c r="Q95">
        <v>1400000</v>
      </c>
      <c r="R95">
        <v>600.04713000000004</v>
      </c>
      <c r="S95">
        <v>-518106.38215999998</v>
      </c>
      <c r="T95">
        <v>2521420.2680600001</v>
      </c>
      <c r="U95">
        <v>369.60789999999997</v>
      </c>
      <c r="V95">
        <v>862.21675000000005</v>
      </c>
      <c r="W95">
        <f t="shared" si="33"/>
        <v>8.6221675000000012E-2</v>
      </c>
      <c r="Y95">
        <v>1400000</v>
      </c>
      <c r="Z95">
        <v>27.045400000000001</v>
      </c>
      <c r="AA95">
        <v>114.16500000000001</v>
      </c>
      <c r="AB95">
        <v>87.119600000000005</v>
      </c>
      <c r="AD95">
        <f t="shared" si="39"/>
        <v>346039.77096852136</v>
      </c>
      <c r="AE95">
        <f t="shared" si="40"/>
        <v>8.1002370430464529E-2</v>
      </c>
      <c r="AF95">
        <f t="shared" si="41"/>
        <v>81.002370430464524</v>
      </c>
      <c r="AG95">
        <f t="shared" si="42"/>
        <v>138.92343338482902</v>
      </c>
      <c r="AH95">
        <f t="shared" si="43"/>
        <v>4.3347618564238749E-3</v>
      </c>
      <c r="AJ95">
        <v>63</v>
      </c>
      <c r="AK95">
        <v>267.66283013414437</v>
      </c>
      <c r="AL95">
        <v>87.173094377926475</v>
      </c>
    </row>
    <row r="96" spans="1:38" x14ac:dyDescent="0.2">
      <c r="B96">
        <v>1625</v>
      </c>
      <c r="C96">
        <v>1500000</v>
      </c>
      <c r="E96">
        <v>600.07158000000004</v>
      </c>
      <c r="F96">
        <v>-518108.31485999998</v>
      </c>
      <c r="G96">
        <v>2521420.2680600001</v>
      </c>
      <c r="H96">
        <v>459.30340000000001</v>
      </c>
      <c r="J96">
        <f t="shared" si="34"/>
        <v>2218.2743551413296</v>
      </c>
      <c r="K96">
        <f t="shared" si="35"/>
        <v>9.9321557362019433E-2</v>
      </c>
      <c r="L96" s="2">
        <f t="shared" si="36"/>
        <v>0.99826317245815854</v>
      </c>
      <c r="M96">
        <f t="shared" si="37"/>
        <v>-55.849660000007134</v>
      </c>
      <c r="N96">
        <f t="shared" si="38"/>
        <v>-4.5154616000000392</v>
      </c>
      <c r="P96">
        <f t="shared" si="29"/>
        <v>1625</v>
      </c>
      <c r="Q96">
        <v>1500000</v>
      </c>
      <c r="R96">
        <v>600.07158000000004</v>
      </c>
      <c r="S96">
        <v>-518108.31485999998</v>
      </c>
      <c r="T96">
        <v>2521420.2680600001</v>
      </c>
      <c r="U96">
        <v>459.30340000000001</v>
      </c>
      <c r="V96">
        <v>1010.85014</v>
      </c>
      <c r="W96">
        <f t="shared" si="33"/>
        <v>0.101085014</v>
      </c>
      <c r="Y96">
        <v>1500000</v>
      </c>
      <c r="Z96">
        <v>27.157800000000002</v>
      </c>
      <c r="AA96">
        <v>114.286</v>
      </c>
      <c r="AB96">
        <v>87.128200000000007</v>
      </c>
      <c r="AD96">
        <f t="shared" si="39"/>
        <v>346142.25889809377</v>
      </c>
      <c r="AE96">
        <f t="shared" si="40"/>
        <v>9.4937860559417747E-2</v>
      </c>
      <c r="AF96">
        <f t="shared" si="41"/>
        <v>94.937860559417743</v>
      </c>
      <c r="AG96">
        <f t="shared" si="42"/>
        <v>128.27499588211205</v>
      </c>
      <c r="AH96">
        <f t="shared" si="43"/>
        <v>4.6946015929202368E-3</v>
      </c>
      <c r="AJ96">
        <v>64</v>
      </c>
      <c r="AK96">
        <v>206.60083752604152</v>
      </c>
      <c r="AL96">
        <v>87.097919953894689</v>
      </c>
    </row>
    <row r="97" spans="2:38" x14ac:dyDescent="0.2">
      <c r="B97">
        <v>1750</v>
      </c>
      <c r="C97">
        <v>1600000</v>
      </c>
      <c r="E97">
        <v>599.96883000000003</v>
      </c>
      <c r="F97">
        <v>-518104.85762999998</v>
      </c>
      <c r="G97">
        <v>2521420.2680600001</v>
      </c>
      <c r="H97">
        <v>514.43808999999999</v>
      </c>
      <c r="J97">
        <f t="shared" si="34"/>
        <v>2221.7315851413296</v>
      </c>
      <c r="K97">
        <f t="shared" si="35"/>
        <v>0.10696167715909785</v>
      </c>
      <c r="L97" s="2">
        <f t="shared" si="36"/>
        <v>0.99826317245815854</v>
      </c>
      <c r="M97">
        <f t="shared" si="37"/>
        <v>-52.392430000007153</v>
      </c>
      <c r="N97">
        <f t="shared" si="38"/>
        <v>-4.4723421600000002</v>
      </c>
      <c r="P97">
        <f t="shared" si="29"/>
        <v>1750</v>
      </c>
      <c r="Q97">
        <v>1600000</v>
      </c>
      <c r="R97">
        <v>599.96883000000003</v>
      </c>
      <c r="S97">
        <v>-518104.85762999998</v>
      </c>
      <c r="T97">
        <v>2521420.2680600001</v>
      </c>
      <c r="U97">
        <v>514.43808999999999</v>
      </c>
      <c r="V97">
        <v>1166.9159099999999</v>
      </c>
      <c r="W97">
        <f t="shared" si="33"/>
        <v>0.116691591</v>
      </c>
      <c r="Y97">
        <v>1600000</v>
      </c>
      <c r="Z97">
        <v>28.013200000000001</v>
      </c>
      <c r="AA97">
        <v>114.547</v>
      </c>
      <c r="AB97">
        <v>86.533799999999999</v>
      </c>
      <c r="AD97">
        <f t="shared" si="39"/>
        <v>339106.19533110573</v>
      </c>
      <c r="AE97">
        <f t="shared" si="40"/>
        <v>0.11186935277599</v>
      </c>
      <c r="AF97">
        <f t="shared" si="41"/>
        <v>111.86935277599</v>
      </c>
      <c r="AG97">
        <f t="shared" si="42"/>
        <v>116.69128618765249</v>
      </c>
      <c r="AH97">
        <f t="shared" si="43"/>
        <v>5.1606252675250814E-3</v>
      </c>
      <c r="AJ97">
        <v>65</v>
      </c>
      <c r="AK97">
        <v>233.20541917266206</v>
      </c>
      <c r="AL97">
        <v>84.753376324025368</v>
      </c>
    </row>
    <row r="98" spans="2:38" x14ac:dyDescent="0.2">
      <c r="B98">
        <v>1875</v>
      </c>
      <c r="C98">
        <v>1700000</v>
      </c>
      <c r="E98">
        <v>600.10220000000004</v>
      </c>
      <c r="F98">
        <v>-518112.52912000002</v>
      </c>
      <c r="G98">
        <v>2521420.2680600001</v>
      </c>
      <c r="H98">
        <v>628.21955000000003</v>
      </c>
      <c r="J98">
        <f t="shared" si="34"/>
        <v>2214.0600951412925</v>
      </c>
      <c r="K98">
        <f t="shared" si="35"/>
        <v>0.11460179695617627</v>
      </c>
      <c r="L98" s="2">
        <f t="shared" si="36"/>
        <v>0.99826317245815854</v>
      </c>
      <c r="M98">
        <f t="shared" si="37"/>
        <v>-60.063920000044163</v>
      </c>
      <c r="N98">
        <f t="shared" si="38"/>
        <v>-4.5613719200002958</v>
      </c>
      <c r="P98">
        <f t="shared" si="29"/>
        <v>1875</v>
      </c>
      <c r="Q98">
        <v>1700000</v>
      </c>
      <c r="R98">
        <v>600.10220000000004</v>
      </c>
      <c r="S98">
        <v>-518112.52912000002</v>
      </c>
      <c r="T98">
        <v>2521420.2680600001</v>
      </c>
      <c r="U98">
        <v>628.21955000000003</v>
      </c>
      <c r="V98">
        <v>1400.4666</v>
      </c>
      <c r="W98">
        <f t="shared" si="33"/>
        <v>0.14004666000000002</v>
      </c>
      <c r="Y98">
        <v>1700000</v>
      </c>
      <c r="Z98">
        <v>27.619800000000001</v>
      </c>
      <c r="AA98">
        <v>114.26600000000001</v>
      </c>
      <c r="AB98">
        <v>86.646199999999993</v>
      </c>
      <c r="AD98">
        <f t="shared" si="39"/>
        <v>340429.32224604435</v>
      </c>
      <c r="AE98">
        <f t="shared" si="40"/>
        <v>0.13373746414125903</v>
      </c>
      <c r="AF98">
        <f t="shared" si="41"/>
        <v>133.73746414125904</v>
      </c>
      <c r="AG98">
        <f t="shared" si="42"/>
        <v>109.33682019016953</v>
      </c>
      <c r="AH98">
        <f t="shared" si="43"/>
        <v>5.5077511761599928E-3</v>
      </c>
      <c r="AJ98">
        <v>66</v>
      </c>
      <c r="AK98">
        <v>252.40266135821838</v>
      </c>
      <c r="AL98">
        <v>83.560319768618058</v>
      </c>
    </row>
    <row r="99" spans="2:38" x14ac:dyDescent="0.2">
      <c r="B99">
        <v>2000</v>
      </c>
      <c r="C99">
        <v>1800000</v>
      </c>
      <c r="E99">
        <v>600.07199000000003</v>
      </c>
      <c r="F99">
        <v>-518106.95149000001</v>
      </c>
      <c r="G99">
        <v>2521420.2680600001</v>
      </c>
      <c r="H99">
        <v>732.73397999999997</v>
      </c>
      <c r="J99">
        <f t="shared" si="34"/>
        <v>2219.6377251413069</v>
      </c>
      <c r="K99">
        <f t="shared" si="35"/>
        <v>0.12224191675325469</v>
      </c>
      <c r="L99" s="2">
        <f t="shared" si="36"/>
        <v>0.99826317245815854</v>
      </c>
      <c r="M99">
        <f t="shared" si="37"/>
        <v>-54.48629000002984</v>
      </c>
      <c r="N99">
        <f t="shared" si="38"/>
        <v>-4.4553789599998854</v>
      </c>
      <c r="P99">
        <f t="shared" si="29"/>
        <v>2000</v>
      </c>
      <c r="Q99">
        <v>1800000</v>
      </c>
      <c r="R99">
        <v>600.07199000000003</v>
      </c>
      <c r="S99">
        <v>-518106.95149000001</v>
      </c>
      <c r="T99">
        <v>2521420.2680600001</v>
      </c>
      <c r="U99">
        <v>732.73397999999997</v>
      </c>
      <c r="V99">
        <v>1602.7922799999999</v>
      </c>
      <c r="W99">
        <f t="shared" si="33"/>
        <v>0.160279228</v>
      </c>
      <c r="Y99">
        <v>1800000</v>
      </c>
      <c r="Z99">
        <v>28.689900000000002</v>
      </c>
      <c r="AA99">
        <v>114.926</v>
      </c>
      <c r="AB99">
        <v>86.236099999999993</v>
      </c>
      <c r="AD99">
        <f t="shared" si="39"/>
        <v>335618.36709445604</v>
      </c>
      <c r="AE99">
        <f t="shared" si="40"/>
        <v>0.15525257441398885</v>
      </c>
      <c r="AF99">
        <f t="shared" si="41"/>
        <v>155.25257441398884</v>
      </c>
      <c r="AG99">
        <f t="shared" si="42"/>
        <v>101.05469033214071</v>
      </c>
      <c r="AH99">
        <f t="shared" si="43"/>
        <v>5.9591494271144059E-3</v>
      </c>
      <c r="AJ99">
        <v>67</v>
      </c>
      <c r="AK99">
        <v>240.35327455995022</v>
      </c>
      <c r="AL99">
        <v>82.486031105223489</v>
      </c>
    </row>
    <row r="100" spans="2:38" x14ac:dyDescent="0.2">
      <c r="B100">
        <v>2125</v>
      </c>
      <c r="C100">
        <v>1900000</v>
      </c>
      <c r="E100">
        <v>600.07448999999997</v>
      </c>
      <c r="F100">
        <v>-518099.16198999999</v>
      </c>
      <c r="G100">
        <v>2521420.2680600001</v>
      </c>
      <c r="H100">
        <v>783.07997999999998</v>
      </c>
      <c r="J100">
        <f t="shared" si="34"/>
        <v>2227.4272251413204</v>
      </c>
      <c r="K100">
        <f t="shared" si="35"/>
        <v>0.12988203655033312</v>
      </c>
      <c r="L100" s="2">
        <f t="shared" si="36"/>
        <v>0.99826317245815854</v>
      </c>
      <c r="M100">
        <f t="shared" si="37"/>
        <v>-46.696790000016335</v>
      </c>
      <c r="N100">
        <f t="shared" si="38"/>
        <v>-4.4376839999998916</v>
      </c>
      <c r="P100">
        <f t="shared" si="29"/>
        <v>2125</v>
      </c>
      <c r="Q100">
        <v>1900000</v>
      </c>
      <c r="R100">
        <v>600.07448999999997</v>
      </c>
      <c r="S100">
        <v>-518099.16198999999</v>
      </c>
      <c r="T100">
        <v>2521420.2680600001</v>
      </c>
      <c r="U100">
        <v>783.07997999999998</v>
      </c>
      <c r="V100">
        <v>1820.4043200000001</v>
      </c>
      <c r="W100">
        <f t="shared" si="33"/>
        <v>0.18204043200000003</v>
      </c>
      <c r="Y100">
        <v>1900000</v>
      </c>
      <c r="Z100">
        <v>28.931999999999999</v>
      </c>
      <c r="AA100">
        <v>114.684</v>
      </c>
      <c r="AB100">
        <v>85.751999999999995</v>
      </c>
      <c r="AD100">
        <f t="shared" si="39"/>
        <v>329997.89639434748</v>
      </c>
      <c r="AE100">
        <f t="shared" si="40"/>
        <v>0.17933455297763798</v>
      </c>
      <c r="AF100">
        <f t="shared" si="41"/>
        <v>179.33455297763797</v>
      </c>
      <c r="AG100">
        <f t="shared" si="42"/>
        <v>93.517521509965192</v>
      </c>
      <c r="AH100">
        <f t="shared" si="43"/>
        <v>6.4394349879752719E-3</v>
      </c>
      <c r="AJ100">
        <v>68</v>
      </c>
      <c r="AK100">
        <v>306.87748683342085</v>
      </c>
      <c r="AL100">
        <v>82.345683729850094</v>
      </c>
    </row>
    <row r="101" spans="2:38" x14ac:dyDescent="0.2">
      <c r="B101">
        <v>2250</v>
      </c>
      <c r="C101">
        <v>2000000</v>
      </c>
      <c r="E101">
        <v>600.05426</v>
      </c>
      <c r="F101">
        <v>-518097.64828999998</v>
      </c>
      <c r="G101">
        <v>2521420.2680600001</v>
      </c>
      <c r="H101">
        <v>947.22391000000005</v>
      </c>
      <c r="J101">
        <f t="shared" si="34"/>
        <v>2228.9409251413308</v>
      </c>
      <c r="K101">
        <f t="shared" si="35"/>
        <v>0.13752215634741152</v>
      </c>
      <c r="L101" s="2">
        <f t="shared" si="36"/>
        <v>0.99826317245815854</v>
      </c>
      <c r="M101">
        <f t="shared" si="37"/>
        <v>-45.183090000005905</v>
      </c>
      <c r="N101">
        <f t="shared" si="38"/>
        <v>-4.4878903999999169</v>
      </c>
      <c r="P101">
        <f t="shared" si="29"/>
        <v>2250</v>
      </c>
      <c r="Q101">
        <v>2000000</v>
      </c>
      <c r="R101">
        <v>600.05426</v>
      </c>
      <c r="S101">
        <v>-518097.64828999998</v>
      </c>
      <c r="T101">
        <v>2521420.2680600001</v>
      </c>
      <c r="U101">
        <v>947.22391000000005</v>
      </c>
      <c r="V101">
        <v>2098.7435500000001</v>
      </c>
      <c r="W101">
        <f t="shared" si="33"/>
        <v>0.20987435500000001</v>
      </c>
      <c r="Y101">
        <v>2000000</v>
      </c>
      <c r="Z101">
        <v>28.9055</v>
      </c>
      <c r="AA101">
        <v>115.224</v>
      </c>
      <c r="AB101">
        <v>86.3185</v>
      </c>
      <c r="AD101">
        <f t="shared" si="39"/>
        <v>336581.35312782496</v>
      </c>
      <c r="AE101">
        <f t="shared" si="40"/>
        <v>0.20271067086739514</v>
      </c>
      <c r="AF101">
        <f t="shared" si="41"/>
        <v>202.71067086739515</v>
      </c>
      <c r="AG101">
        <f t="shared" si="42"/>
        <v>90.084129268256078</v>
      </c>
      <c r="AH101">
        <f t="shared" si="43"/>
        <v>6.6848623047323355E-3</v>
      </c>
      <c r="AJ101">
        <v>69</v>
      </c>
      <c r="AK101">
        <v>304.48410874312634</v>
      </c>
      <c r="AL101">
        <v>82.011919548673333</v>
      </c>
    </row>
    <row r="102" spans="2:38" x14ac:dyDescent="0.2">
      <c r="B102">
        <v>2375</v>
      </c>
      <c r="C102">
        <v>2100000</v>
      </c>
      <c r="E102">
        <v>599.96691999999996</v>
      </c>
      <c r="F102">
        <v>-518094.37907000002</v>
      </c>
      <c r="G102">
        <v>2521420.2680600001</v>
      </c>
      <c r="H102">
        <v>1070.8103799999999</v>
      </c>
      <c r="J102">
        <f t="shared" si="34"/>
        <v>2232.2101451412891</v>
      </c>
      <c r="K102">
        <f t="shared" si="35"/>
        <v>0.14516227614448995</v>
      </c>
      <c r="L102" s="2">
        <f t="shared" si="36"/>
        <v>0.99826317245815854</v>
      </c>
      <c r="M102">
        <f t="shared" si="37"/>
        <v>-41.913870000047609</v>
      </c>
      <c r="N102">
        <f t="shared" si="38"/>
        <v>-4.4738462400003334</v>
      </c>
      <c r="P102">
        <f t="shared" si="29"/>
        <v>2375</v>
      </c>
      <c r="Q102">
        <v>2100000</v>
      </c>
      <c r="R102">
        <v>599.96691999999996</v>
      </c>
      <c r="S102">
        <v>-518094.37907000002</v>
      </c>
      <c r="T102">
        <v>2521420.2680600001</v>
      </c>
      <c r="U102">
        <v>1070.8103799999999</v>
      </c>
      <c r="V102">
        <v>2397.7904199999998</v>
      </c>
      <c r="W102">
        <f t="shared" si="33"/>
        <v>0.239779042</v>
      </c>
      <c r="Y102">
        <v>2100000</v>
      </c>
      <c r="Z102">
        <v>29.121700000000001</v>
      </c>
      <c r="AA102">
        <v>115.241</v>
      </c>
      <c r="AB102">
        <v>86.119299999999996</v>
      </c>
      <c r="AD102">
        <f t="shared" si="39"/>
        <v>334256.50742205296</v>
      </c>
      <c r="AE102">
        <f t="shared" si="40"/>
        <v>0.23320541917266205</v>
      </c>
      <c r="AF102">
        <f t="shared" si="41"/>
        <v>233.20541917266206</v>
      </c>
      <c r="AG102">
        <f t="shared" si="42"/>
        <v>84.753376324025368</v>
      </c>
      <c r="AH102">
        <f t="shared" si="43"/>
        <v>7.1053216534724874E-3</v>
      </c>
      <c r="AJ102">
        <v>70</v>
      </c>
      <c r="AK102">
        <v>283.1147855656215</v>
      </c>
      <c r="AL102">
        <v>81.278821350014113</v>
      </c>
    </row>
    <row r="103" spans="2:38" x14ac:dyDescent="0.2">
      <c r="B103">
        <v>2500</v>
      </c>
      <c r="C103">
        <v>2200000</v>
      </c>
      <c r="E103">
        <v>600.08443999999997</v>
      </c>
      <c r="F103">
        <v>-518081.43823000003</v>
      </c>
      <c r="G103">
        <v>2521420.2680600001</v>
      </c>
      <c r="H103">
        <v>1226.08573</v>
      </c>
      <c r="J103">
        <f t="shared" si="34"/>
        <v>2245.1509851412848</v>
      </c>
      <c r="K103">
        <f t="shared" si="35"/>
        <v>0.15280239594156836</v>
      </c>
      <c r="L103" s="2">
        <f t="shared" si="36"/>
        <v>0.99826317245815854</v>
      </c>
      <c r="M103">
        <f t="shared" si="37"/>
        <v>-28.973030000051949</v>
      </c>
      <c r="N103">
        <f t="shared" si="38"/>
        <v>-4.396473280000035</v>
      </c>
      <c r="P103">
        <f t="shared" si="29"/>
        <v>2500</v>
      </c>
      <c r="Q103">
        <v>2200000</v>
      </c>
      <c r="R103">
        <v>600.08443999999997</v>
      </c>
      <c r="S103">
        <v>-518081.43823000003</v>
      </c>
      <c r="T103">
        <v>2521420.2680600001</v>
      </c>
      <c r="U103">
        <v>1226.08573</v>
      </c>
      <c r="V103">
        <v>2693.30782</v>
      </c>
      <c r="W103">
        <f t="shared" si="33"/>
        <v>0.26933078199999999</v>
      </c>
      <c r="Y103">
        <v>2200000</v>
      </c>
      <c r="Z103">
        <v>28.3446</v>
      </c>
      <c r="AA103">
        <v>115.536</v>
      </c>
      <c r="AB103">
        <v>87.191400000000002</v>
      </c>
      <c r="AD103">
        <f t="shared" si="39"/>
        <v>346896.04686407367</v>
      </c>
      <c r="AE103">
        <f t="shared" si="40"/>
        <v>0.25240266135821837</v>
      </c>
      <c r="AF103">
        <f t="shared" si="41"/>
        <v>252.40266135821838</v>
      </c>
      <c r="AG103">
        <f t="shared" si="42"/>
        <v>83.560319768618058</v>
      </c>
      <c r="AH103">
        <f t="shared" si="43"/>
        <v>7.2067699317991648E-3</v>
      </c>
      <c r="AJ103">
        <v>71</v>
      </c>
      <c r="AK103">
        <v>333.89497075595091</v>
      </c>
      <c r="AL103">
        <v>80.964350418616206</v>
      </c>
    </row>
    <row r="104" spans="2:38" x14ac:dyDescent="0.2">
      <c r="B104">
        <v>2625</v>
      </c>
      <c r="C104">
        <v>2300000</v>
      </c>
      <c r="E104">
        <v>600.02346</v>
      </c>
      <c r="F104">
        <v>-518077.87803000002</v>
      </c>
      <c r="G104">
        <v>2521420.2680600001</v>
      </c>
      <c r="H104">
        <v>1382.6116</v>
      </c>
      <c r="J104">
        <f t="shared" si="34"/>
        <v>2248.7111851412919</v>
      </c>
      <c r="K104">
        <f t="shared" si="35"/>
        <v>0.16044251573864679</v>
      </c>
      <c r="L104" s="2">
        <f t="shared" si="36"/>
        <v>0.99826317245815854</v>
      </c>
      <c r="M104">
        <f t="shared" si="37"/>
        <v>-25.412830000044778</v>
      </c>
      <c r="N104">
        <f t="shared" si="38"/>
        <v>-4.471518399999943</v>
      </c>
      <c r="P104">
        <f t="shared" si="29"/>
        <v>2625</v>
      </c>
      <c r="Q104">
        <v>2300000</v>
      </c>
      <c r="R104">
        <v>600.02346</v>
      </c>
      <c r="S104">
        <v>-518077.87803000002</v>
      </c>
      <c r="T104">
        <v>2521420.2680600001</v>
      </c>
      <c r="U104">
        <v>1382.6116</v>
      </c>
      <c r="V104">
        <v>3039.7149599999998</v>
      </c>
      <c r="W104">
        <f t="shared" si="33"/>
        <v>0.30397149600000001</v>
      </c>
      <c r="Y104">
        <v>2300000</v>
      </c>
      <c r="Z104">
        <v>28.027000000000001</v>
      </c>
      <c r="AA104">
        <v>115.68899999999999</v>
      </c>
      <c r="AB104">
        <v>87.662000000000006</v>
      </c>
      <c r="AD104">
        <f t="shared" si="39"/>
        <v>352543.34603613307</v>
      </c>
      <c r="AE104">
        <f t="shared" si="40"/>
        <v>0.28030292343184254</v>
      </c>
      <c r="AF104">
        <f t="shared" si="41"/>
        <v>280.30292343184254</v>
      </c>
      <c r="AG104">
        <f t="shared" si="42"/>
        <v>80.876801136365458</v>
      </c>
      <c r="AH104">
        <f t="shared" si="43"/>
        <v>7.4458929079630311E-3</v>
      </c>
      <c r="AJ104">
        <v>72</v>
      </c>
      <c r="AK104">
        <v>280.30292343184254</v>
      </c>
      <c r="AL104">
        <v>80.876801136365458</v>
      </c>
    </row>
    <row r="105" spans="2:38" x14ac:dyDescent="0.2">
      <c r="B105">
        <v>2750</v>
      </c>
      <c r="C105">
        <v>2400000</v>
      </c>
      <c r="E105">
        <v>600.03998999999999</v>
      </c>
      <c r="F105">
        <v>-518070.41149000003</v>
      </c>
      <c r="G105">
        <v>2521420.2680600001</v>
      </c>
      <c r="H105">
        <v>1527.8306700000001</v>
      </c>
      <c r="J105">
        <f t="shared" si="34"/>
        <v>2256.1777251412859</v>
      </c>
      <c r="K105">
        <f t="shared" si="35"/>
        <v>0.16808263553572519</v>
      </c>
      <c r="L105" s="2">
        <f t="shared" si="36"/>
        <v>0.99826317245815854</v>
      </c>
      <c r="M105">
        <f t="shared" si="37"/>
        <v>-17.946290000050794</v>
      </c>
      <c r="N105">
        <f t="shared" si="38"/>
        <v>-4.4402676800000478</v>
      </c>
      <c r="P105">
        <f t="shared" si="29"/>
        <v>2750</v>
      </c>
      <c r="Q105">
        <v>2400000</v>
      </c>
      <c r="R105">
        <v>600.03998999999999</v>
      </c>
      <c r="S105">
        <v>-518070.41149000003</v>
      </c>
      <c r="T105">
        <v>2521420.2680600001</v>
      </c>
      <c r="U105">
        <v>1527.8306700000001</v>
      </c>
      <c r="V105">
        <v>3412.2222299999999</v>
      </c>
      <c r="W105">
        <f t="shared" si="33"/>
        <v>0.34122222299999999</v>
      </c>
      <c r="Y105">
        <v>2400000</v>
      </c>
      <c r="Z105">
        <v>27.5137</v>
      </c>
      <c r="AA105">
        <v>116.392</v>
      </c>
      <c r="AB105">
        <v>88.878299999999996</v>
      </c>
      <c r="AD105">
        <f t="shared" si="39"/>
        <v>367422.38770002569</v>
      </c>
      <c r="AE105">
        <f t="shared" si="40"/>
        <v>0.30191103112704604</v>
      </c>
      <c r="AF105">
        <f t="shared" si="41"/>
        <v>301.91103112704604</v>
      </c>
      <c r="AG105">
        <f t="shared" si="42"/>
        <v>80.458822499256527</v>
      </c>
      <c r="AH105">
        <f t="shared" si="43"/>
        <v>7.4845738639235555E-3</v>
      </c>
      <c r="AJ105">
        <v>73</v>
      </c>
      <c r="AK105">
        <v>301.91103112704604</v>
      </c>
      <c r="AL105">
        <v>80.458822499256527</v>
      </c>
    </row>
    <row r="106" spans="2:38" x14ac:dyDescent="0.2">
      <c r="B106">
        <v>2875</v>
      </c>
      <c r="C106">
        <v>2500000</v>
      </c>
      <c r="E106">
        <v>599.98329999999999</v>
      </c>
      <c r="F106">
        <v>-518055.67045999999</v>
      </c>
      <c r="G106">
        <v>2521420.2680600001</v>
      </c>
      <c r="H106">
        <v>1678.17365</v>
      </c>
      <c r="J106">
        <f t="shared" si="34"/>
        <v>2270.9187551413197</v>
      </c>
      <c r="K106">
        <f t="shared" si="35"/>
        <v>0.17572275533280363</v>
      </c>
      <c r="L106" s="2">
        <f t="shared" si="36"/>
        <v>0.99826317245815854</v>
      </c>
      <c r="M106">
        <f t="shared" si="37"/>
        <v>-3.205260000017006</v>
      </c>
      <c r="N106">
        <f t="shared" si="38"/>
        <v>-4.3820717599997296</v>
      </c>
      <c r="P106">
        <f t="shared" si="29"/>
        <v>2875</v>
      </c>
      <c r="Q106">
        <v>2500000</v>
      </c>
      <c r="R106">
        <v>599.98329999999999</v>
      </c>
      <c r="S106">
        <v>-518055.67045999999</v>
      </c>
      <c r="T106">
        <v>2521420.2680600001</v>
      </c>
      <c r="U106">
        <v>1678.17365</v>
      </c>
      <c r="V106">
        <v>3742.6388200000001</v>
      </c>
      <c r="W106">
        <f t="shared" si="33"/>
        <v>0.37426388200000005</v>
      </c>
      <c r="Y106">
        <v>2500000</v>
      </c>
      <c r="Z106">
        <v>28.782</v>
      </c>
      <c r="AA106">
        <v>116.102</v>
      </c>
      <c r="AB106">
        <v>87.32</v>
      </c>
      <c r="AD106">
        <f t="shared" si="39"/>
        <v>348433.23956458655</v>
      </c>
      <c r="AE106">
        <f t="shared" si="40"/>
        <v>0.3491930792150546</v>
      </c>
      <c r="AF106">
        <f t="shared" si="41"/>
        <v>349.19307921505458</v>
      </c>
      <c r="AG106">
        <f t="shared" si="42"/>
        <v>72.983129344624004</v>
      </c>
      <c r="AH106">
        <f t="shared" si="43"/>
        <v>8.2512219660578114E-3</v>
      </c>
      <c r="AJ106">
        <v>74</v>
      </c>
      <c r="AK106">
        <v>262.87130033545128</v>
      </c>
      <c r="AL106">
        <v>79.569001494426161</v>
      </c>
    </row>
    <row r="107" spans="2:38" x14ac:dyDescent="0.2">
      <c r="B107">
        <v>3000</v>
      </c>
      <c r="C107">
        <v>2600000</v>
      </c>
      <c r="E107">
        <v>600.00382999999999</v>
      </c>
      <c r="F107">
        <v>-518046.24948</v>
      </c>
      <c r="G107">
        <v>2521420.2680600001</v>
      </c>
      <c r="H107">
        <v>1890.65672</v>
      </c>
      <c r="J107">
        <f t="shared" si="34"/>
        <v>2280.339735141315</v>
      </c>
      <c r="K107">
        <f t="shared" si="35"/>
        <v>0.18336287512988203</v>
      </c>
      <c r="L107" s="2">
        <f t="shared" si="36"/>
        <v>0.99826317245815854</v>
      </c>
      <c r="M107">
        <f t="shared" si="37"/>
        <v>6.2157199999783188</v>
      </c>
      <c r="N107">
        <f t="shared" si="38"/>
        <v>-4.4246321600000371</v>
      </c>
      <c r="P107">
        <f t="shared" si="29"/>
        <v>3000</v>
      </c>
      <c r="Q107">
        <v>2600000</v>
      </c>
      <c r="R107">
        <v>600.00382999999999</v>
      </c>
      <c r="S107">
        <v>-518046.24948</v>
      </c>
      <c r="T107">
        <v>2521420.2680600001</v>
      </c>
      <c r="U107">
        <v>1890.65672</v>
      </c>
      <c r="V107">
        <v>4171.13231</v>
      </c>
      <c r="W107">
        <f t="shared" si="33"/>
        <v>0.41711323100000003</v>
      </c>
      <c r="Y107">
        <v>2600000</v>
      </c>
      <c r="Z107">
        <v>28.735499999999998</v>
      </c>
      <c r="AA107">
        <v>116.09</v>
      </c>
      <c r="AB107">
        <v>87.354500000000002</v>
      </c>
      <c r="AD107">
        <f t="shared" si="39"/>
        <v>348846.39909900178</v>
      </c>
      <c r="AE107">
        <f t="shared" si="40"/>
        <v>0.38871116059703958</v>
      </c>
      <c r="AF107">
        <f t="shared" si="41"/>
        <v>388.71116059703957</v>
      </c>
      <c r="AG107">
        <f t="shared" si="42"/>
        <v>70.025100512472946</v>
      </c>
      <c r="AH107">
        <f t="shared" si="43"/>
        <v>8.5997734468476108E-3</v>
      </c>
      <c r="AJ107">
        <v>75</v>
      </c>
      <c r="AK107">
        <v>334.56334215081932</v>
      </c>
      <c r="AL107">
        <v>79.548920556899418</v>
      </c>
    </row>
    <row r="108" spans="2:38" x14ac:dyDescent="0.2">
      <c r="B108">
        <v>3125</v>
      </c>
      <c r="C108">
        <v>2700000</v>
      </c>
      <c r="E108">
        <v>599.96519999999998</v>
      </c>
      <c r="F108">
        <v>-518028.22324999998</v>
      </c>
      <c r="G108">
        <v>2521420.2680600001</v>
      </c>
      <c r="H108">
        <v>2080.7648300000001</v>
      </c>
      <c r="J108">
        <f t="shared" si="34"/>
        <v>2298.3659651413327</v>
      </c>
      <c r="K108">
        <f t="shared" si="35"/>
        <v>0.19100299492696046</v>
      </c>
      <c r="L108" s="2">
        <f t="shared" si="36"/>
        <v>0.99826317245815854</v>
      </c>
      <c r="M108">
        <f t="shared" si="37"/>
        <v>24.241949999995995</v>
      </c>
      <c r="N108">
        <f t="shared" si="38"/>
        <v>-4.3557901599998585</v>
      </c>
      <c r="P108">
        <f t="shared" si="29"/>
        <v>3125</v>
      </c>
      <c r="Q108">
        <v>2700000</v>
      </c>
      <c r="R108">
        <v>599.96519999999998</v>
      </c>
      <c r="S108">
        <v>-518028.22324999998</v>
      </c>
      <c r="T108">
        <v>2521420.2680600001</v>
      </c>
      <c r="U108">
        <v>2080.7648300000001</v>
      </c>
      <c r="V108">
        <v>4516.1457700000001</v>
      </c>
      <c r="W108">
        <f t="shared" si="33"/>
        <v>0.45161457700000002</v>
      </c>
      <c r="Y108">
        <v>2700000</v>
      </c>
      <c r="Z108">
        <v>28.946200000000001</v>
      </c>
      <c r="AA108">
        <v>116.215</v>
      </c>
      <c r="AB108">
        <v>87.268799999999999</v>
      </c>
      <c r="AD108">
        <f t="shared" si="39"/>
        <v>347820.68836540548</v>
      </c>
      <c r="AE108">
        <f t="shared" si="40"/>
        <v>0.42210435185510736</v>
      </c>
      <c r="AF108">
        <f t="shared" si="41"/>
        <v>422.10435185510738</v>
      </c>
      <c r="AG108">
        <f t="shared" si="42"/>
        <v>67.026437930767102</v>
      </c>
      <c r="AH108">
        <f t="shared" si="43"/>
        <v>8.9845144481946661E-3</v>
      </c>
      <c r="AJ108">
        <v>76</v>
      </c>
      <c r="AK108">
        <v>373.75539878262128</v>
      </c>
      <c r="AL108">
        <v>76.955318155602413</v>
      </c>
    </row>
    <row r="109" spans="2:38" x14ac:dyDescent="0.2">
      <c r="B109">
        <v>3250</v>
      </c>
      <c r="C109">
        <v>2800000</v>
      </c>
      <c r="E109">
        <v>599.87577999999996</v>
      </c>
      <c r="F109">
        <v>-518013.88717</v>
      </c>
      <c r="G109">
        <v>2521420.2680600001</v>
      </c>
      <c r="H109">
        <v>2238.42256</v>
      </c>
      <c r="J109">
        <f t="shared" si="34"/>
        <v>2312.7020451413118</v>
      </c>
      <c r="K109">
        <f t="shared" si="35"/>
        <v>0.19864311472403887</v>
      </c>
      <c r="L109" s="2">
        <f t="shared" si="36"/>
        <v>0.99826317245815854</v>
      </c>
      <c r="M109">
        <f t="shared" si="37"/>
        <v>38.578029999975115</v>
      </c>
      <c r="N109">
        <f t="shared" si="38"/>
        <v>-4.3853113600001672</v>
      </c>
      <c r="P109">
        <f t="shared" si="29"/>
        <v>3250</v>
      </c>
      <c r="Q109">
        <v>2800000</v>
      </c>
      <c r="R109">
        <v>599.87577999999996</v>
      </c>
      <c r="S109">
        <v>-518013.88717</v>
      </c>
      <c r="T109">
        <v>2521420.2680600001</v>
      </c>
      <c r="U109">
        <v>2238.42256</v>
      </c>
      <c r="V109">
        <v>5009.8767799999996</v>
      </c>
      <c r="W109">
        <f t="shared" si="33"/>
        <v>0.50098767799999999</v>
      </c>
      <c r="Y109">
        <v>2800000</v>
      </c>
      <c r="Z109">
        <v>29.2486</v>
      </c>
      <c r="AA109">
        <v>116.883</v>
      </c>
      <c r="AB109">
        <v>87.634399999999999</v>
      </c>
      <c r="AD109">
        <f t="shared" si="39"/>
        <v>352210.46064125112</v>
      </c>
      <c r="AE109">
        <f t="shared" si="40"/>
        <v>0.46241518002075527</v>
      </c>
      <c r="AF109">
        <f t="shared" si="41"/>
        <v>462.41518002075526</v>
      </c>
      <c r="AG109">
        <f t="shared" si="42"/>
        <v>65.261889045588134</v>
      </c>
      <c r="AH109">
        <f t="shared" si="43"/>
        <v>9.2274374647558603E-3</v>
      </c>
      <c r="AJ109">
        <v>77</v>
      </c>
      <c r="AK109">
        <v>324.07387688241903</v>
      </c>
      <c r="AL109">
        <v>75.762750074039886</v>
      </c>
    </row>
    <row r="110" spans="2:38" x14ac:dyDescent="0.2">
      <c r="B110">
        <v>3375</v>
      </c>
      <c r="C110">
        <v>2900000</v>
      </c>
      <c r="E110">
        <v>600.02826000000005</v>
      </c>
      <c r="F110">
        <v>-517994.19701</v>
      </c>
      <c r="G110">
        <v>2521420.2680600001</v>
      </c>
      <c r="H110">
        <v>2478.6668500000001</v>
      </c>
      <c r="J110">
        <f t="shared" si="34"/>
        <v>2332.3922051413101</v>
      </c>
      <c r="K110">
        <f t="shared" si="35"/>
        <v>0.2062832345211173</v>
      </c>
      <c r="L110" s="2">
        <f t="shared" si="36"/>
        <v>0.99826317245815854</v>
      </c>
      <c r="M110">
        <f t="shared" si="37"/>
        <v>58.268189999973401</v>
      </c>
      <c r="N110">
        <f t="shared" si="38"/>
        <v>-4.3424787200000141</v>
      </c>
      <c r="P110">
        <f t="shared" si="29"/>
        <v>3375</v>
      </c>
      <c r="Q110">
        <v>2900000</v>
      </c>
      <c r="R110">
        <v>600.02826000000005</v>
      </c>
      <c r="S110">
        <v>-517994.19701</v>
      </c>
      <c r="T110">
        <v>2521420.2680600001</v>
      </c>
      <c r="U110">
        <v>2478.6668500000001</v>
      </c>
      <c r="V110">
        <v>5452.2803800000002</v>
      </c>
      <c r="W110">
        <f t="shared" si="33"/>
        <v>0.54522803800000008</v>
      </c>
      <c r="Y110">
        <v>2900000</v>
      </c>
      <c r="Z110">
        <v>29.747699999999998</v>
      </c>
      <c r="AA110">
        <v>116.626</v>
      </c>
      <c r="AB110">
        <v>86.878299999999996</v>
      </c>
      <c r="AD110">
        <f t="shared" si="39"/>
        <v>343172.39081516437</v>
      </c>
      <c r="AE110">
        <f t="shared" si="40"/>
        <v>0.51650333401456461</v>
      </c>
      <c r="AF110">
        <f t="shared" si="41"/>
        <v>516.50333401456464</v>
      </c>
      <c r="AG110">
        <f t="shared" si="42"/>
        <v>61.232122592264282</v>
      </c>
      <c r="AH110">
        <f t="shared" si="43"/>
        <v>9.8347072501464849E-3</v>
      </c>
      <c r="AJ110">
        <v>78</v>
      </c>
      <c r="AK110">
        <v>374.78736225591291</v>
      </c>
      <c r="AL110">
        <v>75.551774743429931</v>
      </c>
    </row>
    <row r="111" spans="2:38" x14ac:dyDescent="0.2">
      <c r="B111">
        <v>3500</v>
      </c>
      <c r="C111">
        <v>3000000</v>
      </c>
      <c r="E111">
        <v>599.90656000000001</v>
      </c>
      <c r="F111">
        <v>-517979.85353000002</v>
      </c>
      <c r="G111">
        <v>2521420.2680600001</v>
      </c>
      <c r="H111">
        <v>2697.69085</v>
      </c>
      <c r="J111">
        <f t="shared" si="34"/>
        <v>2346.7356851412915</v>
      </c>
      <c r="K111">
        <f t="shared" si="35"/>
        <v>0.2139233543181957</v>
      </c>
      <c r="L111" s="2">
        <f t="shared" si="36"/>
        <v>0.99826317245815854</v>
      </c>
      <c r="M111">
        <f t="shared" si="37"/>
        <v>72.611669999954756</v>
      </c>
      <c r="N111">
        <f t="shared" si="38"/>
        <v>-4.3852521600001495</v>
      </c>
      <c r="P111">
        <f t="shared" si="29"/>
        <v>3500</v>
      </c>
      <c r="Q111">
        <v>3000000</v>
      </c>
      <c r="R111">
        <v>599.90656000000001</v>
      </c>
      <c r="S111">
        <v>-517979.85353000002</v>
      </c>
      <c r="T111">
        <v>2521420.2680600001</v>
      </c>
      <c r="U111">
        <v>2697.69085</v>
      </c>
      <c r="V111">
        <v>6032.8390300000001</v>
      </c>
      <c r="W111">
        <f t="shared" si="33"/>
        <v>0.60328390300000001</v>
      </c>
      <c r="Y111">
        <v>3000000</v>
      </c>
      <c r="Z111">
        <v>29.526599999999998</v>
      </c>
      <c r="AA111">
        <v>116.803</v>
      </c>
      <c r="AB111">
        <v>87.276399999999995</v>
      </c>
      <c r="AD111">
        <f t="shared" si="39"/>
        <v>347911.56852353568</v>
      </c>
      <c r="AE111">
        <f t="shared" si="40"/>
        <v>0.56371573334745462</v>
      </c>
      <c r="AF111">
        <f t="shared" si="41"/>
        <v>563.7157333474546</v>
      </c>
      <c r="AG111">
        <f t="shared" si="42"/>
        <v>59.860670447106614</v>
      </c>
      <c r="AH111">
        <f t="shared" si="43"/>
        <v>1.0060027652582154E-2</v>
      </c>
      <c r="AJ111">
        <v>79</v>
      </c>
      <c r="AK111">
        <v>405.60758604799332</v>
      </c>
      <c r="AL111">
        <v>74.491879871757078</v>
      </c>
    </row>
    <row r="112" spans="2:38" x14ac:dyDescent="0.2">
      <c r="B112">
        <v>3625</v>
      </c>
      <c r="C112">
        <v>3100000</v>
      </c>
      <c r="E112">
        <v>600.00949000000003</v>
      </c>
      <c r="F112">
        <v>-517954.25202000001</v>
      </c>
      <c r="G112">
        <v>2521420.2680600001</v>
      </c>
      <c r="H112">
        <v>2927.1764400000002</v>
      </c>
      <c r="J112">
        <f t="shared" si="34"/>
        <v>2372.3371951412992</v>
      </c>
      <c r="K112">
        <f t="shared" si="35"/>
        <v>0.22156347411527413</v>
      </c>
      <c r="L112" s="2">
        <f t="shared" si="36"/>
        <v>0.99826317245815854</v>
      </c>
      <c r="M112">
        <f t="shared" si="37"/>
        <v>98.213179999962449</v>
      </c>
      <c r="N112">
        <f t="shared" si="38"/>
        <v>-4.2951879199999388</v>
      </c>
      <c r="P112">
        <f t="shared" si="29"/>
        <v>3625</v>
      </c>
      <c r="Q112">
        <v>3100000</v>
      </c>
      <c r="R112">
        <v>600.00949000000003</v>
      </c>
      <c r="S112">
        <v>-517954.25202000001</v>
      </c>
      <c r="T112">
        <v>2521420.2680600001</v>
      </c>
      <c r="U112">
        <v>2927.1764400000002</v>
      </c>
      <c r="V112">
        <v>6528.1128900000003</v>
      </c>
      <c r="W112">
        <f t="shared" si="33"/>
        <v>0.65281128900000007</v>
      </c>
      <c r="Y112">
        <v>3100000</v>
      </c>
      <c r="Z112">
        <v>29.480499999999999</v>
      </c>
      <c r="AA112">
        <v>116.839</v>
      </c>
      <c r="AB112">
        <v>87.358500000000006</v>
      </c>
      <c r="AD112">
        <f t="shared" si="39"/>
        <v>348894.32277182949</v>
      </c>
      <c r="AE112">
        <f t="shared" si="40"/>
        <v>0.60827650498305075</v>
      </c>
      <c r="AF112">
        <f t="shared" si="41"/>
        <v>608.2765049830507</v>
      </c>
      <c r="AG112">
        <f t="shared" si="42"/>
        <v>57.959768599502269</v>
      </c>
      <c r="AH112">
        <f t="shared" si="43"/>
        <v>1.0389965566652925E-2</v>
      </c>
      <c r="AJ112">
        <v>80</v>
      </c>
      <c r="AK112">
        <v>358.76026737177358</v>
      </c>
      <c r="AL112">
        <v>73.398804434267618</v>
      </c>
    </row>
    <row r="113" spans="2:38" x14ac:dyDescent="0.2">
      <c r="B113">
        <v>3750</v>
      </c>
      <c r="C113">
        <v>3200000</v>
      </c>
      <c r="E113">
        <v>600.03525999999999</v>
      </c>
      <c r="F113">
        <v>-517932.63108000002</v>
      </c>
      <c r="G113">
        <v>2521420.2680600001</v>
      </c>
      <c r="H113">
        <v>3187.1097599999998</v>
      </c>
      <c r="J113">
        <f t="shared" si="34"/>
        <v>2393.9581351412926</v>
      </c>
      <c r="K113">
        <f t="shared" si="35"/>
        <v>0.22920359391235254</v>
      </c>
      <c r="L113" s="2">
        <f t="shared" si="36"/>
        <v>0.99826317245815854</v>
      </c>
      <c r="M113">
        <f t="shared" si="37"/>
        <v>119.83411999995587</v>
      </c>
      <c r="N113">
        <f t="shared" si="38"/>
        <v>-4.327032480000053</v>
      </c>
      <c r="P113">
        <f t="shared" si="29"/>
        <v>3750</v>
      </c>
      <c r="Q113">
        <v>3200000</v>
      </c>
      <c r="R113">
        <v>600.03525999999999</v>
      </c>
      <c r="S113">
        <v>-517932.63108000002</v>
      </c>
      <c r="T113">
        <v>2521420.2680600001</v>
      </c>
      <c r="U113">
        <v>3187.1097599999998</v>
      </c>
      <c r="V113">
        <v>7048.4796900000001</v>
      </c>
      <c r="W113">
        <f t="shared" si="33"/>
        <v>0.70484796900000002</v>
      </c>
      <c r="Y113">
        <v>3200000</v>
      </c>
      <c r="Z113">
        <v>29.755099999999999</v>
      </c>
      <c r="AA113">
        <v>117.518</v>
      </c>
      <c r="AB113">
        <v>87.762900000000002</v>
      </c>
      <c r="AD113">
        <f t="shared" si="39"/>
        <v>353762.09244907566</v>
      </c>
      <c r="AE113">
        <f t="shared" si="40"/>
        <v>0.64772617452190828</v>
      </c>
      <c r="AF113">
        <f t="shared" si="41"/>
        <v>647.72617452190832</v>
      </c>
      <c r="AG113">
        <f t="shared" si="42"/>
        <v>56.809475219422225</v>
      </c>
      <c r="AH113">
        <f t="shared" si="43"/>
        <v>1.0600344355832347E-2</v>
      </c>
      <c r="AJ113">
        <v>81</v>
      </c>
      <c r="AK113">
        <v>349.19307921505458</v>
      </c>
      <c r="AL113">
        <v>72.983129344624004</v>
      </c>
    </row>
    <row r="114" spans="2:38" x14ac:dyDescent="0.2">
      <c r="B114">
        <v>3875</v>
      </c>
      <c r="C114">
        <v>3300000</v>
      </c>
      <c r="E114">
        <v>600.11981000000003</v>
      </c>
      <c r="F114">
        <v>-517909.52184</v>
      </c>
      <c r="G114">
        <v>2521420.2680600001</v>
      </c>
      <c r="H114">
        <v>3483.53541</v>
      </c>
      <c r="J114">
        <f t="shared" si="34"/>
        <v>2417.0673751413124</v>
      </c>
      <c r="K114">
        <f t="shared" si="35"/>
        <v>0.23684371370943097</v>
      </c>
      <c r="L114" s="2">
        <f t="shared" si="36"/>
        <v>0.99826317245815854</v>
      </c>
      <c r="M114">
        <f t="shared" si="37"/>
        <v>142.94335999997566</v>
      </c>
      <c r="N114">
        <f t="shared" si="38"/>
        <v>-4.3151260799998417</v>
      </c>
      <c r="P114">
        <f t="shared" si="29"/>
        <v>3875</v>
      </c>
      <c r="Q114">
        <v>3300000</v>
      </c>
      <c r="R114">
        <v>600.11981000000003</v>
      </c>
      <c r="S114">
        <v>-517909.52184</v>
      </c>
      <c r="T114">
        <v>2521420.2680600001</v>
      </c>
      <c r="U114">
        <v>3483.53541</v>
      </c>
      <c r="V114">
        <v>7712.3390799999997</v>
      </c>
      <c r="W114">
        <f t="shared" si="33"/>
        <v>0.77123390800000002</v>
      </c>
      <c r="Y114">
        <v>3300000</v>
      </c>
      <c r="Z114">
        <v>30.102399999999999</v>
      </c>
      <c r="AA114">
        <v>117.179</v>
      </c>
      <c r="AB114">
        <v>87.076599999999999</v>
      </c>
      <c r="AD114">
        <f t="shared" si="39"/>
        <v>345527.63476323523</v>
      </c>
      <c r="AE114">
        <f t="shared" si="40"/>
        <v>0.72562229266638023</v>
      </c>
      <c r="AF114">
        <f t="shared" si="41"/>
        <v>725.62229266638019</v>
      </c>
      <c r="AG114">
        <f t="shared" si="42"/>
        <v>53.697223652753607</v>
      </c>
      <c r="AH114">
        <f t="shared" si="43"/>
        <v>1.1214732513812544E-2</v>
      </c>
      <c r="AJ114">
        <v>82</v>
      </c>
      <c r="AK114">
        <v>417.00245299845545</v>
      </c>
      <c r="AL114">
        <v>72.750313416365188</v>
      </c>
    </row>
    <row r="115" spans="2:38" x14ac:dyDescent="0.2">
      <c r="B115">
        <v>4000</v>
      </c>
      <c r="C115">
        <v>3400000</v>
      </c>
      <c r="E115">
        <v>599.94606999999996</v>
      </c>
      <c r="F115">
        <v>-517884.63731999998</v>
      </c>
      <c r="G115">
        <v>2521420.2680600001</v>
      </c>
      <c r="H115">
        <v>3790.1673000000001</v>
      </c>
      <c r="J115">
        <f t="shared" si="34"/>
        <v>2441.9518951413338</v>
      </c>
      <c r="K115">
        <f t="shared" si="35"/>
        <v>0.24448383350650937</v>
      </c>
      <c r="L115" s="2">
        <f t="shared" si="36"/>
        <v>0.99826317245815854</v>
      </c>
      <c r="M115">
        <f t="shared" si="37"/>
        <v>167.82787999999709</v>
      </c>
      <c r="N115">
        <f t="shared" si="38"/>
        <v>-4.3009238399998289</v>
      </c>
      <c r="P115">
        <f t="shared" si="29"/>
        <v>4000</v>
      </c>
      <c r="Q115">
        <v>3400000</v>
      </c>
      <c r="R115">
        <v>599.94606999999996</v>
      </c>
      <c r="S115">
        <v>-517884.63731999998</v>
      </c>
      <c r="T115">
        <v>2521420.2680600001</v>
      </c>
      <c r="U115">
        <v>3790.1673000000001</v>
      </c>
      <c r="V115">
        <v>8316.9354600000006</v>
      </c>
      <c r="W115">
        <f t="shared" si="33"/>
        <v>0.83169354600000012</v>
      </c>
      <c r="Y115">
        <v>3400000</v>
      </c>
      <c r="Z115">
        <v>29.537400000000002</v>
      </c>
      <c r="AA115">
        <v>117.559</v>
      </c>
      <c r="AB115">
        <v>88.021600000000007</v>
      </c>
      <c r="AD115">
        <f t="shared" si="39"/>
        <v>356899.69232653704</v>
      </c>
      <c r="AE115">
        <f t="shared" si="40"/>
        <v>0.75757292736551429</v>
      </c>
      <c r="AF115">
        <f t="shared" si="41"/>
        <v>757.57292736551426</v>
      </c>
      <c r="AG115">
        <f t="shared" si="42"/>
        <v>53.731248679760149</v>
      </c>
      <c r="AH115">
        <f t="shared" si="43"/>
        <v>1.1207630844187709E-2</v>
      </c>
      <c r="AJ115">
        <v>83</v>
      </c>
      <c r="AK115">
        <v>459.9096902542359</v>
      </c>
      <c r="AL115">
        <v>70.340251434470915</v>
      </c>
    </row>
    <row r="116" spans="2:38" x14ac:dyDescent="0.2">
      <c r="B116">
        <v>4125</v>
      </c>
      <c r="C116">
        <v>3500000</v>
      </c>
      <c r="E116">
        <v>600.12143000000003</v>
      </c>
      <c r="F116">
        <v>-517857.84259000001</v>
      </c>
      <c r="G116">
        <v>2521420.2680600001</v>
      </c>
      <c r="H116">
        <v>4069.18579</v>
      </c>
      <c r="J116">
        <f t="shared" si="34"/>
        <v>2468.7466251412989</v>
      </c>
      <c r="K116">
        <f t="shared" si="35"/>
        <v>0.25212395330358778</v>
      </c>
      <c r="L116" s="2">
        <f t="shared" si="36"/>
        <v>0.99826317245815854</v>
      </c>
      <c r="M116">
        <f t="shared" si="37"/>
        <v>194.62260999996215</v>
      </c>
      <c r="N116">
        <f t="shared" si="38"/>
        <v>-4.2856421600002799</v>
      </c>
      <c r="P116">
        <f t="shared" si="29"/>
        <v>4125</v>
      </c>
      <c r="Q116">
        <v>3500000</v>
      </c>
      <c r="R116">
        <v>600.12143000000003</v>
      </c>
      <c r="S116">
        <v>-517857.84259000001</v>
      </c>
      <c r="T116">
        <v>2521420.2680600001</v>
      </c>
      <c r="U116">
        <v>4069.18579</v>
      </c>
      <c r="V116">
        <v>9011.2440000000006</v>
      </c>
      <c r="W116">
        <f t="shared" si="33"/>
        <v>0.90112440000000005</v>
      </c>
      <c r="Y116">
        <v>3500000</v>
      </c>
      <c r="Z116">
        <v>29.785399999999999</v>
      </c>
      <c r="AA116">
        <v>117.61499999999999</v>
      </c>
      <c r="AB116">
        <v>87.829599999999999</v>
      </c>
      <c r="AD116">
        <f t="shared" si="39"/>
        <v>354569.28554787027</v>
      </c>
      <c r="AE116">
        <f t="shared" si="40"/>
        <v>0.82621091029703453</v>
      </c>
      <c r="AF116">
        <f t="shared" si="41"/>
        <v>826.2109102970345</v>
      </c>
      <c r="AG116">
        <f t="shared" si="42"/>
        <v>51.76281788046726</v>
      </c>
      <c r="AH116">
        <f t="shared" si="43"/>
        <v>1.1633833408965948E-2</v>
      </c>
      <c r="AJ116">
        <v>84</v>
      </c>
      <c r="AK116">
        <v>388.71116059703957</v>
      </c>
      <c r="AL116">
        <v>70.025100512472946</v>
      </c>
    </row>
    <row r="117" spans="2:38" x14ac:dyDescent="0.2">
      <c r="B117">
        <v>4250</v>
      </c>
      <c r="C117">
        <v>3600000</v>
      </c>
      <c r="E117">
        <v>600.01936000000001</v>
      </c>
      <c r="F117">
        <v>-517828.48282999999</v>
      </c>
      <c r="G117">
        <v>2521420.2680600001</v>
      </c>
      <c r="H117">
        <v>4406.1422899999998</v>
      </c>
      <c r="J117">
        <f t="shared" si="34"/>
        <v>2498.1063851413201</v>
      </c>
      <c r="K117">
        <f t="shared" si="35"/>
        <v>0.25976407310066624</v>
      </c>
      <c r="L117" s="2">
        <f t="shared" si="36"/>
        <v>0.99826317245815854</v>
      </c>
      <c r="M117">
        <f t="shared" si="37"/>
        <v>223.98236999998335</v>
      </c>
      <c r="N117">
        <f t="shared" si="38"/>
        <v>-4.2651219199998307</v>
      </c>
      <c r="P117">
        <f t="shared" si="29"/>
        <v>4250</v>
      </c>
      <c r="Q117">
        <v>3600000</v>
      </c>
      <c r="R117">
        <v>600.01936000000001</v>
      </c>
      <c r="S117">
        <v>-517828.48282999999</v>
      </c>
      <c r="T117">
        <v>2521420.2680600001</v>
      </c>
      <c r="U117">
        <v>4406.1422899999998</v>
      </c>
      <c r="V117">
        <v>9743.46335</v>
      </c>
      <c r="W117">
        <f t="shared" si="33"/>
        <v>0.97434633500000001</v>
      </c>
      <c r="Y117">
        <v>3600000</v>
      </c>
      <c r="Z117">
        <v>30.3355</v>
      </c>
      <c r="AA117">
        <v>117.81399999999999</v>
      </c>
      <c r="AB117">
        <v>87.478499999999997</v>
      </c>
      <c r="AD117">
        <f t="shared" si="39"/>
        <v>350334.07469430927</v>
      </c>
      <c r="AE117">
        <f t="shared" si="40"/>
        <v>0.90414537294548003</v>
      </c>
      <c r="AF117">
        <f t="shared" si="41"/>
        <v>904.14537294548006</v>
      </c>
      <c r="AG117">
        <f t="shared" si="42"/>
        <v>49.640277595508941</v>
      </c>
      <c r="AH117">
        <f t="shared" si="43"/>
        <v>1.2131277848745998E-2</v>
      </c>
      <c r="AJ117">
        <v>85</v>
      </c>
      <c r="AK117">
        <v>454.68454760751007</v>
      </c>
      <c r="AL117">
        <v>69.947295417793939</v>
      </c>
    </row>
    <row r="118" spans="2:38" x14ac:dyDescent="0.2">
      <c r="B118">
        <v>4375</v>
      </c>
      <c r="C118">
        <v>3700000</v>
      </c>
      <c r="E118">
        <v>600.02506000000005</v>
      </c>
      <c r="F118">
        <v>-517797.87618000002</v>
      </c>
      <c r="G118">
        <v>2521420.2680600001</v>
      </c>
      <c r="H118">
        <v>4750.2025599999997</v>
      </c>
      <c r="J118">
        <f t="shared" si="34"/>
        <v>2528.7130351412925</v>
      </c>
      <c r="K118">
        <f t="shared" si="35"/>
        <v>0.26740419289774464</v>
      </c>
      <c r="L118" s="2">
        <f t="shared" si="36"/>
        <v>0.99826317245815854</v>
      </c>
      <c r="M118">
        <f t="shared" si="37"/>
        <v>254.58901999995578</v>
      </c>
      <c r="N118">
        <f t="shared" si="38"/>
        <v>-4.2551468000002206</v>
      </c>
      <c r="P118">
        <f t="shared" si="29"/>
        <v>4375</v>
      </c>
      <c r="Q118">
        <v>3700000</v>
      </c>
      <c r="R118">
        <v>600.02506000000005</v>
      </c>
      <c r="S118">
        <v>-517797.87618000002</v>
      </c>
      <c r="T118">
        <v>2521420.2680600001</v>
      </c>
      <c r="U118">
        <v>4750.2025599999997</v>
      </c>
      <c r="V118">
        <v>10451.885340000001</v>
      </c>
      <c r="W118">
        <f t="shared" si="33"/>
        <v>1.0451885340000002</v>
      </c>
      <c r="Y118">
        <v>3700000</v>
      </c>
      <c r="Z118">
        <v>30.140899999999998</v>
      </c>
      <c r="AA118">
        <v>118.373</v>
      </c>
      <c r="AB118">
        <v>88.232100000000003</v>
      </c>
      <c r="AD118">
        <f t="shared" si="39"/>
        <v>359466.3529805842</v>
      </c>
      <c r="AE118">
        <f t="shared" si="40"/>
        <v>0.94524345691494882</v>
      </c>
      <c r="AF118">
        <f t="shared" si="41"/>
        <v>945.24345691494887</v>
      </c>
      <c r="AG118">
        <f t="shared" si="42"/>
        <v>49.479002917693208</v>
      </c>
      <c r="AH118">
        <f t="shared" si="43"/>
        <v>1.2170819226121857E-2</v>
      </c>
      <c r="AJ118">
        <v>86</v>
      </c>
      <c r="AK118">
        <v>401.15799735885298</v>
      </c>
      <c r="AL118">
        <v>69.181390863743758</v>
      </c>
    </row>
    <row r="119" spans="2:38" x14ac:dyDescent="0.2">
      <c r="B119">
        <v>4500</v>
      </c>
      <c r="C119">
        <v>3800000</v>
      </c>
      <c r="E119">
        <v>599.98626999999999</v>
      </c>
      <c r="F119">
        <v>-517766.28964999999</v>
      </c>
      <c r="G119">
        <v>2521420.2680600001</v>
      </c>
      <c r="H119">
        <v>5141.3314499999997</v>
      </c>
      <c r="J119">
        <f t="shared" si="34"/>
        <v>2560.2995651413221</v>
      </c>
      <c r="K119">
        <f t="shared" si="35"/>
        <v>0.27504431269482305</v>
      </c>
      <c r="L119" s="2">
        <f t="shared" si="36"/>
        <v>0.99826317245815854</v>
      </c>
      <c r="M119">
        <f t="shared" si="37"/>
        <v>286.17554999998538</v>
      </c>
      <c r="N119">
        <f t="shared" si="38"/>
        <v>-4.2473077599997628</v>
      </c>
      <c r="P119">
        <f t="shared" si="29"/>
        <v>4500</v>
      </c>
      <c r="Q119">
        <v>3800000</v>
      </c>
      <c r="R119">
        <v>599.98626999999999</v>
      </c>
      <c r="S119">
        <v>-517766.28964999999</v>
      </c>
      <c r="T119">
        <v>2521420.2680600001</v>
      </c>
      <c r="U119">
        <v>5141.3314499999997</v>
      </c>
      <c r="V119">
        <v>11318.47652</v>
      </c>
      <c r="W119">
        <f t="shared" si="33"/>
        <v>1.131847652</v>
      </c>
      <c r="Y119">
        <v>3800000</v>
      </c>
      <c r="Z119">
        <v>30.293800000000001</v>
      </c>
      <c r="AA119">
        <v>118.086</v>
      </c>
      <c r="AB119">
        <v>87.792199999999994</v>
      </c>
      <c r="AD119">
        <f t="shared" si="39"/>
        <v>354116.52547832887</v>
      </c>
      <c r="AE119">
        <f t="shared" si="40"/>
        <v>1.039080197965514</v>
      </c>
      <c r="AF119">
        <f t="shared" si="41"/>
        <v>1039.0801979655139</v>
      </c>
      <c r="AG119">
        <f t="shared" si="42"/>
        <v>47.388660365122142</v>
      </c>
      <c r="AH119">
        <f t="shared" si="43"/>
        <v>1.2707681444466759E-2</v>
      </c>
      <c r="AJ119">
        <v>87</v>
      </c>
      <c r="AK119">
        <v>513.51913124024338</v>
      </c>
      <c r="AL119">
        <v>68.037542150916167</v>
      </c>
    </row>
    <row r="120" spans="2:38" x14ac:dyDescent="0.2">
      <c r="B120">
        <v>4625</v>
      </c>
      <c r="C120">
        <v>3900000</v>
      </c>
      <c r="E120">
        <v>599.94254999999998</v>
      </c>
      <c r="F120">
        <v>-517727.82485999999</v>
      </c>
      <c r="G120">
        <v>2521420.2680600001</v>
      </c>
      <c r="H120">
        <v>5530.4800800000003</v>
      </c>
      <c r="J120">
        <f t="shared" si="34"/>
        <v>2598.7643551413203</v>
      </c>
      <c r="K120">
        <f t="shared" si="35"/>
        <v>0.28268443249190145</v>
      </c>
      <c r="L120" s="2">
        <f t="shared" si="36"/>
        <v>0.99826317245815854</v>
      </c>
      <c r="M120">
        <f t="shared" si="37"/>
        <v>324.64033999998355</v>
      </c>
      <c r="N120">
        <f t="shared" si="38"/>
        <v>-4.1922816800000149</v>
      </c>
      <c r="P120">
        <f t="shared" si="29"/>
        <v>4625</v>
      </c>
      <c r="Q120">
        <v>3900000</v>
      </c>
      <c r="R120">
        <v>599.94254999999998</v>
      </c>
      <c r="S120">
        <v>-517727.82485999999</v>
      </c>
      <c r="T120">
        <v>2521420.2680600001</v>
      </c>
      <c r="U120">
        <v>5530.4800800000003</v>
      </c>
      <c r="V120">
        <v>12188.288640000001</v>
      </c>
      <c r="W120">
        <f t="shared" si="33"/>
        <v>1.2188288640000002</v>
      </c>
      <c r="Y120">
        <v>3900000</v>
      </c>
      <c r="Z120">
        <v>30.478300000000001</v>
      </c>
      <c r="AA120">
        <v>118.206</v>
      </c>
      <c r="AB120">
        <v>87.727699999999999</v>
      </c>
      <c r="AD120">
        <f t="shared" si="39"/>
        <v>353336.60177265899</v>
      </c>
      <c r="AE120">
        <f t="shared" si="40"/>
        <v>1.1214021674946055</v>
      </c>
      <c r="AF120">
        <f t="shared" si="41"/>
        <v>1121.4021674946055</v>
      </c>
      <c r="AG120">
        <f t="shared" si="42"/>
        <v>46.006335478377345</v>
      </c>
      <c r="AH120">
        <f t="shared" si="43"/>
        <v>1.3089501559693441E-2</v>
      </c>
      <c r="AJ120">
        <v>88</v>
      </c>
      <c r="AK120">
        <v>440.89469138813956</v>
      </c>
      <c r="AL120">
        <v>67.251871844096186</v>
      </c>
    </row>
    <row r="121" spans="2:38" x14ac:dyDescent="0.2">
      <c r="B121">
        <v>4750</v>
      </c>
      <c r="C121">
        <v>4000000</v>
      </c>
      <c r="E121">
        <v>599.92137000000002</v>
      </c>
      <c r="F121">
        <v>-517693.37378000002</v>
      </c>
      <c r="G121">
        <v>2521420.2680600001</v>
      </c>
      <c r="H121">
        <v>5995.9118900000003</v>
      </c>
      <c r="J121">
        <f t="shared" si="34"/>
        <v>2633.2154351412901</v>
      </c>
      <c r="K121">
        <f t="shared" si="35"/>
        <v>0.29032455228897991</v>
      </c>
      <c r="L121" s="2">
        <f t="shared" si="36"/>
        <v>0.99826317245815854</v>
      </c>
      <c r="M121">
        <f t="shared" si="37"/>
        <v>359.09141999995336</v>
      </c>
      <c r="N121">
        <f t="shared" si="38"/>
        <v>-4.2243913600002418</v>
      </c>
      <c r="P121">
        <f t="shared" si="29"/>
        <v>4750</v>
      </c>
      <c r="Q121">
        <v>4000000</v>
      </c>
      <c r="R121">
        <v>599.92137000000002</v>
      </c>
      <c r="S121">
        <v>-517693.37378000002</v>
      </c>
      <c r="T121">
        <v>2521420.2680600001</v>
      </c>
      <c r="U121">
        <v>5995.9118900000003</v>
      </c>
      <c r="V121">
        <v>13203.03786</v>
      </c>
      <c r="W121">
        <f t="shared" si="33"/>
        <v>1.3203037860000002</v>
      </c>
      <c r="Y121">
        <v>4000000</v>
      </c>
      <c r="Z121">
        <v>30.726600000000001</v>
      </c>
      <c r="AA121">
        <v>118.849</v>
      </c>
      <c r="AB121">
        <v>88.122399999999999</v>
      </c>
      <c r="AD121">
        <f t="shared" si="39"/>
        <v>358127.23316496651</v>
      </c>
      <c r="AE121">
        <f t="shared" si="40"/>
        <v>1.1985159270463206</v>
      </c>
      <c r="AF121">
        <f t="shared" si="41"/>
        <v>1198.5159270463205</v>
      </c>
      <c r="AG121">
        <f t="shared" si="42"/>
        <v>45.402993644619542</v>
      </c>
      <c r="AH121">
        <f t="shared" si="43"/>
        <v>1.3263442598379487E-2</v>
      </c>
      <c r="AJ121">
        <v>89</v>
      </c>
      <c r="AK121">
        <v>494.19213142507277</v>
      </c>
      <c r="AL121">
        <v>67.23105815230106</v>
      </c>
    </row>
    <row r="122" spans="2:38" x14ac:dyDescent="0.2">
      <c r="B122">
        <v>4875</v>
      </c>
      <c r="C122">
        <v>4100000</v>
      </c>
      <c r="E122">
        <v>600.10815000000002</v>
      </c>
      <c r="F122">
        <v>-517646.43469999998</v>
      </c>
      <c r="G122">
        <v>2521420.2680600001</v>
      </c>
      <c r="H122">
        <v>6476.9741199999999</v>
      </c>
      <c r="J122">
        <f t="shared" si="34"/>
        <v>2680.1545151413302</v>
      </c>
      <c r="K122">
        <f t="shared" si="35"/>
        <v>0.29796467208605831</v>
      </c>
      <c r="L122" s="2">
        <f t="shared" si="36"/>
        <v>0.99826317245815854</v>
      </c>
      <c r="M122">
        <f t="shared" si="37"/>
        <v>406.03049999999348</v>
      </c>
      <c r="N122">
        <f t="shared" si="38"/>
        <v>-4.1244873599996792</v>
      </c>
      <c r="P122">
        <f t="shared" si="29"/>
        <v>4875</v>
      </c>
      <c r="Q122">
        <v>4100000</v>
      </c>
      <c r="R122">
        <v>600.10815000000002</v>
      </c>
      <c r="S122">
        <v>-517646.43469999998</v>
      </c>
      <c r="T122">
        <v>2521420.2680600001</v>
      </c>
      <c r="U122">
        <v>6476.9741199999999</v>
      </c>
      <c r="V122">
        <v>14278.0455</v>
      </c>
      <c r="W122">
        <f t="shared" si="33"/>
        <v>1.4278045500000001</v>
      </c>
      <c r="Y122">
        <v>4100000</v>
      </c>
      <c r="Z122">
        <v>30.660299999999999</v>
      </c>
      <c r="AA122">
        <v>118.789</v>
      </c>
      <c r="AB122">
        <v>88.128699999999995</v>
      </c>
      <c r="AD122">
        <f t="shared" si="39"/>
        <v>358204.04778435791</v>
      </c>
      <c r="AE122">
        <f t="shared" si="40"/>
        <v>1.2958226325712523</v>
      </c>
      <c r="AF122">
        <f t="shared" si="41"/>
        <v>1295.8226325712524</v>
      </c>
      <c r="AG122">
        <f t="shared" si="42"/>
        <v>44.248303092459551</v>
      </c>
      <c r="AH122">
        <f t="shared" si="43"/>
        <v>1.3609561450111793E-2</v>
      </c>
      <c r="AJ122">
        <v>90</v>
      </c>
      <c r="AK122">
        <v>422.10435185510738</v>
      </c>
      <c r="AL122">
        <v>67.026437930767102</v>
      </c>
    </row>
    <row r="123" spans="2:38" x14ac:dyDescent="0.2">
      <c r="B123">
        <v>5000</v>
      </c>
      <c r="C123">
        <v>4200000</v>
      </c>
      <c r="E123">
        <v>600.03513999999996</v>
      </c>
      <c r="F123">
        <v>-517602.95082999999</v>
      </c>
      <c r="G123">
        <v>2521420.2680600001</v>
      </c>
      <c r="H123">
        <v>6980.6809199999998</v>
      </c>
      <c r="J123">
        <f t="shared" si="34"/>
        <v>2723.6383851413266</v>
      </c>
      <c r="K123">
        <f t="shared" si="35"/>
        <v>0.30560479188313672</v>
      </c>
      <c r="L123" s="2">
        <f t="shared" si="36"/>
        <v>0.99826317245815854</v>
      </c>
      <c r="M123">
        <f t="shared" si="37"/>
        <v>449.51436999998987</v>
      </c>
      <c r="N123">
        <f t="shared" si="38"/>
        <v>-4.1521290400000286</v>
      </c>
      <c r="P123">
        <f t="shared" si="29"/>
        <v>5000</v>
      </c>
      <c r="Q123">
        <v>4200000</v>
      </c>
      <c r="R123">
        <v>600.03513999999996</v>
      </c>
      <c r="S123">
        <v>-517602.95082999999</v>
      </c>
      <c r="T123">
        <v>2521420.2680600001</v>
      </c>
      <c r="U123">
        <v>6980.6809199999998</v>
      </c>
      <c r="V123">
        <v>15402.471949999999</v>
      </c>
      <c r="W123">
        <f t="shared" si="33"/>
        <v>1.5402471950000001</v>
      </c>
      <c r="Y123">
        <v>4200000</v>
      </c>
      <c r="Z123">
        <v>30.7469</v>
      </c>
      <c r="AA123">
        <v>119.322</v>
      </c>
      <c r="AB123">
        <v>88.575100000000006</v>
      </c>
      <c r="AD123">
        <f t="shared" si="39"/>
        <v>363674.91972360504</v>
      </c>
      <c r="AE123">
        <f t="shared" si="40"/>
        <v>1.3768428178077807</v>
      </c>
      <c r="AF123">
        <f t="shared" si="41"/>
        <v>1376.8428178077806</v>
      </c>
      <c r="AG123">
        <f t="shared" si="42"/>
        <v>43.801007331510988</v>
      </c>
      <c r="AH123">
        <f t="shared" si="43"/>
        <v>1.3748542252515043E-2</v>
      </c>
      <c r="AJ123">
        <v>91</v>
      </c>
      <c r="AK123">
        <v>462.41518002075526</v>
      </c>
      <c r="AL123">
        <v>65.261889045588134</v>
      </c>
    </row>
    <row r="124" spans="2:38" x14ac:dyDescent="0.2">
      <c r="B124">
        <v>5125</v>
      </c>
      <c r="C124">
        <v>4300000</v>
      </c>
      <c r="E124">
        <v>600.04742999999996</v>
      </c>
      <c r="F124">
        <v>-517556.41837999999</v>
      </c>
      <c r="G124">
        <v>2521420.2680600001</v>
      </c>
      <c r="H124">
        <v>7584.4747699999998</v>
      </c>
      <c r="J124">
        <f t="shared" si="34"/>
        <v>2770.1708351413254</v>
      </c>
      <c r="K124">
        <f t="shared" si="35"/>
        <v>0.31324491168021512</v>
      </c>
      <c r="L124" s="2">
        <f t="shared" si="36"/>
        <v>0.99826317245815854</v>
      </c>
      <c r="M124">
        <f t="shared" si="37"/>
        <v>496.04681999998866</v>
      </c>
      <c r="N124">
        <f t="shared" si="38"/>
        <v>-4.1277404000000093</v>
      </c>
      <c r="P124">
        <f t="shared" si="29"/>
        <v>5125</v>
      </c>
      <c r="Q124">
        <v>4300000</v>
      </c>
      <c r="R124">
        <v>600.04742999999996</v>
      </c>
      <c r="S124">
        <v>-517556.41837999999</v>
      </c>
      <c r="T124">
        <v>2521420.2680600001</v>
      </c>
      <c r="U124">
        <v>7584.4747699999998</v>
      </c>
      <c r="V124">
        <v>16688.481960000001</v>
      </c>
      <c r="W124">
        <f t="shared" si="33"/>
        <v>1.6688481960000001</v>
      </c>
      <c r="Y124">
        <v>4300000</v>
      </c>
      <c r="Z124">
        <v>30.7744</v>
      </c>
      <c r="AA124">
        <v>119.608</v>
      </c>
      <c r="AB124">
        <v>88.833600000000004</v>
      </c>
      <c r="AD124">
        <f t="shared" si="39"/>
        <v>366868.29782581906</v>
      </c>
      <c r="AE124">
        <f t="shared" si="40"/>
        <v>1.478815307655202</v>
      </c>
      <c r="AF124">
        <f t="shared" si="41"/>
        <v>1478.8153076552019</v>
      </c>
      <c r="AG124">
        <f t="shared" si="42"/>
        <v>43.107919795260138</v>
      </c>
      <c r="AH124">
        <f t="shared" si="43"/>
        <v>1.3969590805126575E-2</v>
      </c>
      <c r="AJ124">
        <v>92</v>
      </c>
      <c r="AK124">
        <v>484.13287658517112</v>
      </c>
      <c r="AL124">
        <v>64.60667927877617</v>
      </c>
    </row>
    <row r="125" spans="2:38" x14ac:dyDescent="0.2">
      <c r="B125">
        <v>5250</v>
      </c>
      <c r="C125">
        <v>4400000</v>
      </c>
      <c r="E125">
        <v>599.98233000000005</v>
      </c>
      <c r="F125">
        <v>-517505.69696999999</v>
      </c>
      <c r="G125">
        <v>2521420.2680600001</v>
      </c>
      <c r="H125">
        <v>8151.4801500000003</v>
      </c>
      <c r="J125">
        <f t="shared" si="34"/>
        <v>2820.8922451413237</v>
      </c>
      <c r="K125">
        <f t="shared" si="35"/>
        <v>0.32088503147729358</v>
      </c>
      <c r="L125" s="2">
        <f t="shared" si="36"/>
        <v>0.99826317245815854</v>
      </c>
      <c r="M125">
        <f t="shared" si="37"/>
        <v>546.76822999998694</v>
      </c>
      <c r="N125">
        <f t="shared" si="38"/>
        <v>-4.0942287200000136</v>
      </c>
      <c r="P125">
        <f t="shared" si="29"/>
        <v>5250</v>
      </c>
      <c r="Q125">
        <v>4400000</v>
      </c>
      <c r="R125">
        <v>599.98233000000005</v>
      </c>
      <c r="S125">
        <v>-517505.69696999999</v>
      </c>
      <c r="T125">
        <v>2521420.2680600001</v>
      </c>
      <c r="U125">
        <v>8151.4801500000003</v>
      </c>
      <c r="V125">
        <v>17985.352429999999</v>
      </c>
      <c r="W125">
        <f t="shared" si="33"/>
        <v>1.7985352429999999</v>
      </c>
      <c r="Y125">
        <v>4400000</v>
      </c>
      <c r="Z125">
        <v>31.138200000000001</v>
      </c>
      <c r="AA125">
        <v>119.746</v>
      </c>
      <c r="AB125">
        <v>88.607799999999997</v>
      </c>
      <c r="AD125">
        <f t="shared" si="39"/>
        <v>364077.85104670731</v>
      </c>
      <c r="AE125">
        <f t="shared" si="40"/>
        <v>1.6059498599035296</v>
      </c>
      <c r="AF125">
        <f t="shared" si="41"/>
        <v>1605.9498599035296</v>
      </c>
      <c r="AG125">
        <f t="shared" si="42"/>
        <v>41.761463219109935</v>
      </c>
      <c r="AH125">
        <f t="shared" si="43"/>
        <v>1.441999282545337E-2</v>
      </c>
      <c r="AJ125">
        <v>93</v>
      </c>
      <c r="AK125">
        <v>565.478951314715</v>
      </c>
      <c r="AL125">
        <v>64.132147388183142</v>
      </c>
    </row>
    <row r="126" spans="2:38" x14ac:dyDescent="0.2">
      <c r="B126">
        <v>5375</v>
      </c>
      <c r="C126">
        <v>4500000</v>
      </c>
      <c r="E126">
        <v>600.02540999999997</v>
      </c>
      <c r="F126">
        <v>-517450.47198999999</v>
      </c>
      <c r="G126">
        <v>2521420.2680600001</v>
      </c>
      <c r="H126">
        <v>8780.5631799999992</v>
      </c>
      <c r="J126">
        <f t="shared" si="34"/>
        <v>2876.1172251413227</v>
      </c>
      <c r="K126">
        <f t="shared" si="35"/>
        <v>0.32852515127437198</v>
      </c>
      <c r="L126" s="2">
        <f t="shared" si="36"/>
        <v>0.99826317245815854</v>
      </c>
      <c r="M126">
        <f t="shared" si="37"/>
        <v>601.99320999998599</v>
      </c>
      <c r="N126">
        <f t="shared" si="38"/>
        <v>-4.0582001600000073</v>
      </c>
      <c r="P126">
        <f t="shared" si="29"/>
        <v>5375</v>
      </c>
      <c r="Q126">
        <v>4500000</v>
      </c>
      <c r="R126">
        <v>600.02540999999997</v>
      </c>
      <c r="S126">
        <v>-517450.47198999999</v>
      </c>
      <c r="T126">
        <v>2521420.2680600001</v>
      </c>
      <c r="U126">
        <v>8780.5631799999992</v>
      </c>
      <c r="V126">
        <v>19450.704290000001</v>
      </c>
      <c r="W126">
        <f t="shared" si="33"/>
        <v>1.9450704290000003</v>
      </c>
      <c r="Y126">
        <v>4500000</v>
      </c>
      <c r="Z126">
        <v>29.3444</v>
      </c>
      <c r="AA126">
        <v>119.627</v>
      </c>
      <c r="AB126">
        <v>90.282600000000002</v>
      </c>
      <c r="AD126">
        <f t="shared" si="39"/>
        <v>385115.12061921105</v>
      </c>
      <c r="AE126">
        <f t="shared" si="40"/>
        <v>1.6419202131659647</v>
      </c>
      <c r="AF126">
        <f t="shared" si="41"/>
        <v>1641.9202131659647</v>
      </c>
      <c r="AG126">
        <f t="shared" si="42"/>
        <v>43.147223374304907</v>
      </c>
      <c r="AH126">
        <f t="shared" si="43"/>
        <v>1.3956865654502878E-2</v>
      </c>
      <c r="AJ126">
        <v>94</v>
      </c>
      <c r="AK126">
        <v>559.04386981663663</v>
      </c>
      <c r="AL126">
        <v>63.059563983546489</v>
      </c>
    </row>
    <row r="127" spans="2:38" x14ac:dyDescent="0.2">
      <c r="B127">
        <v>5500</v>
      </c>
      <c r="C127">
        <v>4600000</v>
      </c>
      <c r="E127">
        <v>600.03278999999998</v>
      </c>
      <c r="F127">
        <v>-517386.52181000001</v>
      </c>
      <c r="G127">
        <v>2521420.2680600001</v>
      </c>
      <c r="H127">
        <v>9514.2859399999998</v>
      </c>
      <c r="J127">
        <f t="shared" si="34"/>
        <v>2940.067405141308</v>
      </c>
      <c r="K127">
        <f t="shared" si="35"/>
        <v>0.33616527107145039</v>
      </c>
      <c r="L127" s="2">
        <f t="shared" si="36"/>
        <v>0.99826317245815854</v>
      </c>
      <c r="M127">
        <f t="shared" si="37"/>
        <v>665.94338999997126</v>
      </c>
      <c r="N127">
        <f t="shared" si="38"/>
        <v>-3.9883985600001179</v>
      </c>
      <c r="P127">
        <f t="shared" si="29"/>
        <v>5500</v>
      </c>
      <c r="Q127">
        <v>4600000</v>
      </c>
      <c r="R127">
        <v>600.03278999999998</v>
      </c>
      <c r="S127">
        <v>-517386.52181000001</v>
      </c>
      <c r="T127">
        <v>2521420.2680600001</v>
      </c>
      <c r="U127">
        <v>9514.2859399999998</v>
      </c>
      <c r="V127">
        <v>21049.978330000002</v>
      </c>
      <c r="W127">
        <f t="shared" si="33"/>
        <v>2.1049978330000001</v>
      </c>
      <c r="Y127">
        <v>4600000</v>
      </c>
      <c r="Z127">
        <v>29.582799999999999</v>
      </c>
      <c r="AA127">
        <v>119.871</v>
      </c>
      <c r="AB127">
        <v>90.288200000000003</v>
      </c>
      <c r="AD127">
        <f t="shared" si="39"/>
        <v>385186.78819799423</v>
      </c>
      <c r="AE127">
        <f t="shared" si="40"/>
        <v>1.7765914148332789</v>
      </c>
      <c r="AF127">
        <f t="shared" si="41"/>
        <v>1776.5914148332788</v>
      </c>
      <c r="AG127">
        <f t="shared" si="42"/>
        <v>42.174451609605832</v>
      </c>
      <c r="AH127">
        <f t="shared" si="43"/>
        <v>1.4278786730278201E-2</v>
      </c>
      <c r="AJ127">
        <v>95</v>
      </c>
      <c r="AK127">
        <v>612.72219147361125</v>
      </c>
      <c r="AL127">
        <v>62.742215764432331</v>
      </c>
    </row>
    <row r="128" spans="2:38" x14ac:dyDescent="0.2">
      <c r="B128">
        <v>5625</v>
      </c>
      <c r="C128">
        <v>4700000</v>
      </c>
      <c r="E128">
        <v>600.04735000000005</v>
      </c>
      <c r="F128">
        <v>-517319.24907999998</v>
      </c>
      <c r="G128">
        <v>2521420.2680600001</v>
      </c>
      <c r="H128">
        <v>10198.409460000001</v>
      </c>
      <c r="J128">
        <f t="shared" si="34"/>
        <v>3007.340135141334</v>
      </c>
      <c r="K128">
        <f t="shared" si="35"/>
        <v>0.34380539086852879</v>
      </c>
      <c r="L128" s="2">
        <f t="shared" si="36"/>
        <v>0.99826317245815854</v>
      </c>
      <c r="M128">
        <f t="shared" si="37"/>
        <v>733.21611999999732</v>
      </c>
      <c r="N128">
        <f t="shared" si="38"/>
        <v>-3.9618181599997917</v>
      </c>
      <c r="P128">
        <f t="shared" si="29"/>
        <v>5625</v>
      </c>
      <c r="Q128">
        <v>4700000</v>
      </c>
      <c r="R128">
        <v>600.04735000000005</v>
      </c>
      <c r="S128">
        <v>-517319.24907999998</v>
      </c>
      <c r="T128">
        <v>2521420.2680600001</v>
      </c>
      <c r="U128">
        <v>10198.409460000001</v>
      </c>
      <c r="V128">
        <v>22679.697489999999</v>
      </c>
      <c r="W128">
        <f t="shared" si="33"/>
        <v>2.2679697490000001</v>
      </c>
      <c r="Y128">
        <v>4700000</v>
      </c>
      <c r="Z128">
        <v>29.241599999999998</v>
      </c>
      <c r="AA128">
        <v>120.092</v>
      </c>
      <c r="AB128">
        <v>90.850399999999993</v>
      </c>
      <c r="AD128">
        <f t="shared" si="39"/>
        <v>392427.04400263482</v>
      </c>
      <c r="AE128">
        <f t="shared" si="40"/>
        <v>1.8788219139206048</v>
      </c>
      <c r="AF128">
        <f t="shared" si="41"/>
        <v>1878.8219139206049</v>
      </c>
      <c r="AG128">
        <f t="shared" si="42"/>
        <v>42.012367270824299</v>
      </c>
      <c r="AH128">
        <f t="shared" si="43"/>
        <v>1.433387450219214E-2</v>
      </c>
      <c r="AJ128">
        <v>96</v>
      </c>
      <c r="AK128">
        <v>598.62698416571152</v>
      </c>
      <c r="AL128">
        <v>61.995353390391507</v>
      </c>
    </row>
    <row r="129" spans="1:38" x14ac:dyDescent="0.2">
      <c r="B129">
        <v>5747</v>
      </c>
      <c r="C129">
        <v>4800000</v>
      </c>
      <c r="E129">
        <v>600.01675</v>
      </c>
      <c r="F129">
        <v>-517249.89516999997</v>
      </c>
      <c r="G129">
        <v>2521420.2680600001</v>
      </c>
      <c r="H129">
        <v>10951.55386</v>
      </c>
      <c r="J129">
        <f t="shared" si="34"/>
        <v>3076.6940451413393</v>
      </c>
      <c r="K129">
        <f t="shared" si="35"/>
        <v>0.35126214779047737</v>
      </c>
      <c r="L129" s="2">
        <f t="shared" si="36"/>
        <v>0.99826317245815854</v>
      </c>
      <c r="M129">
        <f t="shared" si="37"/>
        <v>802.57003000000259</v>
      </c>
      <c r="N129">
        <f t="shared" si="38"/>
        <v>-3.9315253278688091</v>
      </c>
      <c r="P129">
        <f t="shared" si="29"/>
        <v>5747</v>
      </c>
      <c r="Q129">
        <v>4800000</v>
      </c>
      <c r="R129">
        <v>600.01675</v>
      </c>
      <c r="S129">
        <v>-517249.89516999997</v>
      </c>
      <c r="T129">
        <v>2521420.2680600001</v>
      </c>
      <c r="U129">
        <v>10951.55386</v>
      </c>
      <c r="V129">
        <v>24357.033520000001</v>
      </c>
      <c r="W129">
        <f t="shared" si="33"/>
        <v>2.435703352</v>
      </c>
      <c r="Y129">
        <v>4800000</v>
      </c>
      <c r="Z129">
        <v>29.895</v>
      </c>
      <c r="AA129">
        <v>120.254</v>
      </c>
      <c r="AB129">
        <v>90.358999999999995</v>
      </c>
      <c r="AD129">
        <f t="shared" si="39"/>
        <v>386093.63809903257</v>
      </c>
      <c r="AE129">
        <f t="shared" si="40"/>
        <v>2.0508742713039356</v>
      </c>
      <c r="AF129">
        <f t="shared" si="41"/>
        <v>2050.8742713039355</v>
      </c>
      <c r="AG129">
        <f t="shared" si="42"/>
        <v>40.456862513178599</v>
      </c>
      <c r="AH129">
        <f t="shared" si="43"/>
        <v>1.4884990149788226E-2</v>
      </c>
      <c r="AJ129">
        <v>97</v>
      </c>
      <c r="AK129">
        <v>536.52117186291559</v>
      </c>
      <c r="AL129">
        <v>61.616311811601626</v>
      </c>
    </row>
    <row r="130" spans="1:38" x14ac:dyDescent="0.2">
      <c r="AJ130">
        <v>98</v>
      </c>
      <c r="AK130">
        <v>516.50333401456464</v>
      </c>
      <c r="AL130">
        <v>61.232122592264282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711.12757396024449</v>
      </c>
      <c r="AL131">
        <v>60.820920850293348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9.5948064079525094E-2</v>
      </c>
      <c r="L132">
        <f>K132*16.02</f>
        <v>1.5370879865539919</v>
      </c>
      <c r="AE132" t="s">
        <v>9</v>
      </c>
      <c r="AJ132">
        <v>100</v>
      </c>
      <c r="AK132">
        <v>644.35948728619064</v>
      </c>
      <c r="AL132">
        <v>60.806540450657295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563.7157333474546</v>
      </c>
      <c r="AL133">
        <v>59.860670447106614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768.43429290609311</v>
      </c>
      <c r="AL134">
        <v>59.381682077774293</v>
      </c>
    </row>
    <row r="135" spans="1:38" x14ac:dyDescent="0.2">
      <c r="B135">
        <v>0</v>
      </c>
      <c r="C135">
        <v>100000</v>
      </c>
      <c r="E135">
        <v>600.04911000000004</v>
      </c>
      <c r="F135">
        <v>-596581.87031000003</v>
      </c>
      <c r="G135" s="2">
        <v>2525807.1595000001</v>
      </c>
      <c r="H135">
        <v>-1.6279999999999999E-2</v>
      </c>
      <c r="Y135">
        <v>100000</v>
      </c>
      <c r="Z135">
        <v>39.584299999999999</v>
      </c>
      <c r="AA135">
        <v>97.451700000000002</v>
      </c>
      <c r="AB135">
        <v>57.867400000000004</v>
      </c>
      <c r="AD135">
        <f t="shared" si="44"/>
        <v>101409.8889513209</v>
      </c>
      <c r="AJ135">
        <v>103</v>
      </c>
      <c r="AK135">
        <v>582.43981639484491</v>
      </c>
      <c r="AL135">
        <v>59.341297907973811</v>
      </c>
    </row>
    <row r="136" spans="1:38" x14ac:dyDescent="0.2">
      <c r="B136">
        <v>0</v>
      </c>
      <c r="C136">
        <v>200000</v>
      </c>
      <c r="E136">
        <v>599.93939</v>
      </c>
      <c r="F136">
        <v>-571950.06148000003</v>
      </c>
      <c r="G136" s="2">
        <v>2524258.5241800002</v>
      </c>
      <c r="H136">
        <v>1.384E-2</v>
      </c>
      <c r="J136">
        <f>F136-(128000-$B$134)/128000*F$135</f>
        <v>1024.8777899987763</v>
      </c>
      <c r="K136">
        <f>B136/$B$134</f>
        <v>0</v>
      </c>
      <c r="L136" s="2">
        <f>G136/$G$135</f>
        <v>0.9993868750770718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37.796500000000002</v>
      </c>
      <c r="AA136">
        <v>97.171000000000006</v>
      </c>
      <c r="AB136">
        <v>59.374499999999998</v>
      </c>
      <c r="AD136">
        <f t="shared" si="44"/>
        <v>109541.4016997369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693.67705722935352</v>
      </c>
      <c r="AL136">
        <v>58.951060451198416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599.97616000000005</v>
      </c>
      <c r="F137">
        <v>-571951.36063999997</v>
      </c>
      <c r="G137" s="2">
        <v>2524258.5241800002</v>
      </c>
      <c r="H137">
        <v>19.26896</v>
      </c>
      <c r="J137">
        <f t="shared" ref="J137:J140" si="45">F137-(128000-$B$134)/128000*F$135</f>
        <v>1023.5786299988395</v>
      </c>
      <c r="K137">
        <f t="shared" ref="K137:K140" si="46">B137/$B$134</f>
        <v>7.8973346495557744E-3</v>
      </c>
      <c r="L137" s="2">
        <f t="shared" ref="L137:L140" si="47">G137/$G$135</f>
        <v>0.9993868750770718</v>
      </c>
      <c r="M137">
        <f t="shared" ref="M137:M140" si="48">F137-$F$136</f>
        <v>-1.2991599999368191</v>
      </c>
      <c r="N137">
        <f>((M137-M136)-(B137-B136)*$B$15)/(B137-B136)</f>
        <v>-4.5324789999984203</v>
      </c>
      <c r="P137">
        <f>B137</f>
        <v>40</v>
      </c>
      <c r="Q137">
        <v>300000</v>
      </c>
      <c r="R137">
        <v>599.97616000000005</v>
      </c>
      <c r="S137">
        <v>-571951.36063999997</v>
      </c>
      <c r="T137" s="2">
        <v>2524258.5241800002</v>
      </c>
      <c r="U137">
        <v>19.26896</v>
      </c>
      <c r="V137">
        <v>26.80977</v>
      </c>
      <c r="W137">
        <f>V137*10^-4</f>
        <v>2.6809770000000002E-3</v>
      </c>
      <c r="Y137">
        <v>300000</v>
      </c>
      <c r="Z137">
        <v>37.446199999999997</v>
      </c>
      <c r="AA137">
        <v>97.011899999999997</v>
      </c>
      <c r="AB137">
        <v>59.5657</v>
      </c>
      <c r="AD137">
        <f t="shared" si="44"/>
        <v>110603.06120391055</v>
      </c>
      <c r="AE137">
        <f>W137*$AD$133/AD137</f>
        <v>2.4777641648820467E-3</v>
      </c>
      <c r="AF137">
        <f>AE137*1000</f>
        <v>2.4777641648820468</v>
      </c>
      <c r="AG137">
        <f t="shared" ref="AG137:AG140" si="49">AD137/P137*0.6022</f>
        <v>1665.1290864248731</v>
      </c>
      <c r="AH137">
        <f t="shared" ref="AH137:AH140" si="50">P137/AD137</f>
        <v>3.6165364289741502E-4</v>
      </c>
      <c r="AJ137">
        <v>105</v>
      </c>
      <c r="AK137">
        <v>608.2765049830507</v>
      </c>
      <c r="AL137">
        <v>57.959768599502269</v>
      </c>
    </row>
    <row r="138" spans="1:38" x14ac:dyDescent="0.2">
      <c r="B138">
        <v>80</v>
      </c>
      <c r="C138">
        <v>400000</v>
      </c>
      <c r="E138">
        <v>600.03219000000001</v>
      </c>
      <c r="F138">
        <v>-571951.58336000005</v>
      </c>
      <c r="G138" s="2">
        <v>2524258.5241800002</v>
      </c>
      <c r="H138">
        <v>-24.101199999999999</v>
      </c>
      <c r="J138">
        <f t="shared" si="45"/>
        <v>1023.3559099987615</v>
      </c>
      <c r="K138">
        <f t="shared" si="46"/>
        <v>1.5794669299111549E-2</v>
      </c>
      <c r="L138" s="2">
        <f t="shared" si="47"/>
        <v>0.9993868750770718</v>
      </c>
      <c r="M138">
        <f t="shared" si="48"/>
        <v>-1.5218800000147894</v>
      </c>
      <c r="N138">
        <f t="shared" ref="N138:N140" si="51">((M138-M137)-(B138-B137)*$B$15)/(B138-B137)</f>
        <v>-4.5055680000019489</v>
      </c>
      <c r="P138">
        <f t="shared" ref="P138:P182" si="52">B138</f>
        <v>80</v>
      </c>
      <c r="Q138">
        <v>400000</v>
      </c>
      <c r="R138">
        <v>600.03219000000001</v>
      </c>
      <c r="S138">
        <v>-571951.58336000005</v>
      </c>
      <c r="T138" s="2">
        <v>2524258.5241800002</v>
      </c>
      <c r="U138">
        <v>-24.101199999999999</v>
      </c>
      <c r="V138">
        <v>68.218270000000004</v>
      </c>
      <c r="W138">
        <f>V138*10^-4</f>
        <v>6.8218270000000008E-3</v>
      </c>
      <c r="Y138">
        <v>400000</v>
      </c>
      <c r="Z138">
        <v>37.103000000000002</v>
      </c>
      <c r="AA138">
        <v>96.961399999999998</v>
      </c>
      <c r="AB138">
        <v>59.858400000000003</v>
      </c>
      <c r="AD138">
        <f t="shared" si="44"/>
        <v>112241.56407692531</v>
      </c>
      <c r="AE138">
        <f t="shared" ref="AE138:AE140" si="53">W138*$AD$133/AD138</f>
        <v>6.2127090911921834E-3</v>
      </c>
      <c r="AF138">
        <f t="shared" ref="AF138:AF140" si="54">AE138*1000</f>
        <v>6.2127090911921838</v>
      </c>
      <c r="AG138">
        <f t="shared" si="49"/>
        <v>844.89837358905527</v>
      </c>
      <c r="AH138">
        <f t="shared" si="50"/>
        <v>7.1274844268181799E-4</v>
      </c>
      <c r="AJ138">
        <v>106</v>
      </c>
      <c r="AK138">
        <v>641.64915227340111</v>
      </c>
      <c r="AL138">
        <v>57.575919761031535</v>
      </c>
    </row>
    <row r="139" spans="1:38" x14ac:dyDescent="0.2">
      <c r="B139">
        <v>120</v>
      </c>
      <c r="C139">
        <v>500000</v>
      </c>
      <c r="E139">
        <v>600.03022999999996</v>
      </c>
      <c r="F139">
        <v>-571956.25352000003</v>
      </c>
      <c r="G139" s="2">
        <v>2524258.5241800002</v>
      </c>
      <c r="H139">
        <v>-10.72701</v>
      </c>
      <c r="J139">
        <f t="shared" si="45"/>
        <v>1018.6857499987818</v>
      </c>
      <c r="K139">
        <f t="shared" si="46"/>
        <v>2.3692003948667325E-2</v>
      </c>
      <c r="L139" s="2">
        <f t="shared" si="47"/>
        <v>0.9993868750770718</v>
      </c>
      <c r="M139">
        <f t="shared" si="48"/>
        <v>-6.1920399999944493</v>
      </c>
      <c r="N139">
        <f t="shared" si="51"/>
        <v>-4.6167539999994913</v>
      </c>
      <c r="P139">
        <f t="shared" si="52"/>
        <v>120</v>
      </c>
      <c r="Q139">
        <v>500000</v>
      </c>
      <c r="R139">
        <v>600.03022999999996</v>
      </c>
      <c r="S139">
        <v>-571956.25352000003</v>
      </c>
      <c r="T139" s="2">
        <v>2524258.5241800002</v>
      </c>
      <c r="U139">
        <v>-10.72701</v>
      </c>
      <c r="V139">
        <v>113.10012999999999</v>
      </c>
      <c r="W139">
        <f t="shared" ref="W139:W182" si="55">V139*10^-4</f>
        <v>1.1310012999999999E-2</v>
      </c>
      <c r="Y139">
        <v>500000</v>
      </c>
      <c r="Z139">
        <v>37.134399999999999</v>
      </c>
      <c r="AA139">
        <v>96.307400000000001</v>
      </c>
      <c r="AB139">
        <v>59.173000000000002</v>
      </c>
      <c r="AD139">
        <f t="shared" si="44"/>
        <v>108429.92610960857</v>
      </c>
      <c r="AE139">
        <f t="shared" si="53"/>
        <v>1.0662228092234933E-2</v>
      </c>
      <c r="AF139">
        <f t="shared" si="54"/>
        <v>10.662228092234933</v>
      </c>
      <c r="AG139">
        <f t="shared" si="49"/>
        <v>544.13751252671898</v>
      </c>
      <c r="AH139">
        <f t="shared" si="50"/>
        <v>1.1067055406705302E-3</v>
      </c>
      <c r="AJ139">
        <v>107</v>
      </c>
      <c r="AK139">
        <v>722.17880500016474</v>
      </c>
      <c r="AL139">
        <v>57.042800082495113</v>
      </c>
    </row>
    <row r="140" spans="1:38" x14ac:dyDescent="0.2">
      <c r="B140">
        <v>160</v>
      </c>
      <c r="C140">
        <v>600000</v>
      </c>
      <c r="E140">
        <v>600.06907999999999</v>
      </c>
      <c r="F140">
        <v>-571955.84551000001</v>
      </c>
      <c r="G140" s="2">
        <v>2524258.5241800002</v>
      </c>
      <c r="H140">
        <v>-10.295590000000001</v>
      </c>
      <c r="J140">
        <f t="shared" si="45"/>
        <v>1019.0937599987956</v>
      </c>
      <c r="K140">
        <f t="shared" si="46"/>
        <v>3.1589338598223098E-2</v>
      </c>
      <c r="L140" s="2">
        <f t="shared" si="47"/>
        <v>0.9993868750770718</v>
      </c>
      <c r="M140">
        <f t="shared" si="48"/>
        <v>-5.784029999980703</v>
      </c>
      <c r="N140">
        <f t="shared" si="51"/>
        <v>-4.4897997499996567</v>
      </c>
      <c r="P140">
        <f t="shared" si="52"/>
        <v>160</v>
      </c>
      <c r="Q140">
        <v>600000</v>
      </c>
      <c r="R140">
        <v>600.06907999999999</v>
      </c>
      <c r="S140">
        <v>-571955.84551000001</v>
      </c>
      <c r="T140" s="2">
        <v>2524258.5241800002</v>
      </c>
      <c r="U140">
        <v>-10.295590000000001</v>
      </c>
      <c r="V140">
        <v>166.45103</v>
      </c>
      <c r="W140">
        <f t="shared" si="55"/>
        <v>1.6645103000000001E-2</v>
      </c>
      <c r="Y140">
        <v>600000</v>
      </c>
      <c r="Z140">
        <v>37.308999999999997</v>
      </c>
      <c r="AA140">
        <v>95.335099999999997</v>
      </c>
      <c r="AB140">
        <v>58.0261</v>
      </c>
      <c r="AD140">
        <f t="shared" si="44"/>
        <v>102246.52200162057</v>
      </c>
      <c r="AE140">
        <f t="shared" si="53"/>
        <v>1.6640714497356789E-2</v>
      </c>
      <c r="AF140">
        <f t="shared" si="54"/>
        <v>16.64071449735679</v>
      </c>
      <c r="AG140">
        <f t="shared" si="49"/>
        <v>384.83034718359943</v>
      </c>
      <c r="AH140">
        <f t="shared" si="50"/>
        <v>1.5648454037142121E-3</v>
      </c>
      <c r="AJ140">
        <v>108</v>
      </c>
      <c r="AK140">
        <v>647.72617452190832</v>
      </c>
      <c r="AL140">
        <v>56.809475219422225</v>
      </c>
    </row>
    <row r="141" spans="1:38" x14ac:dyDescent="0.2">
      <c r="B141">
        <v>200</v>
      </c>
      <c r="C141">
        <v>700000</v>
      </c>
      <c r="E141">
        <v>599.92983000000004</v>
      </c>
      <c r="F141">
        <v>-571960.28443999996</v>
      </c>
      <c r="G141">
        <v>2524258.5241800002</v>
      </c>
      <c r="H141">
        <v>-21.85839</v>
      </c>
      <c r="J141">
        <f t="shared" ref="J141:J182" si="56">F141-(128000-$B$134)/128000*F$135</f>
        <v>1014.6548299988499</v>
      </c>
      <c r="K141">
        <f t="shared" ref="K141:K182" si="57">B141/$B$134</f>
        <v>3.9486673247778874E-2</v>
      </c>
      <c r="L141" s="2">
        <f t="shared" ref="L141:L182" si="58">G141/$G$135</f>
        <v>0.9993868750770718</v>
      </c>
      <c r="M141">
        <f t="shared" ref="M141:M182" si="59">F141-$F$136</f>
        <v>-10.222959999926388</v>
      </c>
      <c r="N141">
        <f t="shared" ref="N141:N182" si="60">((M141-M140)-(B141-B140)*$B$15)/(B141-B140)</f>
        <v>-4.6109732499986418</v>
      </c>
      <c r="P141">
        <f t="shared" si="52"/>
        <v>200</v>
      </c>
      <c r="Q141">
        <v>700000</v>
      </c>
      <c r="R141">
        <v>599.92983000000004</v>
      </c>
      <c r="S141">
        <v>-571960.28443999996</v>
      </c>
      <c r="T141">
        <v>2524258.5241800002</v>
      </c>
      <c r="U141">
        <v>-21.85839</v>
      </c>
      <c r="V141">
        <v>232.29028</v>
      </c>
      <c r="W141">
        <f t="shared" si="55"/>
        <v>2.3229028000000002E-2</v>
      </c>
      <c r="Y141">
        <v>700000</v>
      </c>
      <c r="Z141">
        <v>37.067300000000003</v>
      </c>
      <c r="AA141">
        <v>95.206100000000006</v>
      </c>
      <c r="AB141">
        <v>58.138800000000003</v>
      </c>
      <c r="AD141">
        <f t="shared" ref="AD141:AD182" si="61">(1/6)*3.14*(AB141)^3</f>
        <v>102843.43846771562</v>
      </c>
      <c r="AE141">
        <f t="shared" ref="AE141:AE182" si="62">W141*$AD$133/AD141</f>
        <v>2.3088114935215169E-2</v>
      </c>
      <c r="AF141">
        <f t="shared" ref="AF141:AF182" si="63">AE141*1000</f>
        <v>23.08811493521517</v>
      </c>
      <c r="AG141">
        <f t="shared" ref="AG141:AG182" si="64">AD141/P141*0.6022</f>
        <v>309.6615932262917</v>
      </c>
      <c r="AH141">
        <f t="shared" ref="AH141:AH182" si="65">P141/AD141</f>
        <v>1.9447035511437471E-3</v>
      </c>
      <c r="AJ141">
        <v>109</v>
      </c>
      <c r="AK141">
        <v>857.27424892929923</v>
      </c>
      <c r="AL141">
        <v>56.621573770276697</v>
      </c>
    </row>
    <row r="142" spans="1:38" x14ac:dyDescent="0.2">
      <c r="B142">
        <v>240</v>
      </c>
      <c r="C142">
        <v>800000</v>
      </c>
      <c r="E142">
        <v>599.98010999999997</v>
      </c>
      <c r="F142">
        <v>-571962.68808999995</v>
      </c>
      <c r="G142">
        <v>2524258.5241800002</v>
      </c>
      <c r="H142">
        <v>11.01343</v>
      </c>
      <c r="J142">
        <f t="shared" si="56"/>
        <v>1012.251179998857</v>
      </c>
      <c r="K142">
        <f t="shared" si="57"/>
        <v>4.738400789733465E-2</v>
      </c>
      <c r="L142" s="2">
        <f t="shared" si="58"/>
        <v>0.9993868750770718</v>
      </c>
      <c r="M142">
        <f t="shared" si="59"/>
        <v>-12.62660999991931</v>
      </c>
      <c r="N142">
        <f t="shared" si="60"/>
        <v>-4.5600912499998234</v>
      </c>
      <c r="P142">
        <f t="shared" si="52"/>
        <v>240</v>
      </c>
      <c r="Q142">
        <v>800000</v>
      </c>
      <c r="R142">
        <v>599.98010999999997</v>
      </c>
      <c r="S142">
        <v>-571962.68808999995</v>
      </c>
      <c r="T142">
        <v>2524258.5241800002</v>
      </c>
      <c r="U142">
        <v>11.01343</v>
      </c>
      <c r="V142">
        <v>316.31339000000003</v>
      </c>
      <c r="W142">
        <f t="shared" si="55"/>
        <v>3.1631339000000001E-2</v>
      </c>
      <c r="Y142">
        <v>800000</v>
      </c>
      <c r="Z142">
        <v>37.157699999999998</v>
      </c>
      <c r="AA142">
        <v>95.373000000000005</v>
      </c>
      <c r="AB142">
        <v>58.215299999999999</v>
      </c>
      <c r="AD142">
        <f t="shared" si="61"/>
        <v>103249.94220365402</v>
      </c>
      <c r="AE142">
        <f t="shared" si="62"/>
        <v>3.13156756363785E-2</v>
      </c>
      <c r="AF142">
        <f t="shared" si="63"/>
        <v>31.315675636378501</v>
      </c>
      <c r="AG142">
        <f t="shared" si="64"/>
        <v>259.07131331266851</v>
      </c>
      <c r="AH142">
        <f t="shared" si="65"/>
        <v>2.3244565069742615E-3</v>
      </c>
      <c r="AJ142">
        <v>110</v>
      </c>
      <c r="AK142">
        <v>686.14302641227687</v>
      </c>
      <c r="AL142">
        <v>56.293683922122504</v>
      </c>
    </row>
    <row r="143" spans="1:38" x14ac:dyDescent="0.2">
      <c r="B143">
        <v>280</v>
      </c>
      <c r="C143">
        <v>900000</v>
      </c>
      <c r="E143">
        <v>599.95637999999997</v>
      </c>
      <c r="F143">
        <v>-571961.81672</v>
      </c>
      <c r="G143">
        <v>2524258.5241800002</v>
      </c>
      <c r="H143">
        <v>1.5400799999999999</v>
      </c>
      <c r="J143">
        <f t="shared" si="56"/>
        <v>1013.1225499988068</v>
      </c>
      <c r="K143">
        <f t="shared" si="57"/>
        <v>5.5281342546890426E-2</v>
      </c>
      <c r="L143" s="2">
        <f t="shared" si="58"/>
        <v>0.9993868750770718</v>
      </c>
      <c r="M143">
        <f t="shared" si="59"/>
        <v>-11.75523999996949</v>
      </c>
      <c r="N143">
        <f t="shared" si="60"/>
        <v>-4.4782157500012545</v>
      </c>
      <c r="P143">
        <f t="shared" si="52"/>
        <v>280</v>
      </c>
      <c r="Q143">
        <v>900000</v>
      </c>
      <c r="R143">
        <v>599.95637999999997</v>
      </c>
      <c r="S143">
        <v>-571961.81672</v>
      </c>
      <c r="T143">
        <v>2524258.5241800002</v>
      </c>
      <c r="U143">
        <v>1.5400799999999999</v>
      </c>
      <c r="V143">
        <v>378.36649</v>
      </c>
      <c r="W143">
        <f t="shared" si="55"/>
        <v>3.7836649E-2</v>
      </c>
      <c r="Y143">
        <v>900000</v>
      </c>
      <c r="Z143">
        <v>36.793999999999997</v>
      </c>
      <c r="AA143">
        <v>95.147300000000001</v>
      </c>
      <c r="AB143">
        <v>58.353299999999997</v>
      </c>
      <c r="AD143">
        <f t="shared" si="61"/>
        <v>103985.94948616874</v>
      </c>
      <c r="AE143">
        <f t="shared" si="62"/>
        <v>3.7193926726569529E-2</v>
      </c>
      <c r="AF143">
        <f t="shared" si="63"/>
        <v>37.193926726569529</v>
      </c>
      <c r="AG143">
        <f t="shared" si="64"/>
        <v>223.6440670734672</v>
      </c>
      <c r="AH143">
        <f t="shared" si="65"/>
        <v>2.6926714751712012E-3</v>
      </c>
      <c r="AJ143">
        <v>111</v>
      </c>
      <c r="AK143">
        <v>819.71785277908475</v>
      </c>
      <c r="AL143">
        <v>54.997852438736146</v>
      </c>
    </row>
    <row r="144" spans="1:38" x14ac:dyDescent="0.2">
      <c r="B144">
        <v>320</v>
      </c>
      <c r="C144">
        <v>1000000</v>
      </c>
      <c r="E144">
        <v>600.07435999999996</v>
      </c>
      <c r="F144">
        <v>-571962.24205</v>
      </c>
      <c r="G144">
        <v>2524258.5241800002</v>
      </c>
      <c r="H144">
        <v>30.215599999999998</v>
      </c>
      <c r="J144">
        <f t="shared" si="56"/>
        <v>1012.6972199988086</v>
      </c>
      <c r="K144">
        <f t="shared" si="57"/>
        <v>6.3178677196446195E-2</v>
      </c>
      <c r="L144" s="2">
        <f t="shared" si="58"/>
        <v>0.9993868750770718</v>
      </c>
      <c r="M144">
        <f t="shared" si="59"/>
        <v>-12.180569999967702</v>
      </c>
      <c r="N144">
        <f t="shared" si="60"/>
        <v>-4.5106332499999553</v>
      </c>
      <c r="P144">
        <f t="shared" si="52"/>
        <v>320</v>
      </c>
      <c r="Q144">
        <v>1000000</v>
      </c>
      <c r="R144">
        <v>600.07435999999996</v>
      </c>
      <c r="S144">
        <v>-571962.24205</v>
      </c>
      <c r="T144">
        <v>2524258.5241800002</v>
      </c>
      <c r="U144">
        <v>30.215599999999998</v>
      </c>
      <c r="V144">
        <v>459.30876000000001</v>
      </c>
      <c r="W144">
        <f t="shared" si="55"/>
        <v>4.5930876000000002E-2</v>
      </c>
      <c r="Y144">
        <v>1000000</v>
      </c>
      <c r="Z144">
        <v>36.7209</v>
      </c>
      <c r="AA144">
        <v>94.811000000000007</v>
      </c>
      <c r="AB144">
        <v>58.0901</v>
      </c>
      <c r="AD144">
        <f t="shared" si="61"/>
        <v>102585.21429010705</v>
      </c>
      <c r="AE144">
        <f t="shared" si="62"/>
        <v>4.5767162234708912E-2</v>
      </c>
      <c r="AF144">
        <f t="shared" si="63"/>
        <v>45.767162234708913</v>
      </c>
      <c r="AG144">
        <f t="shared" si="64"/>
        <v>193.0525501421952</v>
      </c>
      <c r="AH144">
        <f t="shared" si="65"/>
        <v>3.1193579134616055E-3</v>
      </c>
      <c r="AJ144">
        <v>112</v>
      </c>
      <c r="AK144">
        <v>787.95381993796673</v>
      </c>
      <c r="AL144">
        <v>54.416510011100328</v>
      </c>
    </row>
    <row r="145" spans="2:38" x14ac:dyDescent="0.2">
      <c r="B145">
        <v>360</v>
      </c>
      <c r="C145">
        <v>1100000</v>
      </c>
      <c r="E145">
        <v>600.00332000000003</v>
      </c>
      <c r="F145">
        <v>-571966.49242000002</v>
      </c>
      <c r="G145">
        <v>2524258.5241800002</v>
      </c>
      <c r="H145">
        <v>20.28079</v>
      </c>
      <c r="J145">
        <f t="shared" si="56"/>
        <v>1008.4468499987852</v>
      </c>
      <c r="K145">
        <f t="shared" si="57"/>
        <v>7.1076011846001971E-2</v>
      </c>
      <c r="L145" s="2">
        <f t="shared" si="58"/>
        <v>0.9993868750770718</v>
      </c>
      <c r="M145">
        <f t="shared" si="59"/>
        <v>-16.430939999991097</v>
      </c>
      <c r="N145">
        <f t="shared" si="60"/>
        <v>-4.6062592500005852</v>
      </c>
      <c r="P145">
        <f t="shared" si="52"/>
        <v>360</v>
      </c>
      <c r="Q145">
        <v>1100000</v>
      </c>
      <c r="R145">
        <v>600.00332000000003</v>
      </c>
      <c r="S145">
        <v>-571966.49242000002</v>
      </c>
      <c r="T145">
        <v>2524258.5241800002</v>
      </c>
      <c r="U145">
        <v>20.28079</v>
      </c>
      <c r="V145">
        <v>566.05807000000004</v>
      </c>
      <c r="W145">
        <f t="shared" si="55"/>
        <v>5.6605807000000008E-2</v>
      </c>
      <c r="Y145">
        <v>1100000</v>
      </c>
      <c r="Z145">
        <v>36.557200000000002</v>
      </c>
      <c r="AA145">
        <v>94.923500000000004</v>
      </c>
      <c r="AB145">
        <v>58.366300000000003</v>
      </c>
      <c r="AD145">
        <f t="shared" si="61"/>
        <v>104055.46321674198</v>
      </c>
      <c r="AE145">
        <f t="shared" si="62"/>
        <v>5.5607084578926144E-2</v>
      </c>
      <c r="AF145">
        <f t="shared" si="63"/>
        <v>55.607084578926141</v>
      </c>
      <c r="AG145">
        <f t="shared" si="64"/>
        <v>174.06166652533892</v>
      </c>
      <c r="AH145">
        <f t="shared" si="65"/>
        <v>3.4596934064878384E-3</v>
      </c>
      <c r="AJ145">
        <v>113</v>
      </c>
      <c r="AK145">
        <v>749.19381614076781</v>
      </c>
      <c r="AL145">
        <v>54.401440250303601</v>
      </c>
    </row>
    <row r="146" spans="2:38" x14ac:dyDescent="0.2">
      <c r="B146">
        <v>400</v>
      </c>
      <c r="C146">
        <v>1200000</v>
      </c>
      <c r="E146">
        <v>599.99342000000001</v>
      </c>
      <c r="F146">
        <v>-571967.38520000002</v>
      </c>
      <c r="G146">
        <v>2524258.5241800002</v>
      </c>
      <c r="H146">
        <v>66.620840000000001</v>
      </c>
      <c r="J146">
        <f t="shared" si="56"/>
        <v>1007.5540699987905</v>
      </c>
      <c r="K146">
        <f t="shared" si="57"/>
        <v>7.8973346495557747E-2</v>
      </c>
      <c r="L146" s="2">
        <f t="shared" si="58"/>
        <v>0.9993868750770718</v>
      </c>
      <c r="M146">
        <f t="shared" si="59"/>
        <v>-17.323719999985769</v>
      </c>
      <c r="N146">
        <f t="shared" si="60"/>
        <v>-4.5223194999998668</v>
      </c>
      <c r="P146">
        <f t="shared" si="52"/>
        <v>400</v>
      </c>
      <c r="Q146">
        <v>1200000</v>
      </c>
      <c r="R146">
        <v>599.99342000000001</v>
      </c>
      <c r="S146">
        <v>-571967.38520000002</v>
      </c>
      <c r="T146">
        <v>2524258.5241800002</v>
      </c>
      <c r="U146">
        <v>66.620840000000001</v>
      </c>
      <c r="V146">
        <v>719.41665</v>
      </c>
      <c r="W146">
        <f t="shared" si="55"/>
        <v>7.1941665000000002E-2</v>
      </c>
      <c r="Y146">
        <v>1200000</v>
      </c>
      <c r="Z146">
        <v>36.655000000000001</v>
      </c>
      <c r="AA146">
        <v>95.227900000000005</v>
      </c>
      <c r="AB146">
        <v>58.572899999999997</v>
      </c>
      <c r="AD146">
        <f t="shared" si="61"/>
        <v>105164.35883398648</v>
      </c>
      <c r="AE146">
        <f t="shared" si="62"/>
        <v>6.9927166890784806E-2</v>
      </c>
      <c r="AF146">
        <f t="shared" si="63"/>
        <v>69.927166890784804</v>
      </c>
      <c r="AG146">
        <f t="shared" si="64"/>
        <v>158.32494222456666</v>
      </c>
      <c r="AH146">
        <f t="shared" si="65"/>
        <v>3.8035699968602867E-3</v>
      </c>
      <c r="AJ146">
        <v>114</v>
      </c>
      <c r="AK146">
        <v>941.65388090373767</v>
      </c>
      <c r="AL146">
        <v>53.839015940830301</v>
      </c>
    </row>
    <row r="147" spans="2:38" x14ac:dyDescent="0.2">
      <c r="B147">
        <v>440</v>
      </c>
      <c r="C147">
        <v>1300000</v>
      </c>
      <c r="E147">
        <v>599.95066999999995</v>
      </c>
      <c r="F147">
        <v>-571971.34439999994</v>
      </c>
      <c r="G147">
        <v>2524258.5241800002</v>
      </c>
      <c r="H147">
        <v>122.3539</v>
      </c>
      <c r="J147">
        <f t="shared" si="56"/>
        <v>1003.5948699988658</v>
      </c>
      <c r="K147">
        <f t="shared" si="57"/>
        <v>8.6870681145113524E-2</v>
      </c>
      <c r="L147" s="2">
        <f t="shared" si="58"/>
        <v>0.9993868750770718</v>
      </c>
      <c r="M147">
        <f t="shared" si="59"/>
        <v>-21.282919999910519</v>
      </c>
      <c r="N147">
        <f t="shared" si="60"/>
        <v>-4.5989799999981189</v>
      </c>
      <c r="P147">
        <f t="shared" si="52"/>
        <v>440</v>
      </c>
      <c r="Q147">
        <v>1300000</v>
      </c>
      <c r="R147">
        <v>599.95066999999995</v>
      </c>
      <c r="S147">
        <v>-571971.34439999994</v>
      </c>
      <c r="T147">
        <v>2524258.5241800002</v>
      </c>
      <c r="U147">
        <v>122.3539</v>
      </c>
      <c r="V147">
        <v>873.37336000000005</v>
      </c>
      <c r="W147">
        <f t="shared" si="55"/>
        <v>8.7337336000000015E-2</v>
      </c>
      <c r="Y147">
        <v>1300000</v>
      </c>
      <c r="Z147">
        <v>36.438499999999998</v>
      </c>
      <c r="AA147">
        <v>94.990799999999993</v>
      </c>
      <c r="AB147">
        <v>58.552300000000002</v>
      </c>
      <c r="AD147">
        <f t="shared" si="61"/>
        <v>105053.43941732586</v>
      </c>
      <c r="AE147">
        <f t="shared" si="62"/>
        <v>8.4981362881908509E-2</v>
      </c>
      <c r="AF147">
        <f t="shared" si="63"/>
        <v>84.98136288190851</v>
      </c>
      <c r="AG147">
        <f t="shared" si="64"/>
        <v>143.77995731162187</v>
      </c>
      <c r="AH147">
        <f t="shared" si="65"/>
        <v>4.1883445457896479E-3</v>
      </c>
      <c r="AJ147">
        <v>115</v>
      </c>
      <c r="AK147">
        <v>1057.0987299410604</v>
      </c>
      <c r="AL147">
        <v>53.732097395182116</v>
      </c>
    </row>
    <row r="148" spans="2:38" x14ac:dyDescent="0.2">
      <c r="B148">
        <v>480</v>
      </c>
      <c r="C148">
        <v>1400000</v>
      </c>
      <c r="E148">
        <v>600.02242000000001</v>
      </c>
      <c r="F148">
        <v>-571969.01051000005</v>
      </c>
      <c r="G148">
        <v>2524258.5241800002</v>
      </c>
      <c r="H148">
        <v>122.11301</v>
      </c>
      <c r="J148">
        <f t="shared" si="56"/>
        <v>1005.9287599987583</v>
      </c>
      <c r="K148">
        <f t="shared" si="57"/>
        <v>9.47680157946693E-2</v>
      </c>
      <c r="L148" s="2">
        <f t="shared" si="58"/>
        <v>0.9993868750770718</v>
      </c>
      <c r="M148">
        <f t="shared" si="59"/>
        <v>-18.949030000017956</v>
      </c>
      <c r="N148">
        <f t="shared" si="60"/>
        <v>-4.4416527500026861</v>
      </c>
      <c r="P148">
        <f t="shared" si="52"/>
        <v>480</v>
      </c>
      <c r="Q148">
        <v>1400000</v>
      </c>
      <c r="R148">
        <v>600.02242000000001</v>
      </c>
      <c r="S148">
        <v>-571969.01051000005</v>
      </c>
      <c r="T148">
        <v>2524258.5241800002</v>
      </c>
      <c r="U148">
        <v>122.11301</v>
      </c>
      <c r="V148">
        <v>1015.6410100000001</v>
      </c>
      <c r="W148">
        <f t="shared" si="55"/>
        <v>0.101564101</v>
      </c>
      <c r="Y148">
        <v>1400000</v>
      </c>
      <c r="Z148">
        <v>36.596899999999998</v>
      </c>
      <c r="AA148">
        <v>94.770300000000006</v>
      </c>
      <c r="AB148">
        <v>58.173400000000001</v>
      </c>
      <c r="AD148">
        <f t="shared" si="61"/>
        <v>103027.16264585774</v>
      </c>
      <c r="AE148">
        <f t="shared" si="62"/>
        <v>0.10076797141762033</v>
      </c>
      <c r="AF148">
        <f t="shared" si="63"/>
        <v>100.76797141762033</v>
      </c>
      <c r="AG148">
        <f t="shared" si="64"/>
        <v>129.25616113611568</v>
      </c>
      <c r="AH148">
        <f t="shared" si="65"/>
        <v>4.6589655356222568E-3</v>
      </c>
      <c r="AJ148">
        <v>116</v>
      </c>
      <c r="AK148">
        <v>757.57292736551426</v>
      </c>
      <c r="AL148">
        <v>53.731248679760149</v>
      </c>
    </row>
    <row r="149" spans="2:38" x14ac:dyDescent="0.2">
      <c r="B149">
        <v>520</v>
      </c>
      <c r="C149">
        <v>1500000</v>
      </c>
      <c r="E149">
        <v>599.93150000000003</v>
      </c>
      <c r="F149">
        <v>-571972.39503000001</v>
      </c>
      <c r="G149">
        <v>2524258.5241800002</v>
      </c>
      <c r="H149">
        <v>155.26495</v>
      </c>
      <c r="J149">
        <f t="shared" si="56"/>
        <v>1002.5442399987951</v>
      </c>
      <c r="K149">
        <f t="shared" si="57"/>
        <v>0.10266535044422508</v>
      </c>
      <c r="L149" s="2">
        <f t="shared" si="58"/>
        <v>0.9993868750770718</v>
      </c>
      <c r="M149">
        <f t="shared" si="59"/>
        <v>-22.333549999981187</v>
      </c>
      <c r="N149">
        <f t="shared" si="60"/>
        <v>-4.5846129999990808</v>
      </c>
      <c r="P149">
        <f t="shared" si="52"/>
        <v>520</v>
      </c>
      <c r="Q149">
        <v>1500000</v>
      </c>
      <c r="R149">
        <v>599.93150000000003</v>
      </c>
      <c r="S149">
        <v>-571972.39503000001</v>
      </c>
      <c r="T149">
        <v>2524258.5241800002</v>
      </c>
      <c r="U149">
        <v>155.26495</v>
      </c>
      <c r="V149">
        <v>1228.2471399999999</v>
      </c>
      <c r="W149">
        <f t="shared" si="55"/>
        <v>0.122824714</v>
      </c>
      <c r="Y149">
        <v>1500000</v>
      </c>
      <c r="Z149">
        <v>36.589799999999997</v>
      </c>
      <c r="AA149">
        <v>95.044700000000006</v>
      </c>
      <c r="AB149">
        <v>58.454900000000002</v>
      </c>
      <c r="AD149">
        <f t="shared" si="61"/>
        <v>104530.05125989107</v>
      </c>
      <c r="AE149">
        <f t="shared" si="62"/>
        <v>0.12010985006591093</v>
      </c>
      <c r="AF149">
        <f t="shared" si="63"/>
        <v>120.10985006591093</v>
      </c>
      <c r="AG149">
        <f t="shared" si="64"/>
        <v>121.05384013212769</v>
      </c>
      <c r="AH149">
        <f t="shared" si="65"/>
        <v>4.9746459867998525E-3</v>
      </c>
      <c r="AJ149">
        <v>117</v>
      </c>
      <c r="AK149">
        <v>725.62229266638019</v>
      </c>
      <c r="AL149">
        <v>53.697223652753607</v>
      </c>
    </row>
    <row r="150" spans="2:38" x14ac:dyDescent="0.2">
      <c r="B150">
        <v>560</v>
      </c>
      <c r="C150">
        <v>1600000</v>
      </c>
      <c r="E150">
        <v>599.97654999999997</v>
      </c>
      <c r="F150">
        <v>-571974.16776999994</v>
      </c>
      <c r="G150">
        <v>2524258.5241800002</v>
      </c>
      <c r="H150">
        <v>215.96879999999999</v>
      </c>
      <c r="J150">
        <f t="shared" si="56"/>
        <v>1000.7714999988675</v>
      </c>
      <c r="K150">
        <f t="shared" si="57"/>
        <v>0.11056268509378085</v>
      </c>
      <c r="L150" s="2">
        <f t="shared" si="58"/>
        <v>0.9993868750770718</v>
      </c>
      <c r="M150">
        <f t="shared" si="59"/>
        <v>-24.106289999908768</v>
      </c>
      <c r="N150">
        <f t="shared" si="60"/>
        <v>-4.5443184999981892</v>
      </c>
      <c r="P150">
        <f t="shared" si="52"/>
        <v>560</v>
      </c>
      <c r="Q150">
        <v>1600000</v>
      </c>
      <c r="R150">
        <v>599.97654999999997</v>
      </c>
      <c r="S150">
        <v>-571974.16776999994</v>
      </c>
      <c r="T150">
        <v>2524258.5241800002</v>
      </c>
      <c r="U150">
        <v>215.96879999999999</v>
      </c>
      <c r="V150">
        <v>1438.7687599999999</v>
      </c>
      <c r="W150">
        <f t="shared" si="55"/>
        <v>0.14387687599999999</v>
      </c>
      <c r="Y150">
        <v>1600000</v>
      </c>
      <c r="Z150">
        <v>36.456099999999999</v>
      </c>
      <c r="AA150">
        <v>94.686400000000006</v>
      </c>
      <c r="AB150">
        <v>58.2303</v>
      </c>
      <c r="AD150">
        <f t="shared" si="61"/>
        <v>103329.77421815382</v>
      </c>
      <c r="AE150">
        <f t="shared" si="62"/>
        <v>0.1423310147390168</v>
      </c>
      <c r="AF150">
        <f t="shared" si="63"/>
        <v>142.33101473901681</v>
      </c>
      <c r="AG150">
        <f t="shared" si="64"/>
        <v>111.11641077530756</v>
      </c>
      <c r="AH150">
        <f t="shared" si="65"/>
        <v>5.4195415042493592E-3</v>
      </c>
      <c r="AJ150">
        <v>118</v>
      </c>
      <c r="AK150">
        <v>1013.4697592154988</v>
      </c>
      <c r="AL150">
        <v>53.482673309739475</v>
      </c>
    </row>
    <row r="151" spans="2:38" x14ac:dyDescent="0.2">
      <c r="B151">
        <v>600</v>
      </c>
      <c r="C151">
        <v>1700000</v>
      </c>
      <c r="E151">
        <v>599.85973999999999</v>
      </c>
      <c r="F151">
        <v>-571973.97939999995</v>
      </c>
      <c r="G151">
        <v>2524258.5241800002</v>
      </c>
      <c r="H151">
        <v>244.18991</v>
      </c>
      <c r="J151">
        <f t="shared" si="56"/>
        <v>1000.9598699988564</v>
      </c>
      <c r="K151">
        <f t="shared" si="57"/>
        <v>0.11846001974333663</v>
      </c>
      <c r="L151" s="2">
        <f t="shared" si="58"/>
        <v>0.9993868750770718</v>
      </c>
      <c r="M151">
        <f t="shared" si="59"/>
        <v>-23.917919999919832</v>
      </c>
      <c r="N151">
        <f t="shared" si="60"/>
        <v>-4.4952907500002768</v>
      </c>
      <c r="P151">
        <f t="shared" si="52"/>
        <v>600</v>
      </c>
      <c r="Q151">
        <v>1700000</v>
      </c>
      <c r="R151">
        <v>599.85973999999999</v>
      </c>
      <c r="S151">
        <v>-571973.97939999995</v>
      </c>
      <c r="T151">
        <v>2524258.5241800002</v>
      </c>
      <c r="U151">
        <v>244.18991</v>
      </c>
      <c r="V151">
        <v>1634.4378400000001</v>
      </c>
      <c r="W151">
        <f t="shared" si="55"/>
        <v>0.16344378400000001</v>
      </c>
      <c r="Y151">
        <v>1700000</v>
      </c>
      <c r="Z151">
        <v>36.062600000000003</v>
      </c>
      <c r="AA151">
        <v>94.764399999999995</v>
      </c>
      <c r="AB151">
        <v>58.701799999999999</v>
      </c>
      <c r="AD151">
        <f t="shared" si="61"/>
        <v>105860.18605520487</v>
      </c>
      <c r="AE151">
        <f t="shared" si="62"/>
        <v>0.15782281380426016</v>
      </c>
      <c r="AF151">
        <f t="shared" si="63"/>
        <v>157.82281380426016</v>
      </c>
      <c r="AG151">
        <f t="shared" si="64"/>
        <v>106.24834007074061</v>
      </c>
      <c r="AH151">
        <f t="shared" si="65"/>
        <v>5.6678532539807449E-3</v>
      </c>
      <c r="AJ151">
        <v>119</v>
      </c>
      <c r="AK151">
        <v>894.01253564838771</v>
      </c>
      <c r="AL151">
        <v>52.981809252874953</v>
      </c>
    </row>
    <row r="152" spans="2:38" x14ac:dyDescent="0.2">
      <c r="B152">
        <v>640</v>
      </c>
      <c r="C152">
        <v>1800000</v>
      </c>
      <c r="E152">
        <v>600.02948000000004</v>
      </c>
      <c r="F152">
        <v>-571970.70926999999</v>
      </c>
      <c r="G152">
        <v>2524258.5241800002</v>
      </c>
      <c r="H152">
        <v>285.17840000000001</v>
      </c>
      <c r="J152">
        <f t="shared" si="56"/>
        <v>1004.2299999988172</v>
      </c>
      <c r="K152">
        <f t="shared" si="57"/>
        <v>0.12635735439289239</v>
      </c>
      <c r="L152" s="2">
        <f t="shared" si="58"/>
        <v>0.9993868750770718</v>
      </c>
      <c r="M152">
        <f t="shared" si="59"/>
        <v>-20.647789999959059</v>
      </c>
      <c r="N152">
        <f t="shared" si="60"/>
        <v>-4.4182467500009803</v>
      </c>
      <c r="P152">
        <f t="shared" si="52"/>
        <v>640</v>
      </c>
      <c r="Q152">
        <v>1800000</v>
      </c>
      <c r="R152">
        <v>600.02948000000004</v>
      </c>
      <c r="S152">
        <v>-571970.70926999999</v>
      </c>
      <c r="T152">
        <v>2524258.5241800002</v>
      </c>
      <c r="U152">
        <v>285.17840000000001</v>
      </c>
      <c r="V152">
        <v>1917.9912400000001</v>
      </c>
      <c r="W152">
        <f t="shared" si="55"/>
        <v>0.19179912400000002</v>
      </c>
      <c r="Y152">
        <v>1800000</v>
      </c>
      <c r="Z152">
        <v>36.128300000000003</v>
      </c>
      <c r="AA152">
        <v>94.906000000000006</v>
      </c>
      <c r="AB152">
        <v>58.777700000000003</v>
      </c>
      <c r="AD152">
        <f t="shared" si="61"/>
        <v>106271.3411501801</v>
      </c>
      <c r="AE152">
        <f t="shared" si="62"/>
        <v>0.18448645447659279</v>
      </c>
      <c r="AF152">
        <f t="shared" si="63"/>
        <v>184.4864544765928</v>
      </c>
      <c r="AG152">
        <f t="shared" si="64"/>
        <v>99.994690063497586</v>
      </c>
      <c r="AH152">
        <f t="shared" si="65"/>
        <v>6.0223197813563624E-3</v>
      </c>
      <c r="AJ152">
        <v>120</v>
      </c>
      <c r="AK152">
        <v>943.15018287378291</v>
      </c>
      <c r="AL152">
        <v>52.741104476158689</v>
      </c>
    </row>
    <row r="153" spans="2:38" x14ac:dyDescent="0.2">
      <c r="B153">
        <v>680</v>
      </c>
      <c r="C153">
        <v>1900000</v>
      </c>
      <c r="E153">
        <v>599.99874</v>
      </c>
      <c r="F153">
        <v>-571969.12080000003</v>
      </c>
      <c r="G153">
        <v>2524258.5241800002</v>
      </c>
      <c r="H153">
        <v>347.33071999999999</v>
      </c>
      <c r="J153">
        <f t="shared" si="56"/>
        <v>1005.818469998776</v>
      </c>
      <c r="K153">
        <f t="shared" si="57"/>
        <v>0.13425468904244817</v>
      </c>
      <c r="L153" s="2">
        <f t="shared" si="58"/>
        <v>0.9993868750770718</v>
      </c>
      <c r="M153">
        <f t="shared" si="59"/>
        <v>-19.059320000000298</v>
      </c>
      <c r="N153">
        <f t="shared" si="60"/>
        <v>-4.4602882500010308</v>
      </c>
      <c r="P153">
        <f t="shared" si="52"/>
        <v>680</v>
      </c>
      <c r="Q153">
        <v>1900000</v>
      </c>
      <c r="R153">
        <v>599.99874</v>
      </c>
      <c r="S153">
        <v>-571969.12080000003</v>
      </c>
      <c r="T153">
        <v>2524258.5241800002</v>
      </c>
      <c r="U153">
        <v>347.33071999999999</v>
      </c>
      <c r="V153">
        <v>2239.3816900000002</v>
      </c>
      <c r="W153">
        <f t="shared" si="55"/>
        <v>0.22393816900000002</v>
      </c>
      <c r="Y153">
        <v>1900000</v>
      </c>
      <c r="Z153">
        <v>35.819899999999997</v>
      </c>
      <c r="AA153">
        <v>95.812100000000001</v>
      </c>
      <c r="AB153">
        <v>59.992199999999997</v>
      </c>
      <c r="AD153">
        <f t="shared" si="61"/>
        <v>112995.92013087963</v>
      </c>
      <c r="AE153">
        <f t="shared" si="62"/>
        <v>0.20258131533007823</v>
      </c>
      <c r="AF153">
        <f t="shared" si="63"/>
        <v>202.58131533007824</v>
      </c>
      <c r="AG153">
        <f t="shared" si="64"/>
        <v>100.06785750414075</v>
      </c>
      <c r="AH153">
        <f t="shared" si="65"/>
        <v>6.0179163921350197E-3</v>
      </c>
      <c r="AJ153">
        <v>121</v>
      </c>
      <c r="AK153">
        <v>816.2593804325752</v>
      </c>
      <c r="AL153">
        <v>52.564304754996662</v>
      </c>
    </row>
    <row r="154" spans="2:38" x14ac:dyDescent="0.2">
      <c r="B154">
        <v>720</v>
      </c>
      <c r="C154">
        <v>2000000</v>
      </c>
      <c r="E154">
        <v>600.00743999999997</v>
      </c>
      <c r="F154">
        <v>-571967.20018000004</v>
      </c>
      <c r="G154">
        <v>2524258.5241800002</v>
      </c>
      <c r="H154">
        <v>399.20548000000002</v>
      </c>
      <c r="J154">
        <f t="shared" si="56"/>
        <v>1007.7390899987658</v>
      </c>
      <c r="K154">
        <f t="shared" si="57"/>
        <v>0.14215202369200394</v>
      </c>
      <c r="L154" s="2">
        <f t="shared" si="58"/>
        <v>0.9993868750770718</v>
      </c>
      <c r="M154">
        <f t="shared" si="59"/>
        <v>-17.138700000010431</v>
      </c>
      <c r="N154">
        <f t="shared" si="60"/>
        <v>-4.4519845000002531</v>
      </c>
      <c r="P154">
        <f t="shared" si="52"/>
        <v>720</v>
      </c>
      <c r="Q154">
        <v>2000000</v>
      </c>
      <c r="R154">
        <v>600.00743999999997</v>
      </c>
      <c r="S154">
        <v>-571967.20018000004</v>
      </c>
      <c r="T154">
        <v>2524258.5241800002</v>
      </c>
      <c r="U154">
        <v>399.20548000000002</v>
      </c>
      <c r="V154">
        <v>2558.3567699999999</v>
      </c>
      <c r="W154">
        <f t="shared" si="55"/>
        <v>0.25583567699999998</v>
      </c>
      <c r="Y154">
        <v>2000000</v>
      </c>
      <c r="Z154">
        <v>36.104100000000003</v>
      </c>
      <c r="AA154">
        <v>95.627799999999993</v>
      </c>
      <c r="AB154">
        <v>59.523699999999998</v>
      </c>
      <c r="AD154">
        <f t="shared" si="61"/>
        <v>110369.2662228213</v>
      </c>
      <c r="AE154">
        <f t="shared" si="62"/>
        <v>0.23694468941251928</v>
      </c>
      <c r="AF154">
        <f t="shared" si="63"/>
        <v>236.9446894125193</v>
      </c>
      <c r="AG154">
        <f t="shared" si="64"/>
        <v>92.311627943587482</v>
      </c>
      <c r="AH154">
        <f t="shared" si="65"/>
        <v>6.5235551946717938E-3</v>
      </c>
      <c r="AJ154">
        <v>122</v>
      </c>
      <c r="AK154">
        <v>1134.4179520816308</v>
      </c>
      <c r="AL154">
        <v>52.347806728005381</v>
      </c>
    </row>
    <row r="155" spans="2:38" x14ac:dyDescent="0.2">
      <c r="B155">
        <v>760</v>
      </c>
      <c r="C155">
        <v>2100000</v>
      </c>
      <c r="E155">
        <v>600.06154000000004</v>
      </c>
      <c r="F155">
        <v>-571965.38112000003</v>
      </c>
      <c r="G155">
        <v>2524258.5241800002</v>
      </c>
      <c r="H155">
        <v>479.58663999999999</v>
      </c>
      <c r="J155">
        <f t="shared" si="56"/>
        <v>1009.5581499987748</v>
      </c>
      <c r="K155">
        <f t="shared" si="57"/>
        <v>0.15004935834155972</v>
      </c>
      <c r="L155" s="2">
        <f t="shared" si="58"/>
        <v>0.9993868750770718</v>
      </c>
      <c r="M155">
        <f t="shared" si="59"/>
        <v>-15.319640000001527</v>
      </c>
      <c r="N155">
        <f t="shared" si="60"/>
        <v>-4.4545234999997776</v>
      </c>
      <c r="P155">
        <f t="shared" si="52"/>
        <v>760</v>
      </c>
      <c r="Q155">
        <v>2100000</v>
      </c>
      <c r="R155">
        <v>600.06154000000004</v>
      </c>
      <c r="S155">
        <v>-571965.38112000003</v>
      </c>
      <c r="T155">
        <v>2524258.5241800002</v>
      </c>
      <c r="U155">
        <v>479.58663999999999</v>
      </c>
      <c r="V155">
        <v>2880.77502</v>
      </c>
      <c r="W155">
        <f t="shared" si="55"/>
        <v>0.28807750200000004</v>
      </c>
      <c r="Y155">
        <v>2100000</v>
      </c>
      <c r="Z155">
        <v>36.037799999999997</v>
      </c>
      <c r="AA155">
        <v>95.497900000000001</v>
      </c>
      <c r="AB155">
        <v>59.460099999999997</v>
      </c>
      <c r="AD155">
        <f t="shared" si="61"/>
        <v>110015.86138695471</v>
      </c>
      <c r="AE155">
        <f t="shared" si="62"/>
        <v>0.26766283013414438</v>
      </c>
      <c r="AF155">
        <f t="shared" si="63"/>
        <v>267.66283013414437</v>
      </c>
      <c r="AG155">
        <f t="shared" si="64"/>
        <v>87.173094377926475</v>
      </c>
      <c r="AH155">
        <f t="shared" si="65"/>
        <v>6.9080948003204757E-3</v>
      </c>
      <c r="AJ155">
        <v>123</v>
      </c>
      <c r="AK155">
        <v>1011.8872458144234</v>
      </c>
      <c r="AL155">
        <v>51.785887972720587</v>
      </c>
    </row>
    <row r="156" spans="2:38" x14ac:dyDescent="0.2">
      <c r="B156">
        <v>800</v>
      </c>
      <c r="C156">
        <v>2200000</v>
      </c>
      <c r="E156">
        <v>600.03030999999999</v>
      </c>
      <c r="F156">
        <v>-571965.79486000002</v>
      </c>
      <c r="G156">
        <v>2524258.5241800002</v>
      </c>
      <c r="H156">
        <v>543.99369999999999</v>
      </c>
      <c r="J156">
        <f t="shared" si="56"/>
        <v>1009.1444099987857</v>
      </c>
      <c r="K156">
        <f t="shared" si="57"/>
        <v>0.15794669299111549</v>
      </c>
      <c r="L156" s="2">
        <f t="shared" si="58"/>
        <v>0.9993868750770718</v>
      </c>
      <c r="M156">
        <f t="shared" si="59"/>
        <v>-15.733379999990575</v>
      </c>
      <c r="N156">
        <f t="shared" si="60"/>
        <v>-4.5103434999997258</v>
      </c>
      <c r="P156">
        <f t="shared" si="52"/>
        <v>800</v>
      </c>
      <c r="Q156">
        <v>2200000</v>
      </c>
      <c r="R156">
        <v>600.03030999999999</v>
      </c>
      <c r="S156">
        <v>-571965.79486000002</v>
      </c>
      <c r="T156">
        <v>2524258.5241800002</v>
      </c>
      <c r="U156">
        <v>543.99369999999999</v>
      </c>
      <c r="V156">
        <v>3284.1355800000001</v>
      </c>
      <c r="W156">
        <f t="shared" si="55"/>
        <v>0.32841355800000005</v>
      </c>
      <c r="Y156">
        <v>2200000</v>
      </c>
      <c r="Z156">
        <v>36.061599999999999</v>
      </c>
      <c r="AA156">
        <v>95.409300000000002</v>
      </c>
      <c r="AB156">
        <v>59.347700000000003</v>
      </c>
      <c r="AD156">
        <f t="shared" si="61"/>
        <v>109393.13680484903</v>
      </c>
      <c r="AE156">
        <f t="shared" si="62"/>
        <v>0.30687748683342086</v>
      </c>
      <c r="AF156">
        <f t="shared" si="63"/>
        <v>306.87748683342085</v>
      </c>
      <c r="AG156">
        <f t="shared" si="64"/>
        <v>82.345683729850094</v>
      </c>
      <c r="AH156">
        <f t="shared" si="65"/>
        <v>7.3130730443094734E-3</v>
      </c>
      <c r="AJ156">
        <v>124</v>
      </c>
      <c r="AK156">
        <v>826.2109102970345</v>
      </c>
      <c r="AL156">
        <v>51.76281788046726</v>
      </c>
    </row>
    <row r="157" spans="2:38" x14ac:dyDescent="0.2">
      <c r="B157">
        <v>840</v>
      </c>
      <c r="C157">
        <v>2300000</v>
      </c>
      <c r="E157">
        <v>600.02022999999997</v>
      </c>
      <c r="F157">
        <v>-571959.70074999996</v>
      </c>
      <c r="G157">
        <v>2524258.5241800002</v>
      </c>
      <c r="H157">
        <v>612.57407000000001</v>
      </c>
      <c r="J157">
        <f t="shared" si="56"/>
        <v>1015.2385199988494</v>
      </c>
      <c r="K157">
        <f t="shared" si="57"/>
        <v>0.16584402764067127</v>
      </c>
      <c r="L157" s="2">
        <f t="shared" si="58"/>
        <v>0.9993868750770718</v>
      </c>
      <c r="M157">
        <f t="shared" si="59"/>
        <v>-9.6392699999269098</v>
      </c>
      <c r="N157">
        <f t="shared" si="60"/>
        <v>-4.347647249998408</v>
      </c>
      <c r="P157">
        <f t="shared" si="52"/>
        <v>840</v>
      </c>
      <c r="Q157">
        <v>2300000</v>
      </c>
      <c r="R157">
        <v>600.02022999999997</v>
      </c>
      <c r="S157">
        <v>-571959.70074999996</v>
      </c>
      <c r="T157">
        <v>2524258.5241800002</v>
      </c>
      <c r="U157">
        <v>612.57407000000001</v>
      </c>
      <c r="V157">
        <v>3631.7601</v>
      </c>
      <c r="W157">
        <f t="shared" si="55"/>
        <v>0.36317600999999999</v>
      </c>
      <c r="Y157">
        <v>2300000</v>
      </c>
      <c r="Z157">
        <v>35.752899999999997</v>
      </c>
      <c r="AA157">
        <v>95.382900000000006</v>
      </c>
      <c r="AB157">
        <v>59.63</v>
      </c>
      <c r="AD157">
        <f t="shared" si="61"/>
        <v>110961.62947159668</v>
      </c>
      <c r="AE157">
        <f t="shared" si="62"/>
        <v>0.33456334215081934</v>
      </c>
      <c r="AF157">
        <f t="shared" si="63"/>
        <v>334.56334215081932</v>
      </c>
      <c r="AG157">
        <f t="shared" si="64"/>
        <v>79.548920556899418</v>
      </c>
      <c r="AH157">
        <f t="shared" si="65"/>
        <v>7.570184432223198E-3</v>
      </c>
      <c r="AJ157">
        <v>125</v>
      </c>
      <c r="AK157">
        <v>893.38282296315992</v>
      </c>
      <c r="AL157">
        <v>50.713539815433272</v>
      </c>
    </row>
    <row r="158" spans="2:38" x14ac:dyDescent="0.2">
      <c r="B158">
        <v>880</v>
      </c>
      <c r="C158">
        <v>2400000</v>
      </c>
      <c r="E158">
        <v>600.02607</v>
      </c>
      <c r="F158">
        <v>-571957.27517000004</v>
      </c>
      <c r="G158">
        <v>2524258.5241800002</v>
      </c>
      <c r="H158">
        <v>702.35326999999995</v>
      </c>
      <c r="J158">
        <f t="shared" si="56"/>
        <v>1017.6640999987721</v>
      </c>
      <c r="K158">
        <f t="shared" si="57"/>
        <v>0.17374136229022705</v>
      </c>
      <c r="L158" s="2">
        <f t="shared" si="58"/>
        <v>0.9993868750770718</v>
      </c>
      <c r="M158">
        <f t="shared" si="59"/>
        <v>-7.2136900000041351</v>
      </c>
      <c r="N158">
        <f t="shared" si="60"/>
        <v>-4.4393605000019303</v>
      </c>
      <c r="P158">
        <f t="shared" si="52"/>
        <v>880</v>
      </c>
      <c r="Q158">
        <v>2400000</v>
      </c>
      <c r="R158">
        <v>600.02607</v>
      </c>
      <c r="S158">
        <v>-571957.27517000004</v>
      </c>
      <c r="T158">
        <v>2524258.5241800002</v>
      </c>
      <c r="U158">
        <v>702.35326999999995</v>
      </c>
      <c r="V158">
        <v>4111.8191699999998</v>
      </c>
      <c r="W158">
        <f t="shared" si="55"/>
        <v>0.41118191700000001</v>
      </c>
      <c r="Y158">
        <v>2400000</v>
      </c>
      <c r="Z158">
        <v>35.825899999999997</v>
      </c>
      <c r="AA158">
        <v>95.722300000000004</v>
      </c>
      <c r="AB158">
        <v>59.8964</v>
      </c>
      <c r="AD158">
        <f t="shared" si="61"/>
        <v>112455.46326291951</v>
      </c>
      <c r="AE158">
        <f t="shared" si="62"/>
        <v>0.37375539878262126</v>
      </c>
      <c r="AF158">
        <f t="shared" si="63"/>
        <v>373.75539878262128</v>
      </c>
      <c r="AG158">
        <f t="shared" si="64"/>
        <v>76.955318155602413</v>
      </c>
      <c r="AH158">
        <f t="shared" si="65"/>
        <v>7.8253201264448183E-3</v>
      </c>
      <c r="AJ158">
        <v>126</v>
      </c>
      <c r="AK158">
        <v>904.14537294548006</v>
      </c>
      <c r="AL158">
        <v>49.640277595508941</v>
      </c>
    </row>
    <row r="159" spans="2:38" x14ac:dyDescent="0.2">
      <c r="B159">
        <v>920</v>
      </c>
      <c r="C159">
        <v>2500000</v>
      </c>
      <c r="E159">
        <v>600.11914999999999</v>
      </c>
      <c r="F159">
        <v>-571951.06793999998</v>
      </c>
      <c r="G159">
        <v>2524258.5241800002</v>
      </c>
      <c r="H159">
        <v>775.87386000000004</v>
      </c>
      <c r="J159">
        <f t="shared" si="56"/>
        <v>1023.8713299988303</v>
      </c>
      <c r="K159">
        <f t="shared" si="57"/>
        <v>0.18163869693978282</v>
      </c>
      <c r="L159" s="2">
        <f t="shared" si="58"/>
        <v>0.9993868750770718</v>
      </c>
      <c r="M159">
        <f t="shared" si="59"/>
        <v>-1.006459999945946</v>
      </c>
      <c r="N159">
        <f t="shared" si="60"/>
        <v>-4.3448192499985456</v>
      </c>
      <c r="P159">
        <f t="shared" si="52"/>
        <v>920</v>
      </c>
      <c r="Q159">
        <v>2500000</v>
      </c>
      <c r="R159">
        <v>600.11914999999999</v>
      </c>
      <c r="S159">
        <v>-571951.06793999998</v>
      </c>
      <c r="T159">
        <v>2524258.5241800002</v>
      </c>
      <c r="U159">
        <v>775.87386000000004</v>
      </c>
      <c r="V159">
        <v>4515.7308899999998</v>
      </c>
      <c r="W159">
        <f t="shared" si="55"/>
        <v>0.45157308899999998</v>
      </c>
      <c r="Y159">
        <v>2500000</v>
      </c>
      <c r="Z159">
        <v>35.573399999999999</v>
      </c>
      <c r="AA159">
        <v>95.708200000000005</v>
      </c>
      <c r="AB159">
        <v>60.134799999999998</v>
      </c>
      <c r="AD159">
        <f t="shared" si="61"/>
        <v>113803.60259385007</v>
      </c>
      <c r="AE159">
        <f t="shared" si="62"/>
        <v>0.4056075860479933</v>
      </c>
      <c r="AF159">
        <f t="shared" si="63"/>
        <v>405.60758604799332</v>
      </c>
      <c r="AG159">
        <f t="shared" si="64"/>
        <v>74.491879871757078</v>
      </c>
      <c r="AH159">
        <f t="shared" si="65"/>
        <v>8.0841026033539355E-3</v>
      </c>
      <c r="AJ159">
        <v>127</v>
      </c>
      <c r="AK159">
        <v>945.24345691494887</v>
      </c>
      <c r="AL159">
        <v>49.479002917693208</v>
      </c>
    </row>
    <row r="160" spans="2:38" x14ac:dyDescent="0.2">
      <c r="B160">
        <v>960</v>
      </c>
      <c r="C160">
        <v>2600000</v>
      </c>
      <c r="E160">
        <v>600.02820999999994</v>
      </c>
      <c r="F160">
        <v>-571950.26179999998</v>
      </c>
      <c r="G160">
        <v>2524258.5241800002</v>
      </c>
      <c r="H160">
        <v>881.06137000000001</v>
      </c>
      <c r="J160">
        <f t="shared" si="56"/>
        <v>1024.6774699988309</v>
      </c>
      <c r="K160">
        <f t="shared" si="57"/>
        <v>0.1895360315893386</v>
      </c>
      <c r="L160" s="2">
        <f t="shared" si="58"/>
        <v>0.9993868750770718</v>
      </c>
      <c r="M160">
        <f t="shared" si="59"/>
        <v>-0.20031999994534999</v>
      </c>
      <c r="N160">
        <f t="shared" si="60"/>
        <v>-4.4798464999999847</v>
      </c>
      <c r="P160">
        <f t="shared" si="52"/>
        <v>960</v>
      </c>
      <c r="Q160">
        <v>2600000</v>
      </c>
      <c r="R160">
        <v>600.02820999999994</v>
      </c>
      <c r="S160">
        <v>-571950.26179999998</v>
      </c>
      <c r="T160">
        <v>2524258.5241800002</v>
      </c>
      <c r="U160">
        <v>881.06137000000001</v>
      </c>
      <c r="V160">
        <v>4959.9531800000004</v>
      </c>
      <c r="W160">
        <f t="shared" si="55"/>
        <v>0.49599531800000007</v>
      </c>
      <c r="Y160">
        <v>2600000</v>
      </c>
      <c r="Z160">
        <v>35.764099999999999</v>
      </c>
      <c r="AA160">
        <v>95.491600000000005</v>
      </c>
      <c r="AB160">
        <v>59.727499999999999</v>
      </c>
      <c r="AD160">
        <f t="shared" si="61"/>
        <v>111506.81434918994</v>
      </c>
      <c r="AE160">
        <f t="shared" si="62"/>
        <v>0.45468454760751009</v>
      </c>
      <c r="AF160">
        <f t="shared" si="63"/>
        <v>454.68454760751007</v>
      </c>
      <c r="AG160">
        <f t="shared" si="64"/>
        <v>69.947295417793939</v>
      </c>
      <c r="AH160">
        <f t="shared" si="65"/>
        <v>8.6093393090193159E-3</v>
      </c>
      <c r="AJ160">
        <v>128</v>
      </c>
      <c r="AK160">
        <v>1379.6647306580305</v>
      </c>
      <c r="AL160">
        <v>49.04942613730902</v>
      </c>
    </row>
    <row r="161" spans="2:38" x14ac:dyDescent="0.2">
      <c r="B161">
        <v>1000</v>
      </c>
      <c r="C161">
        <v>2700000</v>
      </c>
      <c r="E161">
        <v>599.97145999999998</v>
      </c>
      <c r="F161">
        <v>-571943.43004999997</v>
      </c>
      <c r="G161">
        <v>2524258.5241800002</v>
      </c>
      <c r="H161">
        <v>942.97820000000002</v>
      </c>
      <c r="J161">
        <f t="shared" si="56"/>
        <v>1031.509219998843</v>
      </c>
      <c r="K161">
        <f t="shared" si="57"/>
        <v>0.19743336623889438</v>
      </c>
      <c r="L161" s="2">
        <f t="shared" si="58"/>
        <v>0.9993868750770718</v>
      </c>
      <c r="M161">
        <f t="shared" si="59"/>
        <v>6.6314300000667572</v>
      </c>
      <c r="N161">
        <f t="shared" si="60"/>
        <v>-4.3292062499996975</v>
      </c>
      <c r="P161">
        <f t="shared" si="52"/>
        <v>1000</v>
      </c>
      <c r="Q161">
        <v>2700000</v>
      </c>
      <c r="R161">
        <v>599.97145999999998</v>
      </c>
      <c r="S161">
        <v>-571943.43004999997</v>
      </c>
      <c r="T161">
        <v>2524258.5241800002</v>
      </c>
      <c r="U161">
        <v>942.97820000000002</v>
      </c>
      <c r="V161">
        <v>5397.4794199999997</v>
      </c>
      <c r="W161">
        <f t="shared" si="55"/>
        <v>0.53974794199999998</v>
      </c>
      <c r="Y161">
        <v>2700000</v>
      </c>
      <c r="Z161">
        <v>35.574399999999997</v>
      </c>
      <c r="AA161">
        <v>95.326099999999997</v>
      </c>
      <c r="AB161">
        <v>59.7517</v>
      </c>
      <c r="AD161">
        <f t="shared" si="61"/>
        <v>111642.40809083539</v>
      </c>
      <c r="AE161">
        <f t="shared" si="62"/>
        <v>0.49419213142507279</v>
      </c>
      <c r="AF161">
        <f t="shared" si="63"/>
        <v>494.19213142507277</v>
      </c>
      <c r="AG161">
        <f t="shared" si="64"/>
        <v>67.23105815230106</v>
      </c>
      <c r="AH161">
        <f t="shared" si="65"/>
        <v>8.9571697449088699E-3</v>
      </c>
      <c r="AJ161">
        <v>129</v>
      </c>
      <c r="AK161">
        <v>1129.1605287270329</v>
      </c>
      <c r="AL161">
        <v>48.564780967354942</v>
      </c>
    </row>
    <row r="162" spans="2:38" x14ac:dyDescent="0.2">
      <c r="B162">
        <v>1040</v>
      </c>
      <c r="C162">
        <v>2800000</v>
      </c>
      <c r="E162">
        <v>599.95662000000004</v>
      </c>
      <c r="F162">
        <v>-571937.54870000004</v>
      </c>
      <c r="G162">
        <v>2524258.5241800002</v>
      </c>
      <c r="H162">
        <v>1065.6705400000001</v>
      </c>
      <c r="J162">
        <f t="shared" si="56"/>
        <v>1037.3905699987663</v>
      </c>
      <c r="K162">
        <f t="shared" si="57"/>
        <v>0.20533070088845015</v>
      </c>
      <c r="L162" s="2">
        <f t="shared" si="58"/>
        <v>0.9993868750770718</v>
      </c>
      <c r="M162">
        <f t="shared" si="59"/>
        <v>12.512779999990016</v>
      </c>
      <c r="N162">
        <f t="shared" si="60"/>
        <v>-4.3529662500019182</v>
      </c>
      <c r="P162">
        <f t="shared" si="52"/>
        <v>1040</v>
      </c>
      <c r="Q162">
        <v>2800000</v>
      </c>
      <c r="R162">
        <v>599.95662000000004</v>
      </c>
      <c r="S162">
        <v>-571937.54870000004</v>
      </c>
      <c r="T162">
        <v>2524258.5241800002</v>
      </c>
      <c r="U162">
        <v>1065.6705400000001</v>
      </c>
      <c r="V162">
        <v>5956.0099499999997</v>
      </c>
      <c r="W162">
        <f t="shared" si="55"/>
        <v>0.59560099499999997</v>
      </c>
      <c r="Y162">
        <v>2800000</v>
      </c>
      <c r="Z162">
        <v>35.6678</v>
      </c>
      <c r="AA162">
        <v>94.926900000000003</v>
      </c>
      <c r="AB162">
        <v>59.259099999999997</v>
      </c>
      <c r="AD162">
        <f t="shared" si="61"/>
        <v>108903.92982877507</v>
      </c>
      <c r="AE162">
        <f t="shared" si="62"/>
        <v>0.55904386981663667</v>
      </c>
      <c r="AF162">
        <f t="shared" si="63"/>
        <v>559.04386981663663</v>
      </c>
      <c r="AG162">
        <f t="shared" si="64"/>
        <v>63.059563983546489</v>
      </c>
      <c r="AH162">
        <f t="shared" si="65"/>
        <v>9.549701297603741E-3</v>
      </c>
      <c r="AJ162">
        <v>130</v>
      </c>
      <c r="AK162">
        <v>1040.6060997485354</v>
      </c>
      <c r="AL162">
        <v>48.387352515854012</v>
      </c>
    </row>
    <row r="163" spans="2:38" x14ac:dyDescent="0.2">
      <c r="B163">
        <v>1080</v>
      </c>
      <c r="C163">
        <v>2900000</v>
      </c>
      <c r="E163">
        <v>600.09076000000005</v>
      </c>
      <c r="F163">
        <v>-571929.20629999996</v>
      </c>
      <c r="G163">
        <v>2524258.5241800002</v>
      </c>
      <c r="H163">
        <v>1152.0749699999999</v>
      </c>
      <c r="J163">
        <f t="shared" si="56"/>
        <v>1045.7329699988477</v>
      </c>
      <c r="K163">
        <f t="shared" si="57"/>
        <v>0.21322803553800593</v>
      </c>
      <c r="L163" s="2">
        <f t="shared" si="58"/>
        <v>0.9993868750770718</v>
      </c>
      <c r="M163">
        <f t="shared" si="59"/>
        <v>20.855180000071414</v>
      </c>
      <c r="N163">
        <f t="shared" si="60"/>
        <v>-4.2914399999979649</v>
      </c>
      <c r="P163">
        <f t="shared" si="52"/>
        <v>1080</v>
      </c>
      <c r="Q163">
        <v>2900000</v>
      </c>
      <c r="R163">
        <v>600.09076000000005</v>
      </c>
      <c r="S163">
        <v>-571929.20629999996</v>
      </c>
      <c r="T163">
        <v>2524258.5241800002</v>
      </c>
      <c r="U163">
        <v>1152.0749699999999</v>
      </c>
      <c r="V163">
        <v>6511.2505499999997</v>
      </c>
      <c r="W163">
        <f t="shared" si="55"/>
        <v>0.65112505499999995</v>
      </c>
      <c r="Y163">
        <v>2900000</v>
      </c>
      <c r="Z163">
        <v>35.604100000000003</v>
      </c>
      <c r="AA163">
        <v>95.273899999999998</v>
      </c>
      <c r="AB163">
        <v>59.669800000000002</v>
      </c>
      <c r="AD163">
        <f t="shared" si="61"/>
        <v>111183.96157692268</v>
      </c>
      <c r="AE163">
        <f t="shared" si="62"/>
        <v>0.59862698416571147</v>
      </c>
      <c r="AF163">
        <f t="shared" si="63"/>
        <v>598.62698416571152</v>
      </c>
      <c r="AG163">
        <f t="shared" si="64"/>
        <v>61.995353390391507</v>
      </c>
      <c r="AH163">
        <f t="shared" si="65"/>
        <v>9.7136312169700968E-3</v>
      </c>
      <c r="AJ163">
        <v>131</v>
      </c>
      <c r="AK163">
        <v>1210.6074969846434</v>
      </c>
      <c r="AL163">
        <v>47.90660306364876</v>
      </c>
    </row>
    <row r="164" spans="2:38" x14ac:dyDescent="0.2">
      <c r="B164">
        <v>1120</v>
      </c>
      <c r="C164">
        <v>3000000</v>
      </c>
      <c r="E164">
        <v>600.05705999999998</v>
      </c>
      <c r="F164">
        <v>-571922.81067000004</v>
      </c>
      <c r="G164">
        <v>2524258.5241800002</v>
      </c>
      <c r="H164">
        <v>1213.80791</v>
      </c>
      <c r="J164">
        <f t="shared" si="56"/>
        <v>1052.128599998774</v>
      </c>
      <c r="K164">
        <f t="shared" si="57"/>
        <v>0.2211253701875617</v>
      </c>
      <c r="L164" s="2">
        <f t="shared" si="58"/>
        <v>0.9993868750770718</v>
      </c>
      <c r="M164">
        <f t="shared" si="59"/>
        <v>27.250809999997728</v>
      </c>
      <c r="N164">
        <f t="shared" si="60"/>
        <v>-4.3401092500018423</v>
      </c>
      <c r="P164">
        <f t="shared" si="52"/>
        <v>1120</v>
      </c>
      <c r="Q164">
        <v>3000000</v>
      </c>
      <c r="R164">
        <v>600.05705999999998</v>
      </c>
      <c r="S164">
        <v>-571922.81067000004</v>
      </c>
      <c r="T164">
        <v>2524258.5241800002</v>
      </c>
      <c r="U164">
        <v>1213.80791</v>
      </c>
      <c r="V164">
        <v>7128.8876</v>
      </c>
      <c r="W164">
        <f t="shared" si="55"/>
        <v>0.71288876000000001</v>
      </c>
      <c r="Y164">
        <v>3000000</v>
      </c>
      <c r="Z164">
        <v>35.288800000000002</v>
      </c>
      <c r="AA164">
        <v>95.297799999999995</v>
      </c>
      <c r="AB164">
        <v>60.009</v>
      </c>
      <c r="AD164">
        <f t="shared" si="61"/>
        <v>113090.8756305815</v>
      </c>
      <c r="AE164">
        <f t="shared" si="62"/>
        <v>0.64435948728619064</v>
      </c>
      <c r="AF164">
        <f t="shared" si="63"/>
        <v>644.35948728619064</v>
      </c>
      <c r="AG164">
        <f t="shared" si="64"/>
        <v>60.806540450657295</v>
      </c>
      <c r="AH164">
        <f t="shared" si="65"/>
        <v>9.9035399076628505E-3</v>
      </c>
      <c r="AJ164">
        <v>132</v>
      </c>
      <c r="AK164">
        <v>991.82650873689795</v>
      </c>
      <c r="AL164">
        <v>47.859430296034908</v>
      </c>
    </row>
    <row r="165" spans="2:38" x14ac:dyDescent="0.2">
      <c r="B165">
        <v>1160</v>
      </c>
      <c r="C165">
        <v>3100000</v>
      </c>
      <c r="E165">
        <v>599.99374999999998</v>
      </c>
      <c r="F165">
        <v>-571916.92750999995</v>
      </c>
      <c r="G165">
        <v>2524258.5241800002</v>
      </c>
      <c r="H165">
        <v>1372.9535000000001</v>
      </c>
      <c r="J165">
        <f t="shared" si="56"/>
        <v>1058.0117599988589</v>
      </c>
      <c r="K165">
        <f t="shared" si="57"/>
        <v>0.22902270483711748</v>
      </c>
      <c r="L165" s="2">
        <f t="shared" si="58"/>
        <v>0.9993868750770718</v>
      </c>
      <c r="M165">
        <f t="shared" si="59"/>
        <v>33.133970000082627</v>
      </c>
      <c r="N165">
        <f t="shared" si="60"/>
        <v>-4.3529209999978775</v>
      </c>
      <c r="P165">
        <f t="shared" si="52"/>
        <v>1160</v>
      </c>
      <c r="Q165">
        <v>3100000</v>
      </c>
      <c r="R165">
        <v>599.99374999999998</v>
      </c>
      <c r="S165">
        <v>-571916.92750999995</v>
      </c>
      <c r="T165">
        <v>2524258.5241800002</v>
      </c>
      <c r="U165">
        <v>1372.9535000000001</v>
      </c>
      <c r="V165">
        <v>7706.0560599999999</v>
      </c>
      <c r="W165">
        <f t="shared" si="55"/>
        <v>0.77060560600000005</v>
      </c>
      <c r="Y165">
        <v>3100000</v>
      </c>
      <c r="Z165">
        <v>35.395000000000003</v>
      </c>
      <c r="AA165">
        <v>95.486099999999993</v>
      </c>
      <c r="AB165">
        <v>60.091099999999997</v>
      </c>
      <c r="AD165">
        <f t="shared" si="61"/>
        <v>113555.67938125235</v>
      </c>
      <c r="AE165">
        <f t="shared" si="62"/>
        <v>0.69367705722935358</v>
      </c>
      <c r="AF165">
        <f t="shared" si="63"/>
        <v>693.67705722935352</v>
      </c>
      <c r="AG165">
        <f t="shared" si="64"/>
        <v>58.951060451198416</v>
      </c>
      <c r="AH165">
        <f t="shared" si="65"/>
        <v>1.0215253048730489E-2</v>
      </c>
      <c r="AJ165">
        <v>133</v>
      </c>
      <c r="AK165">
        <v>1039.0801979655139</v>
      </c>
      <c r="AL165">
        <v>47.388660365122142</v>
      </c>
    </row>
    <row r="166" spans="2:38" x14ac:dyDescent="0.2">
      <c r="B166">
        <v>1200</v>
      </c>
      <c r="C166">
        <v>3200000</v>
      </c>
      <c r="E166">
        <v>600.08556999999996</v>
      </c>
      <c r="F166">
        <v>-571909.42069000006</v>
      </c>
      <c r="G166">
        <v>2524258.5241800002</v>
      </c>
      <c r="H166">
        <v>1504.5876499999999</v>
      </c>
      <c r="J166">
        <f t="shared" si="56"/>
        <v>1065.5185799987521</v>
      </c>
      <c r="K166">
        <f t="shared" si="57"/>
        <v>0.23692003948667326</v>
      </c>
      <c r="L166" s="2">
        <f t="shared" si="58"/>
        <v>0.9993868750770718</v>
      </c>
      <c r="M166">
        <f t="shared" si="59"/>
        <v>40.640789999975823</v>
      </c>
      <c r="N166">
        <f t="shared" si="60"/>
        <v>-4.3123295000026705</v>
      </c>
      <c r="P166">
        <f t="shared" si="52"/>
        <v>1200</v>
      </c>
      <c r="Q166">
        <v>3200000</v>
      </c>
      <c r="R166">
        <v>600.08556999999996</v>
      </c>
      <c r="S166">
        <v>-571909.42069000006</v>
      </c>
      <c r="T166">
        <v>2524258.5241800002</v>
      </c>
      <c r="U166">
        <v>1504.5876499999999</v>
      </c>
      <c r="V166">
        <v>8358.6842199999992</v>
      </c>
      <c r="W166">
        <f t="shared" si="55"/>
        <v>0.835868422</v>
      </c>
      <c r="Y166">
        <v>3200000</v>
      </c>
      <c r="Z166">
        <v>35.338500000000003</v>
      </c>
      <c r="AA166">
        <v>94.512500000000003</v>
      </c>
      <c r="AB166">
        <v>59.173999999999999</v>
      </c>
      <c r="AD166">
        <f t="shared" si="61"/>
        <v>108435.42346947924</v>
      </c>
      <c r="AE166">
        <f t="shared" si="62"/>
        <v>0.78795381993796676</v>
      </c>
      <c r="AF166">
        <f t="shared" si="63"/>
        <v>787.95381993796673</v>
      </c>
      <c r="AG166">
        <f t="shared" si="64"/>
        <v>54.416510011100328</v>
      </c>
      <c r="AH166">
        <f t="shared" si="65"/>
        <v>1.1066494339257667E-2</v>
      </c>
      <c r="AJ166">
        <v>134</v>
      </c>
      <c r="AK166">
        <v>1497.7356256774899</v>
      </c>
      <c r="AL166">
        <v>47.25452926706734</v>
      </c>
    </row>
    <row r="167" spans="2:38" x14ac:dyDescent="0.2">
      <c r="B167">
        <v>1240</v>
      </c>
      <c r="C167">
        <v>3300000</v>
      </c>
      <c r="E167">
        <v>600.03833999999995</v>
      </c>
      <c r="F167">
        <v>-571900.46452000004</v>
      </c>
      <c r="G167">
        <v>2524258.5241800002</v>
      </c>
      <c r="H167">
        <v>1618.0004799999999</v>
      </c>
      <c r="J167">
        <f t="shared" si="56"/>
        <v>1074.4747499987716</v>
      </c>
      <c r="K167">
        <f t="shared" si="57"/>
        <v>0.24481737413622903</v>
      </c>
      <c r="L167" s="2">
        <f t="shared" si="58"/>
        <v>0.9993868750770718</v>
      </c>
      <c r="M167">
        <f t="shared" si="59"/>
        <v>49.596959999995306</v>
      </c>
      <c r="N167">
        <f t="shared" si="60"/>
        <v>-4.2760957499995129</v>
      </c>
      <c r="P167">
        <f t="shared" si="52"/>
        <v>1240</v>
      </c>
      <c r="Q167">
        <v>3300000</v>
      </c>
      <c r="R167">
        <v>600.03833999999995</v>
      </c>
      <c r="S167">
        <v>-571900.46452000004</v>
      </c>
      <c r="T167">
        <v>2524258.5241800002</v>
      </c>
      <c r="U167">
        <v>1618.0004799999999</v>
      </c>
      <c r="V167">
        <v>9081.4884000000002</v>
      </c>
      <c r="W167">
        <f t="shared" si="55"/>
        <v>0.90814884000000007</v>
      </c>
      <c r="Y167">
        <v>3300000</v>
      </c>
      <c r="Z167">
        <v>35.241199999999999</v>
      </c>
      <c r="AA167">
        <v>95.277799999999999</v>
      </c>
      <c r="AB167">
        <v>60.0366</v>
      </c>
      <c r="AD167">
        <f t="shared" si="61"/>
        <v>113246.98941220994</v>
      </c>
      <c r="AE167">
        <f t="shared" si="62"/>
        <v>0.81971785277908471</v>
      </c>
      <c r="AF167">
        <f t="shared" si="63"/>
        <v>819.71785277908475</v>
      </c>
      <c r="AG167">
        <f t="shared" si="64"/>
        <v>54.997852438736146</v>
      </c>
      <c r="AH167">
        <f t="shared" si="65"/>
        <v>1.0949518450212392E-2</v>
      </c>
      <c r="AJ167">
        <v>135</v>
      </c>
      <c r="AK167">
        <v>1332.0718217399899</v>
      </c>
      <c r="AL167">
        <v>46.817420684540416</v>
      </c>
    </row>
    <row r="168" spans="2:38" x14ac:dyDescent="0.2">
      <c r="B168">
        <v>1280</v>
      </c>
      <c r="C168">
        <v>3400000</v>
      </c>
      <c r="E168">
        <v>599.94847000000004</v>
      </c>
      <c r="F168">
        <v>-571892.78699000005</v>
      </c>
      <c r="G168">
        <v>2524258.5241800002</v>
      </c>
      <c r="H168">
        <v>1748.40479</v>
      </c>
      <c r="J168">
        <f t="shared" si="56"/>
        <v>1082.1522799987579</v>
      </c>
      <c r="K168">
        <f t="shared" si="57"/>
        <v>0.25271470878578478</v>
      </c>
      <c r="L168" s="2">
        <f t="shared" si="58"/>
        <v>0.9993868750770718</v>
      </c>
      <c r="M168">
        <f t="shared" si="59"/>
        <v>57.274489999981597</v>
      </c>
      <c r="N168">
        <f t="shared" si="60"/>
        <v>-4.3080617500003431</v>
      </c>
      <c r="P168">
        <f t="shared" si="52"/>
        <v>1280</v>
      </c>
      <c r="Q168">
        <v>3400000</v>
      </c>
      <c r="R168">
        <v>599.94847000000004</v>
      </c>
      <c r="S168">
        <v>-571892.78699000005</v>
      </c>
      <c r="T168">
        <v>2524258.5241800002</v>
      </c>
      <c r="U168">
        <v>1748.40479</v>
      </c>
      <c r="V168">
        <v>9849.3049699999992</v>
      </c>
      <c r="W168">
        <f t="shared" si="55"/>
        <v>0.98493049700000002</v>
      </c>
      <c r="Y168">
        <v>3400000</v>
      </c>
      <c r="Z168">
        <v>35.029800000000002</v>
      </c>
      <c r="AA168">
        <v>94.954499999999996</v>
      </c>
      <c r="AB168">
        <v>59.924700000000001</v>
      </c>
      <c r="AD168">
        <f t="shared" si="61"/>
        <v>112614.93829903677</v>
      </c>
      <c r="AE168">
        <f t="shared" si="62"/>
        <v>0.89401253564838767</v>
      </c>
      <c r="AF168">
        <f t="shared" si="63"/>
        <v>894.01253564838771</v>
      </c>
      <c r="AG168">
        <f t="shared" si="64"/>
        <v>52.981809252874953</v>
      </c>
      <c r="AH168">
        <f t="shared" si="65"/>
        <v>1.1366165264870089E-2</v>
      </c>
      <c r="AJ168">
        <v>136</v>
      </c>
      <c r="AK168">
        <v>1304.5566026765973</v>
      </c>
      <c r="AL168">
        <v>46.713996279462798</v>
      </c>
    </row>
    <row r="169" spans="2:38" x14ac:dyDescent="0.2">
      <c r="B169">
        <v>1320</v>
      </c>
      <c r="C169">
        <v>3500000</v>
      </c>
      <c r="E169">
        <v>600.08686999999998</v>
      </c>
      <c r="F169">
        <v>-571881.97323</v>
      </c>
      <c r="G169">
        <v>2524258.5241800002</v>
      </c>
      <c r="H169">
        <v>1918.04627</v>
      </c>
      <c r="J169">
        <f t="shared" si="56"/>
        <v>1092.9660399988061</v>
      </c>
      <c r="K169">
        <f t="shared" si="57"/>
        <v>0.26061204343534056</v>
      </c>
      <c r="L169" s="2">
        <f t="shared" si="58"/>
        <v>0.9993868750770718</v>
      </c>
      <c r="M169">
        <f t="shared" si="59"/>
        <v>68.088250000029802</v>
      </c>
      <c r="N169">
        <f t="shared" si="60"/>
        <v>-4.229655999998795</v>
      </c>
      <c r="P169">
        <f t="shared" si="52"/>
        <v>1320</v>
      </c>
      <c r="Q169">
        <v>3500000</v>
      </c>
      <c r="R169">
        <v>600.08686999999998</v>
      </c>
      <c r="S169">
        <v>-571881.97323</v>
      </c>
      <c r="T169">
        <v>2524258.5241800002</v>
      </c>
      <c r="U169">
        <v>1918.04627</v>
      </c>
      <c r="V169">
        <v>10666.679029999999</v>
      </c>
      <c r="W169">
        <f t="shared" si="55"/>
        <v>1.0666679029999999</v>
      </c>
      <c r="Y169">
        <v>3500000</v>
      </c>
      <c r="Z169">
        <v>34.911299999999997</v>
      </c>
      <c r="AA169">
        <v>95.361999999999995</v>
      </c>
      <c r="AB169">
        <v>60.450699999999998</v>
      </c>
      <c r="AD169">
        <f t="shared" si="61"/>
        <v>115606.53920380185</v>
      </c>
      <c r="AE169">
        <f t="shared" si="62"/>
        <v>0.94315018287378294</v>
      </c>
      <c r="AF169">
        <f t="shared" si="63"/>
        <v>943.15018287378291</v>
      </c>
      <c r="AG169">
        <f t="shared" si="64"/>
        <v>52.741104476158689</v>
      </c>
      <c r="AH169">
        <f t="shared" si="65"/>
        <v>1.1418039231093861E-2</v>
      </c>
      <c r="AJ169">
        <v>137</v>
      </c>
      <c r="AK169">
        <v>1121.4021674946055</v>
      </c>
      <c r="AL169">
        <v>46.006335478377345</v>
      </c>
    </row>
    <row r="170" spans="2:38" x14ac:dyDescent="0.2">
      <c r="B170">
        <v>1360</v>
      </c>
      <c r="C170">
        <v>3600000</v>
      </c>
      <c r="E170">
        <v>600.06460000000004</v>
      </c>
      <c r="F170">
        <v>-571874.79816000001</v>
      </c>
      <c r="G170">
        <v>2524258.5241800002</v>
      </c>
      <c r="H170">
        <v>2087.0743200000002</v>
      </c>
      <c r="J170">
        <f t="shared" si="56"/>
        <v>1100.1411099988036</v>
      </c>
      <c r="K170">
        <f t="shared" si="57"/>
        <v>0.26850937808489633</v>
      </c>
      <c r="L170" s="2">
        <f t="shared" si="58"/>
        <v>0.9993868750770718</v>
      </c>
      <c r="M170">
        <f t="shared" si="59"/>
        <v>75.263320000027306</v>
      </c>
      <c r="N170">
        <f t="shared" si="60"/>
        <v>-4.3206232500000628</v>
      </c>
      <c r="P170">
        <f t="shared" si="52"/>
        <v>1360</v>
      </c>
      <c r="Q170">
        <v>3600000</v>
      </c>
      <c r="R170">
        <v>600.06460000000004</v>
      </c>
      <c r="S170">
        <v>-571874.79816000001</v>
      </c>
      <c r="T170">
        <v>2524258.5241800002</v>
      </c>
      <c r="U170">
        <v>2087.0743200000002</v>
      </c>
      <c r="V170">
        <v>11577.31047</v>
      </c>
      <c r="W170">
        <f t="shared" si="55"/>
        <v>1.1577310470000002</v>
      </c>
      <c r="Y170">
        <v>3600000</v>
      </c>
      <c r="Z170">
        <v>34.652000000000001</v>
      </c>
      <c r="AA170">
        <v>95.336399999999998</v>
      </c>
      <c r="AB170">
        <v>60.684399999999997</v>
      </c>
      <c r="AD170">
        <f t="shared" si="61"/>
        <v>116952.52016423116</v>
      </c>
      <c r="AE170">
        <f t="shared" si="62"/>
        <v>1.0118872458144235</v>
      </c>
      <c r="AF170">
        <f t="shared" si="63"/>
        <v>1011.8872458144234</v>
      </c>
      <c r="AG170">
        <f t="shared" si="64"/>
        <v>51.785887972720587</v>
      </c>
      <c r="AH170">
        <f t="shared" si="65"/>
        <v>1.1628650653189972E-2</v>
      </c>
      <c r="AJ170">
        <v>138</v>
      </c>
      <c r="AK170">
        <v>1401.3443053294095</v>
      </c>
      <c r="AL170">
        <v>45.868571701102709</v>
      </c>
    </row>
    <row r="171" spans="2:38" x14ac:dyDescent="0.2">
      <c r="B171">
        <v>1400</v>
      </c>
      <c r="C171">
        <v>3700000</v>
      </c>
      <c r="E171">
        <v>599.85617999999999</v>
      </c>
      <c r="F171">
        <v>-571865.48121</v>
      </c>
      <c r="G171">
        <v>2524258.5241800002</v>
      </c>
      <c r="H171">
        <v>2212.39977</v>
      </c>
      <c r="J171">
        <f t="shared" si="56"/>
        <v>1109.4580599988112</v>
      </c>
      <c r="K171">
        <f t="shared" si="57"/>
        <v>0.27640671273445211</v>
      </c>
      <c r="L171" s="2">
        <f t="shared" si="58"/>
        <v>0.9993868750770718</v>
      </c>
      <c r="M171">
        <f t="shared" si="59"/>
        <v>84.580270000034943</v>
      </c>
      <c r="N171">
        <f t="shared" si="60"/>
        <v>-4.2670762499998087</v>
      </c>
      <c r="P171">
        <f t="shared" si="52"/>
        <v>1400</v>
      </c>
      <c r="Q171">
        <v>3700000</v>
      </c>
      <c r="R171">
        <v>599.85617999999999</v>
      </c>
      <c r="S171">
        <v>-571865.48121</v>
      </c>
      <c r="T171">
        <v>2524258.5241800002</v>
      </c>
      <c r="U171">
        <v>2212.39977</v>
      </c>
      <c r="V171">
        <v>12471.83569</v>
      </c>
      <c r="W171">
        <f t="shared" si="55"/>
        <v>1.2471835690000002</v>
      </c>
      <c r="Y171">
        <v>3700000</v>
      </c>
      <c r="Z171">
        <v>35.114699999999999</v>
      </c>
      <c r="AA171">
        <v>95.090599999999995</v>
      </c>
      <c r="AB171">
        <v>59.975900000000003</v>
      </c>
      <c r="AD171">
        <f t="shared" si="61"/>
        <v>112903.84150497663</v>
      </c>
      <c r="AE171">
        <f t="shared" si="62"/>
        <v>1.129160528727033</v>
      </c>
      <c r="AF171">
        <f t="shared" si="63"/>
        <v>1129.1605287270329</v>
      </c>
      <c r="AG171">
        <f t="shared" si="64"/>
        <v>48.564780967354942</v>
      </c>
      <c r="AH171">
        <f t="shared" si="65"/>
        <v>1.2399932379079326E-2</v>
      </c>
      <c r="AJ171">
        <v>139</v>
      </c>
      <c r="AK171">
        <v>1160.3624687617362</v>
      </c>
      <c r="AL171">
        <v>45.571679387514628</v>
      </c>
    </row>
    <row r="172" spans="2:38" x14ac:dyDescent="0.2">
      <c r="B172">
        <v>1440</v>
      </c>
      <c r="C172">
        <v>3800000</v>
      </c>
      <c r="E172">
        <v>599.96685000000002</v>
      </c>
      <c r="F172">
        <v>-571850.82877000002</v>
      </c>
      <c r="G172">
        <v>2524258.5241800002</v>
      </c>
      <c r="H172">
        <v>2435.0668700000001</v>
      </c>
      <c r="J172">
        <f t="shared" si="56"/>
        <v>1124.1104999987874</v>
      </c>
      <c r="K172">
        <f t="shared" si="57"/>
        <v>0.28430404738400789</v>
      </c>
      <c r="L172" s="2">
        <f t="shared" si="58"/>
        <v>0.9993868750770718</v>
      </c>
      <c r="M172">
        <f t="shared" si="59"/>
        <v>99.232710000011139</v>
      </c>
      <c r="N172">
        <f t="shared" si="60"/>
        <v>-4.1336890000005955</v>
      </c>
      <c r="P172">
        <f t="shared" si="52"/>
        <v>1440</v>
      </c>
      <c r="Q172">
        <v>3800000</v>
      </c>
      <c r="R172">
        <v>599.96685000000002</v>
      </c>
      <c r="S172">
        <v>-571850.82877000002</v>
      </c>
      <c r="T172">
        <v>2524258.5241800002</v>
      </c>
      <c r="U172">
        <v>2435.0668700000001</v>
      </c>
      <c r="V172">
        <v>13567.08202</v>
      </c>
      <c r="W172">
        <f t="shared" si="55"/>
        <v>1.3567082020000001</v>
      </c>
      <c r="Y172">
        <v>3800000</v>
      </c>
      <c r="Z172">
        <v>34.655799999999999</v>
      </c>
      <c r="AA172">
        <v>94.922799999999995</v>
      </c>
      <c r="AB172">
        <v>60.267000000000003</v>
      </c>
      <c r="AD172">
        <f t="shared" si="61"/>
        <v>114555.80938501199</v>
      </c>
      <c r="AE172">
        <f t="shared" si="62"/>
        <v>1.2106074969846434</v>
      </c>
      <c r="AF172">
        <f t="shared" si="63"/>
        <v>1210.6074969846434</v>
      </c>
      <c r="AG172">
        <f t="shared" si="64"/>
        <v>47.90660306364876</v>
      </c>
      <c r="AH172">
        <f t="shared" si="65"/>
        <v>1.2570292224642111E-2</v>
      </c>
      <c r="AJ172">
        <v>140</v>
      </c>
      <c r="AK172">
        <v>1482.1922714412519</v>
      </c>
      <c r="AL172">
        <v>45.550275465960766</v>
      </c>
    </row>
    <row r="173" spans="2:38" x14ac:dyDescent="0.2">
      <c r="B173">
        <v>1480</v>
      </c>
      <c r="C173">
        <v>3900000</v>
      </c>
      <c r="E173">
        <v>599.93588999999997</v>
      </c>
      <c r="F173">
        <v>-571836.33826999995</v>
      </c>
      <c r="G173">
        <v>2524258.5241800002</v>
      </c>
      <c r="H173">
        <v>2617.6714900000002</v>
      </c>
      <c r="J173">
        <f t="shared" si="56"/>
        <v>1138.6009999988601</v>
      </c>
      <c r="K173">
        <f t="shared" si="57"/>
        <v>0.29220138203356366</v>
      </c>
      <c r="L173" s="2">
        <f t="shared" si="58"/>
        <v>0.9993868750770718</v>
      </c>
      <c r="M173">
        <f t="shared" si="59"/>
        <v>113.72321000008378</v>
      </c>
      <c r="N173">
        <f t="shared" si="60"/>
        <v>-4.1377374999981837</v>
      </c>
      <c r="P173">
        <f t="shared" si="52"/>
        <v>1480</v>
      </c>
      <c r="Q173">
        <v>3900000</v>
      </c>
      <c r="R173">
        <v>599.93588999999997</v>
      </c>
      <c r="S173">
        <v>-571836.33826999995</v>
      </c>
      <c r="T173">
        <v>2524258.5241800002</v>
      </c>
      <c r="U173">
        <v>2617.6714900000002</v>
      </c>
      <c r="V173">
        <v>14651.99921</v>
      </c>
      <c r="W173">
        <f t="shared" si="55"/>
        <v>1.465199921</v>
      </c>
      <c r="Y173">
        <v>3900000</v>
      </c>
      <c r="Z173">
        <v>34.454000000000001</v>
      </c>
      <c r="AA173">
        <v>94.765000000000001</v>
      </c>
      <c r="AB173">
        <v>60.311</v>
      </c>
      <c r="AD173">
        <f t="shared" si="61"/>
        <v>114806.89886018755</v>
      </c>
      <c r="AE173">
        <f t="shared" si="62"/>
        <v>1.3045566026765973</v>
      </c>
      <c r="AF173">
        <f t="shared" si="63"/>
        <v>1304.5566026765973</v>
      </c>
      <c r="AG173">
        <f t="shared" si="64"/>
        <v>46.713996279462798</v>
      </c>
      <c r="AH173">
        <f t="shared" si="65"/>
        <v>1.2891211370514867E-2</v>
      </c>
      <c r="AJ173">
        <v>141</v>
      </c>
      <c r="AK173">
        <v>1226.9782237206996</v>
      </c>
      <c r="AL173">
        <v>45.478999270741596</v>
      </c>
    </row>
    <row r="174" spans="2:38" x14ac:dyDescent="0.2">
      <c r="B174">
        <v>1520</v>
      </c>
      <c r="C174">
        <v>4000000</v>
      </c>
      <c r="E174">
        <v>599.99194</v>
      </c>
      <c r="F174">
        <v>-571821.91287999996</v>
      </c>
      <c r="G174">
        <v>2524258.5241800002</v>
      </c>
      <c r="H174">
        <v>2870.86267</v>
      </c>
      <c r="J174">
        <f t="shared" si="56"/>
        <v>1153.0263899988495</v>
      </c>
      <c r="K174">
        <f t="shared" si="57"/>
        <v>0.30009871668311944</v>
      </c>
      <c r="L174" s="2">
        <f t="shared" si="58"/>
        <v>0.9993868750770718</v>
      </c>
      <c r="M174">
        <f t="shared" si="59"/>
        <v>128.1486000000732</v>
      </c>
      <c r="N174">
        <f t="shared" si="60"/>
        <v>-4.1393652500002647</v>
      </c>
      <c r="P174">
        <f t="shared" si="52"/>
        <v>1520</v>
      </c>
      <c r="Q174">
        <v>4000000</v>
      </c>
      <c r="R174">
        <v>599.99194</v>
      </c>
      <c r="S174">
        <v>-571821.91287999996</v>
      </c>
      <c r="T174">
        <v>2524258.5241800002</v>
      </c>
      <c r="U174">
        <v>2870.86267</v>
      </c>
      <c r="V174">
        <v>15871.898590000001</v>
      </c>
      <c r="W174">
        <f t="shared" si="55"/>
        <v>1.5871898590000002</v>
      </c>
      <c r="Y174">
        <v>4000000</v>
      </c>
      <c r="Z174">
        <v>34.4846</v>
      </c>
      <c r="AA174">
        <v>94.964799999999997</v>
      </c>
      <c r="AB174">
        <v>60.480200000000004</v>
      </c>
      <c r="AD174">
        <f t="shared" si="61"/>
        <v>115775.87011902378</v>
      </c>
      <c r="AE174">
        <f t="shared" si="62"/>
        <v>1.4013443053294095</v>
      </c>
      <c r="AF174">
        <f t="shared" si="63"/>
        <v>1401.3443053294095</v>
      </c>
      <c r="AG174">
        <f t="shared" si="64"/>
        <v>45.868571701102709</v>
      </c>
      <c r="AH174">
        <f t="shared" si="65"/>
        <v>1.3128815170530429E-2</v>
      </c>
      <c r="AJ174">
        <v>142</v>
      </c>
      <c r="AK174">
        <v>1198.5159270463205</v>
      </c>
      <c r="AL174">
        <v>45.402993644619542</v>
      </c>
    </row>
    <row r="175" spans="2:38" x14ac:dyDescent="0.2">
      <c r="B175">
        <v>1560</v>
      </c>
      <c r="C175">
        <v>4100000</v>
      </c>
      <c r="E175">
        <v>600.04088000000002</v>
      </c>
      <c r="F175">
        <v>-571805.13534000004</v>
      </c>
      <c r="G175">
        <v>2524258.5241800002</v>
      </c>
      <c r="H175">
        <v>3103.4567400000001</v>
      </c>
      <c r="J175">
        <f t="shared" si="56"/>
        <v>1169.8039299987722</v>
      </c>
      <c r="K175">
        <f t="shared" si="57"/>
        <v>0.30799605133267521</v>
      </c>
      <c r="L175" s="2">
        <f t="shared" si="58"/>
        <v>0.9993868750770718</v>
      </c>
      <c r="M175">
        <f t="shared" si="59"/>
        <v>144.92613999999594</v>
      </c>
      <c r="N175">
        <f t="shared" si="60"/>
        <v>-4.0805615000019317</v>
      </c>
      <c r="P175">
        <f t="shared" si="52"/>
        <v>1560</v>
      </c>
      <c r="Q175">
        <v>4100000</v>
      </c>
      <c r="R175">
        <v>600.04088000000002</v>
      </c>
      <c r="S175">
        <v>-571805.13534000004</v>
      </c>
      <c r="T175">
        <v>2524258.5241800002</v>
      </c>
      <c r="U175">
        <v>3103.4567400000001</v>
      </c>
      <c r="V175">
        <v>17109.817319999998</v>
      </c>
      <c r="W175">
        <f t="shared" si="55"/>
        <v>1.7109817319999998</v>
      </c>
      <c r="Y175">
        <v>4100000</v>
      </c>
      <c r="Z175">
        <v>34.190899999999999</v>
      </c>
      <c r="AA175">
        <v>95.055599999999998</v>
      </c>
      <c r="AB175">
        <v>60.864699999999999</v>
      </c>
      <c r="AD175">
        <f t="shared" si="61"/>
        <v>117998.05667037331</v>
      </c>
      <c r="AE175">
        <f t="shared" si="62"/>
        <v>1.4821922714412519</v>
      </c>
      <c r="AF175">
        <f t="shared" si="63"/>
        <v>1482.1922714412519</v>
      </c>
      <c r="AG175">
        <f t="shared" si="64"/>
        <v>45.550275465960766</v>
      </c>
      <c r="AH175">
        <f t="shared" si="65"/>
        <v>1.3220556711013033E-2</v>
      </c>
      <c r="AJ175">
        <v>143</v>
      </c>
      <c r="AK175">
        <v>1295.8226325712524</v>
      </c>
      <c r="AL175">
        <v>44.248303092459551</v>
      </c>
    </row>
    <row r="176" spans="2:38" x14ac:dyDescent="0.2">
      <c r="B176">
        <v>1600</v>
      </c>
      <c r="C176">
        <v>4200000</v>
      </c>
      <c r="E176">
        <v>599.90490999999997</v>
      </c>
      <c r="F176">
        <v>-571792.14086000004</v>
      </c>
      <c r="G176">
        <v>2524258.5241800002</v>
      </c>
      <c r="H176">
        <v>3334.7930200000001</v>
      </c>
      <c r="J176">
        <f t="shared" si="56"/>
        <v>1182.7984099987661</v>
      </c>
      <c r="K176">
        <f t="shared" si="57"/>
        <v>0.31589338598223099</v>
      </c>
      <c r="L176" s="2">
        <f t="shared" si="58"/>
        <v>0.9993868750770718</v>
      </c>
      <c r="M176">
        <f t="shared" si="59"/>
        <v>157.92061999998987</v>
      </c>
      <c r="N176">
        <f t="shared" si="60"/>
        <v>-4.1751380000001515</v>
      </c>
      <c r="P176">
        <f t="shared" si="52"/>
        <v>1600</v>
      </c>
      <c r="Q176">
        <v>4200000</v>
      </c>
      <c r="R176">
        <v>599.90490999999997</v>
      </c>
      <c r="S176">
        <v>-571792.14086000004</v>
      </c>
      <c r="T176">
        <v>2524258.5241800002</v>
      </c>
      <c r="U176">
        <v>3334.7930200000001</v>
      </c>
      <c r="V176">
        <v>18372.407500000001</v>
      </c>
      <c r="W176">
        <f t="shared" si="55"/>
        <v>1.8372407500000003</v>
      </c>
      <c r="Y176">
        <v>4200000</v>
      </c>
      <c r="Z176">
        <v>34.1843</v>
      </c>
      <c r="AA176">
        <v>94.899900000000002</v>
      </c>
      <c r="AB176">
        <v>60.715600000000002</v>
      </c>
      <c r="AD176">
        <f t="shared" si="61"/>
        <v>117133.00122636477</v>
      </c>
      <c r="AE176">
        <f t="shared" si="62"/>
        <v>1.6033222705758765</v>
      </c>
      <c r="AF176">
        <f t="shared" si="63"/>
        <v>1603.3222705758765</v>
      </c>
      <c r="AG176">
        <f t="shared" si="64"/>
        <v>44.085933336573035</v>
      </c>
      <c r="AH176">
        <f t="shared" si="65"/>
        <v>1.365968585495328E-2</v>
      </c>
      <c r="AJ176">
        <v>144</v>
      </c>
      <c r="AK176">
        <v>1729.5595150074885</v>
      </c>
      <c r="AL176">
        <v>43.118693967816576</v>
      </c>
    </row>
    <row r="177" spans="2:41" x14ac:dyDescent="0.2">
      <c r="B177">
        <v>1640</v>
      </c>
      <c r="C177">
        <v>4300000</v>
      </c>
      <c r="E177">
        <v>600.04953999999998</v>
      </c>
      <c r="F177">
        <v>-571773.54856000002</v>
      </c>
      <c r="G177">
        <v>2524258.5241800002</v>
      </c>
      <c r="H177">
        <v>3611.8263999999999</v>
      </c>
      <c r="J177">
        <f t="shared" si="56"/>
        <v>1201.3907099987846</v>
      </c>
      <c r="K177">
        <f t="shared" si="57"/>
        <v>0.32379072063178677</v>
      </c>
      <c r="L177" s="2">
        <f t="shared" si="58"/>
        <v>0.9993868750770718</v>
      </c>
      <c r="M177">
        <f t="shared" si="59"/>
        <v>176.51292000000831</v>
      </c>
      <c r="N177">
        <f t="shared" si="60"/>
        <v>-4.035192499999539</v>
      </c>
      <c r="P177">
        <f t="shared" si="52"/>
        <v>1640</v>
      </c>
      <c r="Q177">
        <v>4300000</v>
      </c>
      <c r="R177">
        <v>600.04953999999998</v>
      </c>
      <c r="S177">
        <v>-571773.54856000002</v>
      </c>
      <c r="T177">
        <v>2524258.5241800002</v>
      </c>
      <c r="U177">
        <v>3611.8263999999999</v>
      </c>
      <c r="V177">
        <v>19864.964520000001</v>
      </c>
      <c r="W177">
        <f t="shared" si="55"/>
        <v>1.9864964520000001</v>
      </c>
      <c r="Y177">
        <v>4300000</v>
      </c>
      <c r="Z177">
        <v>34.126199999999997</v>
      </c>
      <c r="AA177">
        <v>94.910399999999996</v>
      </c>
      <c r="AB177">
        <v>60.784199999999998</v>
      </c>
      <c r="AD177">
        <f t="shared" si="61"/>
        <v>117530.4809223983</v>
      </c>
      <c r="AE177">
        <f t="shared" si="62"/>
        <v>1.7277118306745201</v>
      </c>
      <c r="AF177">
        <f t="shared" si="63"/>
        <v>1727.7118306745201</v>
      </c>
      <c r="AG177">
        <f t="shared" si="64"/>
        <v>43.156619275285522</v>
      </c>
      <c r="AH177">
        <f t="shared" si="65"/>
        <v>1.3953827016864167E-2</v>
      </c>
      <c r="AJ177">
        <v>145</v>
      </c>
      <c r="AK177">
        <v>1478.8153076552019</v>
      </c>
      <c r="AL177">
        <v>43.107919795260138</v>
      </c>
    </row>
    <row r="178" spans="2:41" x14ac:dyDescent="0.2">
      <c r="B178">
        <v>1680</v>
      </c>
      <c r="C178">
        <v>4400000</v>
      </c>
      <c r="E178">
        <v>600.02435000000003</v>
      </c>
      <c r="F178">
        <v>-571753.17489000002</v>
      </c>
      <c r="G178">
        <v>2524258.5241800002</v>
      </c>
      <c r="H178">
        <v>3882.7924800000001</v>
      </c>
      <c r="J178">
        <f t="shared" si="56"/>
        <v>1221.7643799987854</v>
      </c>
      <c r="K178">
        <f t="shared" si="57"/>
        <v>0.33168805528134254</v>
      </c>
      <c r="L178" s="2">
        <f t="shared" si="58"/>
        <v>0.9993868750770718</v>
      </c>
      <c r="M178">
        <f t="shared" si="59"/>
        <v>196.88659000000916</v>
      </c>
      <c r="N178">
        <f t="shared" si="60"/>
        <v>-3.9906582499999788</v>
      </c>
      <c r="P178">
        <f t="shared" si="52"/>
        <v>1680</v>
      </c>
      <c r="Q178">
        <v>4400000</v>
      </c>
      <c r="R178">
        <v>600.02435000000003</v>
      </c>
      <c r="S178">
        <v>-571753.17489000002</v>
      </c>
      <c r="T178">
        <v>2524258.5241800002</v>
      </c>
      <c r="U178">
        <v>3882.7924800000001</v>
      </c>
      <c r="V178">
        <v>21416.535489999998</v>
      </c>
      <c r="W178">
        <f t="shared" si="55"/>
        <v>2.1416535489999999</v>
      </c>
      <c r="Y178">
        <v>4400000</v>
      </c>
      <c r="Z178">
        <v>34.068100000000001</v>
      </c>
      <c r="AA178">
        <v>94.665599999999998</v>
      </c>
      <c r="AB178">
        <v>60.597499999999997</v>
      </c>
      <c r="AD178">
        <f t="shared" si="61"/>
        <v>116450.8116216293</v>
      </c>
      <c r="AE178">
        <f t="shared" si="62"/>
        <v>1.8799258691469038</v>
      </c>
      <c r="AF178">
        <f t="shared" si="63"/>
        <v>1879.9258691469038</v>
      </c>
      <c r="AG178">
        <f t="shared" si="64"/>
        <v>41.742070689610209</v>
      </c>
      <c r="AH178">
        <f t="shared" si="65"/>
        <v>1.442669206513251E-2</v>
      </c>
      <c r="AJ178">
        <v>146</v>
      </c>
      <c r="AK178">
        <v>2012.7737881004687</v>
      </c>
      <c r="AL178">
        <v>42.921782648240629</v>
      </c>
    </row>
    <row r="179" spans="2:41" x14ac:dyDescent="0.2">
      <c r="B179">
        <v>1720</v>
      </c>
      <c r="C179">
        <v>4500000</v>
      </c>
      <c r="E179">
        <v>599.97798</v>
      </c>
      <c r="F179">
        <v>-571732.73574999999</v>
      </c>
      <c r="G179">
        <v>2524258.5241800002</v>
      </c>
      <c r="H179">
        <v>4192.2442499999997</v>
      </c>
      <c r="J179">
        <f t="shared" si="56"/>
        <v>1242.2035199988168</v>
      </c>
      <c r="K179">
        <f t="shared" si="57"/>
        <v>0.33958538993089832</v>
      </c>
      <c r="L179" s="2">
        <f t="shared" si="58"/>
        <v>0.9993868750770718</v>
      </c>
      <c r="M179">
        <f t="shared" si="59"/>
        <v>217.32573000004049</v>
      </c>
      <c r="N179">
        <f t="shared" si="60"/>
        <v>-3.9890214999992168</v>
      </c>
      <c r="P179">
        <f t="shared" si="52"/>
        <v>1720</v>
      </c>
      <c r="Q179">
        <v>4500000</v>
      </c>
      <c r="R179">
        <v>599.97798</v>
      </c>
      <c r="S179">
        <v>-571732.73574999999</v>
      </c>
      <c r="T179">
        <v>2524258.5241800002</v>
      </c>
      <c r="U179">
        <v>4192.2442499999997</v>
      </c>
      <c r="V179">
        <v>22987.52463</v>
      </c>
      <c r="W179">
        <f t="shared" si="55"/>
        <v>2.298752463</v>
      </c>
      <c r="Y179">
        <v>4500000</v>
      </c>
      <c r="Z179">
        <v>33.3247</v>
      </c>
      <c r="AA179">
        <v>94.659000000000006</v>
      </c>
      <c r="AB179">
        <v>61.334299999999999</v>
      </c>
      <c r="AD179">
        <f t="shared" si="61"/>
        <v>120750.41637521581</v>
      </c>
      <c r="AE179">
        <f t="shared" si="62"/>
        <v>1.9459765265312097</v>
      </c>
      <c r="AF179">
        <f t="shared" si="63"/>
        <v>1945.9765265312096</v>
      </c>
      <c r="AG179">
        <f t="shared" si="64"/>
        <v>42.276686477415666</v>
      </c>
      <c r="AH179">
        <f t="shared" si="65"/>
        <v>1.424425730057385E-2</v>
      </c>
      <c r="AJ179">
        <v>147</v>
      </c>
      <c r="AK179">
        <v>1380.1611519982941</v>
      </c>
      <c r="AL179">
        <v>42.668444852106674</v>
      </c>
    </row>
    <row r="180" spans="2:41" x14ac:dyDescent="0.2">
      <c r="B180">
        <v>1760</v>
      </c>
      <c r="C180">
        <v>4600000</v>
      </c>
      <c r="E180">
        <v>599.96550999999999</v>
      </c>
      <c r="F180">
        <v>-571713.24904999998</v>
      </c>
      <c r="G180">
        <v>2524258.5241800002</v>
      </c>
      <c r="H180">
        <v>4507.2813200000001</v>
      </c>
      <c r="J180">
        <f t="shared" si="56"/>
        <v>1261.6902199988253</v>
      </c>
      <c r="K180">
        <f t="shared" si="57"/>
        <v>0.34748272458045409</v>
      </c>
      <c r="L180" s="2">
        <f t="shared" si="58"/>
        <v>0.9993868750770718</v>
      </c>
      <c r="M180">
        <f t="shared" si="59"/>
        <v>236.81243000004906</v>
      </c>
      <c r="N180">
        <f t="shared" si="60"/>
        <v>-4.012832499999786</v>
      </c>
      <c r="P180">
        <f t="shared" si="52"/>
        <v>1760</v>
      </c>
      <c r="Q180">
        <v>4600000</v>
      </c>
      <c r="R180">
        <v>599.96550999999999</v>
      </c>
      <c r="S180">
        <v>-571713.24904999998</v>
      </c>
      <c r="T180">
        <v>2524258.5241800002</v>
      </c>
      <c r="U180">
        <v>4507.2813200000001</v>
      </c>
      <c r="V180">
        <v>24700.776669999999</v>
      </c>
      <c r="W180">
        <f t="shared" si="55"/>
        <v>2.470077667</v>
      </c>
      <c r="Y180">
        <v>4600000</v>
      </c>
      <c r="Z180">
        <v>32.503500000000003</v>
      </c>
      <c r="AA180">
        <v>94.622399999999999</v>
      </c>
      <c r="AB180">
        <v>62.118899999999996</v>
      </c>
      <c r="AD180">
        <f t="shared" si="61"/>
        <v>125443.93467436651</v>
      </c>
      <c r="AE180">
        <f t="shared" si="62"/>
        <v>2.0127737881004686</v>
      </c>
      <c r="AF180">
        <f t="shared" si="63"/>
        <v>2012.7737881004687</v>
      </c>
      <c r="AG180">
        <f t="shared" si="64"/>
        <v>42.921782648240629</v>
      </c>
      <c r="AH180">
        <f t="shared" si="65"/>
        <v>1.4030172160724183E-2</v>
      </c>
      <c r="AJ180">
        <v>148</v>
      </c>
      <c r="AK180">
        <v>1605.9498599035296</v>
      </c>
      <c r="AL180">
        <v>41.761463219109935</v>
      </c>
      <c r="AN180">
        <v>1603.3222705758765</v>
      </c>
      <c r="AO180">
        <v>44.085933336573035</v>
      </c>
    </row>
    <row r="181" spans="2:41" x14ac:dyDescent="0.2">
      <c r="B181">
        <v>1800</v>
      </c>
      <c r="C181">
        <v>4700000</v>
      </c>
      <c r="E181">
        <v>599.83911999999998</v>
      </c>
      <c r="F181">
        <v>-571686.62690999999</v>
      </c>
      <c r="G181">
        <v>2524258.5241800002</v>
      </c>
      <c r="H181">
        <v>4822.4521699999996</v>
      </c>
      <c r="J181">
        <f t="shared" si="56"/>
        <v>1288.3123599988176</v>
      </c>
      <c r="K181">
        <f t="shared" si="57"/>
        <v>0.35538005923000987</v>
      </c>
      <c r="L181" s="2">
        <f t="shared" si="58"/>
        <v>0.9993868750770718</v>
      </c>
      <c r="M181">
        <f t="shared" si="59"/>
        <v>263.43457000004128</v>
      </c>
      <c r="N181">
        <f t="shared" si="60"/>
        <v>-3.8344465000001948</v>
      </c>
      <c r="P181">
        <f t="shared" si="52"/>
        <v>1800</v>
      </c>
      <c r="Q181">
        <v>4700000</v>
      </c>
      <c r="R181">
        <v>599.83911999999998</v>
      </c>
      <c r="S181">
        <v>-571686.62690999999</v>
      </c>
      <c r="T181">
        <v>2524258.5241800002</v>
      </c>
      <c r="U181">
        <v>4822.4521699999996</v>
      </c>
      <c r="V181">
        <v>26488.54766</v>
      </c>
      <c r="W181">
        <f t="shared" si="55"/>
        <v>2.6488547660000004</v>
      </c>
      <c r="Y181">
        <v>4700000</v>
      </c>
      <c r="Z181">
        <v>32.557499999999997</v>
      </c>
      <c r="AA181">
        <v>94.798599999999993</v>
      </c>
      <c r="AB181">
        <v>62.241100000000003</v>
      </c>
      <c r="AD181">
        <f t="shared" si="61"/>
        <v>126185.71008645991</v>
      </c>
      <c r="AE181">
        <f t="shared" si="62"/>
        <v>2.14576421227971</v>
      </c>
      <c r="AF181">
        <f t="shared" si="63"/>
        <v>2145.7642122797101</v>
      </c>
      <c r="AG181">
        <f t="shared" si="64"/>
        <v>42.21613034114786</v>
      </c>
      <c r="AH181">
        <f t="shared" si="65"/>
        <v>1.4264689708261547E-2</v>
      </c>
      <c r="AJ181">
        <v>149</v>
      </c>
      <c r="AK181">
        <v>1879.9258691469038</v>
      </c>
      <c r="AL181">
        <v>41.742070689610209</v>
      </c>
      <c r="AN181">
        <v>1376.8428178077806</v>
      </c>
      <c r="AO181">
        <v>43.801007331510988</v>
      </c>
    </row>
    <row r="182" spans="2:41" x14ac:dyDescent="0.2">
      <c r="B182">
        <v>1840</v>
      </c>
      <c r="C182">
        <v>4800000</v>
      </c>
      <c r="E182">
        <v>599.95118000000002</v>
      </c>
      <c r="F182">
        <v>-571658.36525999999</v>
      </c>
      <c r="G182">
        <v>2524258.5241800002</v>
      </c>
      <c r="H182">
        <v>5188.8048500000004</v>
      </c>
      <c r="J182">
        <f t="shared" si="56"/>
        <v>1316.5740099988179</v>
      </c>
      <c r="K182">
        <f t="shared" si="57"/>
        <v>0.36327739387956565</v>
      </c>
      <c r="L182" s="2">
        <f t="shared" si="58"/>
        <v>0.9993868750770718</v>
      </c>
      <c r="M182">
        <f t="shared" si="59"/>
        <v>291.69622000004165</v>
      </c>
      <c r="N182">
        <f t="shared" si="60"/>
        <v>-3.7934587499999908</v>
      </c>
      <c r="P182">
        <f t="shared" si="52"/>
        <v>1840</v>
      </c>
      <c r="Q182">
        <v>4800000</v>
      </c>
      <c r="R182">
        <v>599.95118000000002</v>
      </c>
      <c r="S182">
        <v>-571658.36525999999</v>
      </c>
      <c r="T182">
        <v>2524258.5241800002</v>
      </c>
      <c r="U182">
        <v>5188.8048500000004</v>
      </c>
      <c r="V182">
        <v>28434.05431</v>
      </c>
      <c r="W182">
        <f t="shared" si="55"/>
        <v>2.8434054309999999</v>
      </c>
      <c r="Y182">
        <v>4800000</v>
      </c>
      <c r="Z182">
        <v>33.790399999999998</v>
      </c>
      <c r="AA182">
        <v>94.900499999999994</v>
      </c>
      <c r="AB182">
        <v>61.110100000000003</v>
      </c>
      <c r="AD182">
        <f t="shared" si="61"/>
        <v>119431.08585368913</v>
      </c>
      <c r="AE182">
        <f t="shared" si="62"/>
        <v>2.4336349535069699</v>
      </c>
      <c r="AF182">
        <f t="shared" si="63"/>
        <v>2433.6349535069699</v>
      </c>
      <c r="AG182">
        <f t="shared" si="64"/>
        <v>39.087717337549776</v>
      </c>
      <c r="AH182">
        <f t="shared" si="65"/>
        <v>1.5406374201890118E-2</v>
      </c>
      <c r="AJ182">
        <v>150</v>
      </c>
      <c r="AK182">
        <v>1906.3815318166207</v>
      </c>
      <c r="AL182">
        <v>41.317493981015865</v>
      </c>
      <c r="AN182">
        <v>1727.7118306745201</v>
      </c>
      <c r="AO182">
        <v>43.156619275285522</v>
      </c>
    </row>
    <row r="183" spans="2:41" x14ac:dyDescent="0.2">
      <c r="AJ183">
        <v>151</v>
      </c>
      <c r="AK183">
        <v>1603.8414854921905</v>
      </c>
      <c r="AL183">
        <v>40.855352429409692</v>
      </c>
      <c r="AN183">
        <v>1641.9202131659647</v>
      </c>
      <c r="AO183">
        <v>43.147223374304907</v>
      </c>
    </row>
    <row r="184" spans="2:41" x14ac:dyDescent="0.2">
      <c r="J184" t="s">
        <v>33</v>
      </c>
      <c r="K184" t="s">
        <v>34</v>
      </c>
      <c r="L184" t="s">
        <v>35</v>
      </c>
      <c r="AJ184">
        <v>152</v>
      </c>
      <c r="AK184">
        <v>1696.1361181438654</v>
      </c>
      <c r="AL184">
        <v>40.651235388841243</v>
      </c>
    </row>
    <row r="185" spans="2:41" x14ac:dyDescent="0.2">
      <c r="B185" t="s">
        <v>8</v>
      </c>
      <c r="G185" t="s">
        <v>32</v>
      </c>
      <c r="J185">
        <f>4*3.141592*(G186*3.43)^2</f>
        <v>6246.3271568152013</v>
      </c>
      <c r="K185">
        <f>J189/J185</f>
        <v>9.6896279604591684E-2</v>
      </c>
      <c r="L185">
        <f>K185*16.02</f>
        <v>1.5522783992655587</v>
      </c>
      <c r="AE185" t="s">
        <v>9</v>
      </c>
      <c r="AJ185">
        <v>153</v>
      </c>
      <c r="AK185">
        <v>2329.3192510305116</v>
      </c>
      <c r="AL185">
        <v>39.110044683317838</v>
      </c>
    </row>
    <row r="186" spans="2:41" x14ac:dyDescent="0.2">
      <c r="E186" t="s">
        <v>10</v>
      </c>
      <c r="F186" t="s">
        <v>31</v>
      </c>
      <c r="G186">
        <v>6.5</v>
      </c>
      <c r="Y186" t="s">
        <v>11</v>
      </c>
      <c r="Z186" t="s">
        <v>12</v>
      </c>
      <c r="AA186" t="s">
        <v>13</v>
      </c>
      <c r="AB186" t="s">
        <v>14</v>
      </c>
      <c r="AD186">
        <f>(4/3)*3.14*((3.413*6.5)^3)</f>
        <v>45710.641842597375</v>
      </c>
      <c r="AE186" t="s">
        <v>15</v>
      </c>
      <c r="AJ186">
        <v>154</v>
      </c>
      <c r="AK186">
        <v>2433.6349535069699</v>
      </c>
      <c r="AL186">
        <v>39.087717337549776</v>
      </c>
    </row>
    <row r="187" spans="2:41" x14ac:dyDescent="0.2">
      <c r="B187">
        <v>2277</v>
      </c>
      <c r="C187" t="s">
        <v>16</v>
      </c>
      <c r="E187" t="s">
        <v>17</v>
      </c>
      <c r="F187" t="s">
        <v>3</v>
      </c>
      <c r="G187" t="s">
        <v>18</v>
      </c>
      <c r="H187" t="s">
        <v>19</v>
      </c>
      <c r="J187" t="s">
        <v>0</v>
      </c>
      <c r="K187" t="s">
        <v>20</v>
      </c>
      <c r="L187" t="s">
        <v>21</v>
      </c>
      <c r="M187" t="s">
        <v>22</v>
      </c>
      <c r="N187" t="s">
        <v>23</v>
      </c>
      <c r="Y187">
        <v>0</v>
      </c>
      <c r="Z187">
        <v>46.305</v>
      </c>
      <c r="AA187">
        <v>90.894999999999996</v>
      </c>
      <c r="AB187">
        <v>44.59</v>
      </c>
      <c r="AD187">
        <f t="shared" ref="AD187:AD228" si="66">(1/6)*3.14*(AB187)^3</f>
        <v>46397.097696343335</v>
      </c>
      <c r="AJ187">
        <v>155</v>
      </c>
      <c r="AK187">
        <v>2477.9968052836134</v>
      </c>
      <c r="AL187">
        <v>38.501472052407166</v>
      </c>
    </row>
    <row r="188" spans="2:41" x14ac:dyDescent="0.2">
      <c r="B188">
        <v>0</v>
      </c>
      <c r="C188">
        <v>100000</v>
      </c>
      <c r="E188">
        <v>600.04911000000004</v>
      </c>
      <c r="F188">
        <v>-596581.87031000003</v>
      </c>
      <c r="G188" s="2">
        <v>2525807.1595000001</v>
      </c>
      <c r="H188">
        <v>-1.6279999999999999E-2</v>
      </c>
      <c r="Y188">
        <v>100000</v>
      </c>
      <c r="Z188">
        <v>46.284500000000001</v>
      </c>
      <c r="AA188">
        <v>90.894300000000001</v>
      </c>
      <c r="AB188">
        <v>44.6098</v>
      </c>
      <c r="AD188">
        <f t="shared" si="66"/>
        <v>46458.9324478321</v>
      </c>
      <c r="AJ188">
        <v>156</v>
      </c>
      <c r="AK188">
        <v>2031.1592941834472</v>
      </c>
      <c r="AL188">
        <v>37.989559366476932</v>
      </c>
    </row>
    <row r="189" spans="2:41" x14ac:dyDescent="0.2">
      <c r="B189">
        <v>0</v>
      </c>
      <c r="C189">
        <v>200000</v>
      </c>
      <c r="E189">
        <v>599.99634000000003</v>
      </c>
      <c r="F189">
        <v>-585363.99227000005</v>
      </c>
      <c r="G189" s="2">
        <v>2524643.7867000001</v>
      </c>
      <c r="H189">
        <v>4.589E-2</v>
      </c>
      <c r="J189">
        <f>F189-(128000-$B$187)/128000*F$135</f>
        <v>605.24586268851999</v>
      </c>
      <c r="K189">
        <f>B189/$B$187</f>
        <v>0</v>
      </c>
      <c r="L189" s="2">
        <f>G189/$G$188</f>
        <v>0.99953940553394016</v>
      </c>
      <c r="M189">
        <f>F189-$F$189</f>
        <v>0</v>
      </c>
      <c r="P189" t="s">
        <v>27</v>
      </c>
      <c r="Q189" t="s">
        <v>16</v>
      </c>
      <c r="R189" t="s">
        <v>17</v>
      </c>
      <c r="S189" t="s">
        <v>3</v>
      </c>
      <c r="T189" t="s">
        <v>18</v>
      </c>
      <c r="U189" t="s">
        <v>19</v>
      </c>
      <c r="V189" t="s">
        <v>28</v>
      </c>
      <c r="W189" t="s">
        <v>29</v>
      </c>
      <c r="Y189">
        <v>200000</v>
      </c>
      <c r="Z189">
        <v>47.104599999999998</v>
      </c>
      <c r="AA189">
        <v>90.744399999999999</v>
      </c>
      <c r="AB189">
        <v>43.639800000000001</v>
      </c>
      <c r="AD189">
        <f t="shared" si="66"/>
        <v>43493.729823592861</v>
      </c>
      <c r="AE189" t="s">
        <v>24</v>
      </c>
      <c r="AF189" t="s">
        <v>25</v>
      </c>
      <c r="AG189" t="s">
        <v>26</v>
      </c>
      <c r="AH189" t="s">
        <v>30</v>
      </c>
      <c r="AJ189">
        <v>157</v>
      </c>
      <c r="AK189">
        <v>2846.3182792488924</v>
      </c>
      <c r="AL189">
        <v>37.989217926105745</v>
      </c>
      <c r="AN189">
        <v>1449.3919611538083</v>
      </c>
      <c r="AO189">
        <v>42.559014413570743</v>
      </c>
    </row>
    <row r="190" spans="2:41" x14ac:dyDescent="0.2">
      <c r="B190">
        <v>20</v>
      </c>
      <c r="C190">
        <v>300000</v>
      </c>
      <c r="E190">
        <v>600.06694000000005</v>
      </c>
      <c r="F190">
        <v>-585367.06961999997</v>
      </c>
      <c r="G190" s="2">
        <v>2524643.7867000001</v>
      </c>
      <c r="H190">
        <v>22.761749999999999</v>
      </c>
      <c r="J190">
        <f>F190-(128000-$B$187)/128000*F$135</f>
        <v>602.16851268860046</v>
      </c>
      <c r="K190">
        <f t="shared" ref="K190:K228" si="67">B190/$B$187</f>
        <v>8.7834870443566099E-3</v>
      </c>
      <c r="L190" s="2">
        <f t="shared" ref="L190:L228" si="68">G190/$G$188</f>
        <v>0.99953940553394016</v>
      </c>
      <c r="M190">
        <f t="shared" ref="M190:M228" si="69">F190-$F$189</f>
        <v>-3.0773499999195337</v>
      </c>
      <c r="N190">
        <f>((M190-M189)-(B190-B189)*$B$15)/(B190-B189)</f>
        <v>-4.653867499995977</v>
      </c>
      <c r="P190">
        <f>B190</f>
        <v>20</v>
      </c>
      <c r="Q190">
        <v>300000</v>
      </c>
      <c r="R190">
        <v>600.06694000000005</v>
      </c>
      <c r="S190">
        <v>-585367.06961999997</v>
      </c>
      <c r="T190" s="2">
        <v>2524643.7867000001</v>
      </c>
      <c r="U190">
        <v>22.761749999999999</v>
      </c>
      <c r="V190">
        <v>43.230580000000003</v>
      </c>
      <c r="W190">
        <f>V190*10^-4</f>
        <v>4.3230580000000003E-3</v>
      </c>
      <c r="Y190">
        <v>300000</v>
      </c>
      <c r="Z190">
        <v>46.017400000000002</v>
      </c>
      <c r="AA190">
        <v>89.756299999999996</v>
      </c>
      <c r="AB190">
        <v>43.738900000000001</v>
      </c>
      <c r="AD190">
        <f t="shared" si="66"/>
        <v>43790.708084666978</v>
      </c>
      <c r="AE190">
        <f>W190*$AD$186/AD190</f>
        <v>4.512595583535838E-3</v>
      </c>
      <c r="AF190">
        <f>AE190*1000</f>
        <v>4.5125955835358385</v>
      </c>
      <c r="AG190">
        <f t="shared" ref="AG190:AG228" si="70">AD190/P190*0.6022</f>
        <v>1318.5382204293226</v>
      </c>
      <c r="AH190">
        <f t="shared" ref="AH190:AH228" si="71">P190/AD190</f>
        <v>4.5671789461205049E-4</v>
      </c>
      <c r="AJ190">
        <v>158</v>
      </c>
      <c r="AK190">
        <v>2929.1629098997146</v>
      </c>
      <c r="AL190">
        <v>35.563609150785076</v>
      </c>
      <c r="AN190">
        <v>1945.9765265312096</v>
      </c>
      <c r="AO190">
        <v>42.276686477415666</v>
      </c>
    </row>
    <row r="191" spans="2:41" x14ac:dyDescent="0.2">
      <c r="B191">
        <v>40</v>
      </c>
      <c r="C191">
        <v>400000</v>
      </c>
      <c r="E191">
        <v>600.06581000000006</v>
      </c>
      <c r="F191">
        <v>-585366.12939000002</v>
      </c>
      <c r="G191" s="2">
        <v>2524643.7867000001</v>
      </c>
      <c r="H191">
        <v>-14.717169999999999</v>
      </c>
      <c r="J191">
        <f>F191-(128000-$B$187)/128000*F$135</f>
        <v>603.10874268854968</v>
      </c>
      <c r="K191">
        <f t="shared" si="67"/>
        <v>1.756697408871322E-2</v>
      </c>
      <c r="L191" s="2">
        <f t="shared" si="68"/>
        <v>0.99953940553394016</v>
      </c>
      <c r="M191">
        <f t="shared" si="69"/>
        <v>-2.1371199999703094</v>
      </c>
      <c r="N191">
        <f t="shared" ref="N191:N193" si="72">((M191-M190)-(B191-B190)*$B$15)/(B191-B190)</f>
        <v>-4.4529885000025384</v>
      </c>
      <c r="P191">
        <f t="shared" ref="P191:P232" si="73">B191</f>
        <v>40</v>
      </c>
      <c r="Q191">
        <v>400000</v>
      </c>
      <c r="R191">
        <v>600.06581000000006</v>
      </c>
      <c r="S191">
        <v>-585366.12939000002</v>
      </c>
      <c r="T191" s="2">
        <v>2524643.7867000001</v>
      </c>
      <c r="U191">
        <v>-14.717169999999999</v>
      </c>
      <c r="V191">
        <v>85.552859999999995</v>
      </c>
      <c r="W191">
        <f>V191*10^-4</f>
        <v>8.5552860000000005E-3</v>
      </c>
      <c r="Y191">
        <v>400000</v>
      </c>
      <c r="Z191">
        <v>46.1419</v>
      </c>
      <c r="AA191">
        <v>90.163499999999999</v>
      </c>
      <c r="AB191">
        <v>44.021599999999999</v>
      </c>
      <c r="AD191">
        <f t="shared" si="66"/>
        <v>44645.312533905453</v>
      </c>
      <c r="AE191">
        <f t="shared" ref="AE191:AE193" si="74">W191*$AD$186/AD191</f>
        <v>8.759432782780836E-3</v>
      </c>
      <c r="AF191">
        <f t="shared" ref="AF191:AF232" si="75">AE191*1000</f>
        <v>8.759432782780836</v>
      </c>
      <c r="AG191">
        <f t="shared" si="70"/>
        <v>672.13518019794651</v>
      </c>
      <c r="AH191">
        <f t="shared" si="71"/>
        <v>8.9595072202982976E-4</v>
      </c>
      <c r="AJ191">
        <v>159</v>
      </c>
      <c r="AK191">
        <v>2807.1950913364899</v>
      </c>
      <c r="AL191">
        <v>35.51076701008099</v>
      </c>
      <c r="AN191">
        <v>2145.7642122797101</v>
      </c>
      <c r="AO191">
        <v>42.21613034114786</v>
      </c>
    </row>
    <row r="192" spans="2:41" x14ac:dyDescent="0.2">
      <c r="B192">
        <v>60</v>
      </c>
      <c r="C192">
        <v>500000</v>
      </c>
      <c r="E192">
        <v>600.05881999999997</v>
      </c>
      <c r="F192">
        <v>-585372.59840999998</v>
      </c>
      <c r="G192" s="2">
        <v>2524643.7867000001</v>
      </c>
      <c r="H192">
        <v>13.339119999999999</v>
      </c>
      <c r="J192">
        <f>F192-(128000-$B$187)/128000*F$135</f>
        <v>596.63972268858925</v>
      </c>
      <c r="K192">
        <f t="shared" si="67"/>
        <v>2.6350461133069828E-2</v>
      </c>
      <c r="L192" s="2">
        <f t="shared" si="68"/>
        <v>0.99953940553394016</v>
      </c>
      <c r="M192">
        <f t="shared" si="69"/>
        <v>-8.6061399999307469</v>
      </c>
      <c r="N192">
        <f t="shared" si="72"/>
        <v>-4.8234509999980215</v>
      </c>
      <c r="P192">
        <f t="shared" si="73"/>
        <v>60</v>
      </c>
      <c r="Q192">
        <v>500000</v>
      </c>
      <c r="R192">
        <v>600.05881999999997</v>
      </c>
      <c r="S192">
        <v>-585372.59840999998</v>
      </c>
      <c r="T192" s="2">
        <v>2524643.7867000001</v>
      </c>
      <c r="U192">
        <v>13.339119999999999</v>
      </c>
      <c r="V192">
        <v>150.58962</v>
      </c>
      <c r="W192">
        <f t="shared" ref="W192:W232" si="76">V192*10^-4</f>
        <v>1.5058962E-2</v>
      </c>
      <c r="Y192">
        <v>500000</v>
      </c>
      <c r="Z192">
        <v>46.423099999999998</v>
      </c>
      <c r="AA192">
        <v>90.243899999999996</v>
      </c>
      <c r="AB192">
        <v>43.820799999999998</v>
      </c>
      <c r="AD192">
        <f t="shared" si="66"/>
        <v>44037.160012271663</v>
      </c>
      <c r="AE192">
        <f t="shared" si="74"/>
        <v>1.56312264076853E-2</v>
      </c>
      <c r="AF192">
        <f t="shared" si="75"/>
        <v>15.6312264076853</v>
      </c>
      <c r="AG192">
        <f t="shared" si="70"/>
        <v>441.98629598983325</v>
      </c>
      <c r="AH192">
        <f t="shared" si="71"/>
        <v>1.3624856821666074E-3</v>
      </c>
      <c r="AJ192">
        <v>160</v>
      </c>
      <c r="AK192">
        <v>2759.1114568282192</v>
      </c>
      <c r="AL192">
        <v>35.266033038862957</v>
      </c>
      <c r="AN192">
        <v>1776.5914148332788</v>
      </c>
      <c r="AO192">
        <v>42.174451609605832</v>
      </c>
    </row>
    <row r="193" spans="2:41" x14ac:dyDescent="0.2">
      <c r="B193">
        <v>80</v>
      </c>
      <c r="C193">
        <v>600000</v>
      </c>
      <c r="E193">
        <v>599.96523999999999</v>
      </c>
      <c r="F193">
        <v>-585374.99430999998</v>
      </c>
      <c r="G193" s="2">
        <v>2524643.7867000001</v>
      </c>
      <c r="H193">
        <v>19.039549999999998</v>
      </c>
      <c r="J193">
        <f>F193-(128000-$B$187)/128000*F$135</f>
        <v>594.24382268858608</v>
      </c>
      <c r="K193">
        <f t="shared" si="67"/>
        <v>3.513394817742644E-2</v>
      </c>
      <c r="L193" s="2">
        <f t="shared" si="68"/>
        <v>0.99953940553394016</v>
      </c>
      <c r="M193">
        <f t="shared" si="69"/>
        <v>-11.002039999933913</v>
      </c>
      <c r="N193">
        <f t="shared" si="72"/>
        <v>-4.619795000000158</v>
      </c>
      <c r="P193">
        <f t="shared" si="73"/>
        <v>80</v>
      </c>
      <c r="Q193">
        <v>600000</v>
      </c>
      <c r="R193">
        <v>599.96523999999999</v>
      </c>
      <c r="S193">
        <v>-585374.99430999998</v>
      </c>
      <c r="T193" s="2">
        <v>2524643.7867000001</v>
      </c>
      <c r="U193">
        <v>19.039549999999998</v>
      </c>
      <c r="V193">
        <v>195.89328</v>
      </c>
      <c r="W193">
        <f t="shared" si="76"/>
        <v>1.9589328000000003E-2</v>
      </c>
      <c r="Y193">
        <v>600000</v>
      </c>
      <c r="Z193">
        <v>46.191099999999999</v>
      </c>
      <c r="AA193">
        <v>89.981700000000004</v>
      </c>
      <c r="AB193">
        <v>43.790599999999998</v>
      </c>
      <c r="AD193">
        <f t="shared" si="66"/>
        <v>43946.175418209074</v>
      </c>
      <c r="AE193">
        <f t="shared" si="74"/>
        <v>2.0375851769210824E-2</v>
      </c>
      <c r="AF193">
        <f t="shared" si="75"/>
        <v>20.375851769210826</v>
      </c>
      <c r="AG193">
        <f t="shared" si="70"/>
        <v>330.80483546056882</v>
      </c>
      <c r="AH193">
        <f t="shared" si="71"/>
        <v>1.820408698565656E-3</v>
      </c>
      <c r="AN193">
        <v>1878.8219139206049</v>
      </c>
      <c r="AO193">
        <v>42.012367270824299</v>
      </c>
    </row>
    <row r="194" spans="2:41" x14ac:dyDescent="0.2">
      <c r="B194">
        <v>100</v>
      </c>
      <c r="C194">
        <v>700000</v>
      </c>
      <c r="E194">
        <v>600.09932000000003</v>
      </c>
      <c r="F194">
        <v>-585372.38971000002</v>
      </c>
      <c r="G194">
        <v>2524643.7867000001</v>
      </c>
      <c r="H194">
        <v>2.3379099999999999</v>
      </c>
      <c r="J194">
        <f t="shared" ref="J194:J232" si="77">F194-(128000-$B$187)/128000*F$135</f>
        <v>596.84842268854845</v>
      </c>
      <c r="K194">
        <f t="shared" ref="K194:K232" si="78">B194/$B$187</f>
        <v>4.3917435221783048E-2</v>
      </c>
      <c r="L194" s="2">
        <f t="shared" ref="L194:L232" si="79">G194/$G$188</f>
        <v>0.99953940553394016</v>
      </c>
      <c r="M194">
        <f t="shared" ref="M194:M232" si="80">F194-$F$189</f>
        <v>-8.3974399999715388</v>
      </c>
      <c r="N194">
        <f t="shared" ref="N194:N232" si="81">((M194-M193)-(B194-B193)*$B$15)/(B194-B193)</f>
        <v>-4.3697700000018811</v>
      </c>
      <c r="P194">
        <f t="shared" si="73"/>
        <v>100</v>
      </c>
      <c r="Q194">
        <v>700000</v>
      </c>
      <c r="R194">
        <v>600.09932000000003</v>
      </c>
      <c r="S194">
        <v>-585372.38971000002</v>
      </c>
      <c r="T194">
        <v>2524643.7867000001</v>
      </c>
      <c r="U194">
        <v>2.3379099999999999</v>
      </c>
      <c r="V194">
        <v>266.31939999999997</v>
      </c>
      <c r="W194">
        <f t="shared" si="76"/>
        <v>2.663194E-2</v>
      </c>
      <c r="Y194">
        <v>700000</v>
      </c>
      <c r="Z194">
        <v>46.415199999999999</v>
      </c>
      <c r="AA194">
        <v>90.183999999999997</v>
      </c>
      <c r="AB194">
        <v>43.768799999999999</v>
      </c>
      <c r="AD194">
        <f t="shared" ref="AD194:AD232" si="82">(1/6)*3.14*(AB194)^3</f>
        <v>43880.575738720712</v>
      </c>
      <c r="AE194">
        <f t="shared" ref="AE194:AE232" si="83">W194*$AD$186/AD194</f>
        <v>2.7742641257993521E-2</v>
      </c>
      <c r="AF194">
        <f t="shared" si="75"/>
        <v>27.742641257993522</v>
      </c>
      <c r="AG194">
        <f t="shared" ref="AG194:AG232" si="84">AD194/P194*0.6022</f>
        <v>264.2488270985761</v>
      </c>
      <c r="AH194">
        <f t="shared" ref="AH194:AH232" si="85">P194/AD194</f>
        <v>2.278912669592867E-3</v>
      </c>
    </row>
    <row r="195" spans="2:41" x14ac:dyDescent="0.2">
      <c r="B195">
        <v>120</v>
      </c>
      <c r="C195">
        <v>800000</v>
      </c>
      <c r="E195">
        <v>600.08461999999997</v>
      </c>
      <c r="F195">
        <v>-585372.94535000005</v>
      </c>
      <c r="G195">
        <v>2524643.7867000001</v>
      </c>
      <c r="H195">
        <v>22.295780000000001</v>
      </c>
      <c r="J195">
        <f t="shared" si="77"/>
        <v>596.2927826885134</v>
      </c>
      <c r="K195">
        <f t="shared" si="78"/>
        <v>5.2700922266139656E-2</v>
      </c>
      <c r="L195" s="2">
        <f t="shared" si="79"/>
        <v>0.99953940553394016</v>
      </c>
      <c r="M195">
        <f t="shared" si="80"/>
        <v>-8.9530800000065938</v>
      </c>
      <c r="N195">
        <f t="shared" si="81"/>
        <v>-4.5277820000017526</v>
      </c>
      <c r="P195">
        <f t="shared" si="73"/>
        <v>120</v>
      </c>
      <c r="Q195">
        <v>800000</v>
      </c>
      <c r="R195">
        <v>600.08461999999997</v>
      </c>
      <c r="S195">
        <v>-585372.94535000005</v>
      </c>
      <c r="T195">
        <v>2524643.7867000001</v>
      </c>
      <c r="U195">
        <v>22.295780000000001</v>
      </c>
      <c r="V195">
        <v>362.49099000000001</v>
      </c>
      <c r="W195">
        <f t="shared" si="76"/>
        <v>3.6249099E-2</v>
      </c>
      <c r="Y195">
        <v>800000</v>
      </c>
      <c r="Z195">
        <v>46.254300000000001</v>
      </c>
      <c r="AA195">
        <v>89.937799999999996</v>
      </c>
      <c r="AB195">
        <v>43.683500000000002</v>
      </c>
      <c r="AD195">
        <f t="shared" si="82"/>
        <v>43624.521893666046</v>
      </c>
      <c r="AE195">
        <f t="shared" si="83"/>
        <v>3.7982527018741594E-2</v>
      </c>
      <c r="AF195">
        <f t="shared" si="75"/>
        <v>37.982527018741592</v>
      </c>
      <c r="AG195">
        <f t="shared" si="84"/>
        <v>218.92239236971409</v>
      </c>
      <c r="AH195">
        <f t="shared" si="85"/>
        <v>2.7507464790673865E-3</v>
      </c>
    </row>
    <row r="196" spans="2:41" x14ac:dyDescent="0.2">
      <c r="B196">
        <v>140</v>
      </c>
      <c r="C196">
        <v>900000</v>
      </c>
      <c r="E196">
        <v>599.92245000000003</v>
      </c>
      <c r="F196">
        <v>-585374.85525000002</v>
      </c>
      <c r="G196">
        <v>2524643.7867000001</v>
      </c>
      <c r="H196">
        <v>-1.5299199999999999</v>
      </c>
      <c r="J196">
        <f t="shared" si="77"/>
        <v>594.38288268854376</v>
      </c>
      <c r="K196">
        <f t="shared" si="78"/>
        <v>6.1484409310496264E-2</v>
      </c>
      <c r="L196" s="2">
        <f t="shared" si="79"/>
        <v>0.99953940553394016</v>
      </c>
      <c r="M196">
        <f t="shared" si="80"/>
        <v>-10.862979999976233</v>
      </c>
      <c r="N196">
        <f t="shared" si="81"/>
        <v>-4.5954949999984818</v>
      </c>
      <c r="P196">
        <f t="shared" si="73"/>
        <v>140</v>
      </c>
      <c r="Q196">
        <v>900000</v>
      </c>
      <c r="R196">
        <v>599.92245000000003</v>
      </c>
      <c r="S196">
        <v>-585374.85525000002</v>
      </c>
      <c r="T196">
        <v>2524643.7867000001</v>
      </c>
      <c r="U196">
        <v>-1.5299199999999999</v>
      </c>
      <c r="V196">
        <v>502.35205999999999</v>
      </c>
      <c r="W196">
        <f t="shared" si="76"/>
        <v>5.0235206000000004E-2</v>
      </c>
      <c r="Y196">
        <v>900000</v>
      </c>
      <c r="Z196">
        <v>46.2194</v>
      </c>
      <c r="AA196">
        <v>89.822100000000006</v>
      </c>
      <c r="AB196">
        <v>43.602699999999999</v>
      </c>
      <c r="AD196">
        <f t="shared" si="82"/>
        <v>43382.89664179871</v>
      </c>
      <c r="AE196">
        <f t="shared" si="83"/>
        <v>5.293061752687734E-2</v>
      </c>
      <c r="AF196">
        <f t="shared" si="75"/>
        <v>52.930617526877342</v>
      </c>
      <c r="AG196">
        <f t="shared" si="84"/>
        <v>186.60843112636556</v>
      </c>
      <c r="AH196">
        <f t="shared" si="85"/>
        <v>3.2270781998708746E-3</v>
      </c>
    </row>
    <row r="197" spans="2:41" x14ac:dyDescent="0.2">
      <c r="B197">
        <v>160</v>
      </c>
      <c r="C197">
        <v>1000000</v>
      </c>
      <c r="E197">
        <v>600.08680000000004</v>
      </c>
      <c r="F197">
        <v>-585375.80234000005</v>
      </c>
      <c r="G197">
        <v>2524643.7867000001</v>
      </c>
      <c r="H197">
        <v>51.911360000000002</v>
      </c>
      <c r="J197">
        <f t="shared" si="77"/>
        <v>593.43579268851317</v>
      </c>
      <c r="K197">
        <f t="shared" si="78"/>
        <v>7.026789635485288E-2</v>
      </c>
      <c r="L197" s="2">
        <f t="shared" si="79"/>
        <v>0.99953940553394016</v>
      </c>
      <c r="M197">
        <f t="shared" si="80"/>
        <v>-11.810070000006817</v>
      </c>
      <c r="N197">
        <f t="shared" si="81"/>
        <v>-4.5473545000015294</v>
      </c>
      <c r="P197">
        <f t="shared" si="73"/>
        <v>160</v>
      </c>
      <c r="Q197">
        <v>1000000</v>
      </c>
      <c r="R197">
        <v>600.08680000000004</v>
      </c>
      <c r="S197">
        <v>-585375.80234000005</v>
      </c>
      <c r="T197">
        <v>2524643.7867000001</v>
      </c>
      <c r="U197">
        <v>51.911360000000002</v>
      </c>
      <c r="V197">
        <v>645.19798000000003</v>
      </c>
      <c r="W197">
        <f t="shared" si="76"/>
        <v>6.4519798000000003E-2</v>
      </c>
      <c r="Y197">
        <v>1000000</v>
      </c>
      <c r="Z197">
        <v>46.253500000000003</v>
      </c>
      <c r="AA197">
        <v>89.947599999999994</v>
      </c>
      <c r="AB197">
        <v>43.694099999999999</v>
      </c>
      <c r="AD197">
        <f t="shared" si="82"/>
        <v>43656.286666368469</v>
      </c>
      <c r="AE197">
        <f t="shared" si="83"/>
        <v>6.7555937605814284E-2</v>
      </c>
      <c r="AF197">
        <f t="shared" si="75"/>
        <v>67.555937605814279</v>
      </c>
      <c r="AG197">
        <f t="shared" si="84"/>
        <v>164.31134894054432</v>
      </c>
      <c r="AH197">
        <f t="shared" si="85"/>
        <v>3.6649933427173351E-3</v>
      </c>
    </row>
    <row r="198" spans="2:41" x14ac:dyDescent="0.2">
      <c r="B198">
        <v>180</v>
      </c>
      <c r="C198">
        <v>1100000</v>
      </c>
      <c r="E198">
        <v>599.99405000000002</v>
      </c>
      <c r="F198">
        <v>-585377.77286000003</v>
      </c>
      <c r="G198">
        <v>2524643.7867000001</v>
      </c>
      <c r="H198">
        <v>84.561440000000005</v>
      </c>
      <c r="J198">
        <f t="shared" si="77"/>
        <v>591.4652726885397</v>
      </c>
      <c r="K198">
        <f t="shared" si="78"/>
        <v>7.9051383399209488E-2</v>
      </c>
      <c r="L198" s="2">
        <f t="shared" si="79"/>
        <v>0.99953940553394016</v>
      </c>
      <c r="M198">
        <f t="shared" si="80"/>
        <v>-13.780589999980293</v>
      </c>
      <c r="N198">
        <f t="shared" si="81"/>
        <v>-4.5985259999986736</v>
      </c>
      <c r="P198">
        <f t="shared" si="73"/>
        <v>180<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        <v>84.561440000000005</v>
      </c>
      <c r="V198">
        <v>793.52116999999998</v>
      </c>
      <c r="W198">
        <f t="shared" si="76"/>
        <v>7.9352117E-2</v>
      </c>
      <c r="Y198">
        <v>1100000</v>
      </c>
      <c r="Z198">
        <v>46.191800000000001</v>
      </c>
      <c r="AA198">
        <v>90.156000000000006</v>
      </c>
      <c r="AB198">
        <v>43.964199999999998</v>
      </c>
      <c r="AD198">
        <f t="shared" si="82"/>
        <v>44470.900362345907</v>
      </c>
      <c r="AE198">
        <f t="shared" si="83"/>
        <v>8.156426269952724E-2</v>
      </c>
      <c r="AF198">
        <f t="shared" si="75"/>
        <v>81.564262699527234</v>
      </c>
      <c r="AG198">
        <f t="shared" si="84"/>
        <v>148.77986776780389</v>
      </c>
      <c r="AH198">
        <f t="shared" si="85"/>
        <v>4.0475906386732022E-3</v>
      </c>
    </row>
    <row r="199" spans="2:41" x14ac:dyDescent="0.2">
      <c r="B199">
        <v>200</v>
      </c>
      <c r="C199">
        <v>1200000</v>
      </c>
      <c r="E199">
        <v>600.01480000000004</v>
      </c>
      <c r="F199">
        <v>-585376.35757999995</v>
      </c>
      <c r="G199">
        <v>2524643.7867000001</v>
      </c>
      <c r="H199">
        <v>78.602770000000007</v>
      </c>
      <c r="J199">
        <f t="shared" si="77"/>
        <v>592.88055268861353</v>
      </c>
      <c r="K199">
        <f t="shared" si="78"/>
        <v>8.7834870443566096E-2</v>
      </c>
      <c r="L199" s="2">
        <f t="shared" si="79"/>
        <v>0.99953940553394016</v>
      </c>
      <c r="M199">
        <f t="shared" si="80"/>
        <v>-12.365309999906458</v>
      </c>
      <c r="N199">
        <f t="shared" si="81"/>
        <v>-4.4292359999963082</v>
      </c>
      <c r="P199">
        <f t="shared" si="73"/>
        <v>200</v>
      </c>
      <c r="Q199">
        <v>1200000</v>
      </c>
      <c r="R199">
        <v>600.01480000000004</v>
      </c>
      <c r="S199">
        <v>-585376.35757999995</v>
      </c>
      <c r="T199">
        <v>2524643.7867000001</v>
      </c>
      <c r="U199">
        <v>78.602770000000007</v>
      </c>
      <c r="V199">
        <v>974.30328999999995</v>
      </c>
      <c r="W199">
        <f t="shared" si="76"/>
        <v>9.7430328999999996E-2</v>
      </c>
      <c r="Y199">
        <v>1200000</v>
      </c>
      <c r="Z199">
        <v>46.359099999999998</v>
      </c>
      <c r="AA199">
        <v>90.035700000000006</v>
      </c>
      <c r="AB199">
        <v>43.676600000000001</v>
      </c>
      <c r="AD199">
        <f t="shared" si="82"/>
        <v>43603.853106285285</v>
      </c>
      <c r="AE199">
        <f t="shared" si="83"/>
        <v>0.10213782856917897</v>
      </c>
      <c r="AF199">
        <f t="shared" si="75"/>
        <v>102.13782856917896</v>
      </c>
      <c r="AG199">
        <f t="shared" si="84"/>
        <v>131.29120170302497</v>
      </c>
      <c r="AH199">
        <f t="shared" si="85"/>
        <v>4.5867506138160749E-3</v>
      </c>
      <c r="AN199">
        <v>1800.1940292841689</v>
      </c>
      <c r="AO199">
        <v>40.489438834623677</v>
      </c>
    </row>
    <row r="200" spans="2:41" x14ac:dyDescent="0.2">
      <c r="B200">
        <v>220</v>
      </c>
      <c r="C200">
        <v>1300000</v>
      </c>
      <c r="E200">
        <v>599.96659999999997</v>
      </c>
      <c r="F200">
        <v>-585381.38278999995</v>
      </c>
      <c r="G200">
        <v>2524643.7867000001</v>
      </c>
      <c r="H200">
        <v>115.24939999999999</v>
      </c>
      <c r="J200">
        <f t="shared" si="77"/>
        <v>587.85534268862102</v>
      </c>
      <c r="K200">
        <f t="shared" si="78"/>
        <v>9.6618357487922704E-2</v>
      </c>
      <c r="L200" s="2">
        <f t="shared" si="79"/>
        <v>0.99953940553394016</v>
      </c>
      <c r="M200">
        <f t="shared" si="80"/>
        <v>-17.39051999989897</v>
      </c>
      <c r="N200">
        <f t="shared" si="81"/>
        <v>-4.751260499999626</v>
      </c>
      <c r="P200">
        <f t="shared" si="73"/>
        <v>220</v>
      </c>
      <c r="Q200">
        <v>1300000</v>
      </c>
      <c r="R200">
        <v>599.96659999999997</v>
      </c>
      <c r="S200">
        <v>-585381.38278999995</v>
      </c>
      <c r="T200">
        <v>2524643.7867000001</v>
      </c>
      <c r="U200">
        <v>115.24939999999999</v>
      </c>
      <c r="V200">
        <v>1224.9521</v>
      </c>
      <c r="W200">
        <f t="shared" si="76"/>
        <v>0.12249521000000001</v>
      </c>
      <c r="Y200">
        <v>1300000</v>
      </c>
      <c r="Z200">
        <v>46.277099999999997</v>
      </c>
      <c r="AA200">
        <v>90.376000000000005</v>
      </c>
      <c r="AB200">
        <v>44.0989</v>
      </c>
      <c r="AD200">
        <f t="shared" si="82"/>
        <v>44880.911386906067</v>
      </c>
      <c r="AE200">
        <f t="shared" si="83"/>
        <v>0.12475982547398423</v>
      </c>
      <c r="AF200">
        <f t="shared" si="75"/>
        <v>124.75982547398424</v>
      </c>
      <c r="AG200">
        <f t="shared" si="84"/>
        <v>122.85129471452196</v>
      </c>
      <c r="AH200">
        <f t="shared" si="85"/>
        <v>4.9018612412622406E-3</v>
      </c>
      <c r="AN200">
        <v>2050.8742713039355</v>
      </c>
      <c r="AO200">
        <v>40.456862513178599</v>
      </c>
    </row>
    <row r="201" spans="2:41" x14ac:dyDescent="0.2">
      <c r="B201">
        <v>240</v>
      </c>
      <c r="C201">
        <v>1400000</v>
      </c>
      <c r="E201">
        <v>600.00347999999997</v>
      </c>
      <c r="F201">
        <v>-585377.68840999994</v>
      </c>
      <c r="G201">
        <v>2524643.7867000001</v>
      </c>
      <c r="H201">
        <v>141.14884000000001</v>
      </c>
      <c r="J201">
        <f t="shared" si="77"/>
        <v>591.54972268862184</v>
      </c>
      <c r="K201">
        <f t="shared" si="78"/>
        <v>0.10540184453227931</v>
      </c>
      <c r="L201" s="2">
        <f t="shared" si="79"/>
        <v>0.99953940553394016</v>
      </c>
      <c r="M201">
        <f t="shared" si="80"/>
        <v>-13.696139999898151</v>
      </c>
      <c r="N201">
        <f t="shared" si="81"/>
        <v>-4.3152809999999588</v>
      </c>
      <c r="P201">
        <f t="shared" si="73"/>
        <v>240</v>
      </c>
      <c r="Q201">
        <v>1400000</v>
      </c>
      <c r="R201">
        <v>600.00347999999997</v>
      </c>
      <c r="S201">
        <v>-585377.68840999994</v>
      </c>
      <c r="T201">
        <v>2524643.7867000001</v>
      </c>
      <c r="U201">
        <v>141.14884000000001</v>
      </c>
      <c r="V201">
        <v>1461.86771</v>
      </c>
      <c r="W201">
        <f t="shared" si="76"/>
        <v>0.14618677099999999</v>
      </c>
      <c r="Y201">
        <v>1400000</v>
      </c>
      <c r="Z201">
        <v>45.878399999999999</v>
      </c>
      <c r="AA201">
        <v>89.901799999999994</v>
      </c>
      <c r="AB201">
        <v>44.023400000000002</v>
      </c>
      <c r="AD201">
        <f t="shared" si="82"/>
        <v>44650.789266816893</v>
      </c>
      <c r="AE201">
        <f t="shared" si="83"/>
        <v>0.14965673039676536</v>
      </c>
      <c r="AF201">
        <f t="shared" si="75"/>
        <v>149.65673039676537</v>
      </c>
      <c r="AG201">
        <f t="shared" si="84"/>
        <v>112.03627206865472</v>
      </c>
      <c r="AH201">
        <f t="shared" si="85"/>
        <v>5.3750449642860111E-3</v>
      </c>
      <c r="AN201">
        <v>2188.2777300828225</v>
      </c>
      <c r="AO201">
        <v>39.745322771126737</v>
      </c>
    </row>
    <row r="202" spans="2:41" x14ac:dyDescent="0.2">
      <c r="B202">
        <v>260</v>
      </c>
      <c r="C202">
        <v>1500000</v>
      </c>
      <c r="E202">
        <v>599.96482000000003</v>
      </c>
      <c r="F202">
        <v>-585381.70834000001</v>
      </c>
      <c r="G202">
        <v>2524643.7867000001</v>
      </c>
      <c r="H202">
        <v>176.96069</v>
      </c>
      <c r="J202">
        <f t="shared" si="77"/>
        <v>587.52979268855415</v>
      </c>
      <c r="K202">
        <f t="shared" si="78"/>
        <v>0.11418533157663592</v>
      </c>
      <c r="L202" s="2">
        <f t="shared" si="79"/>
        <v>0.99953940553394016</v>
      </c>
      <c r="M202">
        <f t="shared" si="80"/>
        <v>-17.716069999965839</v>
      </c>
      <c r="N202">
        <f t="shared" si="81"/>
        <v>-4.7009965000033844</v>
      </c>
      <c r="P202">
        <f t="shared" si="73"/>
        <v>260</v>
      </c>
      <c r="Q202">
        <v>1500000</v>
      </c>
      <c r="R202">
        <v>599.96482000000003</v>
      </c>
      <c r="S202">
        <v>-585381.70834000001</v>
      </c>
      <c r="T202">
        <v>2524643.7867000001</v>
      </c>
      <c r="U202">
        <v>176.96069</v>
      </c>
      <c r="V202">
        <v>1747.3681799999999</v>
      </c>
      <c r="W202">
        <f t="shared" si="76"/>
        <v>0.17473681800000002</v>
      </c>
      <c r="Y202">
        <v>1500000</v>
      </c>
      <c r="Z202">
        <v>46.029499999999999</v>
      </c>
      <c r="AA202">
        <v>90.428299999999993</v>
      </c>
      <c r="AB202">
        <v>44.398800000000001</v>
      </c>
      <c r="AD202">
        <f t="shared" si="82"/>
        <v>45802.807018138621</v>
      </c>
      <c r="AE202">
        <f t="shared" si="83"/>
        <v>0.17438520964774093</v>
      </c>
      <c r="AF202">
        <f t="shared" si="75"/>
        <v>174.38520964774094</v>
      </c>
      <c r="AG202">
        <f t="shared" si="84"/>
        <v>106.08634763970413</v>
      </c>
      <c r="AH202">
        <f t="shared" si="85"/>
        <v>5.6765079899368607E-3</v>
      </c>
      <c r="AN202">
        <v>2078.59734941237</v>
      </c>
      <c r="AO202">
        <v>39.545653522738462</v>
      </c>
    </row>
    <row r="203" spans="2:41" x14ac:dyDescent="0.2">
      <c r="B203">
        <v>280</v>
      </c>
      <c r="C203">
        <v>1600000</v>
      </c>
      <c r="E203">
        <v>600.01189999999997</v>
      </c>
      <c r="F203">
        <v>-585377.19998999999</v>
      </c>
      <c r="G203">
        <v>2524643.7867000001</v>
      </c>
      <c r="H203">
        <v>214.43969000000001</v>
      </c>
      <c r="J203">
        <f t="shared" si="77"/>
        <v>592.03814268857241</v>
      </c>
      <c r="K203">
        <f t="shared" si="78"/>
        <v>0.12296881862099253</v>
      </c>
      <c r="L203" s="2">
        <f t="shared" si="79"/>
        <v>0.99953940553394016</v>
      </c>
      <c r="M203">
        <f t="shared" si="80"/>
        <v>-13.207719999947585</v>
      </c>
      <c r="N203">
        <f t="shared" si="81"/>
        <v>-4.2745824999990871</v>
      </c>
      <c r="P203">
        <f t="shared" si="73"/>
        <v>280</v>
      </c>
      <c r="Q203">
        <v>1600000</v>
      </c>
      <c r="R203">
        <v>600.01189999999997</v>
      </c>
      <c r="S203">
        <v>-585377.19998999999</v>
      </c>
      <c r="T203">
        <v>2524643.7867000001</v>
      </c>
      <c r="U203">
        <v>214.43969000000001</v>
      </c>
      <c r="V203">
        <v>2051.6013499999999</v>
      </c>
      <c r="W203">
        <f t="shared" si="76"/>
        <v>0.20516013499999999</v>
      </c>
      <c r="Y203">
        <v>1600000</v>
      </c>
      <c r="Z203">
        <v>46.4739</v>
      </c>
      <c r="AA203">
        <v>90.447599999999994</v>
      </c>
      <c r="AB203">
        <v>43.973700000000001</v>
      </c>
      <c r="AD203">
        <f t="shared" si="82"/>
        <v>44499.735063091677</v>
      </c>
      <c r="AE203">
        <f t="shared" si="83"/>
        <v>0.21074286033541109</v>
      </c>
      <c r="AF203">
        <f t="shared" si="75"/>
        <v>210.74286033541108</v>
      </c>
      <c r="AG203">
        <f t="shared" si="84"/>
        <v>95.70621591069218</v>
      </c>
      <c r="AH203">
        <f t="shared" si="85"/>
        <v>6.2921722927791884E-3</v>
      </c>
      <c r="AN203">
        <v>2539.5872539354746</v>
      </c>
      <c r="AO203">
        <v>39.376547875064915</v>
      </c>
    </row>
    <row r="204" spans="2:41" x14ac:dyDescent="0.2">
      <c r="B204">
        <v>300</v>
      </c>
      <c r="C204">
        <v>1700000</v>
      </c>
      <c r="E204">
        <v>599.87774999999999</v>
      </c>
      <c r="F204">
        <v>-585378.65087000001</v>
      </c>
      <c r="G204">
        <v>2524643.7867000001</v>
      </c>
      <c r="H204">
        <v>237.53899999999999</v>
      </c>
      <c r="J204">
        <f t="shared" si="77"/>
        <v>590.58726268855389</v>
      </c>
      <c r="K204">
        <f t="shared" si="78"/>
        <v>0.13175230566534915</v>
      </c>
      <c r="L204" s="2">
        <f t="shared" si="79"/>
        <v>0.99953940553394016</v>
      </c>
      <c r="M204">
        <f t="shared" si="80"/>
        <v>-14.6585999999661</v>
      </c>
      <c r="N204">
        <f t="shared" si="81"/>
        <v>-4.5725440000009261</v>
      </c>
      <c r="P204">
        <f t="shared" si="73"/>
        <v>300</v>
      </c>
      <c r="Q204">
        <v>1700000</v>
      </c>
      <c r="R204">
        <v>599.87774999999999</v>
      </c>
      <c r="S204">
        <v>-585378.65087000001</v>
      </c>
      <c r="T204">
        <v>2524643.7867000001</v>
      </c>
      <c r="U204">
        <v>237.53899999999999</v>
      </c>
      <c r="V204">
        <v>2435.2877199999998</v>
      </c>
      <c r="W204">
        <f t="shared" si="76"/>
        <v>0.243528772</v>
      </c>
      <c r="Y204">
        <v>1700000</v>
      </c>
      <c r="Z204">
        <v>46.143099999999997</v>
      </c>
      <c r="AA204">
        <v>90.746099999999998</v>
      </c>
      <c r="AB204">
        <v>44.603000000000002</v>
      </c>
      <c r="AD204">
        <f t="shared" si="82"/>
        <v>46437.690080478802</v>
      </c>
      <c r="AE204">
        <f t="shared" si="83"/>
        <v>0.23971598190968371</v>
      </c>
      <c r="AF204">
        <f t="shared" si="75"/>
        <v>239.71598190968371</v>
      </c>
      <c r="AG204">
        <f t="shared" si="84"/>
        <v>93.215923221547769</v>
      </c>
      <c r="AH204">
        <f t="shared" si="85"/>
        <v>6.4602696533803735E-3</v>
      </c>
    </row>
    <row r="205" spans="2:41" x14ac:dyDescent="0.2">
      <c r="B205">
        <v>320</v>
      </c>
      <c r="C205">
        <v>1800000</v>
      </c>
      <c r="E205">
        <v>600.04485999999997</v>
      </c>
      <c r="F205">
        <v>-585376.58013000002</v>
      </c>
      <c r="G205">
        <v>2524643.7867000001</v>
      </c>
      <c r="H205">
        <v>280.29453999999998</v>
      </c>
      <c r="J205">
        <f t="shared" si="77"/>
        <v>592.65800268854946</v>
      </c>
      <c r="K205">
        <f t="shared" si="78"/>
        <v>0.14053579270970576</v>
      </c>
      <c r="L205" s="2">
        <f t="shared" si="79"/>
        <v>0.99953940553394016</v>
      </c>
      <c r="M205">
        <f t="shared" si="80"/>
        <v>-12.587859999970533</v>
      </c>
      <c r="N205">
        <f t="shared" si="81"/>
        <v>-4.3964630000002218</v>
      </c>
      <c r="P205">
        <f t="shared" si="73"/>
        <v>320</v>
      </c>
      <c r="Q205">
        <v>1800000</v>
      </c>
      <c r="R205">
        <v>600.04485999999997</v>
      </c>
      <c r="S205">
        <v>-585376.58013000002</v>
      </c>
      <c r="T205">
        <v>2524643.7867000001</v>
      </c>
      <c r="U205">
        <v>280.29453999999998</v>
      </c>
      <c r="V205">
        <v>2902.9096300000001</v>
      </c>
      <c r="W205">
        <f t="shared" si="76"/>
        <v>0.29029096300000001</v>
      </c>
      <c r="Y205">
        <v>1800000</v>
      </c>
      <c r="Z205">
        <v>46.542499999999997</v>
      </c>
      <c r="AA205">
        <v>90.211100000000002</v>
      </c>
      <c r="AB205">
        <v>43.668599999999998</v>
      </c>
      <c r="AD205">
        <f t="shared" si="82"/>
        <v>43579.897468574345</v>
      </c>
      <c r="AE205">
        <f t="shared" si="83"/>
        <v>0.30448410874312631</v>
      </c>
      <c r="AF205">
        <f t="shared" si="75"/>
        <v>304.48410874312634</v>
      </c>
      <c r="AG205">
        <f t="shared" si="84"/>
        <v>82.011919548673333</v>
      </c>
      <c r="AH205">
        <f t="shared" si="85"/>
        <v>7.3428350819492727E-3</v>
      </c>
    </row>
    <row r="206" spans="2:41" x14ac:dyDescent="0.2">
      <c r="B206">
        <v>340</v>
      </c>
      <c r="C206">
        <v>1900000</v>
      </c>
      <c r="E206">
        <v>599.97834999999998</v>
      </c>
      <c r="F206">
        <v>-585381.20820999995</v>
      </c>
      <c r="G206">
        <v>2524643.7867000001</v>
      </c>
      <c r="H206">
        <v>322.13126999999997</v>
      </c>
      <c r="J206">
        <f t="shared" si="77"/>
        <v>588.02992268861271</v>
      </c>
      <c r="K206">
        <f t="shared" si="78"/>
        <v>0.14931927975406237</v>
      </c>
      <c r="L206" s="2">
        <f t="shared" si="79"/>
        <v>0.99953940553394016</v>
      </c>
      <c r="M206">
        <f t="shared" si="80"/>
        <v>-17.215939999907278</v>
      </c>
      <c r="N206">
        <f t="shared" si="81"/>
        <v>-4.7314039999968376</v>
      </c>
      <c r="P206">
        <f t="shared" si="73"/>
        <v>340</v>
      </c>
      <c r="Q206">
        <v>1900000</v>
      </c>
      <c r="R206">
        <v>599.97834999999998</v>
      </c>
      <c r="S206">
        <v>-585381.20820999995</v>
      </c>
      <c r="T206">
        <v>2524643.7867000001</v>
      </c>
      <c r="U206">
        <v>322.13126999999997</v>
      </c>
      <c r="V206">
        <v>3339.06259</v>
      </c>
      <c r="W206">
        <f t="shared" si="76"/>
        <v>0.33390625900000004</v>
      </c>
      <c r="Y206">
        <v>1900000</v>
      </c>
      <c r="Z206">
        <v>46.430500000000002</v>
      </c>
      <c r="AA206">
        <v>90.8</v>
      </c>
      <c r="AB206">
        <v>44.369500000000002</v>
      </c>
      <c r="AD206">
        <f t="shared" si="82"/>
        <v>45712.187217418657</v>
      </c>
      <c r="AE206">
        <f t="shared" si="83"/>
        <v>0.33389497075595093</v>
      </c>
      <c r="AF206">
        <f t="shared" si="75"/>
        <v>333.89497075595091</v>
      </c>
      <c r="AG206">
        <f t="shared" si="84"/>
        <v>80.964350418616206</v>
      </c>
      <c r="AH206">
        <f t="shared" si="85"/>
        <v>7.4378414312768386E-3</v>
      </c>
    </row>
    <row r="207" spans="2:41" x14ac:dyDescent="0.2">
      <c r="B207">
        <v>360</v>
      </c>
      <c r="C207">
        <v>2000000</v>
      </c>
      <c r="E207">
        <v>599.93021999999996</v>
      </c>
      <c r="F207">
        <v>-585376.09117999999</v>
      </c>
      <c r="G207">
        <v>2524643.7867000001</v>
      </c>
      <c r="H207">
        <v>381.32306</v>
      </c>
      <c r="J207">
        <f t="shared" si="77"/>
        <v>593.14695268857758</v>
      </c>
      <c r="K207">
        <f t="shared" si="78"/>
        <v>0.15810276679841898</v>
      </c>
      <c r="L207" s="2">
        <f t="shared" si="79"/>
        <v>0.99953940553394016</v>
      </c>
      <c r="M207">
        <f t="shared" si="80"/>
        <v>-12.098909999942407</v>
      </c>
      <c r="N207">
        <f t="shared" si="81"/>
        <v>-4.2441485000017565</v>
      </c>
      <c r="P207">
        <f t="shared" si="73"/>
        <v>360</v>
      </c>
      <c r="Q207">
        <v>2000000</v>
      </c>
      <c r="R207">
        <v>599.93021999999996</v>
      </c>
      <c r="S207">
        <v>-585376.09117999999</v>
      </c>
      <c r="T207">
        <v>2524643.7867000001</v>
      </c>
      <c r="U207">
        <v>381.32306</v>
      </c>
      <c r="V207">
        <v>3703.1733199999999</v>
      </c>
      <c r="W207">
        <f t="shared" si="76"/>
        <v>0.370317332</v>
      </c>
      <c r="Y207">
        <v>2000000</v>
      </c>
      <c r="Z207">
        <v>46.4846</v>
      </c>
      <c r="AA207">
        <v>90.676500000000004</v>
      </c>
      <c r="AB207">
        <v>44.191899999999997</v>
      </c>
      <c r="AD207">
        <f t="shared" si="82"/>
        <v>45165.458166115539</v>
      </c>
      <c r="AE207">
        <f t="shared" si="83"/>
        <v>0.37478736225591291</v>
      </c>
      <c r="AF207">
        <f t="shared" si="75"/>
        <v>374.78736225591291</v>
      </c>
      <c r="AG207">
        <f t="shared" si="84"/>
        <v>75.551774743429931</v>
      </c>
      <c r="AH207">
        <f t="shared" si="85"/>
        <v>7.9706929724025835E-3</v>
      </c>
    </row>
    <row r="208" spans="2:41" x14ac:dyDescent="0.2">
      <c r="B208">
        <v>380</v>
      </c>
      <c r="C208">
        <v>2100000</v>
      </c>
      <c r="E208">
        <v>599.95525999999995</v>
      </c>
      <c r="F208">
        <v>-585376.21193999995</v>
      </c>
      <c r="G208">
        <v>2524643.7867000001</v>
      </c>
      <c r="H208">
        <v>455.99912</v>
      </c>
      <c r="J208">
        <f t="shared" si="77"/>
        <v>593.02619268861599</v>
      </c>
      <c r="K208">
        <f t="shared" si="78"/>
        <v>0.16688625384277558</v>
      </c>
      <c r="L208" s="2">
        <f t="shared" si="79"/>
        <v>0.99953940553394016</v>
      </c>
      <c r="M208">
        <f t="shared" si="80"/>
        <v>-12.219669999903999</v>
      </c>
      <c r="N208">
        <f t="shared" si="81"/>
        <v>-4.50603799999808</v>
      </c>
      <c r="P208">
        <f t="shared" si="73"/>
        <v>380</v>
      </c>
      <c r="Q208">
        <v>2100000</v>
      </c>
      <c r="R208">
        <v>599.95525999999995</v>
      </c>
      <c r="S208">
        <v>-585376.21193999995</v>
      </c>
      <c r="T208">
        <v>2524643.7867000001</v>
      </c>
      <c r="U208">
        <v>455.99912</v>
      </c>
      <c r="V208">
        <v>4187.92605</v>
      </c>
      <c r="W208">
        <f t="shared" si="76"/>
        <v>0.41879260500000004</v>
      </c>
      <c r="Y208">
        <v>2100000</v>
      </c>
      <c r="Z208">
        <v>46.215699999999998</v>
      </c>
      <c r="AA208">
        <v>90.648099999999999</v>
      </c>
      <c r="AB208">
        <v>44.432400000000001</v>
      </c>
      <c r="AD208">
        <f t="shared" si="82"/>
        <v>45906.873294949808</v>
      </c>
      <c r="AE208">
        <f t="shared" si="83"/>
        <v>0.41700245299845545</v>
      </c>
      <c r="AF208">
        <f t="shared" si="75"/>
        <v>417.00245299845545</v>
      </c>
      <c r="AG208">
        <f t="shared" si="84"/>
        <v>72.750313416365188</v>
      </c>
      <c r="AH208">
        <f t="shared" si="85"/>
        <v>8.2776275691553922E-3</v>
      </c>
    </row>
    <row r="209" spans="2:41" x14ac:dyDescent="0.2">
      <c r="B209">
        <v>400</v>
      </c>
      <c r="C209">
        <v>2200000</v>
      </c>
      <c r="E209">
        <v>599.98261000000002</v>
      </c>
      <c r="F209">
        <v>-585374.88835000002</v>
      </c>
      <c r="G209">
        <v>2524643.7867000001</v>
      </c>
      <c r="H209">
        <v>506.49247000000003</v>
      </c>
      <c r="J209">
        <f t="shared" si="77"/>
        <v>594.3497826885432</v>
      </c>
      <c r="K209">
        <f t="shared" si="78"/>
        <v>0.17566974088713219</v>
      </c>
      <c r="L209" s="2">
        <f t="shared" si="79"/>
        <v>0.99953940553394016</v>
      </c>
      <c r="M209">
        <f t="shared" si="80"/>
        <v>-10.896079999976791</v>
      </c>
      <c r="N209">
        <f t="shared" si="81"/>
        <v>-4.4338205000036393</v>
      </c>
      <c r="P209">
        <f t="shared" si="73"/>
        <v>400</v>
      </c>
      <c r="Q209">
        <v>2200000</v>
      </c>
      <c r="R209">
        <v>599.98261000000002</v>
      </c>
      <c r="S209">
        <v>-585374.88835000002</v>
      </c>
      <c r="T209">
        <v>2524643.7867000001</v>
      </c>
      <c r="U209">
        <v>506.49247000000003</v>
      </c>
      <c r="V209">
        <v>4700.8716899999999</v>
      </c>
      <c r="W209">
        <f t="shared" si="76"/>
        <v>0.47008716900000003</v>
      </c>
      <c r="Y209">
        <v>2200000</v>
      </c>
      <c r="Z209">
        <v>45.855899999999998</v>
      </c>
      <c r="AA209">
        <v>90.549800000000005</v>
      </c>
      <c r="AB209">
        <v>44.693899999999999</v>
      </c>
      <c r="AD209">
        <f t="shared" si="82"/>
        <v>46722.186273311803</v>
      </c>
      <c r="AE209">
        <f t="shared" si="83"/>
        <v>0.45990969025423589</v>
      </c>
      <c r="AF209">
        <f t="shared" si="75"/>
        <v>459.9096902542359</v>
      </c>
      <c r="AG209">
        <f t="shared" si="84"/>
        <v>70.340251434470915</v>
      </c>
      <c r="AH209">
        <f t="shared" si="85"/>
        <v>8.561243210240873E-3</v>
      </c>
      <c r="AN209">
        <v>2173.4802954951119</v>
      </c>
      <c r="AO209">
        <v>37.391932371452604</v>
      </c>
    </row>
    <row r="210" spans="2:41" x14ac:dyDescent="0.2">
      <c r="B210">
        <v>420</v>
      </c>
      <c r="C210">
        <v>2300000</v>
      </c>
      <c r="E210">
        <v>599.94398000000001</v>
      </c>
      <c r="F210">
        <v>-585372.66737000004</v>
      </c>
      <c r="G210">
        <v>2524643.7867000001</v>
      </c>
      <c r="H210">
        <v>562.42076999999995</v>
      </c>
      <c r="J210">
        <f t="shared" si="77"/>
        <v>596.57076268852688</v>
      </c>
      <c r="K210">
        <f t="shared" si="78"/>
        <v>0.1844532279314888</v>
      </c>
      <c r="L210" s="2">
        <f t="shared" si="79"/>
        <v>0.99953940553394016</v>
      </c>
      <c r="M210">
        <f t="shared" si="80"/>
        <v>-8.6750999999931082</v>
      </c>
      <c r="N210">
        <f t="shared" si="81"/>
        <v>-4.3889510000008158</v>
      </c>
      <c r="P210">
        <f t="shared" si="73"/>
        <v>420</v>
      </c>
      <c r="Q210">
        <v>2300000</v>
      </c>
      <c r="R210">
        <v>599.94398000000001</v>
      </c>
      <c r="S210">
        <v>-585372.66737000004</v>
      </c>
      <c r="T210">
        <v>2524643.7867000001</v>
      </c>
      <c r="U210">
        <v>562.42076999999995</v>
      </c>
      <c r="V210">
        <v>5330.8500199999999</v>
      </c>
      <c r="W210">
        <f t="shared" si="76"/>
        <v>0.53308500199999997</v>
      </c>
      <c r="Y210">
        <v>2300000</v>
      </c>
      <c r="Z210">
        <v>45.6402</v>
      </c>
      <c r="AA210">
        <v>90.565700000000007</v>
      </c>
      <c r="AB210">
        <v>44.9255</v>
      </c>
      <c r="AD210">
        <f t="shared" si="82"/>
        <v>47452.287783767504</v>
      </c>
      <c r="AE210">
        <f t="shared" si="83"/>
        <v>0.5135191312402434</v>
      </c>
      <c r="AF210">
        <f t="shared" si="75"/>
        <v>513.51913124024338</v>
      </c>
      <c r="AG210">
        <f t="shared" si="84"/>
        <v>68.037542150916167</v>
      </c>
      <c r="AH210">
        <f t="shared" si="85"/>
        <v>8.850995802644394E-3</v>
      </c>
      <c r="AN210">
        <v>2451.5821254641182</v>
      </c>
      <c r="AO210">
        <v>36.8927066006326</v>
      </c>
    </row>
    <row r="211" spans="2:41" x14ac:dyDescent="0.2">
      <c r="B211">
        <v>440</v>
      </c>
      <c r="C211">
        <v>2400000</v>
      </c>
      <c r="E211">
        <v>599.96222999999998</v>
      </c>
      <c r="F211">
        <v>-585371.21851999999</v>
      </c>
      <c r="G211">
        <v>2524643.7867000001</v>
      </c>
      <c r="H211">
        <v>623.42539999999997</v>
      </c>
      <c r="J211">
        <f t="shared" si="77"/>
        <v>598.01961268857121</v>
      </c>
      <c r="K211">
        <f t="shared" si="78"/>
        <v>0.19323671497584541</v>
      </c>
      <c r="L211" s="2">
        <f t="shared" si="79"/>
        <v>0.99953940553394016</v>
      </c>
      <c r="M211">
        <f t="shared" si="80"/>
        <v>-7.2262499999487773</v>
      </c>
      <c r="N211">
        <f t="shared" si="81"/>
        <v>-4.4275574999977838</v>
      </c>
      <c r="P211">
        <f t="shared" si="73"/>
        <v>440</v>
      </c>
      <c r="Q211">
        <v>2400000</v>
      </c>
      <c r="R211">
        <v>599.96222999999998</v>
      </c>
      <c r="S211">
        <v>-585371.21851999999</v>
      </c>
      <c r="T211">
        <v>2524643.7867000001</v>
      </c>
      <c r="U211">
        <v>623.42539999999997</v>
      </c>
      <c r="V211">
        <v>5796.7801799999997</v>
      </c>
      <c r="W211">
        <f t="shared" si="76"/>
        <v>0.57967801799999996</v>
      </c>
      <c r="Y211">
        <v>2400000</v>
      </c>
      <c r="Z211">
        <v>45.8294</v>
      </c>
      <c r="AA211">
        <v>90.566699999999997</v>
      </c>
      <c r="AB211">
        <v>44.737299999999998</v>
      </c>
      <c r="AD211">
        <f t="shared" si="82"/>
        <v>46858.427184989348</v>
      </c>
      <c r="AE211">
        <f t="shared" si="83"/>
        <v>0.56547895131471504</v>
      </c>
      <c r="AF211">
        <f t="shared" si="75"/>
        <v>565.478951314715</v>
      </c>
      <c r="AG211">
        <f t="shared" si="84"/>
        <v>64.132147388183142</v>
      </c>
      <c r="AH211">
        <f t="shared" si="85"/>
        <v>9.3899865282066029E-3</v>
      </c>
      <c r="AN211">
        <v>2333.3979888416661</v>
      </c>
      <c r="AO211">
        <v>36.83445878608471</v>
      </c>
    </row>
    <row r="212" spans="2:41" x14ac:dyDescent="0.2">
      <c r="B212">
        <v>460</v>
      </c>
      <c r="C212">
        <v>2500000</v>
      </c>
      <c r="E212">
        <v>599.93164999999999</v>
      </c>
      <c r="F212">
        <v>-585367.80284000002</v>
      </c>
      <c r="G212">
        <v>2524643.7867000001</v>
      </c>
      <c r="H212">
        <v>669.37707999999998</v>
      </c>
      <c r="J212">
        <f t="shared" si="77"/>
        <v>601.43529268854763</v>
      </c>
      <c r="K212">
        <f t="shared" si="78"/>
        <v>0.20202020202020202</v>
      </c>
      <c r="L212" s="2">
        <f t="shared" si="79"/>
        <v>0.99953940553394016</v>
      </c>
      <c r="M212">
        <f t="shared" si="80"/>
        <v>-3.8105699999723583</v>
      </c>
      <c r="N212">
        <f t="shared" si="81"/>
        <v>-4.3292160000011792</v>
      </c>
      <c r="P212">
        <f t="shared" si="73"/>
        <v>460</v>
      </c>
      <c r="Q212">
        <v>2500000</v>
      </c>
      <c r="R212">
        <v>599.93164999999999</v>
      </c>
      <c r="S212">
        <v>-585367.80284000002</v>
      </c>
      <c r="T212">
        <v>2524643.7867000001</v>
      </c>
      <c r="U212">
        <v>669.37707999999998</v>
      </c>
      <c r="V212">
        <v>6424.2616799999996</v>
      </c>
      <c r="W212">
        <f t="shared" si="76"/>
        <v>0.64242616799999996</v>
      </c>
      <c r="Y212">
        <v>2500000</v>
      </c>
      <c r="Z212">
        <v>45.841200000000001</v>
      </c>
      <c r="AA212">
        <v>90.915899999999993</v>
      </c>
      <c r="AB212">
        <v>45.0747</v>
      </c>
      <c r="AD212">
        <f t="shared" si="82"/>
        <v>47926.634426500954</v>
      </c>
      <c r="AE212">
        <f t="shared" si="83"/>
        <v>0.61272219147361129</v>
      </c>
      <c r="AF212">
        <f t="shared" si="75"/>
        <v>612.72219147361125</v>
      </c>
      <c r="AG212">
        <f t="shared" si="84"/>
        <v>62.742215764432331</v>
      </c>
      <c r="AH212">
        <f t="shared" si="85"/>
        <v>9.5980033963253587E-3</v>
      </c>
      <c r="AN212">
        <v>2601.4173377872585</v>
      </c>
      <c r="AO212">
        <v>36.156015578658931</v>
      </c>
    </row>
    <row r="213" spans="2:41" x14ac:dyDescent="0.2">
      <c r="B213">
        <v>480</v>
      </c>
      <c r="C213">
        <v>2600000</v>
      </c>
      <c r="E213">
        <v>600.01215000000002</v>
      </c>
      <c r="F213">
        <v>-585362.73482999997</v>
      </c>
      <c r="G213">
        <v>2524643.7867000001</v>
      </c>
      <c r="H213">
        <v>739.13828999999998</v>
      </c>
      <c r="J213">
        <f t="shared" si="77"/>
        <v>606.50330268859398</v>
      </c>
      <c r="K213">
        <f t="shared" si="78"/>
        <v>0.21080368906455862</v>
      </c>
      <c r="L213" s="2">
        <f t="shared" si="79"/>
        <v>0.99953940553394016</v>
      </c>
      <c r="M213">
        <f t="shared" si="80"/>
        <v>1.2574400000739843</v>
      </c>
      <c r="N213">
        <f t="shared" si="81"/>
        <v>-4.246599499997683</v>
      </c>
      <c r="P213">
        <f t="shared" si="73"/>
        <v>480</v>
      </c>
      <c r="Q213">
        <v>2600000</v>
      </c>
      <c r="R213">
        <v>600.01215000000002</v>
      </c>
      <c r="S213">
        <v>-585362.73482999997</v>
      </c>
      <c r="T213">
        <v>2524643.7867000001</v>
      </c>
      <c r="U213">
        <v>739.13828999999998</v>
      </c>
      <c r="V213">
        <v>7183.3783400000002</v>
      </c>
      <c r="W213">
        <f t="shared" si="76"/>
        <v>0.71833783400000006</v>
      </c>
      <c r="Y213">
        <v>2600000</v>
      </c>
      <c r="Z213">
        <v>46.028399999999998</v>
      </c>
      <c r="AA213">
        <v>90.318600000000004</v>
      </c>
      <c r="AB213">
        <v>44.290199999999999</v>
      </c>
      <c r="AD213">
        <f t="shared" si="82"/>
        <v>45467.525804712146</v>
      </c>
      <c r="AE213">
        <f t="shared" si="83"/>
        <v>0.72217880500016474</v>
      </c>
      <c r="AF213">
        <f t="shared" si="75"/>
        <v>722.17880500016474</v>
      </c>
      <c r="AG213">
        <f t="shared" si="84"/>
        <v>57.042800082495113</v>
      </c>
      <c r="AH213">
        <f t="shared" si="85"/>
        <v>1.0556985265959952E-2</v>
      </c>
      <c r="AN213">
        <v>2849.393501685935</v>
      </c>
      <c r="AO213">
        <v>36.01716583445765</v>
      </c>
    </row>
    <row r="214" spans="2:41" x14ac:dyDescent="0.2">
      <c r="B214">
        <v>500</v>
      </c>
      <c r="C214">
        <v>2700000</v>
      </c>
      <c r="E214">
        <v>599.92751999999996</v>
      </c>
      <c r="F214">
        <v>-585361.35470000003</v>
      </c>
      <c r="G214">
        <v>2524643.7867000001</v>
      </c>
      <c r="H214">
        <v>811.90800000000002</v>
      </c>
      <c r="J214">
        <f t="shared" si="77"/>
        <v>607.88343268854078</v>
      </c>
      <c r="K214">
        <f t="shared" si="78"/>
        <v>0.21958717610891523</v>
      </c>
      <c r="L214" s="2">
        <f t="shared" si="79"/>
        <v>0.99953940553394016</v>
      </c>
      <c r="M214">
        <f t="shared" si="80"/>
        <v>2.6375700000207871</v>
      </c>
      <c r="N214">
        <f t="shared" si="81"/>
        <v>-4.4309935000026597</v>
      </c>
      <c r="P214">
        <f t="shared" si="73"/>
        <v>500</v>
      </c>
      <c r="Q214">
        <v>2700000</v>
      </c>
      <c r="R214">
        <v>599.92751999999996</v>
      </c>
      <c r="S214">
        <v>-585361.35470000003</v>
      </c>
      <c r="T214">
        <v>2524643.7867000001</v>
      </c>
      <c r="U214">
        <v>811.90800000000002</v>
      </c>
      <c r="V214">
        <v>7856.1984199999997</v>
      </c>
      <c r="W214">
        <f t="shared" si="76"/>
        <v>0.78561984200000001</v>
      </c>
      <c r="Y214">
        <v>2700000</v>
      </c>
      <c r="Z214">
        <v>46.128399999999999</v>
      </c>
      <c r="AA214">
        <v>91.995500000000007</v>
      </c>
      <c r="AB214">
        <v>45.867100000000001</v>
      </c>
      <c r="AD214">
        <f t="shared" si="82"/>
        <v>50498.937936145259</v>
      </c>
      <c r="AE214">
        <f t="shared" si="83"/>
        <v>0.71112757396024451</v>
      </c>
      <c r="AF214">
        <f t="shared" si="75"/>
        <v>711.12757396024449</v>
      </c>
      <c r="AG214">
        <f t="shared" si="84"/>
        <v>60.820920850293348</v>
      </c>
      <c r="AH214">
        <f t="shared" si="85"/>
        <v>9.9011983307894201E-3</v>
      </c>
    </row>
    <row r="215" spans="2:41" x14ac:dyDescent="0.2">
      <c r="B215">
        <v>520</v>
      </c>
      <c r="C215">
        <v>2800000</v>
      </c>
      <c r="E215">
        <v>600.02104999999995</v>
      </c>
      <c r="F215">
        <v>-585356.53766999999</v>
      </c>
      <c r="G215">
        <v>2524643.7867000001</v>
      </c>
      <c r="H215">
        <v>903.83326999999997</v>
      </c>
      <c r="J215">
        <f t="shared" si="77"/>
        <v>612.7004626885755</v>
      </c>
      <c r="K215">
        <f t="shared" si="78"/>
        <v>0.22837066315327184</v>
      </c>
      <c r="L215" s="2">
        <f t="shared" si="79"/>
        <v>0.99953940553394016</v>
      </c>
      <c r="M215">
        <f t="shared" si="80"/>
        <v>7.4546000000555068</v>
      </c>
      <c r="N215">
        <f t="shared" si="81"/>
        <v>-4.2591484999982638</v>
      </c>
      <c r="P215">
        <f t="shared" si="73"/>
        <v>520</v>
      </c>
      <c r="Q215">
        <v>2800000</v>
      </c>
      <c r="R215">
        <v>600.02104999999995</v>
      </c>
      <c r="S215">
        <v>-585356.53766999999</v>
      </c>
      <c r="T215">
        <v>2524643.7867000001</v>
      </c>
      <c r="U215">
        <v>903.83326999999997</v>
      </c>
      <c r="V215">
        <v>8619.9452299999994</v>
      </c>
      <c r="W215">
        <f t="shared" si="76"/>
        <v>0.86199452300000001</v>
      </c>
      <c r="Y215">
        <v>2800000</v>
      </c>
      <c r="Z215">
        <v>45.7395</v>
      </c>
      <c r="AA215">
        <v>91.840699999999998</v>
      </c>
      <c r="AB215">
        <v>46.101199999999999</v>
      </c>
      <c r="AD215">
        <f t="shared" si="82"/>
        <v>51276.112056530445</v>
      </c>
      <c r="AE215">
        <f t="shared" si="83"/>
        <v>0.76843429290609311</v>
      </c>
      <c r="AF215">
        <f t="shared" si="75"/>
        <v>768.43429290609311</v>
      </c>
      <c r="AG215">
        <f t="shared" si="84"/>
        <v>59.381682077774293</v>
      </c>
      <c r="AH215">
        <f t="shared" si="85"/>
        <v>1.0141174499086726E-2</v>
      </c>
    </row>
    <row r="216" spans="2:41" x14ac:dyDescent="0.2">
      <c r="B216">
        <v>540</v>
      </c>
      <c r="C216">
        <v>2900000</v>
      </c>
      <c r="E216">
        <v>599.94704999999999</v>
      </c>
      <c r="F216">
        <v>-585353.44842000003</v>
      </c>
      <c r="G216">
        <v>2524643.7867000001</v>
      </c>
      <c r="H216">
        <v>966.17550000000006</v>
      </c>
      <c r="J216">
        <f t="shared" si="77"/>
        <v>615.78971268853638</v>
      </c>
      <c r="K216">
        <f t="shared" si="78"/>
        <v>0.23715415019762845</v>
      </c>
      <c r="L216" s="2">
        <f t="shared" si="79"/>
        <v>0.99953940553394016</v>
      </c>
      <c r="M216">
        <f t="shared" si="80"/>
        <v>10.543850000016391</v>
      </c>
      <c r="N216">
        <f t="shared" si="81"/>
        <v>-4.3455375000019556</v>
      </c>
      <c r="P216">
        <f t="shared" si="73"/>
        <v>540</v>
      </c>
      <c r="Q216">
        <v>2900000</v>
      </c>
      <c r="R216">
        <v>599.94704999999999</v>
      </c>
      <c r="S216">
        <v>-585353.44842000003</v>
      </c>
      <c r="T216">
        <v>2524643.7867000001</v>
      </c>
      <c r="U216">
        <v>966.17550000000006</v>
      </c>
      <c r="V216">
        <v>9522.2023000000008</v>
      </c>
      <c r="W216">
        <f t="shared" si="76"/>
        <v>0.95222023000000011</v>
      </c>
      <c r="Y216">
        <v>2900000</v>
      </c>
      <c r="Z216">
        <v>45.780999999999999</v>
      </c>
      <c r="AA216">
        <v>91.730999999999995</v>
      </c>
      <c r="AB216">
        <v>45.95</v>
      </c>
      <c r="AD216">
        <f t="shared" si="82"/>
        <v>50773.247817916672</v>
      </c>
      <c r="AE216">
        <f t="shared" si="83"/>
        <v>0.85727424892929927</v>
      </c>
      <c r="AF216">
        <f t="shared" si="75"/>
        <v>857.27424892929923</v>
      </c>
      <c r="AG216">
        <f t="shared" si="84"/>
        <v>56.621573770276697</v>
      </c>
      <c r="AH216">
        <f t="shared" si="85"/>
        <v>1.0635522114648865E-2</v>
      </c>
    </row>
    <row r="217" spans="2:41" x14ac:dyDescent="0.2">
      <c r="B217">
        <v>560</v>
      </c>
      <c r="C217">
        <v>3000000</v>
      </c>
      <c r="E217">
        <v>599.95225000000005</v>
      </c>
      <c r="F217">
        <v>-585348.99476999999</v>
      </c>
      <c r="G217">
        <v>2524643.7867000001</v>
      </c>
      <c r="H217">
        <v>1028.7054700000001</v>
      </c>
      <c r="J217">
        <f t="shared" si="77"/>
        <v>620.24336268857587</v>
      </c>
      <c r="K217">
        <f t="shared" si="78"/>
        <v>0.24593763724198506</v>
      </c>
      <c r="L217" s="2">
        <f t="shared" si="79"/>
        <v>0.99953940553394016</v>
      </c>
      <c r="M217">
        <f t="shared" si="80"/>
        <v>14.997500000055879</v>
      </c>
      <c r="N217">
        <f t="shared" si="81"/>
        <v>-4.2773174999980252</v>
      </c>
      <c r="P217">
        <f t="shared" si="73"/>
        <v>560</v>
      </c>
      <c r="Q217">
        <v>3000000</v>
      </c>
      <c r="R217">
        <v>599.95225000000005</v>
      </c>
      <c r="S217">
        <v>-585348.99476999999</v>
      </c>
      <c r="T217">
        <v>2524643.7867000001</v>
      </c>
      <c r="U217">
        <v>1028.7054700000001</v>
      </c>
      <c r="V217">
        <v>10313.79204</v>
      </c>
      <c r="W217">
        <f t="shared" si="76"/>
        <v>1.031379204</v>
      </c>
      <c r="Y217">
        <v>3000000</v>
      </c>
      <c r="Z217">
        <v>46.0304</v>
      </c>
      <c r="AA217">
        <v>91.766099999999994</v>
      </c>
      <c r="AB217">
        <v>45.735700000000001</v>
      </c>
      <c r="AD217">
        <f t="shared" si="82"/>
        <v>50066.172246537644</v>
      </c>
      <c r="AE217">
        <f t="shared" si="83"/>
        <v>0.94165388090373769</v>
      </c>
      <c r="AF217">
        <f t="shared" si="75"/>
        <v>941.65388090373767</v>
      </c>
      <c r="AG217">
        <f t="shared" si="84"/>
        <v>53.839015940830301</v>
      </c>
      <c r="AH217">
        <f t="shared" si="85"/>
        <v>1.118519700772066E-2</v>
      </c>
    </row>
    <row r="218" spans="2:41" x14ac:dyDescent="0.2">
      <c r="B218">
        <v>580</v>
      </c>
      <c r="C218">
        <v>3100000</v>
      </c>
      <c r="E218">
        <v>600.09884</v>
      </c>
      <c r="F218">
        <v>-585341.37866000005</v>
      </c>
      <c r="G218">
        <v>2524643.7867000001</v>
      </c>
      <c r="H218">
        <v>1152.44613</v>
      </c>
      <c r="J218">
        <f t="shared" si="77"/>
        <v>627.85947268852033</v>
      </c>
      <c r="K218">
        <f t="shared" si="78"/>
        <v>0.25472112428634169</v>
      </c>
      <c r="L218" s="2">
        <f t="shared" si="79"/>
        <v>0.99953940553394016</v>
      </c>
      <c r="M218">
        <f t="shared" si="80"/>
        <v>22.613610000000335</v>
      </c>
      <c r="N218">
        <f t="shared" si="81"/>
        <v>-4.1191945000027772</v>
      </c>
      <c r="P218">
        <f t="shared" si="73"/>
        <v>580</v>
      </c>
      <c r="Q218">
        <v>3100000</v>
      </c>
      <c r="R218">
        <v>600.09884</v>
      </c>
      <c r="S218">
        <v>-585341.37866000005</v>
      </c>
      <c r="T218">
        <v>2524643.7867000001</v>
      </c>
      <c r="U218">
        <v>1152.44613</v>
      </c>
      <c r="V218">
        <v>11420.728950000001</v>
      </c>
      <c r="W218">
        <f t="shared" si="76"/>
        <v>1.1420728950000001</v>
      </c>
      <c r="Y218">
        <v>3100000</v>
      </c>
      <c r="Z218">
        <v>45.582500000000003</v>
      </c>
      <c r="AA218">
        <v>91.754000000000005</v>
      </c>
      <c r="AB218">
        <v>46.171500000000002</v>
      </c>
      <c r="AD218">
        <f t="shared" si="82"/>
        <v>51511.043705826793</v>
      </c>
      <c r="AE218">
        <f t="shared" si="83"/>
        <v>1.0134697592154989</v>
      </c>
      <c r="AF218">
        <f t="shared" si="75"/>
        <v>1013.4697592154988</v>
      </c>
      <c r="AG218">
        <f t="shared" si="84"/>
        <v>53.482673309739475</v>
      </c>
      <c r="AH218">
        <f t="shared" si="85"/>
        <v>1.1259721377658514E-2</v>
      </c>
    </row>
    <row r="219" spans="2:41" x14ac:dyDescent="0.2">
      <c r="B219">
        <v>600</v>
      </c>
      <c r="C219">
        <v>3200000</v>
      </c>
      <c r="E219">
        <v>599.93799999999999</v>
      </c>
      <c r="F219">
        <v>-585337.83865000005</v>
      </c>
      <c r="G219">
        <v>2524643.7867000001</v>
      </c>
      <c r="H219">
        <v>1241.80133</v>
      </c>
      <c r="J219">
        <f t="shared" si="77"/>
        <v>631.39948268851731</v>
      </c>
      <c r="K219">
        <f t="shared" si="78"/>
        <v>0.2635046113306983</v>
      </c>
      <c r="L219" s="2">
        <f t="shared" si="79"/>
        <v>0.99953940553394016</v>
      </c>
      <c r="M219">
        <f t="shared" si="80"/>
        <v>26.153619999997318</v>
      </c>
      <c r="N219">
        <f t="shared" si="81"/>
        <v>-4.3229995000001509</v>
      </c>
      <c r="P219">
        <f t="shared" si="73"/>
        <v>600</v>
      </c>
      <c r="Q219">
        <v>3200000</v>
      </c>
      <c r="R219">
        <v>599.93799999999999</v>
      </c>
      <c r="S219">
        <v>-585337.83865000005</v>
      </c>
      <c r="T219">
        <v>2524643.7867000001</v>
      </c>
      <c r="U219">
        <v>1241.80133</v>
      </c>
      <c r="V219">
        <v>12380.62371</v>
      </c>
      <c r="W219">
        <f t="shared" si="76"/>
        <v>1.2380623710000001</v>
      </c>
      <c r="Y219">
        <v>3200000</v>
      </c>
      <c r="Z219">
        <v>45.374400000000001</v>
      </c>
      <c r="AA219">
        <v>92.143100000000004</v>
      </c>
      <c r="AB219">
        <v>46.768700000000003</v>
      </c>
      <c r="AD219">
        <f t="shared" si="82"/>
        <v>53535.799463814801</v>
      </c>
      <c r="AE219">
        <f t="shared" si="83"/>
        <v>1.0570987299410604</v>
      </c>
      <c r="AF219">
        <f t="shared" si="75"/>
        <v>1057.0987299410604</v>
      </c>
      <c r="AG219">
        <f t="shared" si="84"/>
        <v>53.732097395182116</v>
      </c>
      <c r="AH219">
        <f t="shared" si="85"/>
        <v>1.1207453816124367E-2</v>
      </c>
    </row>
    <row r="220" spans="2:41" x14ac:dyDescent="0.2">
      <c r="B220">
        <v>620</v>
      </c>
      <c r="C220">
        <v>3300000</v>
      </c>
      <c r="E220">
        <v>600.08852999999999</v>
      </c>
      <c r="F220">
        <v>-585327.71654000005</v>
      </c>
      <c r="G220">
        <v>2524643.7867000001</v>
      </c>
      <c r="H220">
        <v>1360.66913</v>
      </c>
      <c r="J220">
        <f t="shared" si="77"/>
        <v>641.52159268851392</v>
      </c>
      <c r="K220">
        <f t="shared" si="78"/>
        <v>0.27228809837505491</v>
      </c>
      <c r="L220" s="2">
        <f t="shared" si="79"/>
        <v>0.99953940553394016</v>
      </c>
      <c r="M220">
        <f t="shared" si="80"/>
        <v>36.275729999993928</v>
      </c>
      <c r="N220">
        <f t="shared" si="81"/>
        <v>-3.9938945000001693</v>
      </c>
      <c r="P220">
        <f t="shared" si="73"/>
        <v>620</v>
      </c>
      <c r="Q220">
        <v>3300000</v>
      </c>
      <c r="R220">
        <v>600.08852999999999</v>
      </c>
      <c r="S220">
        <v>-585327.71654000005</v>
      </c>
      <c r="T220">
        <v>2524643.7867000001</v>
      </c>
      <c r="U220">
        <v>1360.66913</v>
      </c>
      <c r="V220">
        <v>13375.35137</v>
      </c>
      <c r="W220">
        <f t="shared" si="76"/>
        <v>1.3375351370000002</v>
      </c>
      <c r="Y220">
        <v>3300000</v>
      </c>
      <c r="Z220">
        <v>45.511400000000002</v>
      </c>
      <c r="AA220">
        <v>92.384500000000003</v>
      </c>
      <c r="AB220">
        <v>46.873100000000001</v>
      </c>
      <c r="AD220">
        <f t="shared" si="82"/>
        <v>53895.118185591724</v>
      </c>
      <c r="AE220">
        <f t="shared" si="83"/>
        <v>1.1344179520816309</v>
      </c>
      <c r="AF220">
        <f t="shared" si="75"/>
        <v>1134.4179520816308</v>
      </c>
      <c r="AG220">
        <f t="shared" si="84"/>
        <v>52.347806728005381</v>
      </c>
      <c r="AH220">
        <f t="shared" si="85"/>
        <v>1.150382485228041E-2</v>
      </c>
    </row>
    <row r="221" spans="2:41" x14ac:dyDescent="0.2">
      <c r="B221">
        <v>640</v>
      </c>
      <c r="C221">
        <v>3400000</v>
      </c>
      <c r="E221">
        <v>600.01853000000006</v>
      </c>
      <c r="F221">
        <v>-585321.46369</v>
      </c>
      <c r="G221">
        <v>2524643.7867000001</v>
      </c>
      <c r="H221">
        <v>1452.8305499999999</v>
      </c>
      <c r="J221">
        <f t="shared" si="77"/>
        <v>647.77444268856198</v>
      </c>
      <c r="K221">
        <f t="shared" si="78"/>
        <v>0.28107158541941152</v>
      </c>
      <c r="L221" s="2">
        <f t="shared" si="79"/>
        <v>0.99953940553394016</v>
      </c>
      <c r="M221">
        <f t="shared" si="80"/>
        <v>42.528580000041984</v>
      </c>
      <c r="N221">
        <f t="shared" si="81"/>
        <v>-4.1873574999975975</v>
      </c>
      <c r="P221">
        <f t="shared" si="73"/>
        <v>640</v>
      </c>
      <c r="Q221">
        <v>3400000</v>
      </c>
      <c r="R221">
        <v>600.01853000000006</v>
      </c>
      <c r="S221">
        <v>-585321.46369</v>
      </c>
      <c r="T221">
        <v>2524643.7867000001</v>
      </c>
      <c r="U221">
        <v>1452.8305499999999</v>
      </c>
      <c r="V221">
        <v>14499.633610000001</v>
      </c>
      <c r="W221">
        <f t="shared" si="76"/>
        <v>1.4499633610000002</v>
      </c>
      <c r="Y221">
        <v>3400000</v>
      </c>
      <c r="Z221">
        <v>45.979900000000001</v>
      </c>
      <c r="AA221">
        <v>91.620999999999995</v>
      </c>
      <c r="AB221">
        <v>45.641100000000002</v>
      </c>
      <c r="AD221">
        <f t="shared" si="82"/>
        <v>49756.142872975535</v>
      </c>
      <c r="AE221">
        <f t="shared" si="83"/>
        <v>1.3320718217399898</v>
      </c>
      <c r="AF221">
        <f t="shared" si="75"/>
        <v>1332.0718217399899</v>
      </c>
      <c r="AG221">
        <f t="shared" si="84"/>
        <v>46.817420684540416</v>
      </c>
      <c r="AH221">
        <f t="shared" si="85"/>
        <v>1.2862733384174931E-2</v>
      </c>
    </row>
    <row r="222" spans="2:41" x14ac:dyDescent="0.2">
      <c r="B222">
        <v>660</v>
      </c>
      <c r="C222">
        <v>3500000</v>
      </c>
      <c r="E222">
        <v>599.96244000000002</v>
      </c>
      <c r="F222">
        <v>-585314.00289</v>
      </c>
      <c r="G222">
        <v>2524643.7867000001</v>
      </c>
      <c r="H222">
        <v>1613.2790500000001</v>
      </c>
      <c r="J222">
        <f t="shared" si="77"/>
        <v>655.23524268856272</v>
      </c>
      <c r="K222">
        <f t="shared" si="78"/>
        <v>0.28985507246376813</v>
      </c>
      <c r="L222" s="2">
        <f t="shared" si="79"/>
        <v>0.99953940553394016</v>
      </c>
      <c r="M222">
        <f t="shared" si="80"/>
        <v>49.989380000042729</v>
      </c>
      <c r="N222">
        <f t="shared" si="81"/>
        <v>-4.1269599999999631</v>
      </c>
      <c r="P222">
        <f t="shared" si="73"/>
        <v>660</v>
      </c>
      <c r="Q222">
        <v>3500000</v>
      </c>
      <c r="R222">
        <v>599.96244000000002</v>
      </c>
      <c r="S222">
        <v>-585314.00289</v>
      </c>
      <c r="T222">
        <v>2524643.7867000001</v>
      </c>
      <c r="U222">
        <v>1613.2790500000001</v>
      </c>
      <c r="V222">
        <v>16225.323249999999</v>
      </c>
      <c r="W222">
        <f t="shared" si="76"/>
        <v>1.6225323250000001</v>
      </c>
      <c r="Y222">
        <v>3500000</v>
      </c>
      <c r="Z222">
        <v>45.773400000000002</v>
      </c>
      <c r="AA222">
        <v>92.606499999999997</v>
      </c>
      <c r="AB222">
        <v>46.833100000000002</v>
      </c>
      <c r="AD222">
        <f t="shared" si="82"/>
        <v>53757.258802098891</v>
      </c>
      <c r="AE222">
        <f t="shared" si="83"/>
        <v>1.3796647306580305</v>
      </c>
      <c r="AF222">
        <f t="shared" si="75"/>
        <v>1379.6647306580305</v>
      </c>
      <c r="AG222">
        <f t="shared" si="84"/>
        <v>49.04942613730902</v>
      </c>
      <c r="AH222">
        <f t="shared" si="85"/>
        <v>1.2277411733915106E-2</v>
      </c>
    </row>
    <row r="223" spans="2:41" x14ac:dyDescent="0.2">
      <c r="B223">
        <v>680</v>
      </c>
      <c r="C223">
        <v>3600000</v>
      </c>
      <c r="E223">
        <v>600.02991999999995</v>
      </c>
      <c r="F223">
        <v>-585307.39659000002</v>
      </c>
      <c r="G223">
        <v>2524643.7867000001</v>
      </c>
      <c r="H223">
        <v>1737.6122800000001</v>
      </c>
      <c r="J223">
        <f t="shared" si="77"/>
        <v>661.84154268854763</v>
      </c>
      <c r="K223">
        <f t="shared" si="78"/>
        <v>0.29863855950812473</v>
      </c>
      <c r="L223" s="2">
        <f t="shared" si="79"/>
        <v>0.99953940553394016</v>
      </c>
      <c r="M223">
        <f t="shared" si="80"/>
        <v>56.595680000027642</v>
      </c>
      <c r="N223">
        <f t="shared" si="81"/>
        <v>-4.1696850000007544</v>
      </c>
      <c r="P223">
        <f t="shared" si="73"/>
        <v>680</v>
      </c>
      <c r="Q223">
        <v>3600000</v>
      </c>
      <c r="R223">
        <v>600.02991999999995</v>
      </c>
      <c r="S223">
        <v>-585307.39659000002</v>
      </c>
      <c r="T223">
        <v>2524643.7867000001</v>
      </c>
      <c r="U223">
        <v>1737.6122800000001</v>
      </c>
      <c r="V223">
        <v>17483.5429</v>
      </c>
      <c r="W223">
        <f t="shared" si="76"/>
        <v>1.7483542900000002</v>
      </c>
      <c r="Y223">
        <v>3600000</v>
      </c>
      <c r="Z223">
        <v>45.614699999999999</v>
      </c>
      <c r="AA223">
        <v>92.331999999999994</v>
      </c>
      <c r="AB223">
        <v>46.717300000000002</v>
      </c>
      <c r="AD223">
        <f t="shared" si="82"/>
        <v>53359.481736309855</v>
      </c>
      <c r="AE223">
        <f t="shared" si="83"/>
        <v>1.4977356256774899</v>
      </c>
      <c r="AF223">
        <f t="shared" si="75"/>
        <v>1497.7356256774899</v>
      </c>
      <c r="AG223">
        <f t="shared" si="84"/>
        <v>47.25452926706734</v>
      </c>
      <c r="AH223">
        <f t="shared" si="85"/>
        <v>1.2743751960718093E-2</v>
      </c>
    </row>
    <row r="224" spans="2:41" x14ac:dyDescent="0.2">
      <c r="B224">
        <v>700</v>
      </c>
      <c r="C224">
        <v>3700000</v>
      </c>
      <c r="E224">
        <v>600.02432999999996</v>
      </c>
      <c r="F224">
        <v>-585300.14609000005</v>
      </c>
      <c r="G224">
        <v>2524643.7867000001</v>
      </c>
      <c r="H224">
        <v>1882.7968000000001</v>
      </c>
      <c r="J224">
        <f t="shared" si="77"/>
        <v>669.09204268851317</v>
      </c>
      <c r="K224">
        <f t="shared" si="78"/>
        <v>0.30742204655248134</v>
      </c>
      <c r="L224" s="2">
        <f t="shared" si="79"/>
        <v>0.99953940553394016</v>
      </c>
      <c r="M224">
        <f t="shared" si="80"/>
        <v>63.846179999993183</v>
      </c>
      <c r="N224">
        <f t="shared" si="81"/>
        <v>-4.1374750000017233</v>
      </c>
      <c r="P224">
        <f t="shared" si="73"/>
        <v>700</v>
      </c>
      <c r="Q224">
        <v>3700000</v>
      </c>
      <c r="R224">
        <v>600.02432999999996</v>
      </c>
      <c r="S224">
        <v>-585300.14609000005</v>
      </c>
      <c r="T224">
        <v>2524643.7867000001</v>
      </c>
      <c r="U224">
        <v>1882.7968000000001</v>
      </c>
      <c r="V224">
        <v>18964.486079999999</v>
      </c>
      <c r="W224">
        <f t="shared" si="76"/>
        <v>1.896448608</v>
      </c>
      <c r="Y224">
        <v>3700000</v>
      </c>
      <c r="Z224">
        <v>45.4617</v>
      </c>
      <c r="AA224">
        <v>91.214200000000005</v>
      </c>
      <c r="AB224">
        <v>45.752499999999998</v>
      </c>
      <c r="AD224">
        <f t="shared" si="82"/>
        <v>50121.364625492533</v>
      </c>
      <c r="AE224">
        <f t="shared" si="83"/>
        <v>1.7295595150074885</v>
      </c>
      <c r="AF224">
        <f t="shared" si="75"/>
        <v>1729.5595150074885</v>
      </c>
      <c r="AG224">
        <f t="shared" si="84"/>
        <v>43.118693967816576</v>
      </c>
      <c r="AH224">
        <f t="shared" si="85"/>
        <v>1.3966100189617917E-2</v>
      </c>
    </row>
    <row r="225" spans="2:34" x14ac:dyDescent="0.2">
      <c r="B225">
        <v>720</v>
      </c>
      <c r="C225">
        <v>3800000</v>
      </c>
      <c r="E225">
        <v>600.06885999999997</v>
      </c>
      <c r="F225">
        <v>-585289.59855999995</v>
      </c>
      <c r="G225">
        <v>2524643.7867000001</v>
      </c>
      <c r="H225">
        <v>2026.0734500000001</v>
      </c>
      <c r="J225">
        <f t="shared" si="77"/>
        <v>679.63957268861122</v>
      </c>
      <c r="K225">
        <f t="shared" si="78"/>
        <v>0.31620553359683795</v>
      </c>
      <c r="L225" s="2">
        <f t="shared" si="79"/>
        <v>0.99953940553394016</v>
      </c>
      <c r="M225">
        <f t="shared" si="80"/>
        <v>74.393710000091232</v>
      </c>
      <c r="N225">
        <f t="shared" si="81"/>
        <v>-3.9726234999950973</v>
      </c>
      <c r="P225">
        <f t="shared" si="73"/>
        <v>720</v>
      </c>
      <c r="Q225">
        <v>3800000</v>
      </c>
      <c r="R225">
        <v>600.06885999999997</v>
      </c>
      <c r="S225">
        <v>-585289.59855999995</v>
      </c>
      <c r="T225">
        <v>2524643.7867000001</v>
      </c>
      <c r="U225">
        <v>2026.0734500000001</v>
      </c>
      <c r="V225">
        <v>20602.419239999999</v>
      </c>
      <c r="W225">
        <f t="shared" si="76"/>
        <v>2.0602419240000001</v>
      </c>
      <c r="Y225">
        <v>3800000</v>
      </c>
      <c r="Z225">
        <v>45.35</v>
      </c>
      <c r="AA225">
        <v>90.881900000000002</v>
      </c>
      <c r="AB225">
        <v>45.5319</v>
      </c>
      <c r="AD225">
        <f t="shared" si="82"/>
        <v>49399.859957375331</v>
      </c>
      <c r="AE225">
        <f t="shared" si="83"/>
        <v>1.9063815318166208</v>
      </c>
      <c r="AF225">
        <f t="shared" si="75"/>
        <v>1906.3815318166207</v>
      </c>
      <c r="AG225">
        <f t="shared" si="84"/>
        <v>41.317493981015865</v>
      </c>
      <c r="AH225">
        <f t="shared" si="85"/>
        <v>1.4574940103499322E-2</v>
      </c>
    </row>
    <row r="226" spans="2:34" x14ac:dyDescent="0.2">
      <c r="B226">
        <v>740</v>
      </c>
      <c r="C226">
        <v>3900000</v>
      </c>
      <c r="E226">
        <v>600.10690999999997</v>
      </c>
      <c r="F226">
        <v>-585276.96962999995</v>
      </c>
      <c r="G226">
        <v>2524643.7867000001</v>
      </c>
      <c r="H226">
        <v>2175.1956100000002</v>
      </c>
      <c r="J226">
        <f t="shared" si="77"/>
        <v>692.26850268861745</v>
      </c>
      <c r="K226">
        <f t="shared" si="78"/>
        <v>0.32498902064119456</v>
      </c>
      <c r="L226" s="2">
        <f t="shared" si="79"/>
        <v>0.99953940553394016</v>
      </c>
      <c r="M226">
        <f t="shared" si="80"/>
        <v>87.022640000097454</v>
      </c>
      <c r="N226">
        <f t="shared" si="81"/>
        <v>-3.8685534999996891</v>
      </c>
      <c r="P226">
        <f t="shared" si="73"/>
        <v>740</v>
      </c>
      <c r="Q226">
        <v>3900000</v>
      </c>
      <c r="R226">
        <v>600.10690999999997</v>
      </c>
      <c r="S226">
        <v>-585276.96962999995</v>
      </c>
      <c r="T226">
        <v>2524643.7867000001</v>
      </c>
      <c r="U226">
        <v>2175.1956100000002</v>
      </c>
      <c r="V226">
        <v>22097.481309999999</v>
      </c>
      <c r="W226">
        <f t="shared" si="76"/>
        <v>2.209748131</v>
      </c>
      <c r="Y226">
        <v>3900000</v>
      </c>
      <c r="Z226">
        <v>45.465000000000003</v>
      </c>
      <c r="AA226">
        <v>90.748199999999997</v>
      </c>
      <c r="AB226">
        <v>45.283200000000001</v>
      </c>
      <c r="AD226">
        <f t="shared" si="82"/>
        <v>48594.791774869584</v>
      </c>
      <c r="AE226">
        <f t="shared" si="83"/>
        <v>2.07859734941237</v>
      </c>
      <c r="AF226">
        <f t="shared" si="75"/>
        <v>2078.59734941237</v>
      </c>
      <c r="AG226">
        <f t="shared" si="84"/>
        <v>39.545653522738462</v>
      </c>
      <c r="AH226">
        <f t="shared" si="85"/>
        <v>1.5227969355816547E-2</v>
      </c>
    </row>
    <row r="227" spans="2:34" x14ac:dyDescent="0.2">
      <c r="B227">
        <v>760</v>
      </c>
      <c r="C227">
        <v>4000000</v>
      </c>
      <c r="E227">
        <v>599.98491999999999</v>
      </c>
      <c r="F227">
        <v>-585269.77786999999</v>
      </c>
      <c r="G227">
        <v>2524643.7867000001</v>
      </c>
      <c r="H227">
        <v>2346.24847</v>
      </c>
      <c r="J227">
        <f t="shared" si="77"/>
        <v>699.46026268857531</v>
      </c>
      <c r="K227">
        <f t="shared" si="78"/>
        <v>0.33377250768555117</v>
      </c>
      <c r="L227" s="2">
        <f t="shared" si="79"/>
        <v>0.99953940553394016</v>
      </c>
      <c r="M227">
        <f t="shared" si="80"/>
        <v>94.214400000055321</v>
      </c>
      <c r="N227">
        <f t="shared" si="81"/>
        <v>-4.1404120000021063</v>
      </c>
      <c r="P227">
        <f t="shared" si="73"/>
        <v>760</v>
      </c>
      <c r="Q227">
        <v>4000000</v>
      </c>
      <c r="R227">
        <v>599.98491999999999</v>
      </c>
      <c r="S227">
        <v>-585269.77786999999</v>
      </c>
      <c r="T227">
        <v>2524643.7867000001</v>
      </c>
      <c r="U227">
        <v>2346.24847</v>
      </c>
      <c r="V227">
        <v>24012.86562</v>
      </c>
      <c r="W227">
        <f t="shared" si="76"/>
        <v>2.4012865620000001</v>
      </c>
      <c r="Y227">
        <v>4000000</v>
      </c>
      <c r="Z227">
        <v>45.476399999999998</v>
      </c>
      <c r="AA227">
        <v>91.240700000000004</v>
      </c>
      <c r="AB227">
        <v>45.764299999999999</v>
      </c>
      <c r="AD227">
        <f t="shared" si="82"/>
        <v>50160.154941973298</v>
      </c>
      <c r="AE227">
        <f t="shared" si="83"/>
        <v>2.1882777300828224</v>
      </c>
      <c r="AF227">
        <f t="shared" si="75"/>
        <v>2188.2777300828225</v>
      </c>
      <c r="AG227">
        <f t="shared" si="84"/>
        <v>39.745322771126737</v>
      </c>
      <c r="AH227">
        <f t="shared" si="85"/>
        <v>1.5151468349314107E-2</v>
      </c>
    </row>
    <row r="228" spans="2:34" x14ac:dyDescent="0.2">
      <c r="B228">
        <v>780</v>
      </c>
      <c r="C228">
        <v>4100000</v>
      </c>
      <c r="E228">
        <v>600.03054999999995</v>
      </c>
      <c r="F228">
        <v>-585255.92602999997</v>
      </c>
      <c r="G228">
        <v>2524643.7867000001</v>
      </c>
      <c r="H228">
        <v>2508.6714700000002</v>
      </c>
      <c r="J228">
        <f t="shared" si="77"/>
        <v>713.31210268859286</v>
      </c>
      <c r="K228">
        <f t="shared" si="78"/>
        <v>0.34255599472990778</v>
      </c>
      <c r="L228" s="2">
        <f t="shared" si="79"/>
        <v>0.99953940553394016</v>
      </c>
      <c r="M228">
        <f t="shared" si="80"/>
        <v>108.06624000007287</v>
      </c>
      <c r="N228">
        <f t="shared" si="81"/>
        <v>-3.8074079999991226</v>
      </c>
      <c r="P228">
        <f t="shared" si="73"/>
        <v>780</v>
      </c>
      <c r="Q228">
        <v>4100000</v>
      </c>
      <c r="R228">
        <v>600.03054999999995</v>
      </c>
      <c r="S228">
        <v>-585255.92602999997</v>
      </c>
      <c r="T228">
        <v>2524643.7867000001</v>
      </c>
      <c r="U228">
        <v>2508.6714700000002</v>
      </c>
      <c r="V228">
        <v>25813.914079999999</v>
      </c>
      <c r="W228">
        <f t="shared" si="76"/>
        <v>2.581391408</v>
      </c>
      <c r="Y228">
        <v>4100000</v>
      </c>
      <c r="Z228">
        <v>45.463000000000001</v>
      </c>
      <c r="AA228">
        <v>91.378</v>
      </c>
      <c r="AB228">
        <v>45.914999999999999</v>
      </c>
      <c r="AD228">
        <f t="shared" si="82"/>
        <v>50657.314601441249</v>
      </c>
      <c r="AE228">
        <f t="shared" si="83"/>
        <v>2.3293192510305119</v>
      </c>
      <c r="AF228">
        <f t="shared" si="75"/>
        <v>2329.3192510305116</v>
      </c>
      <c r="AG228">
        <f t="shared" si="84"/>
        <v>39.110044683317838</v>
      </c>
      <c r="AH228">
        <f t="shared" si="85"/>
        <v>1.5397578930838316E-2</v>
      </c>
    </row>
    <row r="229" spans="2:34" x14ac:dyDescent="0.2">
      <c r="B229">
        <v>800</v>
      </c>
      <c r="C229">
        <v>4200000</v>
      </c>
      <c r="E229">
        <v>599.99323000000004</v>
      </c>
      <c r="F229">
        <v>-585245.97138</v>
      </c>
      <c r="G229">
        <v>2524643.7867000001</v>
      </c>
      <c r="H229">
        <v>2708.4771700000001</v>
      </c>
      <c r="J229">
        <f t="shared" si="77"/>
        <v>723.26675268856343</v>
      </c>
      <c r="K229">
        <f t="shared" si="78"/>
        <v>0.35133948177426438</v>
      </c>
      <c r="L229" s="2">
        <f t="shared" si="79"/>
        <v>0.99953940553394016</v>
      </c>
      <c r="M229">
        <f t="shared" si="80"/>
        <v>118.02089000004344</v>
      </c>
      <c r="N229">
        <f t="shared" si="81"/>
        <v>-4.0022675000014711</v>
      </c>
      <c r="P229">
        <f t="shared" si="73"/>
        <v>800</v>
      </c>
      <c r="Q229">
        <v>4200000</v>
      </c>
      <c r="R229">
        <v>599.99323000000004</v>
      </c>
      <c r="S229">
        <v>-585245.97138</v>
      </c>
      <c r="T229">
        <v>2524643.7867000001</v>
      </c>
      <c r="U229">
        <v>2708.4771700000001</v>
      </c>
      <c r="V229">
        <v>27727.453969999999</v>
      </c>
      <c r="W229">
        <f t="shared" si="76"/>
        <v>2.772745397</v>
      </c>
      <c r="Y229">
        <v>4200000</v>
      </c>
      <c r="Z229">
        <v>45.681800000000003</v>
      </c>
      <c r="AA229">
        <v>91.744500000000002</v>
      </c>
      <c r="AB229">
        <v>46.0627</v>
      </c>
      <c r="AD229">
        <f t="shared" si="82"/>
        <v>51147.754304094546</v>
      </c>
      <c r="AE229">
        <f t="shared" si="83"/>
        <v>2.4779968052836132</v>
      </c>
      <c r="AF229">
        <f t="shared" si="75"/>
        <v>2477.9968052836134</v>
      </c>
      <c r="AG229">
        <f t="shared" si="84"/>
        <v>38.501472052407166</v>
      </c>
      <c r="AH229">
        <f t="shared" si="85"/>
        <v>1.5640960407443682E-2</v>
      </c>
    </row>
    <row r="230" spans="2:34" x14ac:dyDescent="0.2">
      <c r="B230">
        <v>819</v>
      </c>
      <c r="C230">
        <v>4300000</v>
      </c>
      <c r="E230">
        <v>599.88307999999995</v>
      </c>
      <c r="F230">
        <v>-585233.52179999999</v>
      </c>
      <c r="G230">
        <v>2524643.7867000001</v>
      </c>
      <c r="H230">
        <v>2901.5378900000001</v>
      </c>
      <c r="J230">
        <f t="shared" si="77"/>
        <v>735.7163326885784</v>
      </c>
      <c r="K230">
        <f t="shared" si="78"/>
        <v>0.35968379446640314</v>
      </c>
      <c r="L230" s="2">
        <f t="shared" si="79"/>
        <v>0.99953940553394016</v>
      </c>
      <c r="M230">
        <f t="shared" si="80"/>
        <v>130.47047000005841</v>
      </c>
      <c r="N230">
        <f t="shared" si="81"/>
        <v>-3.8447589473676329</v>
      </c>
      <c r="P230">
        <f t="shared" si="73"/>
        <v>819</v>
      </c>
      <c r="Q230">
        <v>4300000</v>
      </c>
      <c r="R230">
        <v>599.88307999999995</v>
      </c>
      <c r="S230">
        <v>-585233.52179999999</v>
      </c>
      <c r="T230">
        <v>2524643.7867000001</v>
      </c>
      <c r="U230">
        <v>2901.5378900000001</v>
      </c>
      <c r="V230">
        <v>29752.715459999999</v>
      </c>
      <c r="W230">
        <f t="shared" si="76"/>
        <v>2.9752715460000001</v>
      </c>
      <c r="Y230">
        <v>4300000</v>
      </c>
      <c r="Z230">
        <v>45.1036</v>
      </c>
      <c r="AA230">
        <v>91.877200000000002</v>
      </c>
      <c r="AB230">
        <v>46.773600000000002</v>
      </c>
      <c r="AD230">
        <f t="shared" si="82"/>
        <v>53552.628212683769</v>
      </c>
      <c r="AE230">
        <f t="shared" si="83"/>
        <v>2.5395872539354745</v>
      </c>
      <c r="AF230">
        <f t="shared" si="75"/>
        <v>2539.5872539354746</v>
      </c>
      <c r="AG230">
        <f t="shared" si="84"/>
        <v>39.376547875064915</v>
      </c>
      <c r="AH230">
        <f t="shared" si="85"/>
        <v>1.5293367054691491E-2</v>
      </c>
    </row>
    <row r="231" spans="2:34" x14ac:dyDescent="0.2">
      <c r="B231">
        <v>839</v>
      </c>
      <c r="C231">
        <v>4400000</v>
      </c>
      <c r="E231">
        <v>599.98587999999995</v>
      </c>
      <c r="F231">
        <v>-585217.63100000005</v>
      </c>
      <c r="G231">
        <v>2524643.7867000001</v>
      </c>
      <c r="H231">
        <v>3078.0253299999999</v>
      </c>
      <c r="J231">
        <f t="shared" si="77"/>
        <v>751.60713268851396</v>
      </c>
      <c r="K231">
        <f t="shared" si="78"/>
        <v>0.36846728151075975</v>
      </c>
      <c r="L231" s="2">
        <f t="shared" si="79"/>
        <v>0.99953940553394016</v>
      </c>
      <c r="M231">
        <f t="shared" si="80"/>
        <v>146.36126999999397</v>
      </c>
      <c r="N231">
        <f t="shared" si="81"/>
        <v>-3.7054600000032223</v>
      </c>
      <c r="P231">
        <f t="shared" si="73"/>
        <v>839</v>
      </c>
      <c r="Q231">
        <v>4400000</v>
      </c>
      <c r="R231">
        <v>599.98587999999995</v>
      </c>
      <c r="S231">
        <v>-585217.63100000005</v>
      </c>
      <c r="T231">
        <v>2524643.7867000001</v>
      </c>
      <c r="U231">
        <v>3078.0253299999999</v>
      </c>
      <c r="V231">
        <v>31750.695660000001</v>
      </c>
      <c r="W231">
        <f t="shared" si="76"/>
        <v>3.1750695660000003</v>
      </c>
      <c r="Y231">
        <v>4400000</v>
      </c>
      <c r="Z231">
        <v>45.507199999999997</v>
      </c>
      <c r="AA231">
        <v>91.084599999999995</v>
      </c>
      <c r="AB231">
        <v>45.577399999999997</v>
      </c>
      <c r="AD231">
        <f t="shared" si="82"/>
        <v>49548.103748768983</v>
      </c>
      <c r="AE231">
        <f t="shared" si="83"/>
        <v>2.9291629098997145</v>
      </c>
      <c r="AF231">
        <f t="shared" si="75"/>
        <v>2929.1629098997146</v>
      </c>
      <c r="AG231">
        <f t="shared" si="84"/>
        <v>35.563609150785076</v>
      </c>
      <c r="AH231">
        <f t="shared" si="85"/>
        <v>1.6933039541817883E-2</v>
      </c>
    </row>
    <row r="232" spans="2:34" x14ac:dyDescent="0.2">
      <c r="B232">
        <v>855</v>
      </c>
      <c r="C232">
        <v>4500000</v>
      </c>
      <c r="E232">
        <v>599.99401</v>
      </c>
      <c r="F232">
        <v>-585204.44651000004</v>
      </c>
      <c r="G232">
        <v>2524643.7867000001</v>
      </c>
      <c r="H232">
        <v>3240.9494</v>
      </c>
      <c r="J232">
        <f t="shared" si="77"/>
        <v>764.79162268852815</v>
      </c>
      <c r="K232">
        <f t="shared" si="78"/>
        <v>0.37549407114624506</v>
      </c>
      <c r="L232" s="2">
        <f t="shared" si="79"/>
        <v>0.99953940553394016</v>
      </c>
      <c r="M232">
        <f t="shared" si="80"/>
        <v>159.54576000000816</v>
      </c>
      <c r="N232">
        <f t="shared" si="81"/>
        <v>-3.6759693749991129</v>
      </c>
      <c r="P232">
        <f t="shared" si="73"/>
        <v>855</v>
      </c>
      <c r="Q232">
        <v>4500000</v>
      </c>
      <c r="R232">
        <v>599.99401</v>
      </c>
      <c r="S232">
        <v>-585204.44651000004</v>
      </c>
      <c r="T232">
        <v>2524643.7867000001</v>
      </c>
      <c r="U232">
        <v>3240.9494</v>
      </c>
      <c r="V232">
        <v>33585.503149999997</v>
      </c>
      <c r="W232">
        <f t="shared" si="76"/>
        <v>3.358550315</v>
      </c>
      <c r="Y232">
        <v>4500000</v>
      </c>
      <c r="Z232">
        <v>45.132899999999999</v>
      </c>
      <c r="AA232">
        <v>92.018100000000004</v>
      </c>
      <c r="AB232">
        <v>46.885199999999998</v>
      </c>
      <c r="AD232">
        <f t="shared" si="82"/>
        <v>53936.867032249109</v>
      </c>
      <c r="AE232">
        <f t="shared" si="83"/>
        <v>2.8463182792488926</v>
      </c>
      <c r="AF232">
        <f t="shared" si="75"/>
        <v>2846.3182792488924</v>
      </c>
      <c r="AG232">
        <f t="shared" si="84"/>
        <v>37.989217926105745</v>
      </c>
      <c r="AH232">
        <f t="shared" si="85"/>
        <v>1.5851866210337941E-2</v>
      </c>
    </row>
    <row r="236" spans="2:34" x14ac:dyDescent="0.2">
      <c r="G236" s="2"/>
    </row>
    <row r="237" spans="2:34" x14ac:dyDescent="0.2">
      <c r="G237" s="2"/>
      <c r="L237" s="2"/>
    </row>
    <row r="238" spans="2:34" x14ac:dyDescent="0.2">
      <c r="G238" s="2"/>
      <c r="L238" s="2"/>
      <c r="T238" s="2"/>
    </row>
    <row r="239" spans="2:34" x14ac:dyDescent="0.2">
      <c r="G239" s="2"/>
      <c r="L239" s="2"/>
      <c r="T239" s="2"/>
    </row>
    <row r="240" spans="2:34" x14ac:dyDescent="0.2">
      <c r="G240" s="2"/>
      <c r="L240" s="2"/>
      <c r="T240" s="2"/>
    </row>
    <row r="241" spans="7:20" x14ac:dyDescent="0.2">
      <c r="G241" s="2"/>
      <c r="L241" s="2"/>
      <c r="T241" s="2"/>
    </row>
    <row r="242" spans="7:20" x14ac:dyDescent="0.2">
      <c r="L242" s="2"/>
    </row>
    <row r="243" spans="7:20" x14ac:dyDescent="0.2">
      <c r="L243" s="2"/>
    </row>
    <row r="244" spans="7:20" x14ac:dyDescent="0.2">
      <c r="L244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F77D-C87F-9040-B155-A4EA1B5BC35E}">
  <dimension ref="A4:AO248"/>
  <sheetViews>
    <sheetView topLeftCell="X167" workbookViewId="0">
      <selection activeCell="AK192" sqref="AK33:AL19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Z5" s="1"/>
      <c r="AA5" s="1"/>
    </row>
    <row r="6" spans="2:30" x14ac:dyDescent="0.2">
      <c r="Z6" s="1"/>
      <c r="AA6" s="1"/>
    </row>
    <row r="7" spans="2:30" x14ac:dyDescent="0.2">
      <c r="I7" t="s">
        <v>1</v>
      </c>
      <c r="Z7" s="1"/>
      <c r="AA7" s="1"/>
    </row>
    <row r="8" spans="2:30" x14ac:dyDescent="0.2">
      <c r="I8">
        <v>0.91600000000000004</v>
      </c>
      <c r="Z8" s="1"/>
      <c r="AA8" s="1"/>
    </row>
    <row r="9" spans="2:30" x14ac:dyDescent="0.2">
      <c r="Y9" s="1"/>
      <c r="Z9" s="1"/>
      <c r="AA9" s="1"/>
    </row>
    <row r="10" spans="2:30" x14ac:dyDescent="0.2">
      <c r="B10" t="s">
        <v>2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9.9067157753101334E-2</v>
      </c>
      <c r="L23">
        <f>K23*16.02</f>
        <v>1.5870558672046833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699.99667999999997</v>
      </c>
      <c r="F26">
        <v>-594897.02185999998</v>
      </c>
      <c r="G26" s="2">
        <v>2534730.8084999998</v>
      </c>
      <c r="H26">
        <v>-6.8269999999999997E-2</v>
      </c>
      <c r="Y26">
        <v>100000</v>
      </c>
      <c r="Z26">
        <v>33.154000000000003</v>
      </c>
      <c r="AA26">
        <v>104.617</v>
      </c>
      <c r="AB26">
        <v>71.462999999999994</v>
      </c>
      <c r="AD26">
        <f t="shared" ref="AD26:AD33" si="0">(1/6)*3.14*(AB26)^3</f>
        <v>190995.05763141988</v>
      </c>
    </row>
    <row r="27" spans="1:38" x14ac:dyDescent="0.2">
      <c r="B27">
        <v>0</v>
      </c>
      <c r="C27">
        <v>200000</v>
      </c>
      <c r="E27">
        <v>700.03045999999995</v>
      </c>
      <c r="F27">
        <v>-548102.62783000001</v>
      </c>
      <c r="G27" s="2">
        <v>2531716.2280799998</v>
      </c>
      <c r="H27">
        <v>-1.3270000000000001E-2</v>
      </c>
      <c r="J27">
        <f>F27-(128000-$B$25)/128000*F$26</f>
        <v>1614.7537995228777</v>
      </c>
      <c r="K27">
        <f>B27/$B$25</f>
        <v>0</v>
      </c>
      <c r="L27">
        <f>G27/$G$26</f>
        <v>0.99881069010961998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32.760399999999997</v>
      </c>
      <c r="AA27">
        <v>103.039</v>
      </c>
      <c r="AB27">
        <v>70.278599999999997</v>
      </c>
      <c r="AD27">
        <f>(1/6)*3.14*(AB27)^3</f>
        <v>181655.14466388762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700.01702</v>
      </c>
      <c r="F28">
        <v>-548110.82961999997</v>
      </c>
      <c r="G28" s="2">
        <v>2531716.2280799998</v>
      </c>
      <c r="H28">
        <v>25.753810000000001</v>
      </c>
      <c r="J28">
        <f t="shared" ref="J28:J33" si="1">F28-(128000-$B$25)/128000*F$26</f>
        <v>1606.5520095229149</v>
      </c>
      <c r="K28">
        <f t="shared" ref="K28:K33" si="2">B28/$B$25</f>
        <v>8.2296060076123851E-3</v>
      </c>
      <c r="L28">
        <f t="shared" ref="L28:L33" si="3">G28/$G$26</f>
        <v>0.99881069010961998</v>
      </c>
      <c r="M28">
        <f>F28-$F$27</f>
        <v>-8.2017899999627843</v>
      </c>
      <c r="N28">
        <f>((M28-M27)-(B28-B27)*$B$15)/(B28-B27)</f>
        <v>-4.602522374999535</v>
      </c>
      <c r="P28">
        <f>B28</f>
        <v>80</v>
      </c>
      <c r="Q28">
        <v>300000</v>
      </c>
      <c r="R28">
        <v>700.01702</v>
      </c>
      <c r="S28">
        <v>-548110.82961999997</v>
      </c>
      <c r="T28" s="2">
        <v>2531716.2280799998</v>
      </c>
      <c r="U28">
        <v>25.753810000000001</v>
      </c>
      <c r="V28">
        <v>28.555669999999999</v>
      </c>
      <c r="W28">
        <f>V28*10^-4</f>
        <v>2.8555670000000003E-3</v>
      </c>
      <c r="Y28">
        <v>300000</v>
      </c>
      <c r="Z28">
        <v>32.0304</v>
      </c>
      <c r="AA28">
        <v>102.863</v>
      </c>
      <c r="AB28">
        <v>70.832599999999999</v>
      </c>
      <c r="AD28">
        <f>(1/6)*3.14*(AB28)^3</f>
        <v>185985.01237076195</v>
      </c>
      <c r="AE28">
        <f>W28*$AD$24/AD28</f>
        <v>2.9584181158992242E-3</v>
      </c>
      <c r="AF28">
        <f>AE28*1000</f>
        <v>2.9584181158992244</v>
      </c>
      <c r="AG28">
        <f>AD28/P28*0.6022</f>
        <v>1400.0021806209104</v>
      </c>
      <c r="AH28">
        <f>P28/AD28</f>
        <v>4.3014218715925153E-4</v>
      </c>
      <c r="AJ28">
        <v>1</v>
      </c>
      <c r="AK28">
        <v>2.770957871937521</v>
      </c>
      <c r="AL28">
        <v>1529.0955094917226</v>
      </c>
    </row>
    <row r="29" spans="1:38" x14ac:dyDescent="0.2">
      <c r="B29">
        <v>160</v>
      </c>
      <c r="C29">
        <v>400000</v>
      </c>
      <c r="E29">
        <v>700.00022000000001</v>
      </c>
      <c r="F29">
        <v>-548117.86447999999</v>
      </c>
      <c r="G29" s="2">
        <v>2531716.2280799998</v>
      </c>
      <c r="H29">
        <v>14.210990000000001</v>
      </c>
      <c r="J29">
        <f t="shared" si="1"/>
        <v>1599.5171495229006</v>
      </c>
      <c r="K29">
        <f t="shared" si="2"/>
        <v>1.645921201522477E-2</v>
      </c>
      <c r="L29">
        <f t="shared" si="3"/>
        <v>0.99881069010961998</v>
      </c>
      <c r="M29">
        <f>F29-$F$27</f>
        <v>-15.236649999977089</v>
      </c>
      <c r="N29">
        <f t="shared" ref="N29:N33" si="4">((M29-M28)-(B29-B28)*$B$15)/(B29-B28)</f>
        <v>-4.5879357500001792</v>
      </c>
      <c r="P29">
        <f t="shared" ref="P29:P75" si="5">B29</f>
        <v>160</v>
      </c>
      <c r="Q29">
        <v>400000</v>
      </c>
      <c r="R29">
        <v>700.00022000000001</v>
      </c>
      <c r="S29">
        <v>-548117.86447999999</v>
      </c>
      <c r="T29" s="2">
        <v>2531716.2280799998</v>
      </c>
      <c r="U29">
        <v>14.210990000000001</v>
      </c>
      <c r="V29">
        <v>86.581299999999999</v>
      </c>
      <c r="W29">
        <f>V29*10^-4</f>
        <v>8.65813E-3</v>
      </c>
      <c r="Y29">
        <v>400000</v>
      </c>
      <c r="Z29">
        <v>30.213200000000001</v>
      </c>
      <c r="AA29">
        <v>102.944</v>
      </c>
      <c r="AB29">
        <v>72.730800000000002</v>
      </c>
      <c r="AD29">
        <f>(1/6)*3.14*(AB29)^3</f>
        <v>201341.58887868511</v>
      </c>
      <c r="AE29">
        <f>W29*$AD$24/AD29</f>
        <v>8.2858250191804352E-3</v>
      </c>
      <c r="AF29">
        <f t="shared" ref="AF29:AF33" si="6">AE29*1000</f>
        <v>8.2858250191804359</v>
      </c>
      <c r="AG29">
        <f>AD29/P29*0.6022</f>
        <v>757.79940514215104</v>
      </c>
      <c r="AH29">
        <f t="shared" ref="AH29:AH33" si="7">P29/AD29</f>
        <v>7.9466940184129181E-4</v>
      </c>
      <c r="AJ29">
        <v>2</v>
      </c>
      <c r="AK29">
        <v>2.6500541028786326</v>
      </c>
      <c r="AL29">
        <v>1482.4959278872452</v>
      </c>
    </row>
    <row r="30" spans="1:38" x14ac:dyDescent="0.2">
      <c r="B30">
        <v>240</v>
      </c>
      <c r="C30">
        <v>500000</v>
      </c>
      <c r="E30">
        <v>699.96578999999997</v>
      </c>
      <c r="F30">
        <v>-548124.83599000005</v>
      </c>
      <c r="G30" s="2">
        <v>2531716.2280799998</v>
      </c>
      <c r="H30">
        <v>28.58109</v>
      </c>
      <c r="J30">
        <f t="shared" si="1"/>
        <v>1592.5456395228393</v>
      </c>
      <c r="K30">
        <f t="shared" si="2"/>
        <v>2.4688818022837157E-2</v>
      </c>
      <c r="L30">
        <f t="shared" si="3"/>
        <v>0.99881069010961998</v>
      </c>
      <c r="M30">
        <f t="shared" ref="M30:M33" si="8">F30-$F$27</f>
        <v>-22.208160000038333</v>
      </c>
      <c r="N30">
        <f t="shared" si="4"/>
        <v>-4.5871438750007654</v>
      </c>
      <c r="P30">
        <f t="shared" si="5"/>
        <v>240</v>
      </c>
      <c r="Q30">
        <v>500000</v>
      </c>
      <c r="R30">
        <v>699.96578999999997</v>
      </c>
      <c r="S30">
        <v>-548124.83599000005</v>
      </c>
      <c r="T30" s="2">
        <v>2531716.2280799998</v>
      </c>
      <c r="U30">
        <v>28.58109</v>
      </c>
      <c r="V30">
        <v>133.55701999999999</v>
      </c>
      <c r="W30">
        <f t="shared" ref="W30:W75" si="9">V30*10^-4</f>
        <v>1.3355702000000001E-2</v>
      </c>
      <c r="Y30">
        <v>500000</v>
      </c>
      <c r="Z30">
        <v>32.009500000000003</v>
      </c>
      <c r="AA30">
        <v>102.563</v>
      </c>
      <c r="AB30">
        <v>70.5535</v>
      </c>
      <c r="AD30">
        <f t="shared" si="0"/>
        <v>183795.16678702948</v>
      </c>
      <c r="AE30">
        <f t="shared" ref="AE30:AE33" si="10">W30*$AD$24/AD30</f>
        <v>1.4001603669625797E-2</v>
      </c>
      <c r="AF30">
        <f t="shared" si="6"/>
        <v>14.001603669625798</v>
      </c>
      <c r="AG30">
        <f t="shared" ref="AG30:AG33" si="11">AD30/P30*0.6022</f>
        <v>461.17270599645479</v>
      </c>
      <c r="AH30">
        <f t="shared" si="7"/>
        <v>1.3058014756073385E-3</v>
      </c>
      <c r="AJ30">
        <v>3</v>
      </c>
      <c r="AK30">
        <v>2.9584181158992244</v>
      </c>
      <c r="AL30">
        <v>1400.0021806209104</v>
      </c>
    </row>
    <row r="31" spans="1:38" x14ac:dyDescent="0.2">
      <c r="B31">
        <v>320</v>
      </c>
      <c r="C31">
        <v>600000</v>
      </c>
      <c r="E31">
        <v>700.02701999999999</v>
      </c>
      <c r="F31">
        <v>-548130.88405999995</v>
      </c>
      <c r="G31" s="2">
        <v>2531716.2280799998</v>
      </c>
      <c r="H31">
        <v>71.293289999999999</v>
      </c>
      <c r="J31">
        <f t="shared" si="1"/>
        <v>1586.4975695229368</v>
      </c>
      <c r="K31">
        <f t="shared" si="2"/>
        <v>3.291842403044954E-2</v>
      </c>
      <c r="L31">
        <f t="shared" si="3"/>
        <v>0.99881069010961998</v>
      </c>
      <c r="M31">
        <f t="shared" si="8"/>
        <v>-28.256229999940842</v>
      </c>
      <c r="N31">
        <f t="shared" si="4"/>
        <v>-4.5756008749987815</v>
      </c>
      <c r="P31">
        <f t="shared" si="5"/>
        <v>320</v>
      </c>
      <c r="Q31">
        <v>600000</v>
      </c>
      <c r="R31">
        <v>700.02701999999999</v>
      </c>
      <c r="S31">
        <v>-548130.88405999995</v>
      </c>
      <c r="T31" s="2">
        <v>2531716.2280799998</v>
      </c>
      <c r="U31">
        <v>71.293289999999999</v>
      </c>
      <c r="V31">
        <v>192.09995000000001</v>
      </c>
      <c r="W31">
        <f t="shared" si="9"/>
        <v>1.9209995000000001E-2</v>
      </c>
      <c r="Y31">
        <v>600000</v>
      </c>
      <c r="Z31">
        <v>32.433100000000003</v>
      </c>
      <c r="AA31">
        <v>103.039</v>
      </c>
      <c r="AB31">
        <v>70.605900000000005</v>
      </c>
      <c r="AD31">
        <f t="shared" si="0"/>
        <v>184204.9843585309</v>
      </c>
      <c r="AE31">
        <f t="shared" si="10"/>
        <v>2.0094213905093718E-2</v>
      </c>
      <c r="AF31">
        <f t="shared" si="6"/>
        <v>20.094213905093717</v>
      </c>
      <c r="AG31">
        <f t="shared" si="11"/>
        <v>346.65075493971028</v>
      </c>
      <c r="AH31">
        <f t="shared" si="7"/>
        <v>1.7371951205031558E-3</v>
      </c>
      <c r="AJ31">
        <v>4</v>
      </c>
      <c r="AK31">
        <v>3.661140944007391</v>
      </c>
      <c r="AL31">
        <v>1321.3528112915399</v>
      </c>
    </row>
    <row r="32" spans="1:38" x14ac:dyDescent="0.2">
      <c r="B32">
        <v>400</v>
      </c>
      <c r="C32">
        <v>700000</v>
      </c>
      <c r="E32">
        <v>699.93565000000001</v>
      </c>
      <c r="F32">
        <v>-548130.12471999996</v>
      </c>
      <c r="G32" s="2">
        <v>2531716.2280799998</v>
      </c>
      <c r="H32">
        <v>62.158059999999999</v>
      </c>
      <c r="J32">
        <f t="shared" si="1"/>
        <v>1587.2569095229264</v>
      </c>
      <c r="K32">
        <f t="shared" si="2"/>
        <v>4.1148030038061931E-2</v>
      </c>
      <c r="L32">
        <f t="shared" si="3"/>
        <v>0.99881069010961998</v>
      </c>
      <c r="M32">
        <f t="shared" si="8"/>
        <v>-27.496889999951236</v>
      </c>
      <c r="N32">
        <f t="shared" si="4"/>
        <v>-4.4905082500001301</v>
      </c>
      <c r="P32">
        <f t="shared" si="5"/>
        <v>400</v>
      </c>
      <c r="Q32">
        <v>700000</v>
      </c>
      <c r="R32">
        <v>699.93565000000001</v>
      </c>
      <c r="S32">
        <v>-548130.12471999996</v>
      </c>
      <c r="T32" s="2">
        <v>2531716.2280799998</v>
      </c>
      <c r="U32">
        <v>62.158059999999999</v>
      </c>
      <c r="V32">
        <v>273.05563000000001</v>
      </c>
      <c r="W32">
        <f t="shared" si="9"/>
        <v>2.7305563000000001E-2</v>
      </c>
      <c r="Y32">
        <v>700000</v>
      </c>
      <c r="Z32">
        <v>32.165199999999999</v>
      </c>
      <c r="AA32">
        <v>104.821</v>
      </c>
      <c r="AB32">
        <v>72.655799999999999</v>
      </c>
      <c r="AD32">
        <f t="shared" si="0"/>
        <v>200719.36063039899</v>
      </c>
      <c r="AE32">
        <f t="shared" si="10"/>
        <v>2.6212413920369014E-2</v>
      </c>
      <c r="AF32">
        <f t="shared" si="6"/>
        <v>26.212413920369013</v>
      </c>
      <c r="AG32">
        <f t="shared" si="11"/>
        <v>302.18299742906567</v>
      </c>
      <c r="AH32">
        <f t="shared" si="7"/>
        <v>1.9928321749517366E-3</v>
      </c>
    </row>
    <row r="33" spans="2:38" x14ac:dyDescent="0.2">
      <c r="B33">
        <v>480</v>
      </c>
      <c r="C33">
        <v>800000</v>
      </c>
      <c r="E33">
        <v>700.08609000000001</v>
      </c>
      <c r="F33">
        <v>-548135.99811000004</v>
      </c>
      <c r="G33" s="2">
        <v>2531716.2280799998</v>
      </c>
      <c r="H33">
        <v>88.441820000000007</v>
      </c>
      <c r="J33">
        <f t="shared" si="1"/>
        <v>1581.3835195228457</v>
      </c>
      <c r="K33">
        <f t="shared" si="2"/>
        <v>4.9377636045674314E-2</v>
      </c>
      <c r="L33">
        <f t="shared" si="3"/>
        <v>0.99881069010961998</v>
      </c>
      <c r="M33">
        <f t="shared" si="8"/>
        <v>-33.370280000031926</v>
      </c>
      <c r="N33">
        <f t="shared" si="4"/>
        <v>-4.573417375001009</v>
      </c>
      <c r="P33">
        <f t="shared" si="5"/>
        <v>480</v>
      </c>
      <c r="Q33">
        <v>800000</v>
      </c>
      <c r="R33">
        <v>700.08609000000001</v>
      </c>
      <c r="S33">
        <v>-548135.99811000004</v>
      </c>
      <c r="T33" s="2">
        <v>2531716.2280799998</v>
      </c>
      <c r="U33">
        <v>88.441820000000007</v>
      </c>
      <c r="V33">
        <v>361.11068999999998</v>
      </c>
      <c r="W33">
        <f t="shared" si="9"/>
        <v>3.6111069000000003E-2</v>
      </c>
      <c r="Y33">
        <v>800000</v>
      </c>
      <c r="Z33">
        <v>31.918399999999998</v>
      </c>
      <c r="AA33">
        <v>103.63</v>
      </c>
      <c r="AB33">
        <v>71.711600000000004</v>
      </c>
      <c r="AD33">
        <f t="shared" si="0"/>
        <v>192995.25650678156</v>
      </c>
      <c r="AE33">
        <f t="shared" si="10"/>
        <v>3.6052788173149178E-2</v>
      </c>
      <c r="AF33">
        <f t="shared" si="6"/>
        <v>36.052788173149175</v>
      </c>
      <c r="AG33">
        <f t="shared" si="11"/>
        <v>242.12863222579969</v>
      </c>
      <c r="AH33">
        <f t="shared" si="7"/>
        <v>2.4871077594755988E-3</v>
      </c>
      <c r="AJ33">
        <v>1</v>
      </c>
      <c r="AK33">
        <v>7.1885218528913306</v>
      </c>
      <c r="AL33">
        <v>858.91938543489653</v>
      </c>
    </row>
    <row r="34" spans="2:38" x14ac:dyDescent="0.2">
      <c r="B34">
        <v>560</v>
      </c>
      <c r="C34">
        <v>900000</v>
      </c>
      <c r="E34">
        <v>700.02473999999995</v>
      </c>
      <c r="F34">
        <v>-548141.68984999997</v>
      </c>
      <c r="G34" s="2">
        <v>2531716.2280799998</v>
      </c>
      <c r="H34">
        <v>136.94130999999999</v>
      </c>
      <c r="J34">
        <f t="shared" ref="J34:J75" si="12">F34-(128000-$B$25)/128000*F$26</f>
        <v>1575.6917795229238</v>
      </c>
      <c r="K34">
        <f t="shared" ref="K34:K75" si="13">B34/$B$25</f>
        <v>5.7607242053286697E-2</v>
      </c>
      <c r="L34">
        <f t="shared" ref="L34:L75" si="14">G34/$G$26</f>
        <v>0.99881069010961998</v>
      </c>
      <c r="M34">
        <f t="shared" ref="M34:M75" si="15">F34-$F$27</f>
        <v>-39.062019999953918</v>
      </c>
      <c r="N34">
        <f t="shared" ref="N34:N75" si="16">((M34-M33)-(B34-B33)*$B$15)/(B34-B33)</f>
        <v>-4.5711467499990253</v>
      </c>
      <c r="P34">
        <f t="shared" si="5"/>
        <v>560</v>
      </c>
      <c r="Q34">
        <v>900000</v>
      </c>
      <c r="R34">
        <v>700.02473999999995</v>
      </c>
      <c r="S34">
        <v>-548141.68984999997</v>
      </c>
      <c r="T34" s="2">
        <v>2531716.2280799998</v>
      </c>
      <c r="U34">
        <v>136.94130999999999</v>
      </c>
      <c r="V34">
        <v>434.25686000000002</v>
      </c>
      <c r="W34">
        <f t="shared" si="9"/>
        <v>4.3425686000000005E-2</v>
      </c>
      <c r="Y34">
        <v>900000</v>
      </c>
      <c r="Z34">
        <v>32.102400000000003</v>
      </c>
      <c r="AA34">
        <v>102.077</v>
      </c>
      <c r="AB34">
        <v>69.974599999999995</v>
      </c>
      <c r="AD34">
        <f t="shared" ref="AD34:AD75" si="17">(1/6)*3.14*(AB34)^3</f>
        <v>179308.0020278414</v>
      </c>
      <c r="AE34">
        <f t="shared" ref="AE34:AE75" si="18">W34*$AD$24/AD34</f>
        <v>4.6665095948315888E-2</v>
      </c>
      <c r="AF34">
        <f t="shared" ref="AF34:AF75" si="19">AE34*1000</f>
        <v>46.665095948315887</v>
      </c>
      <c r="AG34">
        <f t="shared" ref="AG34:AG75" si="20">AD34/P34*0.6022</f>
        <v>192.8201407520823</v>
      </c>
      <c r="AH34">
        <f t="shared" ref="AH34:AH75" si="21">P34/AD34</f>
        <v>3.1231177285275199E-3</v>
      </c>
      <c r="AJ34">
        <v>2</v>
      </c>
      <c r="AK34">
        <v>7.8209785732750348</v>
      </c>
      <c r="AL34">
        <v>802.58781426443363</v>
      </c>
    </row>
    <row r="35" spans="2:38" x14ac:dyDescent="0.2">
      <c r="B35">
        <v>640</v>
      </c>
      <c r="C35">
        <v>1000000</v>
      </c>
      <c r="E35">
        <v>699.93967999999995</v>
      </c>
      <c r="F35">
        <v>-548142.93448000005</v>
      </c>
      <c r="G35" s="2">
        <v>2531716.2280799998</v>
      </c>
      <c r="H35">
        <v>130.02662000000001</v>
      </c>
      <c r="J35">
        <f t="shared" si="12"/>
        <v>1574.4471495228354</v>
      </c>
      <c r="K35">
        <f t="shared" si="13"/>
        <v>6.5836848060899081E-2</v>
      </c>
      <c r="L35">
        <f t="shared" si="14"/>
        <v>0.99881069010961998</v>
      </c>
      <c r="M35">
        <f t="shared" si="15"/>
        <v>-40.306650000042282</v>
      </c>
      <c r="N35">
        <f t="shared" si="16"/>
        <v>-4.5155578750011047</v>
      </c>
      <c r="P35">
        <f t="shared" si="5"/>
        <v>640</v>
      </c>
      <c r="Q35">
        <v>1000000</v>
      </c>
      <c r="R35">
        <v>699.93967999999995</v>
      </c>
      <c r="S35">
        <v>-548142.93448000005</v>
      </c>
      <c r="T35" s="2">
        <v>2531716.2280799998</v>
      </c>
      <c r="U35">
        <v>130.02662000000001</v>
      </c>
      <c r="V35">
        <v>555.39412000000004</v>
      </c>
      <c r="W35">
        <f t="shared" si="9"/>
        <v>5.553941200000001E-2</v>
      </c>
      <c r="Y35">
        <v>1000000</v>
      </c>
      <c r="Z35">
        <v>31.728000000000002</v>
      </c>
      <c r="AA35">
        <v>102.16800000000001</v>
      </c>
      <c r="AB35">
        <v>70.44</v>
      </c>
      <c r="AD35">
        <f t="shared" si="17"/>
        <v>182909.57455296</v>
      </c>
      <c r="AE35">
        <f t="shared" si="18"/>
        <v>5.8507290296026408E-2</v>
      </c>
      <c r="AF35">
        <f t="shared" si="19"/>
        <v>58.507290296026412</v>
      </c>
      <c r="AG35">
        <f t="shared" si="20"/>
        <v>172.10647780592578</v>
      </c>
      <c r="AH35">
        <f t="shared" si="21"/>
        <v>3.4989967122508021E-3</v>
      </c>
      <c r="AJ35">
        <v>3</v>
      </c>
      <c r="AK35">
        <v>8.2858250191804359</v>
      </c>
      <c r="AL35">
        <v>757.79940514215104</v>
      </c>
    </row>
    <row r="36" spans="2:38" x14ac:dyDescent="0.2">
      <c r="B36">
        <v>720</v>
      </c>
      <c r="C36">
        <v>1100000</v>
      </c>
      <c r="E36">
        <v>699.90922999999998</v>
      </c>
      <c r="F36">
        <v>-548151.95741000003</v>
      </c>
      <c r="G36" s="2">
        <v>2531716.2280799998</v>
      </c>
      <c r="H36">
        <v>187.49357000000001</v>
      </c>
      <c r="J36">
        <f t="shared" si="12"/>
        <v>1565.424219522858</v>
      </c>
      <c r="K36">
        <f t="shared" si="13"/>
        <v>7.4066454068511464E-2</v>
      </c>
      <c r="L36">
        <f t="shared" si="14"/>
        <v>0.99881069010961998</v>
      </c>
      <c r="M36">
        <f t="shared" si="15"/>
        <v>-49.329580000019632</v>
      </c>
      <c r="N36">
        <f t="shared" si="16"/>
        <v>-4.6127866249997167</v>
      </c>
      <c r="P36">
        <f t="shared" si="5"/>
        <v>720</v>
      </c>
      <c r="Q36">
        <v>1100000</v>
      </c>
      <c r="R36">
        <v>699.90922999999998</v>
      </c>
      <c r="S36">
        <v>-548151.95741000003</v>
      </c>
      <c r="T36" s="2">
        <v>2531716.2280799998</v>
      </c>
      <c r="U36">
        <v>187.49357000000001</v>
      </c>
      <c r="V36">
        <v>686.89065000000005</v>
      </c>
      <c r="W36">
        <f t="shared" si="9"/>
        <v>6.8689065000000007E-2</v>
      </c>
      <c r="Y36">
        <v>1100000</v>
      </c>
      <c r="Z36">
        <v>31.195799999999998</v>
      </c>
      <c r="AA36">
        <v>102.395</v>
      </c>
      <c r="AB36">
        <v>71.199200000000005</v>
      </c>
      <c r="AD36">
        <f t="shared" si="17"/>
        <v>188887.72650823486</v>
      </c>
      <c r="AE36">
        <f t="shared" si="18"/>
        <v>7.0069498974382666E-2</v>
      </c>
      <c r="AF36">
        <f t="shared" si="19"/>
        <v>70.069498974382668</v>
      </c>
      <c r="AG36">
        <f t="shared" si="20"/>
        <v>157.98359569897087</v>
      </c>
      <c r="AH36">
        <f t="shared" si="21"/>
        <v>3.8117881627878583E-3</v>
      </c>
      <c r="AJ36">
        <v>4</v>
      </c>
      <c r="AK36">
        <v>11.169270525808942</v>
      </c>
      <c r="AL36">
        <v>658.50973121061315</v>
      </c>
    </row>
    <row r="37" spans="2:38" x14ac:dyDescent="0.2">
      <c r="B37">
        <v>800</v>
      </c>
      <c r="C37">
        <v>1200000</v>
      </c>
      <c r="E37">
        <v>700.16111000000001</v>
      </c>
      <c r="F37">
        <v>-548149.96837000002</v>
      </c>
      <c r="G37" s="2">
        <v>2531716.2280799998</v>
      </c>
      <c r="H37">
        <v>236.15738999999999</v>
      </c>
      <c r="J37">
        <f t="shared" si="12"/>
        <v>1567.413259522873</v>
      </c>
      <c r="K37">
        <f t="shared" si="13"/>
        <v>8.2296060076123861E-2</v>
      </c>
      <c r="L37">
        <f t="shared" si="14"/>
        <v>0.99881069010961998</v>
      </c>
      <c r="M37">
        <f t="shared" si="15"/>
        <v>-47.340540000004694</v>
      </c>
      <c r="N37">
        <f t="shared" si="16"/>
        <v>-4.4751369999998136</v>
      </c>
      <c r="P37">
        <f t="shared" si="5"/>
        <v>800</v>
      </c>
      <c r="Q37">
        <v>1200000</v>
      </c>
      <c r="R37">
        <v>700.16111000000001</v>
      </c>
      <c r="S37">
        <v>-548149.96837000002</v>
      </c>
      <c r="T37" s="2">
        <v>2531716.2280799998</v>
      </c>
      <c r="U37">
        <v>236.15738999999999</v>
      </c>
      <c r="V37">
        <v>819.01013999999998</v>
      </c>
      <c r="W37">
        <f t="shared" si="9"/>
        <v>8.1901014000000008E-2</v>
      </c>
      <c r="Y37">
        <v>1200000</v>
      </c>
      <c r="Z37">
        <v>30.978899999999999</v>
      </c>
      <c r="AA37">
        <v>102.09099999999999</v>
      </c>
      <c r="AB37">
        <v>71.112099999999998</v>
      </c>
      <c r="AD37">
        <f t="shared" si="17"/>
        <v>188195.35905860618</v>
      </c>
      <c r="AE37">
        <f t="shared" si="18"/>
        <v>8.3854334393745317E-2</v>
      </c>
      <c r="AF37">
        <f t="shared" si="19"/>
        <v>83.854334393745319</v>
      </c>
      <c r="AG37">
        <f t="shared" si="20"/>
        <v>141.66405653136579</v>
      </c>
      <c r="AH37">
        <f t="shared" si="21"/>
        <v>4.2509018500869137E-3</v>
      </c>
      <c r="AJ37">
        <v>5</v>
      </c>
      <c r="AK37">
        <v>11.03915281082025</v>
      </c>
      <c r="AL37">
        <v>579.15704977347741</v>
      </c>
    </row>
    <row r="38" spans="2:38" x14ac:dyDescent="0.2">
      <c r="B38">
        <v>880</v>
      </c>
      <c r="C38">
        <v>1300000</v>
      </c>
      <c r="E38">
        <v>700.06777999999997</v>
      </c>
      <c r="F38">
        <v>-548150.65209999995</v>
      </c>
      <c r="G38" s="2">
        <v>2531716.2280799998</v>
      </c>
      <c r="H38">
        <v>244.92823000000001</v>
      </c>
      <c r="J38">
        <f t="shared" si="12"/>
        <v>1566.7295295229414</v>
      </c>
      <c r="K38">
        <f t="shared" si="13"/>
        <v>9.0525666083736245E-2</v>
      </c>
      <c r="L38">
        <f t="shared" si="14"/>
        <v>0.99881069010961998</v>
      </c>
      <c r="M38">
        <f t="shared" si="15"/>
        <v>-48.024269999936223</v>
      </c>
      <c r="N38">
        <f t="shared" si="16"/>
        <v>-4.5085466249991439</v>
      </c>
      <c r="P38">
        <f t="shared" si="5"/>
        <v>880</v>
      </c>
      <c r="Q38">
        <v>1300000</v>
      </c>
      <c r="R38">
        <v>700.06777999999997</v>
      </c>
      <c r="S38">
        <v>-548150.65209999995</v>
      </c>
      <c r="T38" s="2">
        <v>2531716.2280799998</v>
      </c>
      <c r="U38">
        <v>244.92823000000001</v>
      </c>
      <c r="V38">
        <v>997.56179999999995</v>
      </c>
      <c r="W38">
        <f t="shared" si="9"/>
        <v>9.975618E-2</v>
      </c>
      <c r="Y38">
        <v>1300000</v>
      </c>
      <c r="Z38">
        <v>29.129200000000001</v>
      </c>
      <c r="AA38">
        <v>101.93600000000001</v>
      </c>
      <c r="AB38">
        <v>72.806799999999996</v>
      </c>
      <c r="AD38">
        <f t="shared" si="17"/>
        <v>201973.42392371822</v>
      </c>
      <c r="AE38">
        <f t="shared" si="18"/>
        <v>9.5167953228992463E-2</v>
      </c>
      <c r="AF38">
        <f t="shared" si="19"/>
        <v>95.167953228992459</v>
      </c>
      <c r="AG38">
        <f t="shared" si="20"/>
        <v>138.2140862350717</v>
      </c>
      <c r="AH38">
        <f t="shared" si="21"/>
        <v>4.3570088722779702E-3</v>
      </c>
      <c r="AJ38">
        <v>6</v>
      </c>
      <c r="AK38">
        <v>12.247956736135844</v>
      </c>
      <c r="AL38">
        <v>551.95421370163729</v>
      </c>
    </row>
    <row r="39" spans="2:38" x14ac:dyDescent="0.2">
      <c r="B39">
        <v>960</v>
      </c>
      <c r="C39">
        <v>1400000</v>
      </c>
      <c r="E39">
        <v>700.05758000000003</v>
      </c>
      <c r="F39">
        <v>-548153.37039000005</v>
      </c>
      <c r="G39" s="2">
        <v>2531716.2280799998</v>
      </c>
      <c r="H39">
        <v>315.09971000000002</v>
      </c>
      <c r="J39">
        <f t="shared" si="12"/>
        <v>1564.0112395228352</v>
      </c>
      <c r="K39">
        <f t="shared" si="13"/>
        <v>9.8755272091348628E-2</v>
      </c>
      <c r="L39">
        <f t="shared" si="14"/>
        <v>0.99881069010961998</v>
      </c>
      <c r="M39">
        <f t="shared" si="15"/>
        <v>-50.742560000042431</v>
      </c>
      <c r="N39">
        <f t="shared" si="16"/>
        <v>-4.5339786250013274</v>
      </c>
      <c r="P39">
        <f t="shared" si="5"/>
        <v>960</v>
      </c>
      <c r="Q39">
        <v>1400000</v>
      </c>
      <c r="R39">
        <v>700.05758000000003</v>
      </c>
      <c r="S39">
        <v>-548153.37039000005</v>
      </c>
      <c r="T39" s="2">
        <v>2531716.2280799998</v>
      </c>
      <c r="U39">
        <v>315.09971000000002</v>
      </c>
      <c r="V39">
        <v>1204.0317500000001</v>
      </c>
      <c r="W39">
        <f t="shared" si="9"/>
        <v>0.12040317500000002</v>
      </c>
      <c r="Y39">
        <v>1400000</v>
      </c>
      <c r="Z39">
        <v>29.488800000000001</v>
      </c>
      <c r="AA39">
        <v>101.46599999999999</v>
      </c>
      <c r="AB39">
        <v>71.977199999999996</v>
      </c>
      <c r="AD39">
        <f t="shared" si="17"/>
        <v>195147.61229251084</v>
      </c>
      <c r="AE39">
        <f t="shared" si="18"/>
        <v>0.11888302414757637</v>
      </c>
      <c r="AF39">
        <f t="shared" si="19"/>
        <v>118.88302414757638</v>
      </c>
      <c r="AG39">
        <f t="shared" si="20"/>
        <v>122.4144709609896</v>
      </c>
      <c r="AH39">
        <f t="shared" si="21"/>
        <v>4.9193530411278412E-3</v>
      </c>
      <c r="AJ39">
        <v>7</v>
      </c>
      <c r="AK39">
        <v>14.001603669625798</v>
      </c>
      <c r="AL39">
        <v>461.17270599645479</v>
      </c>
    </row>
    <row r="40" spans="2:38" x14ac:dyDescent="0.2">
      <c r="B40">
        <v>1040</v>
      </c>
      <c r="C40">
        <v>1500000</v>
      </c>
      <c r="E40">
        <v>699.97423000000003</v>
      </c>
      <c r="F40">
        <v>-548156.96054</v>
      </c>
      <c r="G40" s="2">
        <v>2531716.2280799998</v>
      </c>
      <c r="H40">
        <v>391.62747000000002</v>
      </c>
      <c r="J40">
        <f t="shared" si="12"/>
        <v>1560.4210895228898</v>
      </c>
      <c r="K40">
        <f t="shared" si="13"/>
        <v>0.10698487809896101</v>
      </c>
      <c r="L40">
        <f t="shared" si="14"/>
        <v>0.99881069010961998</v>
      </c>
      <c r="M40">
        <f t="shared" si="15"/>
        <v>-54.332709999987856</v>
      </c>
      <c r="N40">
        <f t="shared" si="16"/>
        <v>-4.5448768749993178</v>
      </c>
      <c r="P40">
        <f t="shared" si="5"/>
        <v>1040</v>
      </c>
      <c r="Q40">
        <v>1500000</v>
      </c>
      <c r="R40">
        <v>699.97423000000003</v>
      </c>
      <c r="S40">
        <v>-548156.96054</v>
      </c>
      <c r="T40" s="2">
        <v>2531716.2280799998</v>
      </c>
      <c r="U40">
        <v>391.62747000000002</v>
      </c>
      <c r="V40">
        <v>1433.93038</v>
      </c>
      <c r="W40">
        <f t="shared" si="9"/>
        <v>0.143393038</v>
      </c>
      <c r="Y40">
        <v>1500000</v>
      </c>
      <c r="Z40">
        <v>29.483499999999999</v>
      </c>
      <c r="AA40">
        <v>100.128</v>
      </c>
      <c r="AB40">
        <v>70.644499999999994</v>
      </c>
      <c r="AD40">
        <f t="shared" si="17"/>
        <v>184507.26222572048</v>
      </c>
      <c r="AE40">
        <f t="shared" si="18"/>
        <v>0.14974755771280371</v>
      </c>
      <c r="AF40">
        <f t="shared" si="19"/>
        <v>149.74755771280371</v>
      </c>
      <c r="AG40">
        <f t="shared" si="20"/>
        <v>106.83680126185469</v>
      </c>
      <c r="AH40">
        <f t="shared" si="21"/>
        <v>5.6366345012896901E-3</v>
      </c>
      <c r="AJ40">
        <v>8</v>
      </c>
      <c r="AK40">
        <v>17.275564877661253</v>
      </c>
      <c r="AL40">
        <v>441.92578142270719</v>
      </c>
    </row>
    <row r="41" spans="2:38" x14ac:dyDescent="0.2">
      <c r="B41">
        <v>1120</v>
      </c>
      <c r="C41">
        <v>1600000</v>
      </c>
      <c r="E41">
        <v>699.95200999999997</v>
      </c>
      <c r="F41">
        <v>-548154.33129999996</v>
      </c>
      <c r="G41" s="2">
        <v>2531716.2280799998</v>
      </c>
      <c r="H41">
        <v>450.56234999999998</v>
      </c>
      <c r="J41">
        <f t="shared" si="12"/>
        <v>1563.0503295229282</v>
      </c>
      <c r="K41">
        <f t="shared" si="13"/>
        <v>0.11521448410657339</v>
      </c>
      <c r="L41">
        <f t="shared" si="14"/>
        <v>0.99881069010961998</v>
      </c>
      <c r="M41">
        <f t="shared" si="15"/>
        <v>-51.703469999949448</v>
      </c>
      <c r="N41">
        <f t="shared" si="16"/>
        <v>-4.4671344999995197</v>
      </c>
      <c r="P41">
        <f t="shared" si="5"/>
        <v>1120</v>
      </c>
      <c r="Q41">
        <v>1600000</v>
      </c>
      <c r="R41">
        <v>699.95200999999997</v>
      </c>
      <c r="S41">
        <v>-548154.33129999996</v>
      </c>
      <c r="T41" s="2">
        <v>2531716.2280799998</v>
      </c>
      <c r="U41">
        <v>450.56234999999998</v>
      </c>
      <c r="V41">
        <v>1655.94706</v>
      </c>
      <c r="W41">
        <f t="shared" si="9"/>
        <v>0.16559470600000001</v>
      </c>
      <c r="Y41">
        <v>1600000</v>
      </c>
      <c r="Z41">
        <v>29.021999999999998</v>
      </c>
      <c r="AA41">
        <v>100.163</v>
      </c>
      <c r="AB41">
        <v>71.141000000000005</v>
      </c>
      <c r="AD41">
        <f t="shared" si="17"/>
        <v>188424.90043875572</v>
      </c>
      <c r="AE41">
        <f t="shared" si="18"/>
        <v>0.16933756117240648</v>
      </c>
      <c r="AF41">
        <f t="shared" si="19"/>
        <v>169.33756117240648</v>
      </c>
      <c r="AG41">
        <f t="shared" si="20"/>
        <v>101.31203128948097</v>
      </c>
      <c r="AH41">
        <f t="shared" si="21"/>
        <v>5.944012693609127E-3</v>
      </c>
      <c r="AJ41">
        <v>9</v>
      </c>
      <c r="AK41">
        <v>16.524360678777509</v>
      </c>
      <c r="AL41">
        <v>420.23574085210947</v>
      </c>
    </row>
    <row r="42" spans="2:38" x14ac:dyDescent="0.2">
      <c r="B42">
        <v>1200</v>
      </c>
      <c r="C42">
        <v>1700000</v>
      </c>
      <c r="E42">
        <v>699.92061999999999</v>
      </c>
      <c r="F42">
        <v>-548157.38783000002</v>
      </c>
      <c r="G42" s="2">
        <v>2531716.2280799998</v>
      </c>
      <c r="H42">
        <v>572.20776999999998</v>
      </c>
      <c r="J42">
        <f t="shared" si="12"/>
        <v>1559.9937995228684</v>
      </c>
      <c r="K42">
        <f t="shared" si="13"/>
        <v>0.12344409011418578</v>
      </c>
      <c r="L42">
        <f t="shared" si="14"/>
        <v>0.99881069010961998</v>
      </c>
      <c r="M42">
        <f t="shared" si="15"/>
        <v>-54.760000000009313</v>
      </c>
      <c r="N42">
        <f t="shared" si="16"/>
        <v>-4.5382066250007487</v>
      </c>
      <c r="P42">
        <f t="shared" si="5"/>
        <v>1200</v>
      </c>
      <c r="Q42">
        <v>1700000</v>
      </c>
      <c r="R42">
        <v>699.92061999999999</v>
      </c>
      <c r="S42">
        <v>-548157.38783000002</v>
      </c>
      <c r="T42" s="2">
        <v>2531716.2280799998</v>
      </c>
      <c r="U42">
        <v>572.20776999999998</v>
      </c>
      <c r="V42">
        <v>1965.8969300000001</v>
      </c>
      <c r="W42">
        <f t="shared" si="9"/>
        <v>0.19658969300000001</v>
      </c>
      <c r="Y42">
        <v>1700000</v>
      </c>
      <c r="Z42">
        <v>28.365100000000002</v>
      </c>
      <c r="AA42">
        <v>99.200999999999993</v>
      </c>
      <c r="AB42">
        <v>70.835899999999995</v>
      </c>
      <c r="AD42">
        <f t="shared" si="17"/>
        <v>186011.00799149807</v>
      </c>
      <c r="AE42">
        <f t="shared" si="18"/>
        <v>0.20364194904785474</v>
      </c>
      <c r="AF42">
        <f t="shared" si="19"/>
        <v>203.64194904785472</v>
      </c>
      <c r="AG42">
        <f t="shared" si="20"/>
        <v>93.346524177066783</v>
      </c>
      <c r="AH42">
        <f t="shared" si="21"/>
        <v>6.4512311016283932E-3</v>
      </c>
      <c r="AJ42">
        <v>10</v>
      </c>
      <c r="AK42">
        <v>18.864777523364012</v>
      </c>
      <c r="AL42">
        <v>408.4943067084746</v>
      </c>
    </row>
    <row r="43" spans="2:38" x14ac:dyDescent="0.2">
      <c r="B43">
        <v>1280</v>
      </c>
      <c r="C43">
        <v>1800000</v>
      </c>
      <c r="E43">
        <v>700.06150000000002</v>
      </c>
      <c r="F43">
        <v>-548150.75563999999</v>
      </c>
      <c r="G43" s="2">
        <v>2531716.2280799998</v>
      </c>
      <c r="H43">
        <v>682.78815999999995</v>
      </c>
      <c r="J43">
        <f t="shared" si="12"/>
        <v>1566.6259895229014</v>
      </c>
      <c r="K43">
        <f t="shared" si="13"/>
        <v>0.13167369612179816</v>
      </c>
      <c r="L43">
        <f t="shared" si="14"/>
        <v>0.99881069010961998</v>
      </c>
      <c r="M43">
        <f t="shared" si="15"/>
        <v>-48.127809999976307</v>
      </c>
      <c r="N43">
        <f t="shared" si="16"/>
        <v>-4.4170976249995872</v>
      </c>
      <c r="P43">
        <f t="shared" si="5"/>
        <v>1280</v>
      </c>
      <c r="Q43">
        <v>1800000</v>
      </c>
      <c r="R43">
        <v>700.06150000000002</v>
      </c>
      <c r="S43">
        <v>-548150.75563999999</v>
      </c>
      <c r="T43" s="2">
        <v>2531716.2280799998</v>
      </c>
      <c r="U43">
        <v>682.78815999999995</v>
      </c>
      <c r="V43">
        <v>2211.0783499999998</v>
      </c>
      <c r="W43">
        <f t="shared" si="9"/>
        <v>0.22110783499999997</v>
      </c>
      <c r="Y43">
        <v>1800000</v>
      </c>
      <c r="Z43">
        <v>28.7073</v>
      </c>
      <c r="AA43">
        <v>99.350899999999996</v>
      </c>
      <c r="AB43">
        <v>70.643600000000006</v>
      </c>
      <c r="AD43">
        <f t="shared" si="17"/>
        <v>184500.21053363651</v>
      </c>
      <c r="AE43">
        <f t="shared" si="18"/>
        <v>0.23091514231803253</v>
      </c>
      <c r="AF43">
        <f t="shared" si="19"/>
        <v>230.91514231803254</v>
      </c>
      <c r="AG43">
        <f t="shared" si="20"/>
        <v>86.801583424496783</v>
      </c>
      <c r="AH43">
        <f t="shared" si="21"/>
        <v>6.9376614601024608E-3</v>
      </c>
      <c r="AJ43">
        <v>11</v>
      </c>
      <c r="AK43">
        <v>20.094213905093717</v>
      </c>
      <c r="AL43">
        <v>346.65075493971028</v>
      </c>
    </row>
    <row r="44" spans="2:38" x14ac:dyDescent="0.2">
      <c r="B44">
        <v>1360</v>
      </c>
      <c r="C44">
        <v>1900000</v>
      </c>
      <c r="E44">
        <v>699.94173000000001</v>
      </c>
      <c r="F44">
        <v>-548154.99754999997</v>
      </c>
      <c r="G44" s="2">
        <v>2531716.2280799998</v>
      </c>
      <c r="H44">
        <v>789.68385999999998</v>
      </c>
      <c r="J44">
        <f t="shared" si="12"/>
        <v>1562.3840795229189</v>
      </c>
      <c r="K44">
        <f t="shared" si="13"/>
        <v>0.13990330212941054</v>
      </c>
      <c r="L44">
        <f t="shared" si="14"/>
        <v>0.99881069010961998</v>
      </c>
      <c r="M44">
        <f t="shared" si="15"/>
        <v>-52.369719999958761</v>
      </c>
      <c r="N44">
        <f t="shared" si="16"/>
        <v>-4.5530238749997807</v>
      </c>
      <c r="P44">
        <f t="shared" si="5"/>
        <v>1360</v>
      </c>
      <c r="Q44">
        <v>1900000</v>
      </c>
      <c r="R44">
        <v>699.94173000000001</v>
      </c>
      <c r="S44">
        <v>-548154.99754999997</v>
      </c>
      <c r="T44" s="2">
        <v>2531716.2280799998</v>
      </c>
      <c r="U44">
        <v>789.68385999999998</v>
      </c>
      <c r="V44">
        <v>2581.1017299999999</v>
      </c>
      <c r="W44">
        <f t="shared" si="9"/>
        <v>0.258110173</v>
      </c>
      <c r="Y44">
        <v>1900000</v>
      </c>
      <c r="Z44">
        <v>28.2302</v>
      </c>
      <c r="AA44">
        <v>101.05800000000001</v>
      </c>
      <c r="AB44">
        <v>72.827799999999996</v>
      </c>
      <c r="AD44">
        <f t="shared" si="17"/>
        <v>202148.24270707107</v>
      </c>
      <c r="AE44">
        <f t="shared" si="18"/>
        <v>0.24602559925314749</v>
      </c>
      <c r="AF44">
        <f t="shared" si="19"/>
        <v>246.02559925314748</v>
      </c>
      <c r="AG44">
        <f t="shared" si="20"/>
        <v>89.510052763381012</v>
      </c>
      <c r="AH44">
        <f t="shared" si="21"/>
        <v>6.727735951535075E-3</v>
      </c>
      <c r="AJ44">
        <v>12</v>
      </c>
      <c r="AK44">
        <v>21.151471908348327</v>
      </c>
      <c r="AL44">
        <v>344.03120564046304</v>
      </c>
    </row>
    <row r="45" spans="2:38" x14ac:dyDescent="0.2">
      <c r="B45">
        <v>1440</v>
      </c>
      <c r="C45">
        <v>2000000</v>
      </c>
      <c r="E45">
        <v>700.04304000000002</v>
      </c>
      <c r="F45">
        <v>-548147.44813000003</v>
      </c>
      <c r="G45" s="2">
        <v>2531716.2280799998</v>
      </c>
      <c r="H45">
        <v>909.29224999999997</v>
      </c>
      <c r="J45">
        <f t="shared" si="12"/>
        <v>1569.9334995228564</v>
      </c>
      <c r="K45">
        <f t="shared" si="13"/>
        <v>0.14813290813702293</v>
      </c>
      <c r="L45">
        <f t="shared" si="14"/>
        <v>0.99881069010961998</v>
      </c>
      <c r="M45">
        <f t="shared" si="15"/>
        <v>-44.820300000021234</v>
      </c>
      <c r="N45">
        <f t="shared" si="16"/>
        <v>-4.4056322500007807</v>
      </c>
      <c r="P45">
        <f t="shared" si="5"/>
        <v>1440</v>
      </c>
      <c r="Q45">
        <v>2000000</v>
      </c>
      <c r="R45">
        <v>700.04304000000002</v>
      </c>
      <c r="S45">
        <v>-548147.44813000003</v>
      </c>
      <c r="T45" s="2">
        <v>2531716.2280799998</v>
      </c>
      <c r="U45">
        <v>909.29224999999997</v>
      </c>
      <c r="V45">
        <v>2924.3384000000001</v>
      </c>
      <c r="W45">
        <f t="shared" si="9"/>
        <v>0.29243384</v>
      </c>
      <c r="Y45">
        <v>2000000</v>
      </c>
      <c r="Z45">
        <v>27.816299999999998</v>
      </c>
      <c r="AA45">
        <v>101.181</v>
      </c>
      <c r="AB45">
        <v>73.364699999999999</v>
      </c>
      <c r="AD45">
        <f t="shared" si="17"/>
        <v>206652.1060378062</v>
      </c>
      <c r="AE45">
        <f t="shared" si="18"/>
        <v>0.27266722496299717</v>
      </c>
      <c r="AF45">
        <f t="shared" si="19"/>
        <v>272.66722496299718</v>
      </c>
      <c r="AG45">
        <f t="shared" si="20"/>
        <v>86.42076267775478</v>
      </c>
      <c r="AH45">
        <f t="shared" si="21"/>
        <v>6.9682328799327972E-3</v>
      </c>
      <c r="AJ45">
        <v>13</v>
      </c>
      <c r="AK45">
        <v>25.826227645008601</v>
      </c>
      <c r="AL45">
        <v>338.77733044526764</v>
      </c>
    </row>
    <row r="46" spans="2:38" x14ac:dyDescent="0.2">
      <c r="B46">
        <v>1520</v>
      </c>
      <c r="C46">
        <v>2100000</v>
      </c>
      <c r="E46">
        <v>699.94937000000004</v>
      </c>
      <c r="F46">
        <v>-548143.84325999999</v>
      </c>
      <c r="G46" s="2">
        <v>2531716.2280799998</v>
      </c>
      <c r="H46">
        <v>1008.26023</v>
      </c>
      <c r="J46">
        <f t="shared" si="12"/>
        <v>1573.5383695228957</v>
      </c>
      <c r="K46">
        <f t="shared" si="13"/>
        <v>0.15636251414463531</v>
      </c>
      <c r="L46">
        <f t="shared" si="14"/>
        <v>0.99881069010961998</v>
      </c>
      <c r="M46">
        <f t="shared" si="15"/>
        <v>-41.215429999982007</v>
      </c>
      <c r="N46">
        <f t="shared" si="16"/>
        <v>-4.4549391249995098</v>
      </c>
      <c r="P46">
        <f t="shared" si="5"/>
        <v>1520</v>
      </c>
      <c r="Q46">
        <v>2100000</v>
      </c>
      <c r="R46">
        <v>699.94937000000004</v>
      </c>
      <c r="S46">
        <v>-548143.84325999999</v>
      </c>
      <c r="T46" s="2">
        <v>2531716.2280799998</v>
      </c>
      <c r="U46">
        <v>1008.26023</v>
      </c>
      <c r="V46">
        <v>3317.7302</v>
      </c>
      <c r="W46">
        <f t="shared" si="9"/>
        <v>0.33177302000000003</v>
      </c>
      <c r="Y46">
        <v>2100000</v>
      </c>
      <c r="Z46">
        <v>27.1007</v>
      </c>
      <c r="AA46">
        <v>101.169</v>
      </c>
      <c r="AB46">
        <v>74.068299999999994</v>
      </c>
      <c r="AD46">
        <f t="shared" si="17"/>
        <v>212654.96575632706</v>
      </c>
      <c r="AE46">
        <f t="shared" si="18"/>
        <v>0.30061502572590182</v>
      </c>
      <c r="AF46">
        <f t="shared" si="19"/>
        <v>300.61502572590183</v>
      </c>
      <c r="AG46">
        <f t="shared" si="20"/>
        <v>84.250539722671149</v>
      </c>
      <c r="AH46">
        <f t="shared" si="21"/>
        <v>7.1477286909053797E-3</v>
      </c>
      <c r="AJ46">
        <v>14</v>
      </c>
      <c r="AK46">
        <v>26.496871482549338</v>
      </c>
      <c r="AL46">
        <v>321.90256076880132</v>
      </c>
    </row>
    <row r="47" spans="2:38" x14ac:dyDescent="0.2">
      <c r="B47">
        <v>1600</v>
      </c>
      <c r="C47">
        <v>2200000</v>
      </c>
      <c r="E47">
        <v>700.00764000000004</v>
      </c>
      <c r="F47">
        <v>-548137.15428000002</v>
      </c>
      <c r="G47">
        <v>2531716.2280799998</v>
      </c>
      <c r="H47">
        <v>1144.98803</v>
      </c>
      <c r="J47">
        <f t="shared" si="12"/>
        <v>1580.2273495228728</v>
      </c>
      <c r="K47">
        <f t="shared" si="13"/>
        <v>0.16459212015224772</v>
      </c>
      <c r="L47">
        <f t="shared" si="14"/>
        <v>0.99881069010961998</v>
      </c>
      <c r="M47">
        <f t="shared" si="15"/>
        <v>-34.526450000004843</v>
      </c>
      <c r="N47">
        <f t="shared" si="16"/>
        <v>-4.4163877500002853</v>
      </c>
      <c r="P47">
        <f t="shared" si="5"/>
        <v>1600</v>
      </c>
      <c r="Q47">
        <v>2200000</v>
      </c>
      <c r="R47">
        <v>700.00764000000004</v>
      </c>
      <c r="S47">
        <v>-548137.15428000002</v>
      </c>
      <c r="T47">
        <v>2531716.2280799998</v>
      </c>
      <c r="U47">
        <v>1144.98803</v>
      </c>
      <c r="V47">
        <v>3695.5065500000001</v>
      </c>
      <c r="W47">
        <f t="shared" si="9"/>
        <v>0.36955065500000001</v>
      </c>
      <c r="Y47">
        <v>2200000</v>
      </c>
      <c r="Z47">
        <v>27.997599999999998</v>
      </c>
      <c r="AA47">
        <v>100.959</v>
      </c>
      <c r="AB47">
        <v>72.961399999999998</v>
      </c>
      <c r="AD47">
        <f t="shared" si="17"/>
        <v>203262.78600955073</v>
      </c>
      <c r="AE47">
        <f t="shared" si="18"/>
        <v>0.35031702914859747</v>
      </c>
      <c r="AF47">
        <f t="shared" si="19"/>
        <v>350.31702914859744</v>
      </c>
      <c r="AG47">
        <f t="shared" si="20"/>
        <v>76.503031084344656</v>
      </c>
      <c r="AH47">
        <f t="shared" si="21"/>
        <v>7.8715835368153454E-3</v>
      </c>
      <c r="AJ47">
        <v>15</v>
      </c>
      <c r="AK47">
        <v>26.212413920369013</v>
      </c>
      <c r="AL47">
        <v>302.18299742906567</v>
      </c>
    </row>
    <row r="48" spans="2:38" x14ac:dyDescent="0.2">
      <c r="B48">
        <v>1680</v>
      </c>
      <c r="C48">
        <v>2300000</v>
      </c>
      <c r="E48">
        <v>699.8415</v>
      </c>
      <c r="F48">
        <v>-548134.61884000001</v>
      </c>
      <c r="G48">
        <v>2531716.2280799998</v>
      </c>
      <c r="H48">
        <v>1260.1909800000001</v>
      </c>
      <c r="J48">
        <f t="shared" si="12"/>
        <v>1582.7627895228798</v>
      </c>
      <c r="K48">
        <f t="shared" si="13"/>
        <v>0.17282172615986011</v>
      </c>
      <c r="L48">
        <f t="shared" si="14"/>
        <v>0.99881069010961998</v>
      </c>
      <c r="M48">
        <f t="shared" si="15"/>
        <v>-31.991009999997914</v>
      </c>
      <c r="N48">
        <f t="shared" si="16"/>
        <v>-4.4683069999999132</v>
      </c>
      <c r="P48">
        <f t="shared" si="5"/>
        <v>1680</v>
      </c>
      <c r="Q48">
        <v>2300000</v>
      </c>
      <c r="R48">
        <v>699.8415</v>
      </c>
      <c r="S48">
        <v>-548134.61884000001</v>
      </c>
      <c r="T48">
        <v>2531716.2280799998</v>
      </c>
      <c r="U48">
        <v>1260.1909800000001</v>
      </c>
      <c r="V48">
        <v>4167.1718300000002</v>
      </c>
      <c r="W48">
        <f t="shared" si="9"/>
        <v>0.41671718300000005</v>
      </c>
      <c r="Y48">
        <v>2300000</v>
      </c>
      <c r="Z48">
        <v>29.380500000000001</v>
      </c>
      <c r="AA48">
        <v>100.55200000000001</v>
      </c>
      <c r="AB48">
        <v>71.171499999999995</v>
      </c>
      <c r="AD48">
        <f t="shared" si="17"/>
        <v>188667.35234497258</v>
      </c>
      <c r="AE48">
        <f t="shared" si="18"/>
        <v>0.42558841798137986</v>
      </c>
      <c r="AF48">
        <f t="shared" si="19"/>
        <v>425.58841798137985</v>
      </c>
      <c r="AG48">
        <f t="shared" si="20"/>
        <v>67.628261656037182</v>
      </c>
      <c r="AH48">
        <f t="shared" si="21"/>
        <v>8.9045612773966873E-3</v>
      </c>
      <c r="AJ48">
        <v>16</v>
      </c>
      <c r="AK48">
        <v>29.524560389668597</v>
      </c>
      <c r="AL48">
        <v>290.11494465925944</v>
      </c>
    </row>
    <row r="49" spans="2:38" x14ac:dyDescent="0.2">
      <c r="B49">
        <v>1760</v>
      </c>
      <c r="C49">
        <v>2400000</v>
      </c>
      <c r="E49">
        <v>700.03914999999995</v>
      </c>
      <c r="F49">
        <v>-548120.81871000002</v>
      </c>
      <c r="G49">
        <v>2531716.2280799998</v>
      </c>
      <c r="H49">
        <v>1413.0142900000001</v>
      </c>
      <c r="J49">
        <f t="shared" si="12"/>
        <v>1596.5629195228685</v>
      </c>
      <c r="K49">
        <f t="shared" si="13"/>
        <v>0.18105133216747249</v>
      </c>
      <c r="L49">
        <f t="shared" si="14"/>
        <v>0.99881069010961998</v>
      </c>
      <c r="M49">
        <f t="shared" si="15"/>
        <v>-18.190880000009201</v>
      </c>
      <c r="N49">
        <f t="shared" si="16"/>
        <v>-4.3274983750001415</v>
      </c>
      <c r="P49">
        <f t="shared" si="5"/>
        <v>1760</v>
      </c>
      <c r="Q49">
        <v>2400000</v>
      </c>
      <c r="R49">
        <v>700.03914999999995</v>
      </c>
      <c r="S49">
        <v>-548120.81871000002</v>
      </c>
      <c r="T49">
        <v>2531716.2280799998</v>
      </c>
      <c r="U49">
        <v>1413.0142900000001</v>
      </c>
      <c r="V49">
        <v>4614.58007</v>
      </c>
      <c r="W49">
        <f t="shared" si="9"/>
        <v>0.461458007</v>
      </c>
      <c r="Y49">
        <v>2400000</v>
      </c>
      <c r="Z49">
        <v>29.2971</v>
      </c>
      <c r="AA49">
        <v>100.637</v>
      </c>
      <c r="AB49">
        <v>71.3399</v>
      </c>
      <c r="AD49">
        <f t="shared" si="17"/>
        <v>190009.74993377083</v>
      </c>
      <c r="AE49">
        <f t="shared" si="18"/>
        <v>0.46795214937074286</v>
      </c>
      <c r="AF49">
        <f t="shared" si="19"/>
        <v>467.95214937074286</v>
      </c>
      <c r="AG49">
        <f t="shared" si="20"/>
        <v>65.013563301202723</v>
      </c>
      <c r="AH49">
        <f t="shared" si="21"/>
        <v>9.2626825760965415E-3</v>
      </c>
      <c r="AJ49">
        <v>17</v>
      </c>
      <c r="AK49">
        <v>28.246220312399476</v>
      </c>
      <c r="AL49">
        <v>285.12845157179299</v>
      </c>
    </row>
    <row r="50" spans="2:38" x14ac:dyDescent="0.2">
      <c r="B50">
        <v>1840</v>
      </c>
      <c r="C50">
        <v>2500000</v>
      </c>
      <c r="E50">
        <v>700.04096000000004</v>
      </c>
      <c r="F50">
        <v>-548117.61705</v>
      </c>
      <c r="G50">
        <v>2531716.2280799998</v>
      </c>
      <c r="H50">
        <v>1571.90542</v>
      </c>
      <c r="J50">
        <f t="shared" si="12"/>
        <v>1599.7645795228891</v>
      </c>
      <c r="K50">
        <f t="shared" si="13"/>
        <v>0.18928093817508487</v>
      </c>
      <c r="L50">
        <f t="shared" si="14"/>
        <v>0.99881069010961998</v>
      </c>
      <c r="M50">
        <f t="shared" si="15"/>
        <v>-14.989219999988563</v>
      </c>
      <c r="N50">
        <f t="shared" si="16"/>
        <v>-4.4599792499997424</v>
      </c>
      <c r="P50">
        <f t="shared" si="5"/>
        <v>1840</v>
      </c>
      <c r="Q50">
        <v>2500000</v>
      </c>
      <c r="R50">
        <v>700.04096000000004</v>
      </c>
      <c r="S50">
        <v>-548117.61705</v>
      </c>
      <c r="T50">
        <v>2531716.2280799998</v>
      </c>
      <c r="U50">
        <v>1571.90542</v>
      </c>
      <c r="V50">
        <v>5141.9935599999999</v>
      </c>
      <c r="W50">
        <f t="shared" si="9"/>
        <v>0.514199356</v>
      </c>
      <c r="Y50">
        <v>2500000</v>
      </c>
      <c r="Z50">
        <v>28.347000000000001</v>
      </c>
      <c r="AA50">
        <v>100.369</v>
      </c>
      <c r="AB50">
        <v>72.022000000000006</v>
      </c>
      <c r="AD50">
        <f t="shared" si="17"/>
        <v>195512.23007693249</v>
      </c>
      <c r="AE50">
        <f t="shared" si="18"/>
        <v>0.50676048796608386</v>
      </c>
      <c r="AF50">
        <f t="shared" si="19"/>
        <v>506.76048796608387</v>
      </c>
      <c r="AG50">
        <f t="shared" si="20"/>
        <v>63.987752691483017</v>
      </c>
      <c r="AH50">
        <f t="shared" si="21"/>
        <v>9.4111759621174334E-3</v>
      </c>
      <c r="AJ50">
        <v>18</v>
      </c>
      <c r="AK50">
        <v>34.670847723905659</v>
      </c>
      <c r="AL50">
        <v>273.7776219902517</v>
      </c>
    </row>
    <row r="51" spans="2:38" x14ac:dyDescent="0.2">
      <c r="B51">
        <v>1920</v>
      </c>
      <c r="C51">
        <v>2600000</v>
      </c>
      <c r="E51">
        <v>699.99406999999997</v>
      </c>
      <c r="F51">
        <v>-548107.79081000003</v>
      </c>
      <c r="G51">
        <v>2531716.2280799998</v>
      </c>
      <c r="H51">
        <v>1754.1703</v>
      </c>
      <c r="J51">
        <f t="shared" si="12"/>
        <v>1609.5908195228549</v>
      </c>
      <c r="K51">
        <f t="shared" si="13"/>
        <v>0.19751054418269726</v>
      </c>
      <c r="L51">
        <f t="shared" si="14"/>
        <v>0.99881069010961998</v>
      </c>
      <c r="M51">
        <f t="shared" si="15"/>
        <v>-5.1629800000227988</v>
      </c>
      <c r="N51">
        <f t="shared" si="16"/>
        <v>-4.3771720000004279</v>
      </c>
      <c r="P51">
        <f t="shared" si="5"/>
        <v>1920</v>
      </c>
      <c r="Q51">
        <v>2600000</v>
      </c>
      <c r="R51">
        <v>699.99406999999997</v>
      </c>
      <c r="S51">
        <v>-548107.79081000003</v>
      </c>
      <c r="T51">
        <v>2531716.2280799998</v>
      </c>
      <c r="U51">
        <v>1754.1703</v>
      </c>
      <c r="V51">
        <v>5678.0444299999999</v>
      </c>
      <c r="W51">
        <f t="shared" si="9"/>
        <v>0.56780444299999999</v>
      </c>
      <c r="Y51">
        <v>2600000</v>
      </c>
      <c r="Z51">
        <v>28.777000000000001</v>
      </c>
      <c r="AA51">
        <v>100.48399999999999</v>
      </c>
      <c r="AB51">
        <v>71.706999999999994</v>
      </c>
      <c r="AD51">
        <f t="shared" si="17"/>
        <v>192958.11936716046</v>
      </c>
      <c r="AE51">
        <f t="shared" si="18"/>
        <v>0.56699714947875568</v>
      </c>
      <c r="AF51">
        <f t="shared" si="19"/>
        <v>566.99714947875566</v>
      </c>
      <c r="AG51">
        <f t="shared" si="20"/>
        <v>60.520510147345838</v>
      </c>
      <c r="AH51">
        <f t="shared" si="21"/>
        <v>9.9503457345924192E-3</v>
      </c>
      <c r="AJ51">
        <v>19</v>
      </c>
      <c r="AK51">
        <v>36.052788173149175</v>
      </c>
      <c r="AL51">
        <v>242.12863222579969</v>
      </c>
    </row>
    <row r="52" spans="2:38" x14ac:dyDescent="0.2">
      <c r="B52">
        <v>2000</v>
      </c>
      <c r="C52">
        <v>2700000</v>
      </c>
      <c r="E52">
        <v>700.09541000000002</v>
      </c>
      <c r="F52">
        <v>-548091.63656999997</v>
      </c>
      <c r="G52">
        <v>2531716.2280799998</v>
      </c>
      <c r="H52">
        <v>1924.1491799999999</v>
      </c>
      <c r="J52">
        <f t="shared" si="12"/>
        <v>1625.7450595229166</v>
      </c>
      <c r="K52">
        <f t="shared" si="13"/>
        <v>0.20574015019030964</v>
      </c>
      <c r="L52">
        <f t="shared" si="14"/>
        <v>0.99881069010961998</v>
      </c>
      <c r="M52">
        <f t="shared" si="15"/>
        <v>10.991260000038892</v>
      </c>
      <c r="N52">
        <f t="shared" si="16"/>
        <v>-4.2980719999992285</v>
      </c>
      <c r="P52">
        <f t="shared" si="5"/>
        <v>2000</v>
      </c>
      <c r="Q52">
        <v>2700000</v>
      </c>
      <c r="R52">
        <v>700.09541000000002</v>
      </c>
      <c r="S52">
        <v>-548091.63656999997</v>
      </c>
      <c r="T52">
        <v>2531716.2280799998</v>
      </c>
      <c r="U52">
        <v>1924.1491799999999</v>
      </c>
      <c r="V52">
        <v>6210.07978</v>
      </c>
      <c r="W52">
        <f t="shared" si="9"/>
        <v>0.62100797800000007</v>
      </c>
      <c r="Y52">
        <v>2700000</v>
      </c>
      <c r="Z52">
        <v>28.945399999999999</v>
      </c>
      <c r="AA52">
        <v>99.864400000000003</v>
      </c>
      <c r="AB52">
        <v>70.918999999999997</v>
      </c>
      <c r="AD52">
        <f t="shared" si="17"/>
        <v>186666.42377321585</v>
      </c>
      <c r="AE52">
        <f t="shared" si="18"/>
        <v>0.64102669997512118</v>
      </c>
      <c r="AF52">
        <f t="shared" si="19"/>
        <v>641.02669997512123</v>
      </c>
      <c r="AG52">
        <f t="shared" si="20"/>
        <v>56.20526019811529</v>
      </c>
      <c r="AH52">
        <f t="shared" si="21"/>
        <v>1.0714299655892231E-2</v>
      </c>
      <c r="AJ52">
        <v>20</v>
      </c>
      <c r="AK52">
        <v>39.597088349032994</v>
      </c>
      <c r="AL52">
        <v>236.66521607731991</v>
      </c>
    </row>
    <row r="53" spans="2:38" x14ac:dyDescent="0.2">
      <c r="B53">
        <v>2080</v>
      </c>
      <c r="C53">
        <v>2800000</v>
      </c>
      <c r="E53">
        <v>699.91819999999996</v>
      </c>
      <c r="F53">
        <v>-548079.49062000006</v>
      </c>
      <c r="G53">
        <v>2531716.2280799998</v>
      </c>
      <c r="H53">
        <v>2083.5604499999999</v>
      </c>
      <c r="J53">
        <f t="shared" si="12"/>
        <v>1637.8910095228348</v>
      </c>
      <c r="K53">
        <f t="shared" si="13"/>
        <v>0.21396975619792202</v>
      </c>
      <c r="L53">
        <f t="shared" si="14"/>
        <v>0.99881069010961998</v>
      </c>
      <c r="M53">
        <f t="shared" si="15"/>
        <v>23.137209999957122</v>
      </c>
      <c r="N53">
        <f t="shared" si="16"/>
        <v>-4.3481756250010219</v>
      </c>
      <c r="P53">
        <f t="shared" si="5"/>
        <v>2080</v>
      </c>
      <c r="Q53">
        <v>2800000</v>
      </c>
      <c r="R53">
        <v>699.91819999999996</v>
      </c>
      <c r="S53">
        <v>-548079.49062000006</v>
      </c>
      <c r="T53">
        <v>2531716.2280799998</v>
      </c>
      <c r="U53">
        <v>2083.5604499999999</v>
      </c>
      <c r="V53">
        <v>6736.7984800000004</v>
      </c>
      <c r="W53">
        <f t="shared" si="9"/>
        <v>0.67367984800000003</v>
      </c>
      <c r="Y53">
        <v>2800000</v>
      </c>
      <c r="Z53">
        <v>28.1431</v>
      </c>
      <c r="AA53">
        <v>100.06399999999999</v>
      </c>
      <c r="AB53">
        <v>71.920900000000003</v>
      </c>
      <c r="AD53">
        <f t="shared" si="17"/>
        <v>194690.0416027976</v>
      </c>
      <c r="AE53">
        <f t="shared" si="18"/>
        <v>0.66673762724101315</v>
      </c>
      <c r="AF53">
        <f t="shared" si="19"/>
        <v>666.73762724101312</v>
      </c>
      <c r="AG53">
        <f t="shared" si="20"/>
        <v>56.366511083271497</v>
      </c>
      <c r="AH53">
        <f t="shared" si="21"/>
        <v>1.0683648649290296E-2</v>
      </c>
      <c r="AJ53">
        <v>21</v>
      </c>
      <c r="AK53">
        <v>36.459744284869053</v>
      </c>
      <c r="AL53">
        <v>236.65765052897819</v>
      </c>
    </row>
    <row r="54" spans="2:38" x14ac:dyDescent="0.2">
      <c r="B54">
        <v>2160</v>
      </c>
      <c r="C54">
        <v>2900000</v>
      </c>
      <c r="E54">
        <v>700.09689000000003</v>
      </c>
      <c r="F54">
        <v>-548063.28049999999</v>
      </c>
      <c r="G54">
        <v>2531716.2280799998</v>
      </c>
      <c r="H54">
        <v>2288.48578</v>
      </c>
      <c r="J54">
        <f t="shared" si="12"/>
        <v>1654.1011295228964</v>
      </c>
      <c r="K54">
        <f t="shared" si="13"/>
        <v>0.22219936220553441</v>
      </c>
      <c r="L54">
        <f t="shared" si="14"/>
        <v>0.99881069010961998</v>
      </c>
      <c r="M54">
        <f t="shared" si="15"/>
        <v>39.347330000018701</v>
      </c>
      <c r="N54">
        <f t="shared" si="16"/>
        <v>-4.2973734999992299</v>
      </c>
      <c r="P54">
        <f t="shared" si="5"/>
        <v>2160</v>
      </c>
      <c r="Q54">
        <v>2900000</v>
      </c>
      <c r="R54">
        <v>700.09689000000003</v>
      </c>
      <c r="S54">
        <v>-548063.28049999999</v>
      </c>
      <c r="T54">
        <v>2531716.2280799998</v>
      </c>
      <c r="U54">
        <v>2288.48578</v>
      </c>
      <c r="V54">
        <v>7429.7113099999997</v>
      </c>
      <c r="W54">
        <f t="shared" si="9"/>
        <v>0.74297113100000001</v>
      </c>
      <c r="Y54">
        <v>2900000</v>
      </c>
      <c r="Z54">
        <v>28.133800000000001</v>
      </c>
      <c r="AA54">
        <v>99.6297</v>
      </c>
      <c r="AB54">
        <v>71.495900000000006</v>
      </c>
      <c r="AD54">
        <f t="shared" si="17"/>
        <v>191258.96891705383</v>
      </c>
      <c r="AE54">
        <f t="shared" si="18"/>
        <v>0.74850598219193565</v>
      </c>
      <c r="AF54">
        <f t="shared" si="19"/>
        <v>748.50598219193569</v>
      </c>
      <c r="AG54">
        <f t="shared" si="20"/>
        <v>53.322292167523059</v>
      </c>
      <c r="AH54">
        <f t="shared" si="21"/>
        <v>1.1293588019585946E-2</v>
      </c>
      <c r="AJ54">
        <v>22</v>
      </c>
      <c r="AK54">
        <v>44.956901911028353</v>
      </c>
      <c r="AL54">
        <v>226.67994378606011</v>
      </c>
    </row>
    <row r="55" spans="2:38" x14ac:dyDescent="0.2">
      <c r="B55">
        <v>2240</v>
      </c>
      <c r="C55">
        <v>3000000</v>
      </c>
      <c r="E55">
        <v>700.00617999999997</v>
      </c>
      <c r="F55">
        <v>-548048.88743999996</v>
      </c>
      <c r="G55">
        <v>2531716.2280799998</v>
      </c>
      <c r="H55">
        <v>2536.1357899999998</v>
      </c>
      <c r="J55">
        <f t="shared" si="12"/>
        <v>1668.4941895229276</v>
      </c>
      <c r="K55">
        <f t="shared" si="13"/>
        <v>0.23042896821314679</v>
      </c>
      <c r="L55">
        <f t="shared" si="14"/>
        <v>0.99881069010961998</v>
      </c>
      <c r="M55">
        <f t="shared" si="15"/>
        <v>53.740390000049956</v>
      </c>
      <c r="N55">
        <f t="shared" si="16"/>
        <v>-4.320086749999609</v>
      </c>
      <c r="P55">
        <f t="shared" si="5"/>
        <v>2240</v>
      </c>
      <c r="Q55">
        <v>3000000</v>
      </c>
      <c r="R55">
        <v>700.00617999999997</v>
      </c>
      <c r="S55">
        <v>-548048.88743999996</v>
      </c>
      <c r="T55">
        <v>2531716.2280799998</v>
      </c>
      <c r="U55">
        <v>2536.1357899999998</v>
      </c>
      <c r="V55">
        <v>8063.1932399999996</v>
      </c>
      <c r="W55">
        <f t="shared" si="9"/>
        <v>0.80631932399999995</v>
      </c>
      <c r="Y55">
        <v>3000000</v>
      </c>
      <c r="Z55">
        <v>29.388999999999999</v>
      </c>
      <c r="AA55">
        <v>99.675700000000006</v>
      </c>
      <c r="AB55">
        <v>70.286699999999996</v>
      </c>
      <c r="AD55">
        <f t="shared" si="17"/>
        <v>181717.96220433828</v>
      </c>
      <c r="AE55">
        <f t="shared" si="18"/>
        <v>0.85497685246227106</v>
      </c>
      <c r="AF55">
        <f t="shared" si="19"/>
        <v>854.97685246227104</v>
      </c>
      <c r="AG55">
        <f t="shared" si="20"/>
        <v>48.852927160469875</v>
      </c>
      <c r="AH55">
        <f t="shared" si="21"/>
        <v>1.2326794626285562E-2</v>
      </c>
      <c r="AJ55">
        <v>23</v>
      </c>
      <c r="AK55">
        <v>42.878151982094835</v>
      </c>
      <c r="AL55">
        <v>207.98284517959439</v>
      </c>
    </row>
    <row r="56" spans="2:38" x14ac:dyDescent="0.2">
      <c r="B56">
        <v>2320</v>
      </c>
      <c r="C56">
        <v>3100000</v>
      </c>
      <c r="E56">
        <v>700.01728000000003</v>
      </c>
      <c r="F56">
        <v>-548036.12326000002</v>
      </c>
      <c r="G56">
        <v>2531716.2280799998</v>
      </c>
      <c r="H56">
        <v>2746.1904199999999</v>
      </c>
      <c r="J56">
        <f t="shared" si="12"/>
        <v>1681.2583695228677</v>
      </c>
      <c r="K56">
        <f t="shared" si="13"/>
        <v>0.23865857422075917</v>
      </c>
      <c r="L56">
        <f t="shared" si="14"/>
        <v>0.99881069010961998</v>
      </c>
      <c r="M56">
        <f t="shared" si="15"/>
        <v>66.504569999990053</v>
      </c>
      <c r="N56">
        <f t="shared" si="16"/>
        <v>-4.3404477500007488</v>
      </c>
      <c r="P56">
        <f t="shared" si="5"/>
        <v>2320</v>
      </c>
      <c r="Q56">
        <v>3100000</v>
      </c>
      <c r="R56">
        <v>700.01728000000003</v>
      </c>
      <c r="S56">
        <v>-548036.12326000002</v>
      </c>
      <c r="T56">
        <v>2531716.2280799998</v>
      </c>
      <c r="U56">
        <v>2746.1904199999999</v>
      </c>
      <c r="V56">
        <v>8885.7624099999994</v>
      </c>
      <c r="W56">
        <f t="shared" si="9"/>
        <v>0.88857624099999999</v>
      </c>
      <c r="Y56">
        <v>3100000</v>
      </c>
      <c r="Z56">
        <v>27.723099999999999</v>
      </c>
      <c r="AA56">
        <v>99.445400000000006</v>
      </c>
      <c r="AB56">
        <v>71.722300000000004</v>
      </c>
      <c r="AD56">
        <f t="shared" si="17"/>
        <v>193081.65915503155</v>
      </c>
      <c r="AE56">
        <f t="shared" si="18"/>
        <v>0.88674514924974979</v>
      </c>
      <c r="AF56">
        <f t="shared" si="19"/>
        <v>886.74514924974983</v>
      </c>
      <c r="AG56">
        <f t="shared" si="20"/>
        <v>50.118006527224139</v>
      </c>
      <c r="AH56">
        <f t="shared" si="21"/>
        <v>1.2015641517443127E-2</v>
      </c>
      <c r="AJ56">
        <v>24</v>
      </c>
      <c r="AK56">
        <v>50.443634037721765</v>
      </c>
      <c r="AL56">
        <v>196.01973708738086</v>
      </c>
    </row>
    <row r="57" spans="2:38" x14ac:dyDescent="0.2">
      <c r="B57">
        <v>2400</v>
      </c>
      <c r="C57">
        <v>3200000</v>
      </c>
      <c r="E57">
        <v>700.13251000000002</v>
      </c>
      <c r="F57">
        <v>-548021.71406999999</v>
      </c>
      <c r="G57">
        <v>2531716.2280799998</v>
      </c>
      <c r="H57">
        <v>3018.0948600000002</v>
      </c>
      <c r="J57">
        <f t="shared" si="12"/>
        <v>1695.6675595229026</v>
      </c>
      <c r="K57">
        <f t="shared" si="13"/>
        <v>0.24688818022837156</v>
      </c>
      <c r="L57">
        <f t="shared" si="14"/>
        <v>0.99881069010961998</v>
      </c>
      <c r="M57">
        <f t="shared" si="15"/>
        <v>80.913760000024922</v>
      </c>
      <c r="N57">
        <f t="shared" si="16"/>
        <v>-4.3198851249995638</v>
      </c>
      <c r="P57">
        <f t="shared" si="5"/>
        <v>2400</v>
      </c>
      <c r="Q57">
        <v>3200000</v>
      </c>
      <c r="R57">
        <v>700.13251000000002</v>
      </c>
      <c r="S57">
        <v>-548021.71406999999</v>
      </c>
      <c r="T57">
        <v>2531716.2280799998</v>
      </c>
      <c r="U57">
        <v>3018.0948600000002</v>
      </c>
      <c r="V57">
        <v>9627.6819500000001</v>
      </c>
      <c r="W57">
        <f t="shared" si="9"/>
        <v>0.9627681950000001</v>
      </c>
      <c r="Y57">
        <v>3200000</v>
      </c>
      <c r="Z57">
        <v>27.245899999999999</v>
      </c>
      <c r="AA57">
        <v>99.395200000000003</v>
      </c>
      <c r="AB57">
        <v>72.149299999999997</v>
      </c>
      <c r="AD57">
        <f t="shared" si="17"/>
        <v>196550.7762426273</v>
      </c>
      <c r="AE57">
        <f t="shared" si="18"/>
        <v>0.94382639436469695</v>
      </c>
      <c r="AF57">
        <f t="shared" si="19"/>
        <v>943.82639436469697</v>
      </c>
      <c r="AG57">
        <f t="shared" si="20"/>
        <v>49.31786560554589</v>
      </c>
      <c r="AH57">
        <f t="shared" si="21"/>
        <v>1.2210585202865741E-2</v>
      </c>
      <c r="AJ57">
        <v>25</v>
      </c>
      <c r="AK57">
        <v>58.335502038930777</v>
      </c>
      <c r="AL57">
        <v>193.41079070249398</v>
      </c>
    </row>
    <row r="58" spans="2:38" x14ac:dyDescent="0.2">
      <c r="B58">
        <v>2480</v>
      </c>
      <c r="C58">
        <v>3300000</v>
      </c>
      <c r="E58">
        <v>700.06276000000003</v>
      </c>
      <c r="F58">
        <v>-548001.98493000004</v>
      </c>
      <c r="G58">
        <v>2531716.2280799998</v>
      </c>
      <c r="H58">
        <v>3261.7055500000001</v>
      </c>
      <c r="J58">
        <f t="shared" si="12"/>
        <v>1715.3966995228548</v>
      </c>
      <c r="K58">
        <f t="shared" si="13"/>
        <v>0.25511778623598397</v>
      </c>
      <c r="L58">
        <f t="shared" si="14"/>
        <v>0.99881069010961998</v>
      </c>
      <c r="M58">
        <f t="shared" si="15"/>
        <v>100.64289999997709</v>
      </c>
      <c r="N58">
        <f t="shared" si="16"/>
        <v>-4.2533857500005983</v>
      </c>
      <c r="P58">
        <f t="shared" si="5"/>
        <v>2480</v>
      </c>
      <c r="Q58">
        <v>3300000</v>
      </c>
      <c r="R58">
        <v>700.06276000000003</v>
      </c>
      <c r="S58">
        <v>-548001.98493000004</v>
      </c>
      <c r="T58">
        <v>2531716.2280799998</v>
      </c>
      <c r="U58">
        <v>3261.7055500000001</v>
      </c>
      <c r="V58">
        <v>10436.066500000001</v>
      </c>
      <c r="W58">
        <f t="shared" si="9"/>
        <v>1.0436066500000001</v>
      </c>
      <c r="Y58">
        <v>3300000</v>
      </c>
      <c r="Z58">
        <v>28.020700000000001</v>
      </c>
      <c r="AA58">
        <v>99.453999999999994</v>
      </c>
      <c r="AB58">
        <v>71.433300000000003</v>
      </c>
      <c r="AD58">
        <f t="shared" si="17"/>
        <v>190757.02413043586</v>
      </c>
      <c r="AE58">
        <f t="shared" si="18"/>
        <v>1.0541476522695494</v>
      </c>
      <c r="AF58">
        <f t="shared" si="19"/>
        <v>1054.1476522695493</v>
      </c>
      <c r="AG58">
        <f t="shared" si="20"/>
        <v>46.320112875543735</v>
      </c>
      <c r="AH58">
        <f t="shared" si="21"/>
        <v>1.3000831876598291E-2</v>
      </c>
      <c r="AJ58">
        <v>26</v>
      </c>
      <c r="AK58">
        <v>46.665095948315887</v>
      </c>
      <c r="AL58">
        <v>192.8201407520823</v>
      </c>
    </row>
    <row r="59" spans="2:38" x14ac:dyDescent="0.2">
      <c r="B59">
        <v>2560</v>
      </c>
      <c r="C59">
        <v>3400000</v>
      </c>
      <c r="E59">
        <v>700.15269000000001</v>
      </c>
      <c r="F59">
        <v>-547980.22507000004</v>
      </c>
      <c r="G59">
        <v>2531716.2280799998</v>
      </c>
      <c r="H59">
        <v>3509.0466999999999</v>
      </c>
      <c r="J59">
        <f t="shared" si="12"/>
        <v>1737.1565595228458</v>
      </c>
      <c r="K59">
        <f t="shared" si="13"/>
        <v>0.26334739224359632</v>
      </c>
      <c r="L59">
        <f t="shared" si="14"/>
        <v>0.99881069010961998</v>
      </c>
      <c r="M59">
        <f t="shared" si="15"/>
        <v>122.40275999996811</v>
      </c>
      <c r="N59">
        <f t="shared" si="16"/>
        <v>-4.2280017500001126</v>
      </c>
      <c r="P59">
        <f t="shared" si="5"/>
        <v>2560</v>
      </c>
      <c r="Q59">
        <v>3400000</v>
      </c>
      <c r="R59">
        <v>700.15269000000001</v>
      </c>
      <c r="S59">
        <v>-547980.22507000004</v>
      </c>
      <c r="T59">
        <v>2531716.2280799998</v>
      </c>
      <c r="U59">
        <v>3509.0466999999999</v>
      </c>
      <c r="V59">
        <v>11239.79117</v>
      </c>
      <c r="W59">
        <f t="shared" si="9"/>
        <v>1.1239791170000002</v>
      </c>
      <c r="Y59">
        <v>3400000</v>
      </c>
      <c r="Z59">
        <v>28.308499999999999</v>
      </c>
      <c r="AA59">
        <v>99.235299999999995</v>
      </c>
      <c r="AB59">
        <v>70.9268</v>
      </c>
      <c r="AD59">
        <f t="shared" si="17"/>
        <v>186728.02186041602</v>
      </c>
      <c r="AE59">
        <f t="shared" si="18"/>
        <v>1.1598288106230035</v>
      </c>
      <c r="AF59">
        <f t="shared" si="19"/>
        <v>1159.8288106230034</v>
      </c>
      <c r="AG59">
        <f t="shared" si="20"/>
        <v>43.924849517321292</v>
      </c>
      <c r="AH59">
        <f t="shared" si="21"/>
        <v>1.3709779466917213E-2</v>
      </c>
      <c r="AJ59">
        <v>27</v>
      </c>
      <c r="AK59">
        <v>52.895011453033668</v>
      </c>
      <c r="AL59">
        <v>188.66474943357065</v>
      </c>
    </row>
    <row r="60" spans="2:38" x14ac:dyDescent="0.2">
      <c r="B60">
        <v>2640</v>
      </c>
      <c r="C60">
        <v>3500000</v>
      </c>
      <c r="E60">
        <v>700.10071000000005</v>
      </c>
      <c r="F60">
        <v>-547961.30495000002</v>
      </c>
      <c r="G60">
        <v>2531716.2280799998</v>
      </c>
      <c r="H60">
        <v>3811.9335000000001</v>
      </c>
      <c r="J60">
        <f t="shared" si="12"/>
        <v>1756.0766795228701</v>
      </c>
      <c r="K60">
        <f t="shared" si="13"/>
        <v>0.27157699825120873</v>
      </c>
      <c r="L60">
        <f t="shared" si="14"/>
        <v>0.99881069010961998</v>
      </c>
      <c r="M60">
        <f t="shared" si="15"/>
        <v>141.32287999999244</v>
      </c>
      <c r="N60">
        <f t="shared" si="16"/>
        <v>-4.2634984999996961</v>
      </c>
      <c r="P60">
        <f t="shared" si="5"/>
        <v>2640</v>
      </c>
      <c r="Q60">
        <v>3500000</v>
      </c>
      <c r="R60">
        <v>700.10071000000005</v>
      </c>
      <c r="S60">
        <v>-547961.30495000002</v>
      </c>
      <c r="T60">
        <v>2531716.2280799998</v>
      </c>
      <c r="U60">
        <v>3811.9335000000001</v>
      </c>
      <c r="V60">
        <v>12297.58562</v>
      </c>
      <c r="W60">
        <f t="shared" si="9"/>
        <v>1.229758562</v>
      </c>
      <c r="Y60">
        <v>3500000</v>
      </c>
      <c r="Z60">
        <v>27.442499999999999</v>
      </c>
      <c r="AA60">
        <v>99.687700000000007</v>
      </c>
      <c r="AB60">
        <v>72.245199999999997</v>
      </c>
      <c r="AD60">
        <f t="shared" si="17"/>
        <v>197335.57739951022</v>
      </c>
      <c r="AE60">
        <f t="shared" si="18"/>
        <v>1.200769397123495</v>
      </c>
      <c r="AF60">
        <f t="shared" si="19"/>
        <v>1200.7693971234949</v>
      </c>
      <c r="AG60">
        <f t="shared" si="20"/>
        <v>45.013441178024635</v>
      </c>
      <c r="AH60">
        <f t="shared" si="21"/>
        <v>1.3378226241765122E-2</v>
      </c>
      <c r="AJ60">
        <v>28</v>
      </c>
      <c r="AK60">
        <v>65.501799152272142</v>
      </c>
      <c r="AL60">
        <v>174.17083891955366</v>
      </c>
    </row>
    <row r="61" spans="2:38" x14ac:dyDescent="0.2">
      <c r="B61">
        <v>2720</v>
      </c>
      <c r="C61">
        <v>3600000</v>
      </c>
      <c r="E61">
        <v>699.94596000000001</v>
      </c>
      <c r="F61">
        <v>-547940.00869000005</v>
      </c>
      <c r="G61">
        <v>2531716.2280799998</v>
      </c>
      <c r="H61">
        <v>4131.3484699999999</v>
      </c>
      <c r="J61">
        <f t="shared" si="12"/>
        <v>1777.3729395228438</v>
      </c>
      <c r="K61">
        <f t="shared" si="13"/>
        <v>0.27980660425882109</v>
      </c>
      <c r="L61">
        <f t="shared" si="14"/>
        <v>0.99881069010961998</v>
      </c>
      <c r="M61">
        <f t="shared" si="15"/>
        <v>162.61913999996614</v>
      </c>
      <c r="N61">
        <f t="shared" si="16"/>
        <v>-4.2337967500003284</v>
      </c>
      <c r="P61">
        <f t="shared" si="5"/>
        <v>2720</v>
      </c>
      <c r="Q61">
        <v>3600000</v>
      </c>
      <c r="R61">
        <v>699.94596000000001</v>
      </c>
      <c r="S61">
        <v>-547940.00869000005</v>
      </c>
      <c r="T61">
        <v>2531716.2280799998</v>
      </c>
      <c r="U61">
        <v>4131.3484699999999</v>
      </c>
      <c r="V61">
        <v>13260.7785</v>
      </c>
      <c r="W61">
        <f t="shared" si="9"/>
        <v>1.3260778500000001</v>
      </c>
      <c r="Y61">
        <v>3600000</v>
      </c>
      <c r="Z61">
        <v>27.488299999999999</v>
      </c>
      <c r="AA61">
        <v>98.688599999999994</v>
      </c>
      <c r="AB61">
        <v>71.200299999999999</v>
      </c>
      <c r="AD61">
        <f t="shared" si="17"/>
        <v>188896.4813696339</v>
      </c>
      <c r="AE61">
        <f t="shared" si="18"/>
        <v>1.3526651448896436</v>
      </c>
      <c r="AF61">
        <f t="shared" si="19"/>
        <v>1352.6651448896437</v>
      </c>
      <c r="AG61">
        <f t="shared" si="20"/>
        <v>41.821125397350556</v>
      </c>
      <c r="AH61">
        <f t="shared" si="21"/>
        <v>1.4399421208262137E-2</v>
      </c>
      <c r="AJ61">
        <v>29</v>
      </c>
      <c r="AK61">
        <v>58.507290296026412</v>
      </c>
      <c r="AL61">
        <v>172.10647780592578</v>
      </c>
    </row>
    <row r="62" spans="2:38" x14ac:dyDescent="0.2">
      <c r="B62">
        <v>2800</v>
      </c>
      <c r="C62">
        <v>3700000</v>
      </c>
      <c r="E62">
        <v>699.96231999999998</v>
      </c>
      <c r="F62">
        <v>-547913.10131000006</v>
      </c>
      <c r="G62">
        <v>2531716.2280799998</v>
      </c>
      <c r="H62">
        <v>4463.6269599999996</v>
      </c>
      <c r="J62">
        <f t="shared" si="12"/>
        <v>1804.2803195228335</v>
      </c>
      <c r="K62">
        <f t="shared" si="13"/>
        <v>0.2880362102664335</v>
      </c>
      <c r="L62">
        <f t="shared" si="14"/>
        <v>0.99881069010961998</v>
      </c>
      <c r="M62">
        <f t="shared" si="15"/>
        <v>189.52651999995578</v>
      </c>
      <c r="N62">
        <f t="shared" si="16"/>
        <v>-4.1636577500001293</v>
      </c>
      <c r="P62">
        <f t="shared" si="5"/>
        <v>2800</v>
      </c>
      <c r="Q62">
        <v>3700000</v>
      </c>
      <c r="R62">
        <v>699.96231999999998</v>
      </c>
      <c r="S62">
        <v>-547913.10131000006</v>
      </c>
      <c r="T62">
        <v>2531716.2280799998</v>
      </c>
      <c r="U62">
        <v>4463.6269599999996</v>
      </c>
      <c r="V62">
        <v>14365.604530000001</v>
      </c>
      <c r="W62">
        <f t="shared" si="9"/>
        <v>1.436560453</v>
      </c>
      <c r="Y62">
        <v>3700000</v>
      </c>
      <c r="Z62">
        <v>27.218900000000001</v>
      </c>
      <c r="AA62">
        <v>98.761399999999995</v>
      </c>
      <c r="AB62">
        <v>71.542500000000004</v>
      </c>
      <c r="AD62">
        <f t="shared" si="17"/>
        <v>191633.1922653511</v>
      </c>
      <c r="AE62">
        <f t="shared" si="18"/>
        <v>1.4444360504999134</v>
      </c>
      <c r="AF62">
        <f t="shared" si="19"/>
        <v>1444.4360504999133</v>
      </c>
      <c r="AG62">
        <f t="shared" si="20"/>
        <v>41.214824422212295</v>
      </c>
      <c r="AH62">
        <f t="shared" si="21"/>
        <v>1.4611247492672822E-2</v>
      </c>
      <c r="AJ62">
        <v>30</v>
      </c>
      <c r="AK62">
        <v>76.12754173934438</v>
      </c>
      <c r="AL62">
        <v>171.47753840538834</v>
      </c>
    </row>
    <row r="63" spans="2:38" x14ac:dyDescent="0.2">
      <c r="B63">
        <v>2880</v>
      </c>
      <c r="C63">
        <v>3800000</v>
      </c>
      <c r="E63">
        <v>699.99215000000004</v>
      </c>
      <c r="F63">
        <v>-547887.05322999996</v>
      </c>
      <c r="G63">
        <v>2531716.2280799998</v>
      </c>
      <c r="H63">
        <v>4833.7108799999996</v>
      </c>
      <c r="J63">
        <f t="shared" si="12"/>
        <v>1830.3283995229285</v>
      </c>
      <c r="K63">
        <f t="shared" si="13"/>
        <v>0.29626581627404586</v>
      </c>
      <c r="L63">
        <f t="shared" si="14"/>
        <v>0.99881069010961998</v>
      </c>
      <c r="M63">
        <f t="shared" si="15"/>
        <v>215.57460000005085</v>
      </c>
      <c r="N63">
        <f t="shared" si="16"/>
        <v>-4.1743989999988118</v>
      </c>
      <c r="P63">
        <f t="shared" si="5"/>
        <v>2880</v>
      </c>
      <c r="Q63">
        <v>3800000</v>
      </c>
      <c r="R63">
        <v>699.99215000000004</v>
      </c>
      <c r="S63">
        <v>-547887.05322999996</v>
      </c>
      <c r="T63">
        <v>2531716.2280799998</v>
      </c>
      <c r="U63">
        <v>4833.7108799999996</v>
      </c>
      <c r="V63">
        <v>15633.86904</v>
      </c>
      <c r="W63">
        <f t="shared" si="9"/>
        <v>1.5633869040000001</v>
      </c>
      <c r="Y63">
        <v>3800000</v>
      </c>
      <c r="Z63">
        <v>27.093399999999999</v>
      </c>
      <c r="AA63">
        <v>98.670500000000004</v>
      </c>
      <c r="AB63">
        <v>71.577100000000002</v>
      </c>
      <c r="AD63">
        <f t="shared" si="17"/>
        <v>191911.36463867888</v>
      </c>
      <c r="AE63">
        <f t="shared" si="18"/>
        <v>1.5696792700157549</v>
      </c>
      <c r="AF63">
        <f t="shared" si="19"/>
        <v>1569.6792700157548</v>
      </c>
      <c r="AG63">
        <f t="shared" si="20"/>
        <v>40.128133258823752</v>
      </c>
      <c r="AH63">
        <f t="shared" si="21"/>
        <v>1.5006927835786693E-2</v>
      </c>
      <c r="AJ63">
        <v>31</v>
      </c>
      <c r="AK63">
        <v>64.810397354432496</v>
      </c>
      <c r="AL63">
        <v>167.47509787303076</v>
      </c>
    </row>
    <row r="64" spans="2:38" x14ac:dyDescent="0.2">
      <c r="B64">
        <v>2960</v>
      </c>
      <c r="C64">
        <v>3900000</v>
      </c>
      <c r="E64">
        <v>700.03963999999996</v>
      </c>
      <c r="F64">
        <v>-547859.77977000002</v>
      </c>
      <c r="G64">
        <v>2531716.2280799998</v>
      </c>
      <c r="H64">
        <v>5225.8624399999999</v>
      </c>
      <c r="J64">
        <f t="shared" si="12"/>
        <v>1857.601859522867</v>
      </c>
      <c r="K64">
        <f t="shared" si="13"/>
        <v>0.30449542228165827</v>
      </c>
      <c r="L64">
        <f t="shared" si="14"/>
        <v>0.99881069010961998</v>
      </c>
      <c r="M64">
        <f t="shared" si="15"/>
        <v>242.84805999998935</v>
      </c>
      <c r="N64">
        <f t="shared" si="16"/>
        <v>-4.1590817500007686</v>
      </c>
      <c r="P64">
        <f t="shared" si="5"/>
        <v>2960</v>
      </c>
      <c r="Q64">
        <v>3900000</v>
      </c>
      <c r="R64">
        <v>700.03963999999996</v>
      </c>
      <c r="S64">
        <v>-547859.77977000002</v>
      </c>
      <c r="T64">
        <v>2531716.2280799998</v>
      </c>
      <c r="U64">
        <v>5225.8624399999999</v>
      </c>
      <c r="V64">
        <v>16756.559270000002</v>
      </c>
      <c r="W64">
        <f t="shared" si="9"/>
        <v>1.6756559270000002</v>
      </c>
      <c r="Y64">
        <v>3900000</v>
      </c>
      <c r="Z64">
        <v>26.6813</v>
      </c>
      <c r="AA64">
        <v>98.2697</v>
      </c>
      <c r="AB64">
        <v>71.588399999999993</v>
      </c>
      <c r="AD64">
        <f t="shared" si="17"/>
        <v>192002.27112128848</v>
      </c>
      <c r="AE64">
        <f t="shared" si="18"/>
        <v>1.6816035980061346</v>
      </c>
      <c r="AF64">
        <f t="shared" si="19"/>
        <v>1681.6035980061345</v>
      </c>
      <c r="AG64">
        <f t="shared" si="20"/>
        <v>39.062083672040515</v>
      </c>
      <c r="AH64">
        <f t="shared" si="21"/>
        <v>1.5416484308824441E-2</v>
      </c>
      <c r="AJ64">
        <v>32</v>
      </c>
      <c r="AK64">
        <v>70.069498974382668</v>
      </c>
      <c r="AL64">
        <v>157.98359569897087</v>
      </c>
    </row>
    <row r="65" spans="2:38" x14ac:dyDescent="0.2">
      <c r="B65">
        <v>3040</v>
      </c>
      <c r="C65">
        <v>4000000</v>
      </c>
      <c r="E65">
        <v>699.98895000000005</v>
      </c>
      <c r="F65">
        <v>-547827.00341999996</v>
      </c>
      <c r="G65">
        <v>2531716.2280799998</v>
      </c>
      <c r="H65">
        <v>5639.1917999999996</v>
      </c>
      <c r="J65">
        <f t="shared" si="12"/>
        <v>1890.3782095229253</v>
      </c>
      <c r="K65">
        <f t="shared" si="13"/>
        <v>0.31272502828927062</v>
      </c>
      <c r="L65">
        <f t="shared" si="14"/>
        <v>0.99881069010961998</v>
      </c>
      <c r="M65">
        <f t="shared" si="15"/>
        <v>275.62441000004765</v>
      </c>
      <c r="N65">
        <f t="shared" si="16"/>
        <v>-4.0902956249992712</v>
      </c>
      <c r="P65">
        <f t="shared" si="5"/>
        <v>3040</v>
      </c>
      <c r="Q65">
        <v>4000000</v>
      </c>
      <c r="R65">
        <v>699.98895000000005</v>
      </c>
      <c r="S65">
        <v>-547827.00341999996</v>
      </c>
      <c r="T65">
        <v>2531716.2280799998</v>
      </c>
      <c r="U65">
        <v>5639.1917999999996</v>
      </c>
      <c r="V65">
        <v>18213.200789999999</v>
      </c>
      <c r="W65">
        <f t="shared" si="9"/>
        <v>1.8213200789999999</v>
      </c>
      <c r="Y65">
        <v>4000000</v>
      </c>
      <c r="Z65">
        <v>26.572199999999999</v>
      </c>
      <c r="AA65">
        <v>98.884</v>
      </c>
      <c r="AB65">
        <v>72.311800000000005</v>
      </c>
      <c r="AD65">
        <f t="shared" si="17"/>
        <v>197881.82831067152</v>
      </c>
      <c r="AE65">
        <f t="shared" si="18"/>
        <v>1.7734767848917175</v>
      </c>
      <c r="AF65">
        <f t="shared" si="19"/>
        <v>1773.4767848917174</v>
      </c>
      <c r="AG65">
        <f t="shared" si="20"/>
        <v>39.198827963383678</v>
      </c>
      <c r="AH65">
        <f t="shared" si="21"/>
        <v>1.5362704225813222E-2</v>
      </c>
      <c r="AJ65">
        <v>33</v>
      </c>
      <c r="AK65">
        <v>94.809382487202882</v>
      </c>
      <c r="AL65">
        <v>156.7159656155462</v>
      </c>
    </row>
    <row r="66" spans="2:38" x14ac:dyDescent="0.2">
      <c r="B66">
        <v>3120</v>
      </c>
      <c r="C66">
        <v>4100000</v>
      </c>
      <c r="E66">
        <v>699.95951000000002</v>
      </c>
      <c r="F66">
        <v>-547794.16917999997</v>
      </c>
      <c r="G66">
        <v>2531716.2280799998</v>
      </c>
      <c r="H66">
        <v>6096.6105399999997</v>
      </c>
      <c r="J66">
        <f t="shared" si="12"/>
        <v>1923.2124495229218</v>
      </c>
      <c r="K66">
        <f t="shared" si="13"/>
        <v>0.32095463429688303</v>
      </c>
      <c r="L66">
        <f t="shared" si="14"/>
        <v>0.99881069010961998</v>
      </c>
      <c r="M66">
        <f t="shared" si="15"/>
        <v>308.45865000004414</v>
      </c>
      <c r="N66">
        <f t="shared" si="16"/>
        <v>-4.0895720000000439</v>
      </c>
      <c r="P66">
        <f t="shared" si="5"/>
        <v>3120</v>
      </c>
      <c r="Q66">
        <v>4100000</v>
      </c>
      <c r="R66">
        <v>699.95951000000002</v>
      </c>
      <c r="S66">
        <v>-547794.16917999997</v>
      </c>
      <c r="T66">
        <v>2531716.2280799998</v>
      </c>
      <c r="U66">
        <v>6096.6105399999997</v>
      </c>
      <c r="V66">
        <v>19655.202369999999</v>
      </c>
      <c r="W66">
        <f t="shared" si="9"/>
        <v>1.965520237</v>
      </c>
      <c r="Y66">
        <v>4100000</v>
      </c>
      <c r="Z66">
        <v>26.3705</v>
      </c>
      <c r="AA66">
        <v>98.81</v>
      </c>
      <c r="AB66">
        <v>72.439499999999995</v>
      </c>
      <c r="AD66">
        <f t="shared" si="17"/>
        <v>198932.03702248324</v>
      </c>
      <c r="AE66">
        <f t="shared" si="18"/>
        <v>1.9037851577688039</v>
      </c>
      <c r="AF66">
        <f t="shared" si="19"/>
        <v>1903.7851577688039</v>
      </c>
      <c r="AG66">
        <f t="shared" si="20"/>
        <v>38.39643355607032</v>
      </c>
      <c r="AH66">
        <f t="shared" si="21"/>
        <v>1.5683748312733451E-2</v>
      </c>
      <c r="AJ66">
        <v>34</v>
      </c>
      <c r="AK66">
        <v>82.181474587888772</v>
      </c>
      <c r="AL66">
        <v>154.00218364291271</v>
      </c>
    </row>
    <row r="67" spans="2:38" x14ac:dyDescent="0.2">
      <c r="B67">
        <v>3200</v>
      </c>
      <c r="C67">
        <v>4200000</v>
      </c>
      <c r="E67">
        <v>700.01000999999997</v>
      </c>
      <c r="F67">
        <v>-547754.97291999997</v>
      </c>
      <c r="G67">
        <v>2531716.2280799998</v>
      </c>
      <c r="H67">
        <v>6561.8029399999996</v>
      </c>
      <c r="J67">
        <f t="shared" si="12"/>
        <v>1962.4087095229188</v>
      </c>
      <c r="K67">
        <f t="shared" si="13"/>
        <v>0.32918424030449545</v>
      </c>
      <c r="L67">
        <f t="shared" si="14"/>
        <v>0.99881069010961998</v>
      </c>
      <c r="M67">
        <f t="shared" si="15"/>
        <v>347.65491000004113</v>
      </c>
      <c r="N67">
        <f t="shared" si="16"/>
        <v>-4.0100467500000381</v>
      </c>
      <c r="P67">
        <f t="shared" si="5"/>
        <v>3200</v>
      </c>
      <c r="Q67">
        <v>4200000</v>
      </c>
      <c r="R67">
        <v>700.01000999999997</v>
      </c>
      <c r="S67">
        <v>-547754.97291999997</v>
      </c>
      <c r="T67">
        <v>2531716.2280799998</v>
      </c>
      <c r="U67">
        <v>6561.8029399999996</v>
      </c>
      <c r="V67">
        <v>21204.688600000001</v>
      </c>
      <c r="W67">
        <f t="shared" si="9"/>
        <v>2.1204688600000003</v>
      </c>
      <c r="Y67">
        <v>4200000</v>
      </c>
      <c r="Z67">
        <v>27.7501</v>
      </c>
      <c r="AA67">
        <v>98.113200000000006</v>
      </c>
      <c r="AB67">
        <v>70.363100000000003</v>
      </c>
      <c r="AD67">
        <f t="shared" si="17"/>
        <v>182311.17607912273</v>
      </c>
      <c r="AE67">
        <f t="shared" si="18"/>
        <v>2.241112991075016</v>
      </c>
      <c r="AF67">
        <f t="shared" si="19"/>
        <v>2241.112991075016</v>
      </c>
      <c r="AG67">
        <f t="shared" si="20"/>
        <v>34.308684448389904</v>
      </c>
      <c r="AH67">
        <f t="shared" si="21"/>
        <v>1.7552407201910682E-2</v>
      </c>
      <c r="AJ67">
        <v>35</v>
      </c>
      <c r="AK67">
        <v>75.266025347042387</v>
      </c>
      <c r="AL67">
        <v>152.47634345956351</v>
      </c>
    </row>
    <row r="68" spans="2:38" x14ac:dyDescent="0.2">
      <c r="B68">
        <v>3280</v>
      </c>
      <c r="C68">
        <v>4300000</v>
      </c>
      <c r="E68">
        <v>700.00611000000004</v>
      </c>
      <c r="F68">
        <v>-547716.17463999998</v>
      </c>
      <c r="G68">
        <v>2531716.2280799998</v>
      </c>
      <c r="H68">
        <v>7100.8265899999997</v>
      </c>
      <c r="J68">
        <f t="shared" si="12"/>
        <v>2001.206989522907</v>
      </c>
      <c r="K68">
        <f t="shared" si="13"/>
        <v>0.3374138463121078</v>
      </c>
      <c r="L68">
        <f t="shared" si="14"/>
        <v>0.99881069010961998</v>
      </c>
      <c r="M68">
        <f t="shared" si="15"/>
        <v>386.45319000002928</v>
      </c>
      <c r="N68">
        <f t="shared" si="16"/>
        <v>-4.0150215000001479</v>
      </c>
      <c r="P68">
        <f t="shared" si="5"/>
        <v>3280</v>
      </c>
      <c r="Q68">
        <v>4300000</v>
      </c>
      <c r="R68">
        <v>700.00611000000004</v>
      </c>
      <c r="S68">
        <v>-547716.17463999998</v>
      </c>
      <c r="T68">
        <v>2531716.2280799998</v>
      </c>
      <c r="U68">
        <v>7100.8265899999997</v>
      </c>
      <c r="V68">
        <v>22963.859629999999</v>
      </c>
      <c r="W68">
        <f t="shared" si="9"/>
        <v>2.2963859630000001</v>
      </c>
      <c r="Y68">
        <v>4300000</v>
      </c>
      <c r="Z68">
        <v>27.764800000000001</v>
      </c>
      <c r="AA68">
        <v>98.135000000000005</v>
      </c>
      <c r="AB68">
        <v>70.370199999999997</v>
      </c>
      <c r="AD68">
        <f t="shared" si="17"/>
        <v>182366.37006434248</v>
      </c>
      <c r="AE68">
        <f t="shared" si="18"/>
        <v>2.4263043482219353</v>
      </c>
      <c r="AF68">
        <f t="shared" si="19"/>
        <v>2426.3043482219355</v>
      </c>
      <c r="AG68">
        <f t="shared" si="20"/>
        <v>33.482020747788731</v>
      </c>
      <c r="AH68">
        <f t="shared" si="21"/>
        <v>1.7985772260766888E-2</v>
      </c>
      <c r="AJ68">
        <v>36</v>
      </c>
      <c r="AK68">
        <v>91.900164975947689</v>
      </c>
      <c r="AL68">
        <v>143.80426894075936</v>
      </c>
    </row>
    <row r="69" spans="2:38" x14ac:dyDescent="0.2">
      <c r="B69">
        <v>3360</v>
      </c>
      <c r="C69">
        <v>4400000</v>
      </c>
      <c r="E69">
        <v>700.01108999999997</v>
      </c>
      <c r="F69">
        <v>-547673.51433999999</v>
      </c>
      <c r="G69">
        <v>2531716.2280799998</v>
      </c>
      <c r="H69">
        <v>7609.7087199999996</v>
      </c>
      <c r="J69">
        <f t="shared" si="12"/>
        <v>2043.8672895228956</v>
      </c>
      <c r="K69">
        <f t="shared" si="13"/>
        <v>0.34564345231972021</v>
      </c>
      <c r="L69">
        <f t="shared" si="14"/>
        <v>0.99881069010961998</v>
      </c>
      <c r="M69">
        <f t="shared" si="15"/>
        <v>429.11349000001792</v>
      </c>
      <c r="N69">
        <f t="shared" si="16"/>
        <v>-3.966746250000142</v>
      </c>
      <c r="P69">
        <f t="shared" si="5"/>
        <v>3360</v>
      </c>
      <c r="Q69">
        <v>4400000</v>
      </c>
      <c r="R69">
        <v>700.01108999999997</v>
      </c>
      <c r="S69">
        <v>-547673.51433999999</v>
      </c>
      <c r="T69">
        <v>2531716.2280799998</v>
      </c>
      <c r="U69">
        <v>7609.7087199999996</v>
      </c>
      <c r="V69">
        <v>24722.969440000001</v>
      </c>
      <c r="W69">
        <f t="shared" si="9"/>
        <v>2.472296944</v>
      </c>
      <c r="Y69">
        <v>4400000</v>
      </c>
      <c r="Z69">
        <v>26.978300000000001</v>
      </c>
      <c r="AA69">
        <v>98.269900000000007</v>
      </c>
      <c r="AB69">
        <v>71.291600000000003</v>
      </c>
      <c r="AD69">
        <f t="shared" si="17"/>
        <v>189624.07829119347</v>
      </c>
      <c r="AE69">
        <f t="shared" si="18"/>
        <v>2.5121889206624806</v>
      </c>
      <c r="AF69">
        <f t="shared" si="19"/>
        <v>2512.1889206624805</v>
      </c>
      <c r="AG69">
        <f t="shared" si="20"/>
        <v>33.985601174689492</v>
      </c>
      <c r="AH69">
        <f t="shared" si="21"/>
        <v>1.7719268725147154E-2</v>
      </c>
      <c r="AJ69">
        <v>37</v>
      </c>
      <c r="AK69">
        <v>83.854334393745319</v>
      </c>
      <c r="AL69">
        <v>141.66405653136579</v>
      </c>
    </row>
    <row r="70" spans="2:38" x14ac:dyDescent="0.2">
      <c r="B70">
        <v>3440</v>
      </c>
      <c r="C70">
        <v>4500000</v>
      </c>
      <c r="E70">
        <v>700.01268000000005</v>
      </c>
      <c r="F70">
        <v>-547629.45981999999</v>
      </c>
      <c r="G70">
        <v>2531716.2280799998</v>
      </c>
      <c r="H70">
        <v>8169.9950200000003</v>
      </c>
      <c r="J70">
        <f t="shared" si="12"/>
        <v>2087.9218095229007</v>
      </c>
      <c r="K70">
        <f t="shared" si="13"/>
        <v>0.35387305832733257</v>
      </c>
      <c r="L70">
        <f t="shared" si="14"/>
        <v>0.99881069010961998</v>
      </c>
      <c r="M70">
        <f t="shared" si="15"/>
        <v>473.16801000002306</v>
      </c>
      <c r="N70">
        <f t="shared" si="16"/>
        <v>-3.9493184999999356</v>
      </c>
      <c r="P70">
        <f t="shared" si="5"/>
        <v>3440</v>
      </c>
      <c r="Q70">
        <v>4500000</v>
      </c>
      <c r="R70">
        <v>700.01268000000005</v>
      </c>
      <c r="S70">
        <v>-547629.45981999999</v>
      </c>
      <c r="T70">
        <v>2531716.2280799998</v>
      </c>
      <c r="U70">
        <v>8169.9950200000003</v>
      </c>
      <c r="V70">
        <v>26612.724180000001</v>
      </c>
      <c r="W70">
        <f t="shared" si="9"/>
        <v>2.6612724180000003</v>
      </c>
      <c r="Y70">
        <v>4500000</v>
      </c>
      <c r="Z70">
        <v>26.9038</v>
      </c>
      <c r="AA70">
        <v>97.985200000000006</v>
      </c>
      <c r="AB70">
        <v>71.081400000000002</v>
      </c>
      <c r="AD70">
        <f t="shared" si="17"/>
        <v>187951.72526268935</v>
      </c>
      <c r="AE70">
        <f t="shared" si="18"/>
        <v>2.7282751228111497</v>
      </c>
      <c r="AF70">
        <f t="shared" si="19"/>
        <v>2728.2751228111497</v>
      </c>
      <c r="AG70">
        <f t="shared" si="20"/>
        <v>32.902479346857994</v>
      </c>
      <c r="AH70">
        <f t="shared" si="21"/>
        <v>1.8302572084358947E-2</v>
      </c>
      <c r="AJ70">
        <v>38</v>
      </c>
      <c r="AK70">
        <v>91.024492940096181</v>
      </c>
      <c r="AL70">
        <v>139.41148184886262</v>
      </c>
    </row>
    <row r="71" spans="2:38" x14ac:dyDescent="0.2">
      <c r="B71">
        <v>3519</v>
      </c>
      <c r="C71">
        <v>4600000</v>
      </c>
      <c r="E71">
        <v>699.93295000000001</v>
      </c>
      <c r="F71">
        <v>-547580.08426000003</v>
      </c>
      <c r="G71">
        <v>2531716.2280799998</v>
      </c>
      <c r="H71">
        <v>8784.7751000000007</v>
      </c>
      <c r="J71">
        <f t="shared" si="12"/>
        <v>2137.2973695228575</v>
      </c>
      <c r="K71">
        <f t="shared" si="13"/>
        <v>0.36199979425984979</v>
      </c>
      <c r="L71">
        <f t="shared" si="14"/>
        <v>0.99881069010961998</v>
      </c>
      <c r="M71">
        <f t="shared" si="15"/>
        <v>522.54356999997981</v>
      </c>
      <c r="N71">
        <f t="shared" si="16"/>
        <v>-3.8749929113929524</v>
      </c>
      <c r="P71">
        <f t="shared" si="5"/>
        <v>3519</v>
      </c>
      <c r="Q71">
        <v>4600000</v>
      </c>
      <c r="R71">
        <v>699.93295000000001</v>
      </c>
      <c r="S71">
        <v>-547580.08426000003</v>
      </c>
      <c r="T71">
        <v>2531716.2280799998</v>
      </c>
      <c r="U71">
        <v>8784.7751000000007</v>
      </c>
      <c r="V71">
        <v>28483.15855</v>
      </c>
      <c r="W71">
        <f t="shared" si="9"/>
        <v>2.8483158550000001</v>
      </c>
      <c r="Y71">
        <v>4600000</v>
      </c>
      <c r="Z71">
        <v>25.566700000000001</v>
      </c>
      <c r="AA71">
        <v>97.683000000000007</v>
      </c>
      <c r="AB71">
        <v>72.116299999999995</v>
      </c>
      <c r="AD71">
        <f t="shared" si="17"/>
        <v>196281.20151122063</v>
      </c>
      <c r="AE71">
        <f t="shared" si="18"/>
        <v>2.796112147596264</v>
      </c>
      <c r="AF71">
        <f t="shared" si="19"/>
        <v>2796.1121475962641</v>
      </c>
      <c r="AG71">
        <f t="shared" si="20"/>
        <v>33.589241133861051</v>
      </c>
      <c r="AH71">
        <f t="shared" si="21"/>
        <v>1.7928359786399783E-2</v>
      </c>
      <c r="AJ71">
        <v>39</v>
      </c>
      <c r="AK71">
        <v>95.167953228992459</v>
      </c>
      <c r="AL71">
        <v>138.2140862350717</v>
      </c>
    </row>
    <row r="72" spans="2:38" x14ac:dyDescent="0.2">
      <c r="B72">
        <v>3598</v>
      </c>
      <c r="C72">
        <v>4700000</v>
      </c>
      <c r="E72">
        <v>699.88882999999998</v>
      </c>
      <c r="F72">
        <v>-547524.72936</v>
      </c>
      <c r="G72">
        <v>2531716.2280799998</v>
      </c>
      <c r="H72">
        <v>9409.9927000000007</v>
      </c>
      <c r="J72">
        <f t="shared" si="12"/>
        <v>2192.6522695228923</v>
      </c>
      <c r="K72">
        <f t="shared" si="13"/>
        <v>0.37012653019236702</v>
      </c>
      <c r="L72">
        <f t="shared" si="14"/>
        <v>0.99881069010961998</v>
      </c>
      <c r="M72">
        <f t="shared" si="15"/>
        <v>577.89847000001464</v>
      </c>
      <c r="N72">
        <f t="shared" si="16"/>
        <v>-3.7993050632906984</v>
      </c>
      <c r="P72">
        <f t="shared" si="5"/>
        <v>3598</v>
      </c>
      <c r="Q72">
        <v>4700000</v>
      </c>
      <c r="R72">
        <v>699.88882999999998</v>
      </c>
      <c r="S72">
        <v>-547524.72936</v>
      </c>
      <c r="T72">
        <v>2531716.2280799998</v>
      </c>
      <c r="U72">
        <v>9409.9927000000007</v>
      </c>
      <c r="V72">
        <v>30614.677070000002</v>
      </c>
      <c r="W72">
        <f t="shared" si="9"/>
        <v>3.0614677070000003</v>
      </c>
      <c r="Y72">
        <v>4700000</v>
      </c>
      <c r="Z72">
        <v>25.242000000000001</v>
      </c>
      <c r="AA72">
        <v>97.979299999999995</v>
      </c>
      <c r="AB72">
        <v>72.737300000000005</v>
      </c>
      <c r="AD72">
        <f t="shared" si="17"/>
        <v>201395.57579863112</v>
      </c>
      <c r="AE72">
        <f t="shared" si="18"/>
        <v>2.9290373092077373</v>
      </c>
      <c r="AF72">
        <f t="shared" si="19"/>
        <v>2929.0373092077375</v>
      </c>
      <c r="AG72">
        <f t="shared" si="20"/>
        <v>33.707730891032703</v>
      </c>
      <c r="AH72">
        <f t="shared" si="21"/>
        <v>1.7865337834419577E-2</v>
      </c>
      <c r="AJ72">
        <v>40</v>
      </c>
      <c r="AK72">
        <v>113.12132161221179</v>
      </c>
      <c r="AL72">
        <v>136.45254110899708</v>
      </c>
    </row>
    <row r="73" spans="2:38" x14ac:dyDescent="0.2">
      <c r="B73">
        <v>3665</v>
      </c>
      <c r="C73">
        <v>4800000</v>
      </c>
      <c r="E73">
        <v>699.82727</v>
      </c>
      <c r="F73">
        <v>-547474.79926</v>
      </c>
      <c r="G73">
        <v>2531716.2280799998</v>
      </c>
      <c r="H73">
        <v>9941.8330499999993</v>
      </c>
      <c r="J73">
        <f t="shared" si="12"/>
        <v>2242.5823695228901</v>
      </c>
      <c r="K73">
        <f t="shared" si="13"/>
        <v>0.37701882522374242</v>
      </c>
      <c r="L73">
        <f t="shared" si="14"/>
        <v>0.99881069010961998</v>
      </c>
      <c r="M73">
        <f t="shared" si="15"/>
        <v>627.82857000001241</v>
      </c>
      <c r="N73">
        <f t="shared" si="16"/>
        <v>-3.754774626865705</v>
      </c>
      <c r="P73">
        <f t="shared" si="5"/>
        <v>3665</v>
      </c>
      <c r="Q73">
        <v>4800000</v>
      </c>
      <c r="R73">
        <v>699.82727</v>
      </c>
      <c r="S73">
        <v>-547474.79926</v>
      </c>
      <c r="T73">
        <v>2531716.2280799998</v>
      </c>
      <c r="U73">
        <v>9941.8330499999993</v>
      </c>
      <c r="V73">
        <v>32388.29162</v>
      </c>
      <c r="W73">
        <f t="shared" si="9"/>
        <v>3.238829162</v>
      </c>
      <c r="Y73">
        <v>4800000</v>
      </c>
      <c r="Z73">
        <v>25.0672</v>
      </c>
      <c r="AA73">
        <v>97.998199999999997</v>
      </c>
      <c r="AB73">
        <v>72.930999999999997</v>
      </c>
      <c r="AD73">
        <f t="shared" si="17"/>
        <v>203008.81824962358</v>
      </c>
      <c r="AE73">
        <f t="shared" si="18"/>
        <v>3.0741020785596915</v>
      </c>
      <c r="AF73">
        <f t="shared" si="19"/>
        <v>3074.1020785596916</v>
      </c>
      <c r="AG73">
        <f t="shared" si="20"/>
        <v>33.356592182789441</v>
      </c>
      <c r="AH73">
        <f t="shared" si="21"/>
        <v>1.8053402958552494E-2</v>
      </c>
      <c r="AJ73">
        <v>41</v>
      </c>
      <c r="AK73">
        <v>114.42531960200223</v>
      </c>
      <c r="AL73">
        <v>129.9961322010362</v>
      </c>
    </row>
    <row r="74" spans="2:38" x14ac:dyDescent="0.2">
      <c r="B74">
        <v>3725</v>
      </c>
      <c r="C74">
        <v>4900000</v>
      </c>
      <c r="E74">
        <v>700.03425000000004</v>
      </c>
      <c r="F74">
        <v>-547421.14439999999</v>
      </c>
      <c r="G74">
        <v>2531716.2280799998</v>
      </c>
      <c r="H74">
        <v>10517.8089</v>
      </c>
      <c r="J74">
        <f t="shared" si="12"/>
        <v>2296.2372295228997</v>
      </c>
      <c r="K74">
        <f t="shared" si="13"/>
        <v>0.38319102972945168</v>
      </c>
      <c r="L74">
        <f t="shared" si="14"/>
        <v>0.99881069010961998</v>
      </c>
      <c r="M74">
        <f t="shared" si="15"/>
        <v>681.48343000002205</v>
      </c>
      <c r="N74">
        <f t="shared" si="16"/>
        <v>-3.6057523333331725</v>
      </c>
      <c r="P74">
        <f t="shared" si="5"/>
        <v>3725</v>
      </c>
      <c r="Q74">
        <v>4900000</v>
      </c>
      <c r="R74">
        <v>700.03425000000004</v>
      </c>
      <c r="S74">
        <v>-547421.14439999999</v>
      </c>
      <c r="T74">
        <v>2531716.2280799998</v>
      </c>
      <c r="U74">
        <v>10517.8089</v>
      </c>
      <c r="V74">
        <v>34228.71847</v>
      </c>
      <c r="W74">
        <f t="shared" si="9"/>
        <v>3.4228718470000001</v>
      </c>
      <c r="Y74">
        <v>4900000</v>
      </c>
      <c r="Z74">
        <v>24.4786</v>
      </c>
      <c r="AA74">
        <v>97.770600000000002</v>
      </c>
      <c r="AB74">
        <v>73.292000000000002</v>
      </c>
      <c r="AD74">
        <f t="shared" si="17"/>
        <v>206038.37522984936</v>
      </c>
      <c r="AE74">
        <f t="shared" si="18"/>
        <v>3.2010147078390676</v>
      </c>
      <c r="AF74">
        <f t="shared" si="19"/>
        <v>3201.0147078390678</v>
      </c>
      <c r="AG74">
        <f t="shared" si="20"/>
        <v>33.309076392863162</v>
      </c>
      <c r="AH74">
        <f t="shared" si="21"/>
        <v>1.8079156350580407E-2</v>
      </c>
      <c r="AJ74">
        <v>42</v>
      </c>
      <c r="AK74">
        <v>138.65831594179343</v>
      </c>
      <c r="AL74">
        <v>126.10558580779292</v>
      </c>
    </row>
    <row r="75" spans="2:38" x14ac:dyDescent="0.2">
      <c r="B75">
        <v>3768</v>
      </c>
      <c r="C75">
        <v>5000000</v>
      </c>
      <c r="E75">
        <v>699.92580999999996</v>
      </c>
      <c r="F75">
        <v>-547388.99086999998</v>
      </c>
      <c r="G75">
        <v>2531716.2280799998</v>
      </c>
      <c r="H75">
        <v>10913.73511</v>
      </c>
      <c r="J75">
        <f t="shared" si="12"/>
        <v>2328.3907595229102</v>
      </c>
      <c r="K75">
        <f t="shared" si="13"/>
        <v>0.38761444295854336</v>
      </c>
      <c r="L75">
        <f t="shared" si="14"/>
        <v>0.99881069010961998</v>
      </c>
      <c r="M75">
        <f t="shared" si="15"/>
        <v>713.63696000003256</v>
      </c>
      <c r="N75">
        <f t="shared" si="16"/>
        <v>-3.7522434883718487</v>
      </c>
      <c r="P75">
        <f t="shared" si="5"/>
        <v>3768</v>
      </c>
      <c r="Q75">
        <v>5000000</v>
      </c>
      <c r="R75">
        <v>699.92580999999996</v>
      </c>
      <c r="S75">
        <v>-547388.99086999998</v>
      </c>
      <c r="T75">
        <v>2531716.2280799998</v>
      </c>
      <c r="U75">
        <v>10913.73511</v>
      </c>
      <c r="V75">
        <v>35541.689079999996</v>
      </c>
      <c r="W75">
        <f t="shared" si="9"/>
        <v>3.5541689079999998</v>
      </c>
      <c r="Y75">
        <v>5000000</v>
      </c>
      <c r="Z75">
        <v>24.677700000000002</v>
      </c>
      <c r="AA75">
        <v>97.313900000000004</v>
      </c>
      <c r="AB75">
        <v>72.636200000000002</v>
      </c>
      <c r="AD75">
        <f t="shared" si="17"/>
        <v>200556.96320523796</v>
      </c>
      <c r="AE75">
        <f t="shared" si="18"/>
        <v>3.4146442583234498</v>
      </c>
      <c r="AF75">
        <f t="shared" si="19"/>
        <v>3414.6442583234498</v>
      </c>
      <c r="AG75">
        <f t="shared" si="20"/>
        <v>32.052920181049437</v>
      </c>
      <c r="AH75">
        <f t="shared" si="21"/>
        <v>1.8787679768286353E-2</v>
      </c>
      <c r="AJ75">
        <v>43</v>
      </c>
      <c r="AK75">
        <v>130.75228032420816</v>
      </c>
      <c r="AL75">
        <v>124.24497339477341</v>
      </c>
    </row>
    <row r="76" spans="2:38" x14ac:dyDescent="0.2">
      <c r="AJ76">
        <v>44</v>
      </c>
      <c r="AK76">
        <v>118.88302414757638</v>
      </c>
      <c r="AL76">
        <v>122.4144709609896</v>
      </c>
    </row>
    <row r="77" spans="2:38" x14ac:dyDescent="0.2">
      <c r="AJ77">
        <v>45</v>
      </c>
      <c r="AK77">
        <v>114.0625764033685</v>
      </c>
      <c r="AL77">
        <v>119.59462101317034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152.35579872807119</v>
      </c>
      <c r="AL78">
        <v>114.8217852550022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9.9421144653495608E-2</v>
      </c>
      <c r="L79">
        <f>K79*16.02</f>
        <v>1.5927267373489995</v>
      </c>
      <c r="AE79" t="s">
        <v>9</v>
      </c>
      <c r="AJ79">
        <v>47</v>
      </c>
      <c r="AK79">
        <v>130.90863718604069</v>
      </c>
      <c r="AL79">
        <v>113.51051561068289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148.92112090215124</v>
      </c>
      <c r="AL80">
        <v>109.13630449826923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90" si="22">(1/6)*3.14*(AB81)^3</f>
        <v>329974.80723958334</v>
      </c>
      <c r="AJ81">
        <v>49</v>
      </c>
      <c r="AK81">
        <v>149.74755771280371</v>
      </c>
      <c r="AL81">
        <v>106.83680126185469</v>
      </c>
    </row>
    <row r="82" spans="1:38" x14ac:dyDescent="0.2">
      <c r="B82">
        <v>0</v>
      </c>
      <c r="C82">
        <v>100000</v>
      </c>
      <c r="E82">
        <v>699.99812999999995</v>
      </c>
      <c r="F82">
        <v>-594898.38317000004</v>
      </c>
      <c r="G82" s="2">
        <v>2534764.4817400002</v>
      </c>
      <c r="H82">
        <v>-1.4300000000000001E-3</v>
      </c>
      <c r="Y82">
        <v>100000</v>
      </c>
      <c r="Z82">
        <v>26.138100000000001</v>
      </c>
      <c r="AA82">
        <v>111.459</v>
      </c>
      <c r="AB82">
        <v>85.320899999999995</v>
      </c>
      <c r="AD82">
        <f t="shared" si="22"/>
        <v>325045.89180731296</v>
      </c>
      <c r="AJ82">
        <v>50</v>
      </c>
      <c r="AK82">
        <v>200.60536271709057</v>
      </c>
      <c r="AL82">
        <v>105.70903223262853</v>
      </c>
    </row>
    <row r="83" spans="1:38" x14ac:dyDescent="0.2">
      <c r="B83">
        <v>0</v>
      </c>
      <c r="C83">
        <v>200000</v>
      </c>
      <c r="E83">
        <v>700.09864000000005</v>
      </c>
      <c r="F83">
        <v>-516561.62543999997</v>
      </c>
      <c r="G83" s="2">
        <v>2529927.7953400002</v>
      </c>
      <c r="H83">
        <v>7.2639999999999996E-2</v>
      </c>
      <c r="J83">
        <f>F83-(128000-$B$81)/128000*F$82</f>
        <v>2296.6604874659097</v>
      </c>
      <c r="K83">
        <f>B83/$B$81</f>
        <v>0</v>
      </c>
      <c r="L83" s="2">
        <f>G83/$G$82</f>
        <v>0.99809185964422231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26.531199999999998</v>
      </c>
      <c r="AA83">
        <v>110.747</v>
      </c>
      <c r="AB83">
        <v>84.215800000000002</v>
      </c>
      <c r="AD83">
        <f t="shared" si="22"/>
        <v>312578.52199948102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189.00519032109028</v>
      </c>
      <c r="AL83">
        <v>101.56395566197097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699.97380999999996</v>
      </c>
      <c r="F84">
        <v>-516572.16314000002</v>
      </c>
      <c r="G84" s="2">
        <v>2529927.7953400002</v>
      </c>
      <c r="H84">
        <v>23.728339999999999</v>
      </c>
      <c r="J84">
        <f t="shared" ref="J84:J90" si="23">F84-(128000-$B$81)/128000*F$82</f>
        <v>2286.1227874658653</v>
      </c>
      <c r="K84">
        <f t="shared" ref="K84:K90" si="24">B84/$B$81</f>
        <v>7.6401197970784179E-3</v>
      </c>
      <c r="L84" s="2">
        <f t="shared" ref="L84:L90" si="25">G84/$G$82</f>
        <v>0.99809185964422231</v>
      </c>
      <c r="M84">
        <f t="shared" ref="M84:M90" si="26">F84-$F$83</f>
        <v>-10.537700000044424</v>
      </c>
      <c r="N84">
        <f>((M84-M83)-(B84-B83)*$B$15)/(B84-B83)</f>
        <v>-4.5843016000003551</v>
      </c>
      <c r="P84">
        <f>B84</f>
        <v>125</v>
      </c>
      <c r="Q84">
        <v>300000</v>
      </c>
      <c r="R84">
        <v>699.97380999999996</v>
      </c>
      <c r="S84">
        <v>-516572.16314000002</v>
      </c>
      <c r="T84" s="2">
        <v>2529927.7953400002</v>
      </c>
      <c r="U84">
        <v>23.728339999999999</v>
      </c>
      <c r="V84">
        <v>27.05369</v>
      </c>
      <c r="W84">
        <f>V84*10^-4</f>
        <v>2.705369E-3</v>
      </c>
      <c r="Y84">
        <v>300000</v>
      </c>
      <c r="Z84">
        <v>26.0246</v>
      </c>
      <c r="AA84">
        <v>110.67100000000001</v>
      </c>
      <c r="AB84">
        <v>84.6464</v>
      </c>
      <c r="AD84">
        <f t="shared" si="22"/>
        <v>317397.7726444127</v>
      </c>
      <c r="AE84">
        <f>W84*$AD$80/AD84</f>
        <v>2.770957871937521E-3</v>
      </c>
      <c r="AF84">
        <f>AE84*1000</f>
        <v>2.770957871937521</v>
      </c>
      <c r="AG84">
        <f>AD84/P84*0.6022</f>
        <v>1529.0955094917226</v>
      </c>
      <c r="AH84">
        <f t="shared" ref="AH84:AH90" si="27">P84/AD84</f>
        <v>3.9382759040354102E-4</v>
      </c>
      <c r="AJ84">
        <v>52</v>
      </c>
      <c r="AK84">
        <v>169.33756117240648</v>
      </c>
      <c r="AL84">
        <v>101.31203128948097</v>
      </c>
    </row>
    <row r="85" spans="1:38" x14ac:dyDescent="0.2">
      <c r="B85">
        <v>250</v>
      </c>
      <c r="C85">
        <v>400000</v>
      </c>
      <c r="E85">
        <v>699.93683999999996</v>
      </c>
      <c r="F85">
        <v>-516581.78966000001</v>
      </c>
      <c r="G85" s="2">
        <v>2529927.7953400002</v>
      </c>
      <c r="H85">
        <v>65.603229999999996</v>
      </c>
      <c r="J85">
        <f t="shared" si="23"/>
        <v>2276.4962674658746</v>
      </c>
      <c r="K85">
        <f t="shared" si="24"/>
        <v>1.5280239594156836E-2</v>
      </c>
      <c r="L85" s="2">
        <f t="shared" si="25"/>
        <v>0.99809185964422231</v>
      </c>
      <c r="M85">
        <f t="shared" si="26"/>
        <v>-20.164220000035129</v>
      </c>
      <c r="N85">
        <f t="shared" ref="N85:N90" si="28">((M85-M84)-(B85-B84)*$B$15)/(B85-B84)</f>
        <v>-4.5770121599999261</v>
      </c>
      <c r="P85">
        <f t="shared" ref="P85:P131" si="29">B85</f>
        <v>250</v>
      </c>
      <c r="Q85">
        <v>400000</v>
      </c>
      <c r="R85">
        <v>699.93683999999996</v>
      </c>
      <c r="S85">
        <v>-516581.78966000001</v>
      </c>
      <c r="T85" s="2">
        <v>2529927.7953400002</v>
      </c>
      <c r="U85">
        <v>65.603229999999996</v>
      </c>
      <c r="V85">
        <v>80.157769999999999</v>
      </c>
      <c r="W85">
        <f>V85*10^-4</f>
        <v>8.015777E-3</v>
      </c>
      <c r="Y85">
        <v>400000</v>
      </c>
      <c r="Z85">
        <v>24.988399999999999</v>
      </c>
      <c r="AA85">
        <v>111.01600000000001</v>
      </c>
      <c r="AB85">
        <v>86.027600000000007</v>
      </c>
      <c r="AD85">
        <f t="shared" si="22"/>
        <v>333189.89300250483</v>
      </c>
      <c r="AE85">
        <f t="shared" ref="AE85:AE90" si="30">W85*$AD$80/AD85</f>
        <v>7.8209785732750343E-3</v>
      </c>
      <c r="AF85">
        <f t="shared" ref="AF85:AF90" si="31">AE85*1000</f>
        <v>7.8209785732750348</v>
      </c>
      <c r="AG85">
        <f t="shared" ref="AG85:AG90" si="32">AD85/P85*0.6022</f>
        <v>802.58781426443363</v>
      </c>
      <c r="AH85">
        <f t="shared" si="27"/>
        <v>7.5032287968627119E-4</v>
      </c>
      <c r="AJ85">
        <v>53</v>
      </c>
      <c r="AK85">
        <v>205.53328990169862</v>
      </c>
      <c r="AL85">
        <v>100.33600519619135</v>
      </c>
    </row>
    <row r="86" spans="1:38" x14ac:dyDescent="0.2">
      <c r="B86">
        <v>375</v>
      </c>
      <c r="C86">
        <v>500000</v>
      </c>
      <c r="E86">
        <v>699.98835999999994</v>
      </c>
      <c r="F86">
        <v>-516579.02046999999</v>
      </c>
      <c r="G86" s="2">
        <v>2529927.7953400002</v>
      </c>
      <c r="H86">
        <v>-13.369899999999999</v>
      </c>
      <c r="J86">
        <f t="shared" si="23"/>
        <v>2279.2654574658955</v>
      </c>
      <c r="K86">
        <f t="shared" si="24"/>
        <v>2.2920359391235254E-2</v>
      </c>
      <c r="L86" s="2">
        <f t="shared" si="25"/>
        <v>0.99809185964422231</v>
      </c>
      <c r="M86">
        <f t="shared" si="26"/>
        <v>-17.395030000014231</v>
      </c>
      <c r="N86">
        <f t="shared" si="28"/>
        <v>-4.4778464799998332</v>
      </c>
      <c r="P86">
        <f t="shared" si="29"/>
        <v>375</v>
      </c>
      <c r="Q86">
        <v>500000</v>
      </c>
      <c r="R86">
        <v>699.98835999999994</v>
      </c>
      <c r="S86">
        <v>-516579.02046999999</v>
      </c>
      <c r="T86" s="2">
        <v>2529927.7953400002</v>
      </c>
      <c r="U86">
        <v>-13.369899999999999</v>
      </c>
      <c r="V86">
        <v>122.46594</v>
      </c>
      <c r="W86">
        <f t="shared" ref="W86:W131" si="33">V86*10^-4</f>
        <v>1.2246594000000001E-2</v>
      </c>
      <c r="Y86">
        <v>500000</v>
      </c>
      <c r="Z86">
        <v>24.283100000000001</v>
      </c>
      <c r="AA86">
        <v>112.61199999999999</v>
      </c>
      <c r="AB86">
        <v>88.328900000000004</v>
      </c>
      <c r="AD86">
        <f t="shared" si="22"/>
        <v>360650.76995193295</v>
      </c>
      <c r="AE86">
        <f t="shared" si="30"/>
        <v>1.1039152810820249E-2</v>
      </c>
      <c r="AF86">
        <f t="shared" si="31"/>
        <v>11.03915281082025</v>
      </c>
      <c r="AG86">
        <f t="shared" si="32"/>
        <v>579.15704977347741</v>
      </c>
      <c r="AH86">
        <f t="shared" si="27"/>
        <v>1.0397870495326531E-3</v>
      </c>
      <c r="AJ86">
        <v>54</v>
      </c>
      <c r="AK86">
        <v>185.44018660182795</v>
      </c>
      <c r="AL86">
        <v>95.4083492519202</v>
      </c>
    </row>
    <row r="87" spans="1:38" x14ac:dyDescent="0.2">
      <c r="B87">
        <v>500</v>
      </c>
      <c r="C87">
        <v>600000</v>
      </c>
      <c r="E87">
        <v>700.04326000000003</v>
      </c>
      <c r="F87">
        <v>-516591.73715</v>
      </c>
      <c r="G87" s="2">
        <v>2529927.7953400002</v>
      </c>
      <c r="H87">
        <v>48.871279999999999</v>
      </c>
      <c r="J87">
        <f t="shared" si="23"/>
        <v>2266.5487774658832</v>
      </c>
      <c r="K87">
        <f t="shared" si="24"/>
        <v>3.0560479188313672E-2</v>
      </c>
      <c r="L87" s="2">
        <f t="shared" si="25"/>
        <v>0.99809185964422231</v>
      </c>
      <c r="M87">
        <f t="shared" si="26"/>
        <v>-30.111710000026505</v>
      </c>
      <c r="N87">
        <f t="shared" si="28"/>
        <v>-4.601733440000098</v>
      </c>
      <c r="P87">
        <f t="shared" si="29"/>
        <v>500</v>
      </c>
      <c r="Q87">
        <v>600000</v>
      </c>
      <c r="R87">
        <v>700.04326000000003</v>
      </c>
      <c r="S87">
        <v>-516591.73715</v>
      </c>
      <c r="T87" s="2">
        <v>2529927.7953400002</v>
      </c>
      <c r="U87">
        <v>48.871279999999999</v>
      </c>
      <c r="V87">
        <v>177.35344000000001</v>
      </c>
      <c r="W87">
        <f t="shared" si="33"/>
        <v>1.7735344E-2</v>
      </c>
      <c r="Y87">
        <v>600000</v>
      </c>
      <c r="Z87">
        <v>24.508600000000001</v>
      </c>
      <c r="AA87">
        <v>111.869</v>
      </c>
      <c r="AB87">
        <v>87.360399999999998</v>
      </c>
      <c r="AD87">
        <f t="shared" si="22"/>
        <v>348917.08805389365</v>
      </c>
      <c r="AE87">
        <f t="shared" si="30"/>
        <v>1.6524360678777508E-2</v>
      </c>
      <c r="AF87">
        <f t="shared" si="31"/>
        <v>16.524360678777509</v>
      </c>
      <c r="AG87">
        <f t="shared" si="32"/>
        <v>420.23574085210947</v>
      </c>
      <c r="AH87">
        <f t="shared" si="27"/>
        <v>1.4330051955574331E-3</v>
      </c>
      <c r="AJ87">
        <v>55</v>
      </c>
      <c r="AK87">
        <v>205.44706267518899</v>
      </c>
      <c r="AL87">
        <v>95.359214870450103</v>
      </c>
    </row>
    <row r="88" spans="1:38" x14ac:dyDescent="0.2">
      <c r="B88">
        <v>625</v>
      </c>
      <c r="C88">
        <v>700000</v>
      </c>
      <c r="E88">
        <v>700.16557</v>
      </c>
      <c r="F88">
        <v>-516594.97834999999</v>
      </c>
      <c r="G88">
        <v>2529927.7953400002</v>
      </c>
      <c r="H88">
        <v>108.15573000000001</v>
      </c>
      <c r="J88">
        <f t="shared" si="23"/>
        <v>2263.3075774658937</v>
      </c>
      <c r="K88">
        <f t="shared" si="24"/>
        <v>3.820059898539209E-2</v>
      </c>
      <c r="L88" s="2">
        <f t="shared" si="25"/>
        <v>0.99809185964422231</v>
      </c>
      <c r="M88">
        <f t="shared" si="26"/>
        <v>-33.352910000015981</v>
      </c>
      <c r="N88">
        <f t="shared" si="28"/>
        <v>-4.5259295999999161</v>
      </c>
      <c r="P88">
        <f t="shared" si="29"/>
        <v>625</v>
      </c>
      <c r="Q88">
        <v>700000</v>
      </c>
      <c r="R88">
        <v>700.16557</v>
      </c>
      <c r="S88">
        <v>-516594.97834999999</v>
      </c>
      <c r="T88">
        <v>2529927.7953400002</v>
      </c>
      <c r="U88">
        <v>108.15573000000001</v>
      </c>
      <c r="V88">
        <v>232.31134</v>
      </c>
      <c r="W88">
        <f t="shared" si="33"/>
        <v>2.3231134000000001E-2</v>
      </c>
      <c r="Y88">
        <v>700000</v>
      </c>
      <c r="Z88">
        <v>23.769500000000001</v>
      </c>
      <c r="AA88">
        <v>111.804</v>
      </c>
      <c r="AB88">
        <v>88.034499999999994</v>
      </c>
      <c r="AD88">
        <f t="shared" si="22"/>
        <v>357056.63155976322</v>
      </c>
      <c r="AE88">
        <f t="shared" si="30"/>
        <v>2.1151471908348329E-2</v>
      </c>
      <c r="AF88">
        <f t="shared" si="31"/>
        <v>21.151471908348327</v>
      </c>
      <c r="AG88">
        <f t="shared" si="32"/>
        <v>344.03120564046304</v>
      </c>
      <c r="AH88">
        <f t="shared" si="27"/>
        <v>1.750422607387952E-3</v>
      </c>
      <c r="AJ88">
        <v>56</v>
      </c>
      <c r="AK88">
        <v>235.33987673780106</v>
      </c>
      <c r="AL88">
        <v>94.368426372967932</v>
      </c>
    </row>
    <row r="89" spans="1:38" x14ac:dyDescent="0.2">
      <c r="B89">
        <v>750</v>
      </c>
      <c r="C89">
        <v>800000</v>
      </c>
      <c r="E89">
        <v>699.94050000000004</v>
      </c>
      <c r="F89">
        <v>-516600.28937000001</v>
      </c>
      <c r="G89">
        <v>2529927.7953400002</v>
      </c>
      <c r="H89">
        <v>125.63179</v>
      </c>
      <c r="J89">
        <f t="shared" si="23"/>
        <v>2257.9965574658709</v>
      </c>
      <c r="K89">
        <f t="shared" si="24"/>
        <v>4.5840718782470508E-2</v>
      </c>
      <c r="L89" s="2">
        <f t="shared" si="25"/>
        <v>0.99809185964422231</v>
      </c>
      <c r="M89">
        <f t="shared" si="26"/>
        <v>-38.663930000038818</v>
      </c>
      <c r="N89">
        <f t="shared" si="28"/>
        <v>-4.5424881600001825</v>
      </c>
      <c r="P89">
        <f t="shared" si="29"/>
        <v>750</v>
      </c>
      <c r="Q89">
        <v>800000</v>
      </c>
      <c r="R89">
        <v>699.94050000000004</v>
      </c>
      <c r="S89">
        <v>-516600.28937000001</v>
      </c>
      <c r="T89">
        <v>2529927.7953400002</v>
      </c>
      <c r="U89">
        <v>125.63179</v>
      </c>
      <c r="V89">
        <v>308.54187999999999</v>
      </c>
      <c r="W89">
        <f t="shared" si="33"/>
        <v>3.0854188000000001E-2</v>
      </c>
      <c r="Y89">
        <v>800000</v>
      </c>
      <c r="Z89">
        <v>24.257899999999999</v>
      </c>
      <c r="AA89">
        <v>112.13200000000001</v>
      </c>
      <c r="AB89">
        <v>87.874099999999999</v>
      </c>
      <c r="AD89">
        <f t="shared" si="22"/>
        <v>355108.49996487005</v>
      </c>
      <c r="AE89">
        <f t="shared" si="30"/>
        <v>2.8246220312399477E-2</v>
      </c>
      <c r="AF89">
        <f t="shared" si="31"/>
        <v>28.246220312399476</v>
      </c>
      <c r="AG89">
        <f t="shared" si="32"/>
        <v>285.12845157179299</v>
      </c>
      <c r="AH89">
        <f t="shared" si="27"/>
        <v>2.1120305486187897E-3</v>
      </c>
      <c r="AJ89">
        <v>57</v>
      </c>
      <c r="AK89">
        <v>203.64194904785472</v>
      </c>
      <c r="AL89">
        <v>93.346524177066783</v>
      </c>
    </row>
    <row r="90" spans="1:38" x14ac:dyDescent="0.2">
      <c r="B90">
        <v>875</v>
      </c>
      <c r="C90">
        <v>900000</v>
      </c>
      <c r="E90">
        <v>699.87553000000003</v>
      </c>
      <c r="F90">
        <v>-516606.82157999999</v>
      </c>
      <c r="G90">
        <v>2529927.7953400002</v>
      </c>
      <c r="H90">
        <v>180.18911</v>
      </c>
      <c r="J90">
        <f t="shared" si="23"/>
        <v>2251.4643474658951</v>
      </c>
      <c r="K90">
        <f t="shared" si="24"/>
        <v>5.3480838579548926E-2</v>
      </c>
      <c r="L90" s="2">
        <f t="shared" si="25"/>
        <v>0.99809185964422231</v>
      </c>
      <c r="M90">
        <f t="shared" si="26"/>
        <v>-45.196140000014566</v>
      </c>
      <c r="N90">
        <f t="shared" si="28"/>
        <v>-4.5522576799998058</v>
      </c>
      <c r="P90">
        <f t="shared" si="29"/>
        <v>875</v>
      </c>
      <c r="Q90">
        <v>900000</v>
      </c>
      <c r="R90">
        <v>699.87553000000003</v>
      </c>
      <c r="S90">
        <v>-516606.82157999999</v>
      </c>
      <c r="T90">
        <v>2529927.7953400002</v>
      </c>
      <c r="U90">
        <v>180.18911</v>
      </c>
      <c r="V90">
        <v>385.65075000000002</v>
      </c>
      <c r="W90">
        <f t="shared" si="33"/>
        <v>3.8565075000000004E-2</v>
      </c>
      <c r="Y90">
        <v>900000</v>
      </c>
      <c r="Z90">
        <v>23.924299999999999</v>
      </c>
      <c r="AA90">
        <v>110.861</v>
      </c>
      <c r="AB90">
        <v>86.936700000000002</v>
      </c>
      <c r="AD90">
        <f t="shared" si="22"/>
        <v>343864.9023793689</v>
      </c>
      <c r="AE90">
        <f t="shared" si="30"/>
        <v>3.6459744284869054E-2</v>
      </c>
      <c r="AF90">
        <f t="shared" si="31"/>
        <v>36.459744284869053</v>
      </c>
      <c r="AG90">
        <f t="shared" si="32"/>
        <v>236.65765052897819</v>
      </c>
      <c r="AH90">
        <f t="shared" si="27"/>
        <v>2.5446039823938077E-3</v>
      </c>
      <c r="AJ90">
        <v>58</v>
      </c>
      <c r="AK90">
        <v>208.13630645684424</v>
      </c>
      <c r="AL90">
        <v>91.088700781930257</v>
      </c>
    </row>
    <row r="91" spans="1:38" x14ac:dyDescent="0.2">
      <c r="B91">
        <v>1000</v>
      </c>
      <c r="C91">
        <v>1000000</v>
      </c>
      <c r="E91">
        <v>700.03094999999996</v>
      </c>
      <c r="F91">
        <v>-516604.42781999998</v>
      </c>
      <c r="G91">
        <v>2529927.7953400002</v>
      </c>
      <c r="H91">
        <v>174.55609999999999</v>
      </c>
      <c r="J91">
        <f t="shared" ref="J91:J131" si="34">F91-(128000-$B$81)/128000*F$82</f>
        <v>2253.8581074659014</v>
      </c>
      <c r="K91">
        <f t="shared" ref="K91:K131" si="35">B91/$B$81</f>
        <v>6.1120958376627343E-2</v>
      </c>
      <c r="L91" s="2">
        <f t="shared" ref="L91:L131" si="36">G91/$G$82</f>
        <v>0.99809185964422231</v>
      </c>
      <c r="M91">
        <f t="shared" ref="M91:M131" si="37">F91-$F$83</f>
        <v>-42.80238000000827</v>
      </c>
      <c r="N91">
        <f t="shared" ref="N91:N131" si="38">((M91-M90)-(B91-B90)*$B$15)/(B91-B90)</f>
        <v>-4.4808499199999492</v>
      </c>
      <c r="P91">
        <f t="shared" si="29"/>
        <v>1000</v>
      </c>
      <c r="Q91">
        <v>1000000</v>
      </c>
      <c r="R91">
        <v>700.03094999999996</v>
      </c>
      <c r="S91">
        <v>-516604.42781999998</v>
      </c>
      <c r="T91">
        <v>2529927.7953400002</v>
      </c>
      <c r="U91">
        <v>174.55609999999999</v>
      </c>
      <c r="V91">
        <v>455.52848</v>
      </c>
      <c r="W91">
        <f t="shared" si="33"/>
        <v>4.5552848E-2</v>
      </c>
      <c r="Y91">
        <v>1000000</v>
      </c>
      <c r="Z91">
        <v>24.073499999999999</v>
      </c>
      <c r="AA91">
        <v>111.137</v>
      </c>
      <c r="AB91">
        <v>87.063500000000005</v>
      </c>
      <c r="AD91">
        <f t="shared" ref="AD91:AD131" si="39">(1/6)*3.14*(AB91)^3</f>
        <v>345371.71235402592</v>
      </c>
      <c r="AE91">
        <f t="shared" ref="AE91:AE131" si="40">W91*$AD$80/AD91</f>
        <v>4.2878151982094832E-2</v>
      </c>
      <c r="AF91">
        <f t="shared" ref="AF91:AF131" si="41">AE91*1000</f>
        <v>42.878151982094835</v>
      </c>
      <c r="AG91">
        <f t="shared" ref="AG91:AG131" si="42">AD91/P91*0.6022</f>
        <v>207.98284517959439</v>
      </c>
      <c r="AH91">
        <f t="shared" ref="AH91:AH131" si="43">P91/AD91</f>
        <v>2.8954311086570469E-3</v>
      </c>
      <c r="AJ91">
        <v>59</v>
      </c>
      <c r="AK91">
        <v>285.65526562221982</v>
      </c>
      <c r="AL91">
        <v>90.183525861604409</v>
      </c>
    </row>
    <row r="92" spans="1:38" x14ac:dyDescent="0.2">
      <c r="B92">
        <v>1125</v>
      </c>
      <c r="C92">
        <v>1100000</v>
      </c>
      <c r="E92">
        <v>699.99920999999995</v>
      </c>
      <c r="F92">
        <v>-516616.64879000001</v>
      </c>
      <c r="G92">
        <v>2529927.7953400002</v>
      </c>
      <c r="H92">
        <v>251.21999</v>
      </c>
      <c r="J92">
        <f t="shared" si="34"/>
        <v>2241.6371374658775</v>
      </c>
      <c r="K92">
        <f t="shared" si="35"/>
        <v>6.8761078173705761E-2</v>
      </c>
      <c r="L92" s="2">
        <f t="shared" si="36"/>
        <v>0.99809185964422231</v>
      </c>
      <c r="M92">
        <f t="shared" si="37"/>
        <v>-55.023350000032224</v>
      </c>
      <c r="N92">
        <f t="shared" si="38"/>
        <v>-4.5977677600001918</v>
      </c>
      <c r="P92">
        <f t="shared" si="29"/>
        <v>1125</v>
      </c>
      <c r="Q92">
        <v>1100000</v>
      </c>
      <c r="R92">
        <v>699.99920999999995</v>
      </c>
      <c r="S92">
        <v>-516616.64879000001</v>
      </c>
      <c r="T92">
        <v>2529927.7953400002</v>
      </c>
      <c r="U92">
        <v>251.21999</v>
      </c>
      <c r="V92">
        <v>573.46902</v>
      </c>
      <c r="W92">
        <f t="shared" si="33"/>
        <v>5.7346902000000005E-2</v>
      </c>
      <c r="Y92">
        <v>1100000</v>
      </c>
      <c r="Z92">
        <v>23.962399999999999</v>
      </c>
      <c r="AA92">
        <v>111.617</v>
      </c>
      <c r="AB92">
        <v>87.654600000000002</v>
      </c>
      <c r="AD92">
        <f t="shared" si="39"/>
        <v>352454.07358480076</v>
      </c>
      <c r="AE92">
        <f t="shared" si="40"/>
        <v>5.2895011453033665E-2</v>
      </c>
      <c r="AF92">
        <f t="shared" si="41"/>
        <v>52.895011453033668</v>
      </c>
      <c r="AG92">
        <f t="shared" si="42"/>
        <v>188.66474943357065</v>
      </c>
      <c r="AH92">
        <f t="shared" si="43"/>
        <v>3.1919052277014585E-3</v>
      </c>
      <c r="AJ92">
        <v>60</v>
      </c>
      <c r="AK92">
        <v>272.01368275014647</v>
      </c>
      <c r="AL92">
        <v>89.909279551458312</v>
      </c>
    </row>
    <row r="93" spans="1:38" x14ac:dyDescent="0.2">
      <c r="B93">
        <v>1250</v>
      </c>
      <c r="C93">
        <v>1200000</v>
      </c>
      <c r="E93">
        <v>699.90754000000004</v>
      </c>
      <c r="F93">
        <v>-516624.06419</v>
      </c>
      <c r="G93">
        <v>2529927.7953400002</v>
      </c>
      <c r="H93">
        <v>315.62317000000002</v>
      </c>
      <c r="J93">
        <f t="shared" si="34"/>
        <v>2234.2217374658794</v>
      </c>
      <c r="K93">
        <f t="shared" si="35"/>
        <v>7.6401197970784179E-2</v>
      </c>
      <c r="L93" s="2">
        <f t="shared" si="36"/>
        <v>0.99809185964422231</v>
      </c>
      <c r="M93">
        <f t="shared" si="37"/>
        <v>-62.438750000030268</v>
      </c>
      <c r="N93">
        <f t="shared" si="38"/>
        <v>-4.5593231999999846</v>
      </c>
      <c r="P93">
        <f t="shared" si="29"/>
        <v>1250</v>
      </c>
      <c r="Q93">
        <v>1200000</v>
      </c>
      <c r="R93">
        <v>699.90754000000004</v>
      </c>
      <c r="S93">
        <v>-516624.06419</v>
      </c>
      <c r="T93">
        <v>2529927.7953400002</v>
      </c>
      <c r="U93">
        <v>315.62317000000002</v>
      </c>
      <c r="V93">
        <v>693.03776000000005</v>
      </c>
      <c r="W93">
        <f t="shared" si="33"/>
        <v>6.9303776000000011E-2</v>
      </c>
      <c r="Y93">
        <v>1200000</v>
      </c>
      <c r="Z93">
        <v>24.241</v>
      </c>
      <c r="AA93">
        <v>111.494</v>
      </c>
      <c r="AB93">
        <v>87.253</v>
      </c>
      <c r="AD93">
        <f t="shared" si="39"/>
        <v>347631.80395431496</v>
      </c>
      <c r="AE93">
        <f t="shared" si="40"/>
        <v>6.4810397354432489E-2</v>
      </c>
      <c r="AF93">
        <f t="shared" si="41"/>
        <v>64.810397354432496</v>
      </c>
      <c r="AG93">
        <f t="shared" si="42"/>
        <v>167.47509787303076</v>
      </c>
      <c r="AH93">
        <f t="shared" si="43"/>
        <v>3.5957584599028009E-3</v>
      </c>
      <c r="AJ93">
        <v>61</v>
      </c>
      <c r="AK93">
        <v>246.02559925314748</v>
      </c>
      <c r="AL93">
        <v>89.510052763381012</v>
      </c>
    </row>
    <row r="94" spans="1:38" x14ac:dyDescent="0.2">
      <c r="B94">
        <v>1375</v>
      </c>
      <c r="C94">
        <v>1300000</v>
      </c>
      <c r="E94">
        <v>700.01288999999997</v>
      </c>
      <c r="F94">
        <v>-516619.79845</v>
      </c>
      <c r="G94">
        <v>2529927.7953400002</v>
      </c>
      <c r="H94">
        <v>314.47116999999997</v>
      </c>
      <c r="J94">
        <f t="shared" si="34"/>
        <v>2238.487477465882</v>
      </c>
      <c r="K94">
        <f t="shared" si="35"/>
        <v>8.4041317767862597E-2</v>
      </c>
      <c r="L94" s="2">
        <f t="shared" si="36"/>
        <v>0.99809185964422231</v>
      </c>
      <c r="M94">
        <f t="shared" si="37"/>
        <v>-58.173010000027716</v>
      </c>
      <c r="N94">
        <f t="shared" si="38"/>
        <v>-4.4658740799999794</v>
      </c>
      <c r="P94">
        <f t="shared" si="29"/>
        <v>1375</v>
      </c>
      <c r="Q94">
        <v>1300000</v>
      </c>
      <c r="R94">
        <v>700.01288999999997</v>
      </c>
      <c r="S94">
        <v>-516619.79845</v>
      </c>
      <c r="T94">
        <v>2529927.7953400002</v>
      </c>
      <c r="U94">
        <v>314.47116999999997</v>
      </c>
      <c r="V94">
        <v>806.03909999999996</v>
      </c>
      <c r="W94">
        <f t="shared" si="33"/>
        <v>8.0603910000000001E-2</v>
      </c>
      <c r="Y94">
        <v>1300000</v>
      </c>
      <c r="Z94">
        <v>25.344799999999999</v>
      </c>
      <c r="AA94">
        <v>112.64100000000001</v>
      </c>
      <c r="AB94">
        <v>87.296199999999999</v>
      </c>
      <c r="AD94">
        <f t="shared" si="39"/>
        <v>348148.4095929921</v>
      </c>
      <c r="AE94">
        <f t="shared" si="40"/>
        <v>7.5266025347042381E-2</v>
      </c>
      <c r="AF94">
        <f t="shared" si="41"/>
        <v>75.266025347042387</v>
      </c>
      <c r="AG94">
        <f t="shared" si="42"/>
        <v>152.47634345956351</v>
      </c>
      <c r="AH94">
        <f t="shared" si="43"/>
        <v>3.9494651192216084E-3</v>
      </c>
      <c r="AJ94">
        <v>62</v>
      </c>
      <c r="AK94">
        <v>230.63139373909735</v>
      </c>
      <c r="AL94">
        <v>88.560859830368173</v>
      </c>
    </row>
    <row r="95" spans="1:38" x14ac:dyDescent="0.2">
      <c r="B95">
        <v>1500</v>
      </c>
      <c r="C95">
        <v>1400000</v>
      </c>
      <c r="E95">
        <v>699.84468000000004</v>
      </c>
      <c r="F95">
        <v>-516626.36794000003</v>
      </c>
      <c r="G95">
        <v>2529927.7953400002</v>
      </c>
      <c r="H95">
        <v>427.92068</v>
      </c>
      <c r="J95">
        <f t="shared" si="34"/>
        <v>2231.9179874658585</v>
      </c>
      <c r="K95">
        <f t="shared" si="35"/>
        <v>9.1681437564941015E-2</v>
      </c>
      <c r="L95" s="2">
        <f t="shared" si="36"/>
        <v>0.99809185964422231</v>
      </c>
      <c r="M95">
        <f t="shared" si="37"/>
        <v>-64.742500000051223</v>
      </c>
      <c r="N95">
        <f t="shared" si="38"/>
        <v>-4.5525559200001879</v>
      </c>
      <c r="P95">
        <f t="shared" si="29"/>
        <v>1500</v>
      </c>
      <c r="Q95">
        <v>1400000</v>
      </c>
      <c r="R95">
        <v>699.84468000000004</v>
      </c>
      <c r="S95">
        <v>-516626.36794000003</v>
      </c>
      <c r="T95">
        <v>2529927.7953400002</v>
      </c>
      <c r="U95">
        <v>427.92068</v>
      </c>
      <c r="V95">
        <v>972.29943000000003</v>
      </c>
      <c r="W95">
        <f t="shared" si="33"/>
        <v>9.7229943000000013E-2</v>
      </c>
      <c r="Y95">
        <v>1400000</v>
      </c>
      <c r="Z95">
        <v>25.263500000000001</v>
      </c>
      <c r="AA95">
        <v>112.485</v>
      </c>
      <c r="AB95">
        <v>87.221500000000006</v>
      </c>
      <c r="AD95">
        <f t="shared" si="39"/>
        <v>347255.4346949418</v>
      </c>
      <c r="AE95">
        <f t="shared" si="40"/>
        <v>9.102449294009618E-2</v>
      </c>
      <c r="AF95">
        <f t="shared" si="41"/>
        <v>91.024492940096181</v>
      </c>
      <c r="AG95">
        <f t="shared" si="42"/>
        <v>139.41148184886262</v>
      </c>
      <c r="AH95">
        <f t="shared" si="43"/>
        <v>4.3195868232205649E-3</v>
      </c>
      <c r="AJ95">
        <v>63</v>
      </c>
      <c r="AK95">
        <v>262.32738399030558</v>
      </c>
      <c r="AL95">
        <v>88.002606554398767</v>
      </c>
    </row>
    <row r="96" spans="1:38" x14ac:dyDescent="0.2">
      <c r="B96">
        <v>1625</v>
      </c>
      <c r="C96">
        <v>1500000</v>
      </c>
      <c r="E96">
        <v>700.02815999999996</v>
      </c>
      <c r="F96">
        <v>-516624.40172000002</v>
      </c>
      <c r="G96">
        <v>2529927.7953400002</v>
      </c>
      <c r="H96">
        <v>475.54910000000001</v>
      </c>
      <c r="J96">
        <f t="shared" si="34"/>
        <v>2233.8842074658605</v>
      </c>
      <c r="K96">
        <f t="shared" si="35"/>
        <v>9.9321557362019433E-2</v>
      </c>
      <c r="L96" s="2">
        <f t="shared" si="36"/>
        <v>0.99809185964422231</v>
      </c>
      <c r="M96">
        <f t="shared" si="37"/>
        <v>-62.776280000049155</v>
      </c>
      <c r="N96">
        <f t="shared" si="38"/>
        <v>-4.4842702399999839</v>
      </c>
      <c r="P96">
        <f t="shared" si="29"/>
        <v>1625</v>
      </c>
      <c r="Q96">
        <v>1500000</v>
      </c>
      <c r="R96">
        <v>700.02815999999996</v>
      </c>
      <c r="S96">
        <v>-516624.40172000002</v>
      </c>
      <c r="T96">
        <v>2529927.7953400002</v>
      </c>
      <c r="U96">
        <v>475.54910000000001</v>
      </c>
      <c r="V96">
        <v>1132.29646</v>
      </c>
      <c r="W96">
        <f t="shared" si="33"/>
        <v>0.113229646</v>
      </c>
      <c r="Y96">
        <v>1500000</v>
      </c>
      <c r="Z96">
        <v>25.880199999999999</v>
      </c>
      <c r="AA96">
        <v>110.997</v>
      </c>
      <c r="AB96">
        <v>85.116799999999998</v>
      </c>
      <c r="AD96">
        <f t="shared" si="39"/>
        <v>322718.79632414778</v>
      </c>
      <c r="AE96">
        <f t="shared" si="40"/>
        <v>0.11406257640336849</v>
      </c>
      <c r="AF96">
        <f t="shared" si="41"/>
        <v>114.0625764033685</v>
      </c>
      <c r="AG96">
        <f t="shared" si="42"/>
        <v>119.59462101317034</v>
      </c>
      <c r="AH96">
        <f t="shared" si="43"/>
        <v>5.0353435204555132E-3</v>
      </c>
      <c r="AJ96">
        <v>64</v>
      </c>
      <c r="AK96">
        <v>230.91514231803254</v>
      </c>
      <c r="AL96">
        <v>86.801583424496783</v>
      </c>
    </row>
    <row r="97" spans="2:38" x14ac:dyDescent="0.2">
      <c r="B97">
        <v>1750</v>
      </c>
      <c r="C97">
        <v>1600000</v>
      </c>
      <c r="E97">
        <v>700.05519000000004</v>
      </c>
      <c r="F97">
        <v>-516626.92206000001</v>
      </c>
      <c r="G97">
        <v>2529927.7953400002</v>
      </c>
      <c r="H97">
        <v>599.48463000000004</v>
      </c>
      <c r="J97">
        <f t="shared" si="34"/>
        <v>2231.3638674658723</v>
      </c>
      <c r="K97">
        <f t="shared" si="35"/>
        <v>0.10696167715909785</v>
      </c>
      <c r="L97" s="2">
        <f t="shared" si="36"/>
        <v>0.99809185964422231</v>
      </c>
      <c r="M97">
        <f t="shared" si="37"/>
        <v>-65.296620000037365</v>
      </c>
      <c r="N97">
        <f t="shared" si="38"/>
        <v>-4.5201627199999059</v>
      </c>
      <c r="P97">
        <f t="shared" si="29"/>
        <v>1750</v>
      </c>
      <c r="Q97">
        <v>1600000</v>
      </c>
      <c r="R97">
        <v>700.05519000000004</v>
      </c>
      <c r="S97">
        <v>-516626.92206000001</v>
      </c>
      <c r="T97">
        <v>2529927.7953400002</v>
      </c>
      <c r="U97">
        <v>599.48463000000004</v>
      </c>
      <c r="V97">
        <v>1328.2945999999999</v>
      </c>
      <c r="W97">
        <f t="shared" si="33"/>
        <v>0.13282946000000001</v>
      </c>
      <c r="Y97">
        <v>1600000</v>
      </c>
      <c r="Z97">
        <v>25.5397</v>
      </c>
      <c r="AA97">
        <v>111.28</v>
      </c>
      <c r="AB97">
        <v>85.740300000000005</v>
      </c>
      <c r="AD97">
        <f t="shared" si="39"/>
        <v>329862.84011739469</v>
      </c>
      <c r="AE97">
        <f t="shared" si="40"/>
        <v>0.1309086371860407</v>
      </c>
      <c r="AF97">
        <f t="shared" si="41"/>
        <v>130.90863718604069</v>
      </c>
      <c r="AG97">
        <f t="shared" si="42"/>
        <v>113.51051561068289</v>
      </c>
      <c r="AH97">
        <f t="shared" si="43"/>
        <v>5.3052353498720664E-3</v>
      </c>
      <c r="AJ97">
        <v>65</v>
      </c>
      <c r="AK97">
        <v>295.21863466021841</v>
      </c>
      <c r="AL97">
        <v>86.712971651923496</v>
      </c>
    </row>
    <row r="98" spans="2:38" x14ac:dyDescent="0.2">
      <c r="B98">
        <v>1875</v>
      </c>
      <c r="C98">
        <v>1700000</v>
      </c>
      <c r="E98">
        <v>699.90817000000004</v>
      </c>
      <c r="F98">
        <v>-516629.50650999998</v>
      </c>
      <c r="G98">
        <v>2529927.7953400002</v>
      </c>
      <c r="H98">
        <v>681.53846999999996</v>
      </c>
      <c r="J98">
        <f t="shared" si="34"/>
        <v>2228.7794174659066</v>
      </c>
      <c r="K98">
        <f t="shared" si="35"/>
        <v>0.11460179695617627</v>
      </c>
      <c r="L98" s="2">
        <f t="shared" si="36"/>
        <v>0.99809185964422231</v>
      </c>
      <c r="M98">
        <f t="shared" si="37"/>
        <v>-67.881070000003092</v>
      </c>
      <c r="N98">
        <f t="shared" si="38"/>
        <v>-4.5206755999997261</v>
      </c>
      <c r="P98">
        <f t="shared" si="29"/>
        <v>1875</v>
      </c>
      <c r="Q98">
        <v>1700000</v>
      </c>
      <c r="R98">
        <v>699.90817000000004</v>
      </c>
      <c r="S98">
        <v>-516629.50650999998</v>
      </c>
      <c r="T98">
        <v>2529927.7953400002</v>
      </c>
      <c r="U98">
        <v>681.53846999999996</v>
      </c>
      <c r="V98">
        <v>1556.60626</v>
      </c>
      <c r="W98">
        <f t="shared" si="33"/>
        <v>0.155660626</v>
      </c>
      <c r="Y98">
        <v>1700000</v>
      </c>
      <c r="Z98">
        <v>25.8828</v>
      </c>
      <c r="AA98">
        <v>112.476</v>
      </c>
      <c r="AB98">
        <v>86.593199999999996</v>
      </c>
      <c r="AD98">
        <f t="shared" si="39"/>
        <v>339804.99989082495</v>
      </c>
      <c r="AE98">
        <f t="shared" si="40"/>
        <v>0.14892112090215123</v>
      </c>
      <c r="AF98">
        <f t="shared" si="41"/>
        <v>148.92112090215124</v>
      </c>
      <c r="AG98">
        <f t="shared" si="42"/>
        <v>109.13630449826923</v>
      </c>
      <c r="AH98">
        <f t="shared" si="43"/>
        <v>5.5178705451727128E-3</v>
      </c>
      <c r="AJ98">
        <v>66</v>
      </c>
      <c r="AK98">
        <v>272.66722496299718</v>
      </c>
      <c r="AL98">
        <v>86.42076267775478</v>
      </c>
    </row>
    <row r="99" spans="2:38" x14ac:dyDescent="0.2">
      <c r="B99">
        <v>2000</v>
      </c>
      <c r="C99">
        <v>1800000</v>
      </c>
      <c r="E99">
        <v>700.08389</v>
      </c>
      <c r="F99">
        <v>-516622.94224</v>
      </c>
      <c r="G99">
        <v>2529927.7953400002</v>
      </c>
      <c r="H99">
        <v>797.54085999999995</v>
      </c>
      <c r="J99">
        <f t="shared" si="34"/>
        <v>2235.3436874658801</v>
      </c>
      <c r="K99">
        <f t="shared" si="35"/>
        <v>0.12224191675325469</v>
      </c>
      <c r="L99" s="2">
        <f t="shared" si="36"/>
        <v>0.99809185964422231</v>
      </c>
      <c r="M99">
        <f t="shared" si="37"/>
        <v>-61.316800000029616</v>
      </c>
      <c r="N99">
        <f t="shared" si="38"/>
        <v>-4.447485840000212</v>
      </c>
      <c r="P99">
        <f t="shared" si="29"/>
        <v>2000</v>
      </c>
      <c r="Q99">
        <v>1800000</v>
      </c>
      <c r="R99">
        <v>700.08389</v>
      </c>
      <c r="S99">
        <v>-516622.94224</v>
      </c>
      <c r="T99">
        <v>2529927.7953400002</v>
      </c>
      <c r="U99">
        <v>797.54085999999995</v>
      </c>
      <c r="V99">
        <v>1807.4745600000001</v>
      </c>
      <c r="W99">
        <f t="shared" si="33"/>
        <v>0.18074745600000003</v>
      </c>
      <c r="Y99">
        <v>1800000</v>
      </c>
      <c r="Z99">
        <v>26.640899999999998</v>
      </c>
      <c r="AA99">
        <v>111.24</v>
      </c>
      <c r="AB99">
        <v>84.599100000000007</v>
      </c>
      <c r="AD99">
        <f t="shared" si="39"/>
        <v>316865.98888050549</v>
      </c>
      <c r="AE99">
        <f t="shared" si="40"/>
        <v>0.18544018660182796</v>
      </c>
      <c r="AF99">
        <f t="shared" si="41"/>
        <v>185.44018660182795</v>
      </c>
      <c r="AG99">
        <f t="shared" si="42"/>
        <v>95.4083492519202</v>
      </c>
      <c r="AH99">
        <f t="shared" si="43"/>
        <v>6.3118165728863612E-3</v>
      </c>
      <c r="AJ99">
        <v>67</v>
      </c>
      <c r="AK99">
        <v>300.61502572590183</v>
      </c>
      <c r="AL99">
        <v>84.250539722671149</v>
      </c>
    </row>
    <row r="100" spans="2:38" x14ac:dyDescent="0.2">
      <c r="B100">
        <v>2125</v>
      </c>
      <c r="C100">
        <v>1900000</v>
      </c>
      <c r="E100">
        <v>700.00464999999997</v>
      </c>
      <c r="F100">
        <v>-516628.43034999998</v>
      </c>
      <c r="G100">
        <v>2529927.7953400002</v>
      </c>
      <c r="H100">
        <v>924.40945999999997</v>
      </c>
      <c r="J100">
        <f t="shared" si="34"/>
        <v>2229.8555774659035</v>
      </c>
      <c r="K100">
        <f t="shared" si="35"/>
        <v>0.12988203655033312</v>
      </c>
      <c r="L100" s="2">
        <f t="shared" si="36"/>
        <v>0.99809185964422231</v>
      </c>
      <c r="M100">
        <f t="shared" si="37"/>
        <v>-66.804910000006203</v>
      </c>
      <c r="N100">
        <f t="shared" si="38"/>
        <v>-4.543904879999813</v>
      </c>
      <c r="P100">
        <f t="shared" si="29"/>
        <v>2125</v>
      </c>
      <c r="Q100">
        <v>1900000</v>
      </c>
      <c r="R100">
        <v>700.00464999999997</v>
      </c>
      <c r="S100">
        <v>-516628.43034999998</v>
      </c>
      <c r="T100">
        <v>2529927.7953400002</v>
      </c>
      <c r="U100">
        <v>924.40945999999997</v>
      </c>
      <c r="V100">
        <v>2057.89516</v>
      </c>
      <c r="W100">
        <f t="shared" si="33"/>
        <v>0.20578951600000001</v>
      </c>
      <c r="Y100">
        <v>1900000</v>
      </c>
      <c r="Z100">
        <v>26.178899999999999</v>
      </c>
      <c r="AA100">
        <v>111.182</v>
      </c>
      <c r="AB100">
        <v>85.003100000000003</v>
      </c>
      <c r="AD100">
        <f t="shared" si="39"/>
        <v>321427.24869080342</v>
      </c>
      <c r="AE100">
        <f t="shared" si="40"/>
        <v>0.20813630645684425</v>
      </c>
      <c r="AF100">
        <f t="shared" si="41"/>
        <v>208.13630645684424</v>
      </c>
      <c r="AG100">
        <f t="shared" si="42"/>
        <v>91.088700781930257</v>
      </c>
      <c r="AH100">
        <f t="shared" si="43"/>
        <v>6.611138317162841E-3</v>
      </c>
      <c r="AJ100">
        <v>68</v>
      </c>
      <c r="AK100">
        <v>259.79627420319162</v>
      </c>
      <c r="AL100">
        <v>83.685281571570059</v>
      </c>
    </row>
    <row r="101" spans="2:38" x14ac:dyDescent="0.2">
      <c r="B101">
        <v>2250</v>
      </c>
      <c r="C101">
        <v>2000000</v>
      </c>
      <c r="E101">
        <v>700.02934000000005</v>
      </c>
      <c r="F101">
        <v>-516620.70306000003</v>
      </c>
      <c r="G101">
        <v>2529927.7953400002</v>
      </c>
      <c r="H101">
        <v>1059.6539299999999</v>
      </c>
      <c r="J101">
        <f t="shared" si="34"/>
        <v>2237.5828674658551</v>
      </c>
      <c r="K101">
        <f t="shared" si="35"/>
        <v>0.13752215634741152</v>
      </c>
      <c r="L101" s="2">
        <f t="shared" si="36"/>
        <v>0.99809185964422231</v>
      </c>
      <c r="M101">
        <f t="shared" si="37"/>
        <v>-59.077620000054594</v>
      </c>
      <c r="N101">
        <f t="shared" si="38"/>
        <v>-4.4381816800003868</v>
      </c>
      <c r="P101">
        <f t="shared" si="29"/>
        <v>2250</v>
      </c>
      <c r="Q101">
        <v>2000000</v>
      </c>
      <c r="R101">
        <v>700.02934000000005</v>
      </c>
      <c r="S101">
        <v>-516620.70306000003</v>
      </c>
      <c r="T101">
        <v>2529927.7953400002</v>
      </c>
      <c r="U101">
        <v>1059.6539299999999</v>
      </c>
      <c r="V101">
        <v>2347.4412200000002</v>
      </c>
      <c r="W101">
        <f t="shared" si="33"/>
        <v>0.23474412200000003</v>
      </c>
      <c r="Y101">
        <v>2000000</v>
      </c>
      <c r="Z101">
        <v>26.191800000000001</v>
      </c>
      <c r="AA101">
        <v>112.021</v>
      </c>
      <c r="AB101">
        <v>85.8292</v>
      </c>
      <c r="AD101">
        <f t="shared" si="39"/>
        <v>330889.96117291332</v>
      </c>
      <c r="AE101">
        <f t="shared" si="40"/>
        <v>0.23063139373909736</v>
      </c>
      <c r="AF101">
        <f t="shared" si="41"/>
        <v>230.63139373909735</v>
      </c>
      <c r="AG101">
        <f t="shared" si="42"/>
        <v>88.560859830368173</v>
      </c>
      <c r="AH101">
        <f t="shared" si="43"/>
        <v>6.7998436459793853E-3</v>
      </c>
      <c r="AJ101">
        <v>69</v>
      </c>
      <c r="AK101">
        <v>284.30821870227481</v>
      </c>
      <c r="AL101">
        <v>82.796454409248639</v>
      </c>
    </row>
    <row r="102" spans="2:38" x14ac:dyDescent="0.2">
      <c r="B102">
        <v>2375</v>
      </c>
      <c r="C102">
        <v>2100000</v>
      </c>
      <c r="E102">
        <v>700.04494999999997</v>
      </c>
      <c r="F102">
        <v>-516614.09331000003</v>
      </c>
      <c r="G102">
        <v>2529927.7953400002</v>
      </c>
      <c r="H102">
        <v>1206.37032</v>
      </c>
      <c r="J102">
        <f t="shared" si="34"/>
        <v>2244.1926174658583</v>
      </c>
      <c r="K102">
        <f t="shared" si="35"/>
        <v>0.14516227614448995</v>
      </c>
      <c r="L102" s="2">
        <f t="shared" si="36"/>
        <v>0.99809185964422231</v>
      </c>
      <c r="M102">
        <f t="shared" si="37"/>
        <v>-52.467870000051335</v>
      </c>
      <c r="N102">
        <f t="shared" si="38"/>
        <v>-4.4471219999999736</v>
      </c>
      <c r="P102">
        <f t="shared" si="29"/>
        <v>2375</v>
      </c>
      <c r="Q102">
        <v>2100000</v>
      </c>
      <c r="R102">
        <v>700.04494999999997</v>
      </c>
      <c r="S102">
        <v>-516614.09331000003</v>
      </c>
      <c r="T102">
        <v>2529927.7953400002</v>
      </c>
      <c r="U102">
        <v>1206.37032</v>
      </c>
      <c r="V102">
        <v>2637.5310100000002</v>
      </c>
      <c r="W102">
        <f t="shared" si="33"/>
        <v>0.26375310100000005</v>
      </c>
      <c r="Y102">
        <v>2100000</v>
      </c>
      <c r="Z102">
        <v>26.137</v>
      </c>
      <c r="AA102">
        <v>111.893</v>
      </c>
      <c r="AB102">
        <v>85.756</v>
      </c>
      <c r="AD102">
        <f t="shared" si="39"/>
        <v>330044.07793503639</v>
      </c>
      <c r="AE102">
        <f t="shared" si="40"/>
        <v>0.25979627420319162</v>
      </c>
      <c r="AF102">
        <f t="shared" si="41"/>
        <v>259.79627420319162</v>
      </c>
      <c r="AG102">
        <f t="shared" si="42"/>
        <v>83.685281571570059</v>
      </c>
      <c r="AH102">
        <f t="shared" si="43"/>
        <v>7.1960085297075949E-3</v>
      </c>
      <c r="AJ102">
        <v>70</v>
      </c>
      <c r="AK102">
        <v>335.80593772263114</v>
      </c>
      <c r="AL102">
        <v>82.477706675308468</v>
      </c>
    </row>
    <row r="103" spans="2:38" x14ac:dyDescent="0.2">
      <c r="B103">
        <v>2500</v>
      </c>
      <c r="C103">
        <v>2200000</v>
      </c>
      <c r="E103">
        <v>699.99339999999995</v>
      </c>
      <c r="F103">
        <v>-516611.52853000001</v>
      </c>
      <c r="G103">
        <v>2529927.7953400002</v>
      </c>
      <c r="H103">
        <v>1346.1492499999999</v>
      </c>
      <c r="J103">
        <f t="shared" si="34"/>
        <v>2246.7573974658735</v>
      </c>
      <c r="K103">
        <f t="shared" si="35"/>
        <v>0.15280239594156836</v>
      </c>
      <c r="L103" s="2">
        <f t="shared" si="36"/>
        <v>0.99809185964422231</v>
      </c>
      <c r="M103">
        <f t="shared" si="37"/>
        <v>-49.903090000036173</v>
      </c>
      <c r="N103">
        <f t="shared" si="38"/>
        <v>-4.4794817599998789</v>
      </c>
      <c r="P103">
        <f t="shared" si="29"/>
        <v>2500</v>
      </c>
      <c r="Q103">
        <v>2200000</v>
      </c>
      <c r="R103">
        <v>699.99339999999995</v>
      </c>
      <c r="S103">
        <v>-516611.52853000001</v>
      </c>
      <c r="T103">
        <v>2529927.7953400002</v>
      </c>
      <c r="U103">
        <v>1346.1492499999999</v>
      </c>
      <c r="V103">
        <v>3006.0286999999998</v>
      </c>
      <c r="W103">
        <f t="shared" si="33"/>
        <v>0.30060287000000002</v>
      </c>
      <c r="Y103">
        <v>2200000</v>
      </c>
      <c r="Z103">
        <v>25.976099999999999</v>
      </c>
      <c r="AA103">
        <v>112.901</v>
      </c>
      <c r="AB103">
        <v>86.924899999999994</v>
      </c>
      <c r="AD103">
        <f t="shared" si="39"/>
        <v>343724.90206430026</v>
      </c>
      <c r="AE103">
        <f t="shared" si="40"/>
        <v>0.2843082187022748</v>
      </c>
      <c r="AF103">
        <f t="shared" si="41"/>
        <v>284.30821870227481</v>
      </c>
      <c r="AG103">
        <f t="shared" si="42"/>
        <v>82.796454409248639</v>
      </c>
      <c r="AH103">
        <f t="shared" si="43"/>
        <v>7.2732583091472602E-3</v>
      </c>
      <c r="AJ103">
        <v>71</v>
      </c>
      <c r="AK103">
        <v>383.33693222444828</v>
      </c>
      <c r="AL103">
        <v>80.697339602417514</v>
      </c>
    </row>
    <row r="104" spans="2:38" x14ac:dyDescent="0.2">
      <c r="B104">
        <v>2625</v>
      </c>
      <c r="C104">
        <v>2300000</v>
      </c>
      <c r="E104">
        <v>699.93688999999995</v>
      </c>
      <c r="F104">
        <v>-516600.76452999999</v>
      </c>
      <c r="G104">
        <v>2529927.7953400002</v>
      </c>
      <c r="H104">
        <v>1520.2536299999999</v>
      </c>
      <c r="J104">
        <f t="shared" si="34"/>
        <v>2257.5213974658982</v>
      </c>
      <c r="K104">
        <f t="shared" si="35"/>
        <v>0.16044251573864679</v>
      </c>
      <c r="L104" s="2">
        <f t="shared" si="36"/>
        <v>0.99809185964422231</v>
      </c>
      <c r="M104">
        <f t="shared" si="37"/>
        <v>-39.139090000011493</v>
      </c>
      <c r="N104">
        <f t="shared" si="38"/>
        <v>-4.4138879999998029</v>
      </c>
      <c r="P104">
        <f t="shared" si="29"/>
        <v>2625</v>
      </c>
      <c r="Q104">
        <v>2300000</v>
      </c>
      <c r="R104">
        <v>699.93688999999995</v>
      </c>
      <c r="S104">
        <v>-516600.76452999999</v>
      </c>
      <c r="T104">
        <v>2529927.7953400002</v>
      </c>
      <c r="U104">
        <v>1520.2536299999999</v>
      </c>
      <c r="V104">
        <v>3349.8992499999999</v>
      </c>
      <c r="W104">
        <f t="shared" si="33"/>
        <v>0.33498992500000002</v>
      </c>
      <c r="Y104">
        <v>2300000</v>
      </c>
      <c r="Z104">
        <v>25.749500000000001</v>
      </c>
      <c r="AA104">
        <v>110.762</v>
      </c>
      <c r="AB104">
        <v>85.012500000000003</v>
      </c>
      <c r="AD104">
        <f t="shared" si="39"/>
        <v>321533.89481091796</v>
      </c>
      <c r="AE104">
        <f t="shared" si="40"/>
        <v>0.33869771980993152</v>
      </c>
      <c r="AF104">
        <f t="shared" si="41"/>
        <v>338.69771980993153</v>
      </c>
      <c r="AG104">
        <f t="shared" si="42"/>
        <v>73.762937697194204</v>
      </c>
      <c r="AH104">
        <f t="shared" si="43"/>
        <v>8.1639915491449645E-3</v>
      </c>
      <c r="AJ104">
        <v>72</v>
      </c>
      <c r="AK104">
        <v>408.8098708282979</v>
      </c>
      <c r="AL104">
        <v>80.488505504671735</v>
      </c>
    </row>
    <row r="105" spans="2:38" x14ac:dyDescent="0.2">
      <c r="B105">
        <v>2750</v>
      </c>
      <c r="C105">
        <v>2400000</v>
      </c>
      <c r="E105">
        <v>699.99597000000006</v>
      </c>
      <c r="F105">
        <v>-516591.48051000002</v>
      </c>
      <c r="G105">
        <v>2529927.7953400002</v>
      </c>
      <c r="H105">
        <v>1675.0842299999999</v>
      </c>
      <c r="J105">
        <f t="shared" si="34"/>
        <v>2266.805417465861</v>
      </c>
      <c r="K105">
        <f t="shared" si="35"/>
        <v>0.16808263553572519</v>
      </c>
      <c r="L105" s="2">
        <f t="shared" si="36"/>
        <v>0.99809185964422231</v>
      </c>
      <c r="M105">
        <f t="shared" si="37"/>
        <v>-29.855070000048727</v>
      </c>
      <c r="N105">
        <f t="shared" si="38"/>
        <v>-4.425727840000298</v>
      </c>
      <c r="P105">
        <f t="shared" si="29"/>
        <v>2750</v>
      </c>
      <c r="Q105">
        <v>2400000</v>
      </c>
      <c r="R105">
        <v>699.99597000000006</v>
      </c>
      <c r="S105">
        <v>-516591.48051000002</v>
      </c>
      <c r="T105">
        <v>2529927.7953400002</v>
      </c>
      <c r="U105">
        <v>1675.0842299999999</v>
      </c>
      <c r="V105">
        <v>3707.1820600000001</v>
      </c>
      <c r="W105">
        <f t="shared" si="33"/>
        <v>0.37071820600000005</v>
      </c>
      <c r="Y105">
        <v>2400000</v>
      </c>
      <c r="Z105">
        <v>25.863</v>
      </c>
      <c r="AA105">
        <v>111.17</v>
      </c>
      <c r="AB105">
        <v>85.307000000000002</v>
      </c>
      <c r="AD105">
        <f t="shared" si="39"/>
        <v>324887.05375474185</v>
      </c>
      <c r="AE105">
        <f t="shared" si="40"/>
        <v>0.37095292305061311</v>
      </c>
      <c r="AF105">
        <f t="shared" si="41"/>
        <v>370.95292305061309</v>
      </c>
      <c r="AG105">
        <f t="shared" si="42"/>
        <v>71.144357734947462</v>
      </c>
      <c r="AH105">
        <f t="shared" si="43"/>
        <v>8.4644800961382188E-3</v>
      </c>
      <c r="AJ105">
        <v>73</v>
      </c>
      <c r="AK105">
        <v>341.72255507445863</v>
      </c>
      <c r="AL105">
        <v>79.364148405330766</v>
      </c>
    </row>
    <row r="106" spans="2:38" x14ac:dyDescent="0.2">
      <c r="B106">
        <v>2875</v>
      </c>
      <c r="C106">
        <v>2500000</v>
      </c>
      <c r="E106">
        <v>700.02581999999995</v>
      </c>
      <c r="F106">
        <v>-516574.23209</v>
      </c>
      <c r="G106">
        <v>2529927.7953400002</v>
      </c>
      <c r="H106">
        <v>1810.5912900000001</v>
      </c>
      <c r="J106">
        <f t="shared" si="34"/>
        <v>2284.053837465879</v>
      </c>
      <c r="K106">
        <f t="shared" si="35"/>
        <v>0.17572275533280363</v>
      </c>
      <c r="L106" s="2">
        <f t="shared" si="36"/>
        <v>0.99809185964422231</v>
      </c>
      <c r="M106">
        <f t="shared" si="37"/>
        <v>-12.606650000030641</v>
      </c>
      <c r="N106">
        <f t="shared" si="38"/>
        <v>-4.3620126399998549</v>
      </c>
      <c r="P106">
        <f t="shared" si="29"/>
        <v>2875</v>
      </c>
      <c r="Q106">
        <v>2500000</v>
      </c>
      <c r="R106">
        <v>700.02581999999995</v>
      </c>
      <c r="S106">
        <v>-516574.23209</v>
      </c>
      <c r="T106">
        <v>2529927.7953400002</v>
      </c>
      <c r="U106">
        <v>1810.5912900000001</v>
      </c>
      <c r="V106">
        <v>4080.1877800000002</v>
      </c>
      <c r="W106">
        <f t="shared" si="33"/>
        <v>0.40801877800000003</v>
      </c>
      <c r="Y106">
        <v>2500000</v>
      </c>
      <c r="Z106">
        <v>25.743500000000001</v>
      </c>
      <c r="AA106">
        <v>111.297</v>
      </c>
      <c r="AB106">
        <v>85.5535</v>
      </c>
      <c r="AD106">
        <f t="shared" si="39"/>
        <v>327711.54499301693</v>
      </c>
      <c r="AE106">
        <f t="shared" si="40"/>
        <v>0.40475823914606773</v>
      </c>
      <c r="AF106">
        <f t="shared" si="41"/>
        <v>404.75823914606775</v>
      </c>
      <c r="AG106">
        <f t="shared" si="42"/>
        <v>68.642745180798187</v>
      </c>
      <c r="AH106">
        <f t="shared" si="43"/>
        <v>8.7729591585223587E-3</v>
      </c>
      <c r="AJ106">
        <v>74</v>
      </c>
      <c r="AK106">
        <v>370.85867866938872</v>
      </c>
      <c r="AL106">
        <v>78.429217977469619</v>
      </c>
    </row>
    <row r="107" spans="2:38" x14ac:dyDescent="0.2">
      <c r="B107">
        <v>3000</v>
      </c>
      <c r="C107">
        <v>2600000</v>
      </c>
      <c r="E107">
        <v>700.04056000000003</v>
      </c>
      <c r="F107">
        <v>-516568.03985</v>
      </c>
      <c r="G107">
        <v>2529927.7953400002</v>
      </c>
      <c r="H107">
        <v>2044.5542399999999</v>
      </c>
      <c r="J107">
        <f t="shared" si="34"/>
        <v>2290.246077465883</v>
      </c>
      <c r="K107">
        <f t="shared" si="35"/>
        <v>0.18336287512988203</v>
      </c>
      <c r="L107" s="2">
        <f t="shared" si="36"/>
        <v>0.99809185964422231</v>
      </c>
      <c r="M107">
        <f t="shared" si="37"/>
        <v>-6.4144100000266917</v>
      </c>
      <c r="N107">
        <f t="shared" si="38"/>
        <v>-4.4504620799999683</v>
      </c>
      <c r="P107">
        <f t="shared" si="29"/>
        <v>3000</v>
      </c>
      <c r="Q107">
        <v>2600000</v>
      </c>
      <c r="R107">
        <v>700.04056000000003</v>
      </c>
      <c r="S107">
        <v>-516568.03985</v>
      </c>
      <c r="T107">
        <v>2529927.7953400002</v>
      </c>
      <c r="U107">
        <v>2044.5542399999999</v>
      </c>
      <c r="V107">
        <v>4575.7375000000002</v>
      </c>
      <c r="W107">
        <f t="shared" si="33"/>
        <v>0.45757375000000006</v>
      </c>
      <c r="Y107">
        <v>2600000</v>
      </c>
      <c r="Z107">
        <v>25.756</v>
      </c>
      <c r="AA107">
        <v>111.096</v>
      </c>
      <c r="AB107">
        <v>85.34</v>
      </c>
      <c r="AD107">
        <f t="shared" si="39"/>
        <v>325264.23572242673</v>
      </c>
      <c r="AE107">
        <f t="shared" si="40"/>
        <v>0.45733251259942631</v>
      </c>
      <c r="AF107">
        <f t="shared" si="41"/>
        <v>457.33251259942631</v>
      </c>
      <c r="AG107">
        <f t="shared" si="42"/>
        <v>65.291374250681784</v>
      </c>
      <c r="AH107">
        <f t="shared" si="43"/>
        <v>9.2232704076329296E-3</v>
      </c>
      <c r="AJ107">
        <v>75</v>
      </c>
      <c r="AK107">
        <v>350.31702914859744</v>
      </c>
      <c r="AL107">
        <v>76.503031084344656</v>
      </c>
    </row>
    <row r="108" spans="2:38" x14ac:dyDescent="0.2">
      <c r="B108">
        <v>3125</v>
      </c>
      <c r="C108">
        <v>2700000</v>
      </c>
      <c r="E108">
        <v>700.06008999999995</v>
      </c>
      <c r="F108">
        <v>-516546.21915000002</v>
      </c>
      <c r="G108">
        <v>2529927.7953400002</v>
      </c>
      <c r="H108">
        <v>2196.4586199999999</v>
      </c>
      <c r="J108">
        <f t="shared" si="34"/>
        <v>2312.066777465865</v>
      </c>
      <c r="K108">
        <f t="shared" si="35"/>
        <v>0.19100299492696046</v>
      </c>
      <c r="L108" s="2">
        <f t="shared" si="36"/>
        <v>0.99809185964422231</v>
      </c>
      <c r="M108">
        <f t="shared" si="37"/>
        <v>15.406289999955334</v>
      </c>
      <c r="N108">
        <f t="shared" si="38"/>
        <v>-4.3254344000001437</v>
      </c>
      <c r="P108">
        <f t="shared" si="29"/>
        <v>3125</v>
      </c>
      <c r="Q108">
        <v>2700000</v>
      </c>
      <c r="R108">
        <v>700.06008999999995</v>
      </c>
      <c r="S108">
        <v>-516546.21915000002</v>
      </c>
      <c r="T108">
        <v>2529927.7953400002</v>
      </c>
      <c r="U108">
        <v>2196.4586199999999</v>
      </c>
      <c r="V108">
        <v>4965.7328299999999</v>
      </c>
      <c r="W108">
        <f t="shared" si="33"/>
        <v>0.49657328300000003</v>
      </c>
      <c r="Y108">
        <v>2700000</v>
      </c>
      <c r="Z108">
        <v>26.104600000000001</v>
      </c>
      <c r="AA108">
        <v>111.496</v>
      </c>
      <c r="AB108">
        <v>85.391400000000004</v>
      </c>
      <c r="AD108">
        <f t="shared" si="39"/>
        <v>325852.30649642274</v>
      </c>
      <c r="AE108">
        <f t="shared" si="40"/>
        <v>0.49541578353107885</v>
      </c>
      <c r="AF108">
        <f t="shared" si="41"/>
        <v>495.41578353107883</v>
      </c>
      <c r="AG108">
        <f t="shared" si="42"/>
        <v>62.793042871086641</v>
      </c>
      <c r="AH108">
        <f t="shared" si="43"/>
        <v>9.5902344028192619E-3</v>
      </c>
      <c r="AJ108">
        <v>76</v>
      </c>
      <c r="AK108">
        <v>461.85644323029823</v>
      </c>
      <c r="AL108">
        <v>76.378255618663971</v>
      </c>
    </row>
    <row r="109" spans="2:38" x14ac:dyDescent="0.2">
      <c r="B109">
        <v>3250</v>
      </c>
      <c r="C109">
        <v>2800000</v>
      </c>
      <c r="E109">
        <v>699.96682999999996</v>
      </c>
      <c r="F109">
        <v>-516541.54628000001</v>
      </c>
      <c r="G109">
        <v>2529927.7953400002</v>
      </c>
      <c r="H109">
        <v>2478.0079900000001</v>
      </c>
      <c r="J109">
        <f t="shared" si="34"/>
        <v>2316.7396474658744</v>
      </c>
      <c r="K109">
        <f t="shared" si="35"/>
        <v>0.19864311472403887</v>
      </c>
      <c r="L109" s="2">
        <f t="shared" si="36"/>
        <v>0.99809185964422231</v>
      </c>
      <c r="M109">
        <f t="shared" si="37"/>
        <v>20.079159999964759</v>
      </c>
      <c r="N109">
        <f t="shared" si="38"/>
        <v>-4.462617039999925</v>
      </c>
      <c r="P109">
        <f t="shared" si="29"/>
        <v>3250</v>
      </c>
      <c r="Q109">
        <v>2800000</v>
      </c>
      <c r="R109">
        <v>699.96682999999996</v>
      </c>
      <c r="S109">
        <v>-516541.54628000001</v>
      </c>
      <c r="T109">
        <v>2529927.7953400002</v>
      </c>
      <c r="U109">
        <v>2478.0079900000001</v>
      </c>
      <c r="V109">
        <v>5509.6292599999997</v>
      </c>
      <c r="W109">
        <f t="shared" si="33"/>
        <v>0.55096292599999996</v>
      </c>
      <c r="Y109">
        <v>2800000</v>
      </c>
      <c r="Z109">
        <v>25.8964</v>
      </c>
      <c r="AA109">
        <v>111.211</v>
      </c>
      <c r="AB109">
        <v>85.314599999999999</v>
      </c>
      <c r="AD109">
        <f t="shared" si="39"/>
        <v>324973.89404654241</v>
      </c>
      <c r="AE109">
        <f t="shared" si="40"/>
        <v>0.55116444061617209</v>
      </c>
      <c r="AF109">
        <f t="shared" si="41"/>
        <v>551.1644406161721</v>
      </c>
      <c r="AG109">
        <f t="shared" si="42"/>
        <v>60.215162767639328</v>
      </c>
      <c r="AH109">
        <f t="shared" si="43"/>
        <v>1.0000803324634251E-2</v>
      </c>
      <c r="AJ109">
        <v>77</v>
      </c>
      <c r="AK109">
        <v>389.69408991092558</v>
      </c>
      <c r="AL109">
        <v>75.110435216257883</v>
      </c>
    </row>
    <row r="110" spans="2:38" x14ac:dyDescent="0.2">
      <c r="B110">
        <v>3375</v>
      </c>
      <c r="C110">
        <v>2900000</v>
      </c>
      <c r="E110">
        <v>700.02040999999997</v>
      </c>
      <c r="F110">
        <v>-516512.27938000002</v>
      </c>
      <c r="G110">
        <v>2529927.7953400002</v>
      </c>
      <c r="H110">
        <v>2644.0034999999998</v>
      </c>
      <c r="J110">
        <f t="shared" si="34"/>
        <v>2346.0065474658622</v>
      </c>
      <c r="K110">
        <f t="shared" si="35"/>
        <v>0.2062832345211173</v>
      </c>
      <c r="L110" s="2">
        <f t="shared" si="36"/>
        <v>0.99809185964422231</v>
      </c>
      <c r="M110">
        <f t="shared" si="37"/>
        <v>49.346059999952558</v>
      </c>
      <c r="N110">
        <f t="shared" si="38"/>
        <v>-4.2658648000000978</v>
      </c>
      <c r="P110">
        <f t="shared" si="29"/>
        <v>3375</v>
      </c>
      <c r="Q110">
        <v>2900000</v>
      </c>
      <c r="R110">
        <v>700.02040999999997</v>
      </c>
      <c r="S110">
        <v>-516512.27938000002</v>
      </c>
      <c r="T110">
        <v>2529927.7953400002</v>
      </c>
      <c r="U110">
        <v>2644.0034999999998</v>
      </c>
      <c r="V110">
        <v>5991.1192099999998</v>
      </c>
      <c r="W110">
        <f t="shared" si="33"/>
        <v>0.59911192099999999</v>
      </c>
      <c r="Y110">
        <v>2900000</v>
      </c>
      <c r="Z110">
        <v>25.693999999999999</v>
      </c>
      <c r="AA110">
        <v>111.45099999999999</v>
      </c>
      <c r="AB110">
        <v>85.757000000000005</v>
      </c>
      <c r="AD110">
        <f t="shared" si="39"/>
        <v>330055.62399338541</v>
      </c>
      <c r="AE110">
        <f t="shared" si="40"/>
        <v>0.59010339384343058</v>
      </c>
      <c r="AF110">
        <f t="shared" si="41"/>
        <v>590.10339384343058</v>
      </c>
      <c r="AG110">
        <f t="shared" si="42"/>
        <v>58.891702746316049</v>
      </c>
      <c r="AH110">
        <f t="shared" si="43"/>
        <v>1.0225549133704923E-2</v>
      </c>
      <c r="AJ110">
        <v>78</v>
      </c>
      <c r="AK110">
        <v>338.69771980993153</v>
      </c>
      <c r="AL110">
        <v>73.762937697194204</v>
      </c>
    </row>
    <row r="111" spans="2:38" x14ac:dyDescent="0.2">
      <c r="B111">
        <v>3500</v>
      </c>
      <c r="C111">
        <v>3000000</v>
      </c>
      <c r="E111">
        <v>700.01918000000001</v>
      </c>
      <c r="F111">
        <v>-516495.91866000002</v>
      </c>
      <c r="G111">
        <v>2529927.7953400002</v>
      </c>
      <c r="H111">
        <v>2894.7480099999998</v>
      </c>
      <c r="J111">
        <f t="shared" si="34"/>
        <v>2362.3672674658592</v>
      </c>
      <c r="K111">
        <f t="shared" si="35"/>
        <v>0.2139233543181957</v>
      </c>
      <c r="L111" s="2">
        <f t="shared" si="36"/>
        <v>0.99809185964422231</v>
      </c>
      <c r="M111">
        <f t="shared" si="37"/>
        <v>65.706779999949504</v>
      </c>
      <c r="N111">
        <f t="shared" si="38"/>
        <v>-4.369114240000024</v>
      </c>
      <c r="P111">
        <f t="shared" si="29"/>
        <v>3500</v>
      </c>
      <c r="Q111">
        <v>3000000</v>
      </c>
      <c r="R111">
        <v>700.01918000000001</v>
      </c>
      <c r="S111">
        <v>-516495.91866000002</v>
      </c>
      <c r="T111">
        <v>2529927.7953400002</v>
      </c>
      <c r="U111">
        <v>2894.7480099999998</v>
      </c>
      <c r="V111">
        <v>6510.5813900000003</v>
      </c>
      <c r="W111">
        <f t="shared" si="33"/>
        <v>0.65105813900000009</v>
      </c>
      <c r="Y111">
        <v>3000000</v>
      </c>
      <c r="Z111">
        <v>25.962900000000001</v>
      </c>
      <c r="AA111">
        <v>111.40300000000001</v>
      </c>
      <c r="AB111">
        <v>85.440100000000001</v>
      </c>
      <c r="AD111">
        <f t="shared" si="39"/>
        <v>326410.1399332966</v>
      </c>
      <c r="AE111">
        <f t="shared" si="40"/>
        <v>0.64843047751840277</v>
      </c>
      <c r="AF111">
        <f t="shared" si="41"/>
        <v>648.43047751840277</v>
      </c>
      <c r="AG111">
        <f t="shared" si="42"/>
        <v>56.161196076523197</v>
      </c>
      <c r="AH111">
        <f t="shared" si="43"/>
        <v>1.0722706104397494E-2</v>
      </c>
      <c r="AJ111">
        <v>79</v>
      </c>
      <c r="AK111">
        <v>446.98335728928907</v>
      </c>
      <c r="AL111">
        <v>72.19692274789189</v>
      </c>
    </row>
    <row r="112" spans="2:38" x14ac:dyDescent="0.2">
      <c r="B112">
        <v>3625</v>
      </c>
      <c r="C112">
        <v>3100000</v>
      </c>
      <c r="E112">
        <v>699.99406999999997</v>
      </c>
      <c r="F112">
        <v>-516473.37388000003</v>
      </c>
      <c r="G112">
        <v>2529927.7953400002</v>
      </c>
      <c r="H112">
        <v>3181.9311400000001</v>
      </c>
      <c r="J112">
        <f t="shared" si="34"/>
        <v>2384.9120474658557</v>
      </c>
      <c r="K112">
        <f t="shared" si="35"/>
        <v>0.22156347411527413</v>
      </c>
      <c r="L112" s="2">
        <f t="shared" si="36"/>
        <v>0.99809185964422231</v>
      </c>
      <c r="M112">
        <f t="shared" si="37"/>
        <v>88.251559999946039</v>
      </c>
      <c r="N112">
        <f t="shared" si="38"/>
        <v>-4.3196417600000281</v>
      </c>
      <c r="P112">
        <f t="shared" si="29"/>
        <v>3625</v>
      </c>
      <c r="Q112">
        <v>3100000</v>
      </c>
      <c r="R112">
        <v>699.99406999999997</v>
      </c>
      <c r="S112">
        <v>-516473.37388000003</v>
      </c>
      <c r="T112">
        <v>2529927.7953400002</v>
      </c>
      <c r="U112">
        <v>3181.9311400000001</v>
      </c>
      <c r="V112">
        <v>7090.5047800000002</v>
      </c>
      <c r="W112">
        <f t="shared" si="33"/>
        <v>0.7090504780000001</v>
      </c>
      <c r="Y112">
        <v>3100000</v>
      </c>
      <c r="Z112">
        <v>26.595800000000001</v>
      </c>
      <c r="AA112">
        <v>111.46299999999999</v>
      </c>
      <c r="AB112">
        <v>84.867199999999997</v>
      </c>
      <c r="AD112">
        <f t="shared" si="39"/>
        <v>319888.0520105139</v>
      </c>
      <c r="AE112">
        <f t="shared" si="40"/>
        <v>0.72058700100029538</v>
      </c>
      <c r="AF112">
        <f t="shared" si="41"/>
        <v>720.58700100029534</v>
      </c>
      <c r="AG112">
        <f t="shared" si="42"/>
        <v>53.141126874684538</v>
      </c>
      <c r="AH112">
        <f t="shared" si="43"/>
        <v>1.1332089389449455E-2</v>
      </c>
      <c r="AJ112">
        <v>80</v>
      </c>
      <c r="AK112">
        <v>433.7530011793931</v>
      </c>
      <c r="AL112">
        <v>71.572204635607278</v>
      </c>
    </row>
    <row r="113" spans="2:38" x14ac:dyDescent="0.2">
      <c r="B113">
        <v>3750</v>
      </c>
      <c r="C113">
        <v>3200000</v>
      </c>
      <c r="E113">
        <v>699.99630999999999</v>
      </c>
      <c r="F113">
        <v>-516450.89288</v>
      </c>
      <c r="G113">
        <v>2529927.7953400002</v>
      </c>
      <c r="H113">
        <v>3447.5085399999998</v>
      </c>
      <c r="J113">
        <f t="shared" si="34"/>
        <v>2407.3930474658846</v>
      </c>
      <c r="K113">
        <f t="shared" si="35"/>
        <v>0.22920359391235254</v>
      </c>
      <c r="L113" s="2">
        <f t="shared" si="36"/>
        <v>0.99809185964422231</v>
      </c>
      <c r="M113">
        <f t="shared" si="37"/>
        <v>110.73255999997491</v>
      </c>
      <c r="N113">
        <f t="shared" si="38"/>
        <v>-4.3201519999997693</v>
      </c>
      <c r="P113">
        <f t="shared" si="29"/>
        <v>3750</v>
      </c>
      <c r="Q113">
        <v>3200000</v>
      </c>
      <c r="R113">
        <v>699.99630999999999</v>
      </c>
      <c r="S113">
        <v>-516450.89288</v>
      </c>
      <c r="T113">
        <v>2529927.7953400002</v>
      </c>
      <c r="U113">
        <v>3447.5085399999998</v>
      </c>
      <c r="V113">
        <v>7716.6020900000003</v>
      </c>
      <c r="W113">
        <f t="shared" si="33"/>
        <v>0.7716602090000001</v>
      </c>
      <c r="Y113">
        <v>3200000</v>
      </c>
      <c r="Z113">
        <v>26.0501</v>
      </c>
      <c r="AA113">
        <v>111.69199999999999</v>
      </c>
      <c r="AB113">
        <v>85.641900000000007</v>
      </c>
      <c r="AD113">
        <f t="shared" si="39"/>
        <v>328728.440074649</v>
      </c>
      <c r="AE113">
        <f t="shared" si="40"/>
        <v>0.7631257637012111</v>
      </c>
      <c r="AF113">
        <f t="shared" si="41"/>
        <v>763.1257637012111</v>
      </c>
      <c r="AG113">
        <f t="shared" si="42"/>
        <v>52.789404430120968</v>
      </c>
      <c r="AH113">
        <f t="shared" si="43"/>
        <v>1.1407592233724695E-2</v>
      </c>
      <c r="AJ113">
        <v>81</v>
      </c>
      <c r="AK113">
        <v>370.95292305061309</v>
      </c>
      <c r="AL113">
        <v>71.144357734947462</v>
      </c>
    </row>
    <row r="114" spans="2:38" x14ac:dyDescent="0.2">
      <c r="B114">
        <v>3875</v>
      </c>
      <c r="C114">
        <v>3300000</v>
      </c>
      <c r="E114">
        <v>699.89494000000002</v>
      </c>
      <c r="F114">
        <v>-516425.94931</v>
      </c>
      <c r="G114">
        <v>2529927.7953400002</v>
      </c>
      <c r="H114">
        <v>3742.4736400000002</v>
      </c>
      <c r="J114">
        <f t="shared" si="34"/>
        <v>2432.3366174658877</v>
      </c>
      <c r="K114">
        <f t="shared" si="35"/>
        <v>0.23684371370943097</v>
      </c>
      <c r="L114" s="2">
        <f t="shared" si="36"/>
        <v>0.99809185964422231</v>
      </c>
      <c r="M114">
        <f t="shared" si="37"/>
        <v>135.676129999978</v>
      </c>
      <c r="N114">
        <f t="shared" si="38"/>
        <v>-4.3004514399999749</v>
      </c>
      <c r="P114">
        <f t="shared" si="29"/>
        <v>3875</v>
      </c>
      <c r="Q114">
        <v>3300000</v>
      </c>
      <c r="R114">
        <v>699.89494000000002</v>
      </c>
      <c r="S114">
        <v>-516425.94931</v>
      </c>
      <c r="T114">
        <v>2529927.7953400002</v>
      </c>
      <c r="U114">
        <v>3742.4736400000002</v>
      </c>
      <c r="V114">
        <v>8304.0507899999993</v>
      </c>
      <c r="W114">
        <f t="shared" si="33"/>
        <v>0.83040507899999993</v>
      </c>
      <c r="Y114">
        <v>3300000</v>
      </c>
      <c r="Z114">
        <v>24.39</v>
      </c>
      <c r="AA114">
        <v>111.563</v>
      </c>
      <c r="AB114">
        <v>87.173000000000002</v>
      </c>
      <c r="AD114">
        <f t="shared" si="39"/>
        <v>346676.47680178192</v>
      </c>
      <c r="AE114">
        <f t="shared" si="40"/>
        <v>0.77870490636598932</v>
      </c>
      <c r="AF114">
        <f t="shared" si="41"/>
        <v>778.70490636598936</v>
      </c>
      <c r="AG114">
        <f t="shared" si="42"/>
        <v>53.875761117427885</v>
      </c>
      <c r="AH114">
        <f t="shared" si="43"/>
        <v>1.1177568307340322E-2</v>
      </c>
      <c r="AJ114">
        <v>82</v>
      </c>
      <c r="AK114">
        <v>404.75823914606775</v>
      </c>
      <c r="AL114">
        <v>68.642745180798187</v>
      </c>
    </row>
    <row r="115" spans="2:38" x14ac:dyDescent="0.2">
      <c r="B115">
        <v>4000</v>
      </c>
      <c r="C115">
        <v>3400000</v>
      </c>
      <c r="E115">
        <v>699.88715999999999</v>
      </c>
      <c r="F115">
        <v>-516400.51899999997</v>
      </c>
      <c r="G115">
        <v>2529927.7953400002</v>
      </c>
      <c r="H115">
        <v>4034.45685</v>
      </c>
      <c r="J115">
        <f t="shared" si="34"/>
        <v>2457.7669274659129</v>
      </c>
      <c r="K115">
        <f t="shared" si="35"/>
        <v>0.24448383350650937</v>
      </c>
      <c r="L115" s="2">
        <f t="shared" si="36"/>
        <v>0.99809185964422231</v>
      </c>
      <c r="M115">
        <f t="shared" si="37"/>
        <v>161.1064400000032</v>
      </c>
      <c r="N115">
        <f t="shared" si="38"/>
        <v>-4.2965575199997987</v>
      </c>
      <c r="P115">
        <f t="shared" si="29"/>
        <v>4000</v>
      </c>
      <c r="Q115">
        <v>3400000</v>
      </c>
      <c r="R115">
        <v>699.88715999999999</v>
      </c>
      <c r="S115">
        <v>-516400.51899999997</v>
      </c>
      <c r="T115">
        <v>2529927.7953400002</v>
      </c>
      <c r="U115">
        <v>4034.45685</v>
      </c>
      <c r="V115">
        <v>9020.2036499999995</v>
      </c>
      <c r="W115">
        <f t="shared" si="33"/>
        <v>0.90202036499999994</v>
      </c>
      <c r="Y115">
        <v>3400000</v>
      </c>
      <c r="Z115">
        <v>26.844100000000001</v>
      </c>
      <c r="AA115">
        <v>111.619</v>
      </c>
      <c r="AB115">
        <v>84.774900000000002</v>
      </c>
      <c r="AD115">
        <f t="shared" si="39"/>
        <v>318845.4737021224</v>
      </c>
      <c r="AE115">
        <f t="shared" si="40"/>
        <v>0.91969404645981045</v>
      </c>
      <c r="AF115">
        <f t="shared" si="41"/>
        <v>919.69404645981047</v>
      </c>
      <c r="AG115">
        <f t="shared" si="42"/>
        <v>48.002186065854524</v>
      </c>
      <c r="AH115">
        <f t="shared" si="43"/>
        <v>1.2545261983982097E-2</v>
      </c>
      <c r="AJ115">
        <v>83</v>
      </c>
      <c r="AK115">
        <v>425.58841798137985</v>
      </c>
      <c r="AL115">
        <v>67.628261656037182</v>
      </c>
    </row>
    <row r="116" spans="2:38" x14ac:dyDescent="0.2">
      <c r="B116">
        <v>4125</v>
      </c>
      <c r="C116">
        <v>3500000</v>
      </c>
      <c r="E116">
        <v>699.94313</v>
      </c>
      <c r="F116">
        <v>-516371.85920000001</v>
      </c>
      <c r="G116">
        <v>2529927.7953400002</v>
      </c>
      <c r="H116">
        <v>4384.5925200000001</v>
      </c>
      <c r="J116">
        <f t="shared" si="34"/>
        <v>2486.4267274658778</v>
      </c>
      <c r="K116">
        <f t="shared" si="35"/>
        <v>0.25212395330358778</v>
      </c>
      <c r="L116" s="2">
        <f t="shared" si="36"/>
        <v>0.99809185964422231</v>
      </c>
      <c r="M116">
        <f t="shared" si="37"/>
        <v>189.76623999996809</v>
      </c>
      <c r="N116">
        <f t="shared" si="38"/>
        <v>-4.2707216000002806</v>
      </c>
      <c r="P116">
        <f t="shared" si="29"/>
        <v>4125</v>
      </c>
      <c r="Q116">
        <v>3500000</v>
      </c>
      <c r="R116">
        <v>699.94313</v>
      </c>
      <c r="S116">
        <v>-516371.85920000001</v>
      </c>
      <c r="T116">
        <v>2529927.7953400002</v>
      </c>
      <c r="U116">
        <v>4384.5925200000001</v>
      </c>
      <c r="V116">
        <v>9730.7397999999994</v>
      </c>
      <c r="W116">
        <f t="shared" si="33"/>
        <v>0.97307398000000001</v>
      </c>
      <c r="Y116">
        <v>3500000</v>
      </c>
      <c r="Z116">
        <v>27.648399999999999</v>
      </c>
      <c r="AA116">
        <v>111.599</v>
      </c>
      <c r="AB116">
        <v>83.950599999999994</v>
      </c>
      <c r="AD116">
        <f t="shared" si="39"/>
        <v>309634.83252358693</v>
      </c>
      <c r="AE116">
        <f t="shared" si="40"/>
        <v>1.0216528181011242</v>
      </c>
      <c r="AF116">
        <f t="shared" si="41"/>
        <v>1021.6528181011242</v>
      </c>
      <c r="AG116">
        <f t="shared" si="42"/>
        <v>45.202932398958559</v>
      </c>
      <c r="AH116">
        <f t="shared" si="43"/>
        <v>1.3322144560999194E-2</v>
      </c>
      <c r="AJ116">
        <v>84</v>
      </c>
      <c r="AK116">
        <v>521.64321301230632</v>
      </c>
      <c r="AL116">
        <v>66.325492781448304</v>
      </c>
    </row>
    <row r="117" spans="2:38" x14ac:dyDescent="0.2">
      <c r="B117">
        <v>4250</v>
      </c>
      <c r="C117">
        <v>3600000</v>
      </c>
      <c r="E117">
        <v>699.89562999999998</v>
      </c>
      <c r="F117">
        <v>-516343.95065999997</v>
      </c>
      <c r="G117">
        <v>2529927.7953400002</v>
      </c>
      <c r="H117">
        <v>4736.2615900000001</v>
      </c>
      <c r="J117">
        <f t="shared" si="34"/>
        <v>2514.3352674659109</v>
      </c>
      <c r="K117">
        <f t="shared" si="35"/>
        <v>0.25976407310066624</v>
      </c>
      <c r="L117" s="2">
        <f t="shared" si="36"/>
        <v>0.99809185964422231</v>
      </c>
      <c r="M117">
        <f t="shared" si="37"/>
        <v>217.67478000000119</v>
      </c>
      <c r="N117">
        <f t="shared" si="38"/>
        <v>-4.2767316799997355</v>
      </c>
      <c r="P117">
        <f t="shared" si="29"/>
        <v>4250</v>
      </c>
      <c r="Q117">
        <v>3600000</v>
      </c>
      <c r="R117">
        <v>699.89562999999998</v>
      </c>
      <c r="S117">
        <v>-516343.95065999997</v>
      </c>
      <c r="T117">
        <v>2529927.7953400002</v>
      </c>
      <c r="U117">
        <v>4736.2615900000001</v>
      </c>
      <c r="V117">
        <v>10543.243280000001</v>
      </c>
      <c r="W117">
        <f t="shared" si="33"/>
        <v>1.0543243280000001</v>
      </c>
      <c r="Y117">
        <v>3600000</v>
      </c>
      <c r="Z117">
        <v>27.024699999999999</v>
      </c>
      <c r="AA117">
        <v>111.749</v>
      </c>
      <c r="AB117">
        <v>84.724299999999999</v>
      </c>
      <c r="AD117">
        <f t="shared" si="39"/>
        <v>318274.88194120227</v>
      </c>
      <c r="AE117">
        <f t="shared" si="40"/>
        <v>1.0769093573129243</v>
      </c>
      <c r="AF117">
        <f t="shared" si="41"/>
        <v>1076.9093573129242</v>
      </c>
      <c r="AG117">
        <f t="shared" si="42"/>
        <v>45.097678565880472</v>
      </c>
      <c r="AH117">
        <f t="shared" si="43"/>
        <v>1.3353237220853451E-2</v>
      </c>
      <c r="AJ117">
        <v>85</v>
      </c>
      <c r="AK117">
        <v>555.76366558164989</v>
      </c>
      <c r="AL117">
        <v>65.936838917069863</v>
      </c>
    </row>
    <row r="118" spans="2:38" x14ac:dyDescent="0.2">
      <c r="B118">
        <v>4375</v>
      </c>
      <c r="C118">
        <v>3700000</v>
      </c>
      <c r="E118">
        <v>699.91382999999996</v>
      </c>
      <c r="F118">
        <v>-516311.08512</v>
      </c>
      <c r="G118">
        <v>2529927.7953400002</v>
      </c>
      <c r="H118">
        <v>5110.5201100000004</v>
      </c>
      <c r="J118">
        <f t="shared" si="34"/>
        <v>2547.2008074658806</v>
      </c>
      <c r="K118">
        <f t="shared" si="35"/>
        <v>0.26740419289774464</v>
      </c>
      <c r="L118" s="2">
        <f t="shared" si="36"/>
        <v>0.99809185964422231</v>
      </c>
      <c r="M118">
        <f t="shared" si="37"/>
        <v>250.54031999997096</v>
      </c>
      <c r="N118">
        <f t="shared" si="38"/>
        <v>-4.2370756800002418</v>
      </c>
      <c r="P118">
        <f t="shared" si="29"/>
        <v>4375</v>
      </c>
      <c r="Q118">
        <v>3700000</v>
      </c>
      <c r="R118">
        <v>699.91382999999996</v>
      </c>
      <c r="S118">
        <v>-516311.08512</v>
      </c>
      <c r="T118">
        <v>2529927.7953400002</v>
      </c>
      <c r="U118">
        <v>5110.5201100000004</v>
      </c>
      <c r="V118">
        <v>11363.97766</v>
      </c>
      <c r="W118">
        <f t="shared" si="33"/>
        <v>1.1363977660000002</v>
      </c>
      <c r="Y118">
        <v>3700000</v>
      </c>
      <c r="Z118">
        <v>27.7807</v>
      </c>
      <c r="AA118">
        <v>111.791</v>
      </c>
      <c r="AB118">
        <v>84.010300000000001</v>
      </c>
      <c r="AD118">
        <f t="shared" si="39"/>
        <v>310295.87656772108</v>
      </c>
      <c r="AE118">
        <f t="shared" si="40"/>
        <v>1.1905884234459332</v>
      </c>
      <c r="AF118">
        <f t="shared" si="41"/>
        <v>1190.5884234459331</v>
      </c>
      <c r="AG118">
        <f t="shared" si="42"/>
        <v>42.710897570075794</v>
      </c>
      <c r="AH118">
        <f t="shared" si="43"/>
        <v>1.4099446142801612E-2</v>
      </c>
      <c r="AJ118">
        <v>86</v>
      </c>
      <c r="AK118">
        <v>567.74934177667853</v>
      </c>
      <c r="AL118">
        <v>65.672057175708844</v>
      </c>
    </row>
    <row r="119" spans="2:38" x14ac:dyDescent="0.2">
      <c r="B119">
        <v>4500</v>
      </c>
      <c r="C119">
        <v>3800000</v>
      </c>
      <c r="E119">
        <v>700.03454999999997</v>
      </c>
      <c r="F119">
        <v>-516274.03774</v>
      </c>
      <c r="G119">
        <v>2529927.7953400002</v>
      </c>
      <c r="H119">
        <v>5555.8143200000004</v>
      </c>
      <c r="J119">
        <f t="shared" si="34"/>
        <v>2584.2481874658843</v>
      </c>
      <c r="K119">
        <f t="shared" si="35"/>
        <v>0.27504431269482305</v>
      </c>
      <c r="L119" s="2">
        <f t="shared" si="36"/>
        <v>0.99809185964422231</v>
      </c>
      <c r="M119">
        <f t="shared" si="37"/>
        <v>287.58769999997457</v>
      </c>
      <c r="N119">
        <f t="shared" si="38"/>
        <v>-4.203620959999971</v>
      </c>
      <c r="P119">
        <f t="shared" si="29"/>
        <v>4500</v>
      </c>
      <c r="Q119">
        <v>3800000</v>
      </c>
      <c r="R119">
        <v>700.03454999999997</v>
      </c>
      <c r="S119">
        <v>-516274.03774</v>
      </c>
      <c r="T119">
        <v>2529927.7953400002</v>
      </c>
      <c r="U119">
        <v>5555.8143200000004</v>
      </c>
      <c r="V119">
        <v>12279.38724</v>
      </c>
      <c r="W119">
        <f t="shared" si="33"/>
        <v>1.2279387240000001</v>
      </c>
      <c r="Y119">
        <v>3800000</v>
      </c>
      <c r="Z119">
        <v>27.810099999999998</v>
      </c>
      <c r="AA119">
        <v>111.684</v>
      </c>
      <c r="AB119">
        <v>83.873900000000006</v>
      </c>
      <c r="AD119">
        <f t="shared" si="39"/>
        <v>308786.93029021693</v>
      </c>
      <c r="AE119">
        <f t="shared" si="40"/>
        <v>1.2927813368802876</v>
      </c>
      <c r="AF119">
        <f t="shared" si="41"/>
        <v>1292.7813368802877</v>
      </c>
      <c r="AG119">
        <f t="shared" si="42"/>
        <v>41.322553204615254</v>
      </c>
      <c r="AH119">
        <f t="shared" si="43"/>
        <v>1.4573155657108362E-2</v>
      </c>
      <c r="AJ119">
        <v>87</v>
      </c>
      <c r="AK119">
        <v>457.33251259942631</v>
      </c>
      <c r="AL119">
        <v>65.291374250681784</v>
      </c>
    </row>
    <row r="120" spans="2:38" x14ac:dyDescent="0.2">
      <c r="B120">
        <v>4625</v>
      </c>
      <c r="C120">
        <v>3900000</v>
      </c>
      <c r="E120">
        <v>700.07964000000004</v>
      </c>
      <c r="F120">
        <v>-516236.88163000002</v>
      </c>
      <c r="G120">
        <v>2529927.7953400002</v>
      </c>
      <c r="H120">
        <v>5940.7646000000004</v>
      </c>
      <c r="J120">
        <f t="shared" si="34"/>
        <v>2621.404297465866</v>
      </c>
      <c r="K120">
        <f t="shared" si="35"/>
        <v>0.28268443249190145</v>
      </c>
      <c r="L120" s="2">
        <f t="shared" si="36"/>
        <v>0.99809185964422231</v>
      </c>
      <c r="M120">
        <f t="shared" si="37"/>
        <v>324.74380999995628</v>
      </c>
      <c r="N120">
        <f t="shared" si="38"/>
        <v>-4.2027511200001459</v>
      </c>
      <c r="P120">
        <f t="shared" si="29"/>
        <v>4625</v>
      </c>
      <c r="Q120">
        <v>3900000</v>
      </c>
      <c r="R120">
        <v>700.07964000000004</v>
      </c>
      <c r="S120">
        <v>-516236.88163000002</v>
      </c>
      <c r="T120">
        <v>2529927.7953400002</v>
      </c>
      <c r="U120">
        <v>5940.7646000000004</v>
      </c>
      <c r="V120">
        <v>13208.23036</v>
      </c>
      <c r="W120">
        <f t="shared" si="33"/>
        <v>1.320823036</v>
      </c>
      <c r="Y120">
        <v>3900000</v>
      </c>
      <c r="Z120">
        <v>26.273199999999999</v>
      </c>
      <c r="AA120">
        <v>111.991</v>
      </c>
      <c r="AB120">
        <v>85.717799999999997</v>
      </c>
      <c r="AD120">
        <f t="shared" si="39"/>
        <v>329603.22008766327</v>
      </c>
      <c r="AE120">
        <f t="shared" si="40"/>
        <v>1.3027481866079522</v>
      </c>
      <c r="AF120">
        <f t="shared" si="41"/>
        <v>1302.7481866079522</v>
      </c>
      <c r="AG120">
        <f t="shared" si="42"/>
        <v>42.916120894441256</v>
      </c>
      <c r="AH120">
        <f t="shared" si="43"/>
        <v>1.403202310575093E-2</v>
      </c>
      <c r="AJ120">
        <v>88</v>
      </c>
      <c r="AK120">
        <v>467.95214937074286</v>
      </c>
      <c r="AL120">
        <v>65.013563301202723</v>
      </c>
    </row>
    <row r="121" spans="2:38" x14ac:dyDescent="0.2">
      <c r="B121">
        <v>4750</v>
      </c>
      <c r="C121">
        <v>4000000</v>
      </c>
      <c r="E121">
        <v>700.03101000000004</v>
      </c>
      <c r="F121">
        <v>-516197.26423999999</v>
      </c>
      <c r="G121">
        <v>2529927.7953400002</v>
      </c>
      <c r="H121">
        <v>6422.4115700000002</v>
      </c>
      <c r="J121">
        <f t="shared" si="34"/>
        <v>2661.0216874658945</v>
      </c>
      <c r="K121">
        <f t="shared" si="35"/>
        <v>0.29032455228897991</v>
      </c>
      <c r="L121" s="2">
        <f t="shared" si="36"/>
        <v>0.99809185964422231</v>
      </c>
      <c r="M121">
        <f t="shared" si="37"/>
        <v>364.36119999998482</v>
      </c>
      <c r="N121">
        <f t="shared" si="38"/>
        <v>-4.1830608799997719</v>
      </c>
      <c r="P121">
        <f t="shared" si="29"/>
        <v>4750</v>
      </c>
      <c r="Q121">
        <v>4000000</v>
      </c>
      <c r="R121">
        <v>700.03101000000004</v>
      </c>
      <c r="S121">
        <v>-516197.26423999999</v>
      </c>
      <c r="T121">
        <v>2529927.7953400002</v>
      </c>
      <c r="U121">
        <v>6422.4115700000002</v>
      </c>
      <c r="V121">
        <v>14245.0774</v>
      </c>
      <c r="W121">
        <f t="shared" si="33"/>
        <v>1.4245077400000001</v>
      </c>
      <c r="Y121">
        <v>4000000</v>
      </c>
      <c r="Z121">
        <v>26.9389</v>
      </c>
      <c r="AA121">
        <v>111.879</v>
      </c>
      <c r="AB121">
        <v>84.940100000000001</v>
      </c>
      <c r="AD121">
        <f t="shared" si="39"/>
        <v>320713.1013657921</v>
      </c>
      <c r="AE121">
        <f t="shared" si="40"/>
        <v>1.4439607898329148</v>
      </c>
      <c r="AF121">
        <f t="shared" si="41"/>
        <v>1443.9607898329148</v>
      </c>
      <c r="AG121">
        <f t="shared" si="42"/>
        <v>40.659669398416838</v>
      </c>
      <c r="AH121">
        <f t="shared" si="43"/>
        <v>1.4810745116964669E-2</v>
      </c>
      <c r="AJ121">
        <v>89</v>
      </c>
      <c r="AK121">
        <v>506.76048796608387</v>
      </c>
      <c r="AL121">
        <v>63.987752691483017</v>
      </c>
    </row>
    <row r="122" spans="2:38" x14ac:dyDescent="0.2">
      <c r="B122">
        <v>4875</v>
      </c>
      <c r="C122">
        <v>4100000</v>
      </c>
      <c r="E122">
        <v>699.98860999999999</v>
      </c>
      <c r="F122">
        <v>-516158.26734999998</v>
      </c>
      <c r="G122">
        <v>2529927.7953400002</v>
      </c>
      <c r="H122">
        <v>6898.6584599999996</v>
      </c>
      <c r="J122">
        <f t="shared" si="34"/>
        <v>2700.0185774659039</v>
      </c>
      <c r="K122">
        <f t="shared" si="35"/>
        <v>0.29796467208605831</v>
      </c>
      <c r="L122" s="2">
        <f t="shared" si="36"/>
        <v>0.99809185964422231</v>
      </c>
      <c r="M122">
        <f t="shared" si="37"/>
        <v>403.35808999999426</v>
      </c>
      <c r="N122">
        <f t="shared" si="38"/>
        <v>-4.188024879999924</v>
      </c>
      <c r="P122">
        <f t="shared" si="29"/>
        <v>4875</v>
      </c>
      <c r="Q122">
        <v>4100000</v>
      </c>
      <c r="R122">
        <v>699.98860999999999</v>
      </c>
      <c r="S122">
        <v>-516158.26734999998</v>
      </c>
      <c r="T122">
        <v>2529927.7953400002</v>
      </c>
      <c r="U122">
        <v>6898.6584599999996</v>
      </c>
      <c r="V122">
        <v>15253.40569</v>
      </c>
      <c r="W122">
        <f t="shared" si="33"/>
        <v>1.5253405689999999</v>
      </c>
      <c r="Y122">
        <v>4100000</v>
      </c>
      <c r="Z122">
        <v>27.310400000000001</v>
      </c>
      <c r="AA122">
        <v>111.92100000000001</v>
      </c>
      <c r="AB122">
        <v>84.610600000000005</v>
      </c>
      <c r="AD122">
        <f t="shared" si="39"/>
        <v>316995.22622122325</v>
      </c>
      <c r="AE122">
        <f t="shared" si="40"/>
        <v>1.5643048353191109</v>
      </c>
      <c r="AF122">
        <f t="shared" si="41"/>
        <v>1564.3048353191109</v>
      </c>
      <c r="AG122">
        <f t="shared" si="42"/>
        <v>39.157851329317054</v>
      </c>
      <c r="AH122">
        <f t="shared" si="43"/>
        <v>1.5378780488630627E-2</v>
      </c>
      <c r="AJ122">
        <v>90</v>
      </c>
      <c r="AK122">
        <v>618.23468169011437</v>
      </c>
      <c r="AL122">
        <v>63.390593262980893</v>
      </c>
    </row>
    <row r="123" spans="2:38" x14ac:dyDescent="0.2">
      <c r="B123">
        <v>5000</v>
      </c>
      <c r="C123">
        <v>4200000</v>
      </c>
      <c r="E123">
        <v>699.93447000000003</v>
      </c>
      <c r="F123">
        <v>-516113.39828000002</v>
      </c>
      <c r="G123">
        <v>2529927.7953400002</v>
      </c>
      <c r="H123">
        <v>7445.4345999999996</v>
      </c>
      <c r="J123">
        <f t="shared" si="34"/>
        <v>2744.8876474658609</v>
      </c>
      <c r="K123">
        <f t="shared" si="35"/>
        <v>0.30560479188313672</v>
      </c>
      <c r="L123" s="2">
        <f t="shared" si="36"/>
        <v>0.99809185964422231</v>
      </c>
      <c r="M123">
        <f t="shared" si="37"/>
        <v>448.22715999995125</v>
      </c>
      <c r="N123">
        <f t="shared" si="38"/>
        <v>-4.1410474400003441</v>
      </c>
      <c r="P123">
        <f t="shared" si="29"/>
        <v>5000</v>
      </c>
      <c r="Q123">
        <v>4200000</v>
      </c>
      <c r="R123">
        <v>699.93447000000003</v>
      </c>
      <c r="S123">
        <v>-516113.39828000002</v>
      </c>
      <c r="T123">
        <v>2529927.7953400002</v>
      </c>
      <c r="U123">
        <v>7445.4345999999996</v>
      </c>
      <c r="V123">
        <v>16506.649789999999</v>
      </c>
      <c r="W123">
        <f t="shared" si="33"/>
        <v>1.6506649790000001</v>
      </c>
      <c r="Y123">
        <v>4200000</v>
      </c>
      <c r="Z123">
        <v>26.088200000000001</v>
      </c>
      <c r="AA123">
        <v>111.265</v>
      </c>
      <c r="AB123">
        <v>85.1768</v>
      </c>
      <c r="AD123">
        <f t="shared" si="39"/>
        <v>323401.74423764041</v>
      </c>
      <c r="AE123">
        <f t="shared" si="40"/>
        <v>1.6592960062926123</v>
      </c>
      <c r="AF123">
        <f t="shared" si="41"/>
        <v>1659.2960062926122</v>
      </c>
      <c r="AG123">
        <f t="shared" si="42"/>
        <v>38.950506075981409</v>
      </c>
      <c r="AH123">
        <f t="shared" si="43"/>
        <v>1.5460646360416429E-2</v>
      </c>
      <c r="AJ123">
        <v>91</v>
      </c>
      <c r="AK123">
        <v>495.41578353107883</v>
      </c>
      <c r="AL123">
        <v>62.793042871086641</v>
      </c>
    </row>
    <row r="124" spans="2:38" x14ac:dyDescent="0.2">
      <c r="B124">
        <v>5125</v>
      </c>
      <c r="C124">
        <v>4300000</v>
      </c>
      <c r="E124">
        <v>700.07660999999996</v>
      </c>
      <c r="F124">
        <v>-516061.17972999997</v>
      </c>
      <c r="G124">
        <v>2529927.7953400002</v>
      </c>
      <c r="H124">
        <v>7974.4014900000002</v>
      </c>
      <c r="J124">
        <f t="shared" si="34"/>
        <v>2797.1061974659096</v>
      </c>
      <c r="K124">
        <f t="shared" si="35"/>
        <v>0.31324491168021512</v>
      </c>
      <c r="L124" s="2">
        <f t="shared" si="36"/>
        <v>0.99809185964422231</v>
      </c>
      <c r="M124">
        <f t="shared" si="37"/>
        <v>500.44570999999996</v>
      </c>
      <c r="N124">
        <f t="shared" si="38"/>
        <v>-4.0822515999996103</v>
      </c>
      <c r="P124">
        <f t="shared" si="29"/>
        <v>5125</v>
      </c>
      <c r="Q124">
        <v>4300000</v>
      </c>
      <c r="R124">
        <v>700.07660999999996</v>
      </c>
      <c r="S124">
        <v>-516061.17972999997</v>
      </c>
      <c r="T124">
        <v>2529927.7953400002</v>
      </c>
      <c r="U124">
        <v>7974.4014900000002</v>
      </c>
      <c r="V124">
        <v>17701.629300000001</v>
      </c>
      <c r="W124">
        <f t="shared" si="33"/>
        <v>1.7701629300000001</v>
      </c>
      <c r="Y124">
        <v>4300000</v>
      </c>
      <c r="Z124">
        <v>26.620100000000001</v>
      </c>
      <c r="AA124">
        <v>111.991</v>
      </c>
      <c r="AB124">
        <v>85.370900000000006</v>
      </c>
      <c r="AD124">
        <f t="shared" si="39"/>
        <v>325617.67975144181</v>
      </c>
      <c r="AE124">
        <f t="shared" si="40"/>
        <v>1.7673092596623234</v>
      </c>
      <c r="AF124">
        <f t="shared" si="41"/>
        <v>1767.3092596623235</v>
      </c>
      <c r="AG124">
        <f t="shared" si="42"/>
        <v>38.260871560257222</v>
      </c>
      <c r="AH124">
        <f t="shared" si="43"/>
        <v>1.5739317361121597E-2</v>
      </c>
      <c r="AJ124">
        <v>92</v>
      </c>
      <c r="AK124">
        <v>612.19917698425638</v>
      </c>
      <c r="AL124">
        <v>62.299020361767234</v>
      </c>
    </row>
    <row r="125" spans="2:38" x14ac:dyDescent="0.2">
      <c r="B125">
        <v>5250</v>
      </c>
      <c r="C125">
        <v>4400000</v>
      </c>
      <c r="E125">
        <v>699.92841999999996</v>
      </c>
      <c r="F125">
        <v>-516008.48982000002</v>
      </c>
      <c r="G125">
        <v>2529927.7953400002</v>
      </c>
      <c r="H125">
        <v>8608.2436500000003</v>
      </c>
      <c r="J125">
        <f t="shared" si="34"/>
        <v>2849.796107465867</v>
      </c>
      <c r="K125">
        <f t="shared" si="35"/>
        <v>0.32088503147729358</v>
      </c>
      <c r="L125" s="2">
        <f t="shared" si="36"/>
        <v>0.99809185964422231</v>
      </c>
      <c r="M125">
        <f t="shared" si="37"/>
        <v>553.13561999995727</v>
      </c>
      <c r="N125">
        <f t="shared" si="38"/>
        <v>-4.0784807200003419</v>
      </c>
      <c r="P125">
        <f t="shared" si="29"/>
        <v>5250</v>
      </c>
      <c r="Q125">
        <v>4400000</v>
      </c>
      <c r="R125">
        <v>699.92841999999996</v>
      </c>
      <c r="S125">
        <v>-516008.48982000002</v>
      </c>
      <c r="T125">
        <v>2529927.7953400002</v>
      </c>
      <c r="U125">
        <v>8608.2436500000003</v>
      </c>
      <c r="V125">
        <v>19162.68115</v>
      </c>
      <c r="W125">
        <f t="shared" si="33"/>
        <v>1.916268115</v>
      </c>
      <c r="Y125">
        <v>4400000</v>
      </c>
      <c r="Z125">
        <v>26.1812</v>
      </c>
      <c r="AA125">
        <v>112.199</v>
      </c>
      <c r="AB125">
        <v>86.017799999999994</v>
      </c>
      <c r="AD125">
        <f t="shared" si="39"/>
        <v>333076.03806535486</v>
      </c>
      <c r="AE125">
        <f t="shared" si="40"/>
        <v>1.8703383197483905</v>
      </c>
      <c r="AF125">
        <f t="shared" si="41"/>
        <v>1870.3383197483904</v>
      </c>
      <c r="AG125">
        <f t="shared" si="42"/>
        <v>38.205407642467939</v>
      </c>
      <c r="AH125">
        <f t="shared" si="43"/>
        <v>1.5762166592632118E-2</v>
      </c>
      <c r="AJ125">
        <v>93</v>
      </c>
      <c r="AK125">
        <v>661.29867512138173</v>
      </c>
      <c r="AL125">
        <v>61.279984106710394</v>
      </c>
    </row>
    <row r="126" spans="2:38" x14ac:dyDescent="0.2">
      <c r="B126">
        <v>5375</v>
      </c>
      <c r="C126">
        <v>4500000</v>
      </c>
      <c r="E126">
        <v>700.03129000000001</v>
      </c>
      <c r="F126">
        <v>-515951.85759999999</v>
      </c>
      <c r="G126">
        <v>2529927.7953400002</v>
      </c>
      <c r="H126">
        <v>9254.5439999999999</v>
      </c>
      <c r="J126">
        <f t="shared" si="34"/>
        <v>2906.4283274658956</v>
      </c>
      <c r="K126">
        <f t="shared" si="35"/>
        <v>0.32852515127437198</v>
      </c>
      <c r="L126" s="2">
        <f t="shared" si="36"/>
        <v>0.99809185964422231</v>
      </c>
      <c r="M126">
        <f t="shared" si="37"/>
        <v>609.76783999998588</v>
      </c>
      <c r="N126">
        <f t="shared" si="38"/>
        <v>-4.0469422399997708</v>
      </c>
      <c r="P126">
        <f t="shared" si="29"/>
        <v>5375</v>
      </c>
      <c r="Q126">
        <v>4500000</v>
      </c>
      <c r="R126">
        <v>700.03129000000001</v>
      </c>
      <c r="S126">
        <v>-515951.85759999999</v>
      </c>
      <c r="T126">
        <v>2529927.7953400002</v>
      </c>
      <c r="U126">
        <v>9254.5439999999999</v>
      </c>
      <c r="V126">
        <v>20604.289349999999</v>
      </c>
      <c r="W126">
        <f t="shared" si="33"/>
        <v>2.060428935</v>
      </c>
      <c r="Y126">
        <v>4500000</v>
      </c>
      <c r="Z126">
        <v>26.5777</v>
      </c>
      <c r="AA126">
        <v>111.62</v>
      </c>
      <c r="AB126">
        <v>85.042299999999997</v>
      </c>
      <c r="AD126">
        <f t="shared" si="39"/>
        <v>321872.14162869332</v>
      </c>
      <c r="AE126">
        <f t="shared" si="40"/>
        <v>2.0810453239980942</v>
      </c>
      <c r="AF126">
        <f t="shared" si="41"/>
        <v>2081.0453239980943</v>
      </c>
      <c r="AG126">
        <f t="shared" si="42"/>
        <v>36.061656500241696</v>
      </c>
      <c r="AH126">
        <f t="shared" si="43"/>
        <v>1.6699177421202596E-2</v>
      </c>
      <c r="AJ126">
        <v>94</v>
      </c>
      <c r="AK126">
        <v>566.99714947875566</v>
      </c>
      <c r="AL126">
        <v>60.520510147345838</v>
      </c>
    </row>
    <row r="127" spans="2:38" x14ac:dyDescent="0.2">
      <c r="B127">
        <v>5500</v>
      </c>
      <c r="C127">
        <v>4600000</v>
      </c>
      <c r="E127">
        <v>700.07835</v>
      </c>
      <c r="F127">
        <v>-515889.21042999998</v>
      </c>
      <c r="G127">
        <v>2529927.7953400002</v>
      </c>
      <c r="H127">
        <v>9938.4436900000001</v>
      </c>
      <c r="J127">
        <f t="shared" si="34"/>
        <v>2969.0754974659067</v>
      </c>
      <c r="K127">
        <f t="shared" si="35"/>
        <v>0.33616527107145039</v>
      </c>
      <c r="L127" s="2">
        <f t="shared" si="36"/>
        <v>0.99809185964422231</v>
      </c>
      <c r="M127">
        <f t="shared" si="37"/>
        <v>672.41500999999698</v>
      </c>
      <c r="N127">
        <f t="shared" si="38"/>
        <v>-3.9988226399999114</v>
      </c>
      <c r="P127">
        <f t="shared" si="29"/>
        <v>5500</v>
      </c>
      <c r="Q127">
        <v>4600000</v>
      </c>
      <c r="R127">
        <v>700.07835</v>
      </c>
      <c r="S127">
        <v>-515889.21042999998</v>
      </c>
      <c r="T127">
        <v>2529927.7953400002</v>
      </c>
      <c r="U127">
        <v>9938.4436900000001</v>
      </c>
      <c r="V127">
        <v>22167.564559999999</v>
      </c>
      <c r="W127">
        <f t="shared" si="33"/>
        <v>2.2167564560000002</v>
      </c>
      <c r="Y127">
        <v>4600000</v>
      </c>
      <c r="Z127">
        <v>26.395099999999999</v>
      </c>
      <c r="AA127">
        <v>112.39400000000001</v>
      </c>
      <c r="AB127">
        <v>85.998900000000006</v>
      </c>
      <c r="AD127">
        <f t="shared" si="39"/>
        <v>332856.5339380402</v>
      </c>
      <c r="AE127">
        <f t="shared" si="40"/>
        <v>2.1650512637956392</v>
      </c>
      <c r="AF127">
        <f t="shared" si="41"/>
        <v>2165.051263795639</v>
      </c>
      <c r="AG127">
        <f t="shared" si="42"/>
        <v>36.444764497725053</v>
      </c>
      <c r="AH127">
        <f t="shared" si="43"/>
        <v>1.6523635378068922E-2</v>
      </c>
      <c r="AJ127">
        <v>95</v>
      </c>
      <c r="AK127">
        <v>551.1644406161721</v>
      </c>
      <c r="AL127">
        <v>60.215162767639328</v>
      </c>
    </row>
    <row r="128" spans="2:38" x14ac:dyDescent="0.2">
      <c r="B128">
        <v>5625</v>
      </c>
      <c r="C128">
        <v>4700000</v>
      </c>
      <c r="E128">
        <v>699.99964</v>
      </c>
      <c r="F128">
        <v>-515821.77779999998</v>
      </c>
      <c r="G128">
        <v>2529927.7953400002</v>
      </c>
      <c r="H128">
        <v>10658.27383</v>
      </c>
      <c r="J128">
        <f t="shared" si="34"/>
        <v>3036.5081274659024</v>
      </c>
      <c r="K128">
        <f t="shared" si="35"/>
        <v>0.34380539086852879</v>
      </c>
      <c r="L128" s="2">
        <f t="shared" si="36"/>
        <v>0.99809185964422231</v>
      </c>
      <c r="M128">
        <f t="shared" si="37"/>
        <v>739.84763999999268</v>
      </c>
      <c r="N128">
        <f t="shared" si="38"/>
        <v>-3.9605389600000342</v>
      </c>
      <c r="P128">
        <f t="shared" si="29"/>
        <v>5625</v>
      </c>
      <c r="Q128">
        <v>4700000</v>
      </c>
      <c r="R128">
        <v>699.99964</v>
      </c>
      <c r="S128">
        <v>-515821.77779999998</v>
      </c>
      <c r="T128">
        <v>2529927.7953400002</v>
      </c>
      <c r="U128">
        <v>10658.27383</v>
      </c>
      <c r="V128">
        <v>23736.475009999998</v>
      </c>
      <c r="W128">
        <f t="shared" si="33"/>
        <v>2.3736475009999998</v>
      </c>
      <c r="Y128">
        <v>4700000</v>
      </c>
      <c r="Z128">
        <v>27.079000000000001</v>
      </c>
      <c r="AA128">
        <v>111.93300000000001</v>
      </c>
      <c r="AB128">
        <v>84.853999999999999</v>
      </c>
      <c r="AD128">
        <f t="shared" si="39"/>
        <v>319738.81182484882</v>
      </c>
      <c r="AE128">
        <f t="shared" si="40"/>
        <v>2.4133935972092777</v>
      </c>
      <c r="AF128">
        <f t="shared" si="41"/>
        <v>2413.3935972092777</v>
      </c>
      <c r="AG128">
        <f t="shared" si="42"/>
        <v>34.23052666327537</v>
      </c>
      <c r="AH128">
        <f t="shared" si="43"/>
        <v>1.7592484215151662E-2</v>
      </c>
      <c r="AJ128">
        <v>96</v>
      </c>
      <c r="AK128">
        <v>590.10339384343058</v>
      </c>
      <c r="AL128">
        <v>58.891702746316049</v>
      </c>
    </row>
    <row r="129" spans="1:38" x14ac:dyDescent="0.2">
      <c r="B129">
        <v>5750</v>
      </c>
      <c r="C129">
        <v>4800000</v>
      </c>
      <c r="E129">
        <v>699.96529999999996</v>
      </c>
      <c r="F129">
        <v>-515747.76780999999</v>
      </c>
      <c r="G129">
        <v>2529927.7953400002</v>
      </c>
      <c r="H129">
        <v>11467.695089999999</v>
      </c>
      <c r="J129">
        <f t="shared" si="34"/>
        <v>3110.5181174658937</v>
      </c>
      <c r="K129">
        <f t="shared" si="35"/>
        <v>0.35144551066560725</v>
      </c>
      <c r="L129" s="2">
        <f t="shared" si="36"/>
        <v>0.99809185964422231</v>
      </c>
      <c r="M129">
        <f t="shared" si="37"/>
        <v>813.85762999998406</v>
      </c>
      <c r="N129">
        <f t="shared" si="38"/>
        <v>-3.9079200800000691</v>
      </c>
      <c r="P129">
        <f t="shared" si="29"/>
        <v>5750</v>
      </c>
      <c r="Q129">
        <v>4800000</v>
      </c>
      <c r="R129">
        <v>699.96529999999996</v>
      </c>
      <c r="S129">
        <v>-515747.76780999999</v>
      </c>
      <c r="T129">
        <v>2529927.7953400002</v>
      </c>
      <c r="U129">
        <v>11467.695089999999</v>
      </c>
      <c r="V129">
        <v>25543.908360000001</v>
      </c>
      <c r="W129">
        <f t="shared" si="33"/>
        <v>2.5543908360000001</v>
      </c>
      <c r="Y129">
        <v>4800000</v>
      </c>
      <c r="Z129">
        <v>26.720600000000001</v>
      </c>
      <c r="AA129">
        <v>112.191</v>
      </c>
      <c r="AB129">
        <v>85.470399999999998</v>
      </c>
      <c r="AD129">
        <f t="shared" si="39"/>
        <v>326757.53190976527</v>
      </c>
      <c r="AE129">
        <f t="shared" si="40"/>
        <v>2.5413766127516548</v>
      </c>
      <c r="AF129">
        <f t="shared" si="41"/>
        <v>2541.3766127516546</v>
      </c>
      <c r="AG129">
        <f t="shared" si="42"/>
        <v>34.221458385401853</v>
      </c>
      <c r="AH129">
        <f t="shared" si="43"/>
        <v>1.7597146013417293E-2</v>
      </c>
      <c r="AJ129">
        <v>97</v>
      </c>
      <c r="AK129">
        <v>724.76530896188012</v>
      </c>
      <c r="AL129">
        <v>58.164293241768767</v>
      </c>
    </row>
    <row r="130" spans="1:38" x14ac:dyDescent="0.2">
      <c r="B130">
        <v>5874</v>
      </c>
      <c r="C130">
        <v>4900000</v>
      </c>
      <c r="E130">
        <v>699.93334000000004</v>
      </c>
      <c r="F130">
        <v>-515673.51131999999</v>
      </c>
      <c r="G130">
        <v>2529927.7953400002</v>
      </c>
      <c r="H130">
        <v>12288.74281</v>
      </c>
      <c r="J130">
        <f t="shared" si="34"/>
        <v>3184.7746074658935</v>
      </c>
      <c r="K130">
        <f t="shared" si="35"/>
        <v>0.35902450950430903</v>
      </c>
      <c r="L130" s="2">
        <f t="shared" si="36"/>
        <v>0.99809185964422231</v>
      </c>
      <c r="M130">
        <f t="shared" si="37"/>
        <v>888.11411999998381</v>
      </c>
      <c r="N130">
        <f t="shared" si="38"/>
        <v>-3.9011573387096794</v>
      </c>
      <c r="P130">
        <f t="shared" si="29"/>
        <v>5874</v>
      </c>
      <c r="Q130">
        <v>4900000</v>
      </c>
      <c r="R130">
        <v>699.93334000000004</v>
      </c>
      <c r="S130">
        <v>-515673.51131999999</v>
      </c>
      <c r="T130">
        <v>2529927.7953400002</v>
      </c>
      <c r="U130">
        <v>12288.74281</v>
      </c>
      <c r="V130">
        <v>27397.55255</v>
      </c>
      <c r="W130">
        <f t="shared" si="33"/>
        <v>2.7397552549999999</v>
      </c>
      <c r="Y130">
        <v>4900000</v>
      </c>
      <c r="Z130">
        <v>26.799900000000001</v>
      </c>
      <c r="AA130">
        <v>112.494</v>
      </c>
      <c r="AB130">
        <v>85.694100000000006</v>
      </c>
      <c r="AD130">
        <f t="shared" si="39"/>
        <v>329329.90100933996</v>
      </c>
      <c r="AE130">
        <f t="shared" si="40"/>
        <v>2.7045056529184017</v>
      </c>
      <c r="AF130">
        <f t="shared" si="41"/>
        <v>2704.5056529184017</v>
      </c>
      <c r="AG130">
        <f t="shared" si="42"/>
        <v>33.762762408550309</v>
      </c>
      <c r="AH130">
        <f t="shared" si="43"/>
        <v>1.783621827838041E-2</v>
      </c>
      <c r="AJ130">
        <v>98</v>
      </c>
      <c r="AK130">
        <v>728.45145710683971</v>
      </c>
      <c r="AL130">
        <v>57.676044324121463</v>
      </c>
    </row>
    <row r="131" spans="1:38" x14ac:dyDescent="0.2">
      <c r="B131">
        <v>5996</v>
      </c>
      <c r="C131">
        <v>5000000</v>
      </c>
      <c r="E131">
        <v>700.18471</v>
      </c>
      <c r="F131">
        <v>-515587.61861</v>
      </c>
      <c r="G131">
        <v>2529927.7953400002</v>
      </c>
      <c r="H131">
        <v>13166.834930000001</v>
      </c>
      <c r="J131">
        <f t="shared" si="34"/>
        <v>3270.667317465879</v>
      </c>
      <c r="K131">
        <f t="shared" si="35"/>
        <v>0.36648126642625756</v>
      </c>
      <c r="L131" s="2">
        <f t="shared" si="36"/>
        <v>0.99809185964422231</v>
      </c>
      <c r="M131">
        <f t="shared" si="37"/>
        <v>974.00682999996934</v>
      </c>
      <c r="N131">
        <f t="shared" si="38"/>
        <v>-3.7959613934427416</v>
      </c>
      <c r="P131">
        <f t="shared" si="29"/>
        <v>5996</v>
      </c>
      <c r="Q131">
        <v>5000000</v>
      </c>
      <c r="R131">
        <v>700.18471</v>
      </c>
      <c r="S131">
        <v>-515587.61861</v>
      </c>
      <c r="T131">
        <v>2529927.7953400002</v>
      </c>
      <c r="U131">
        <v>13166.834930000001</v>
      </c>
      <c r="V131">
        <v>29359.498589999999</v>
      </c>
      <c r="W131">
        <f t="shared" si="33"/>
        <v>2.9359498589999999</v>
      </c>
      <c r="Y131">
        <v>5000000</v>
      </c>
      <c r="Z131">
        <v>28.119199999999999</v>
      </c>
      <c r="AA131">
        <v>111.60299999999999</v>
      </c>
      <c r="AB131">
        <v>83.483800000000002</v>
      </c>
      <c r="AD131">
        <f t="shared" si="39"/>
        <v>304498.40677918016</v>
      </c>
      <c r="AE131">
        <f t="shared" si="40"/>
        <v>3.1345189389619197</v>
      </c>
      <c r="AF131">
        <f t="shared" si="41"/>
        <v>3134.5189389619195</v>
      </c>
      <c r="AG131">
        <f t="shared" si="42"/>
        <v>30.581878012411988</v>
      </c>
      <c r="AH131">
        <f t="shared" si="43"/>
        <v>1.9691400238912422E-2</v>
      </c>
      <c r="AJ131">
        <v>99</v>
      </c>
      <c r="AK131">
        <v>857.81146313810007</v>
      </c>
      <c r="AL131">
        <v>57.273695453789038</v>
      </c>
    </row>
    <row r="132" spans="1:38" x14ac:dyDescent="0.2">
      <c r="AJ132">
        <v>100</v>
      </c>
      <c r="AK132">
        <v>772.00031492420794</v>
      </c>
      <c r="AL132">
        <v>56.949312870562537</v>
      </c>
    </row>
    <row r="133" spans="1:38" x14ac:dyDescent="0.2">
      <c r="J133" t="s">
        <v>33</v>
      </c>
      <c r="K133" t="s">
        <v>34</v>
      </c>
      <c r="L133" t="s">
        <v>35</v>
      </c>
      <c r="AJ133">
        <v>101</v>
      </c>
      <c r="AK133">
        <v>666.73762724101312</v>
      </c>
      <c r="AL133">
        <v>56.366511083271497</v>
      </c>
    </row>
    <row r="134" spans="1:38" x14ac:dyDescent="0.2">
      <c r="B134" t="s">
        <v>8</v>
      </c>
      <c r="G134" t="s">
        <v>32</v>
      </c>
      <c r="J134">
        <f>4*3.141592*(G135*3.43)^2</f>
        <v>10681.589043311202</v>
      </c>
      <c r="K134">
        <f>J138/J134</f>
        <v>9.7161065456676202E-2</v>
      </c>
      <c r="L134">
        <f>K134*16.02</f>
        <v>1.5565202686159527</v>
      </c>
      <c r="AE134" t="s">
        <v>9</v>
      </c>
      <c r="AJ134">
        <v>102</v>
      </c>
      <c r="AK134">
        <v>910.90675449757987</v>
      </c>
      <c r="AL134">
        <v>56.349930045702308</v>
      </c>
    </row>
    <row r="135" spans="1:38" x14ac:dyDescent="0.2">
      <c r="E135" t="s">
        <v>10</v>
      </c>
      <c r="F135" t="s">
        <v>31</v>
      </c>
      <c r="G135">
        <v>8.5</v>
      </c>
      <c r="Y135" t="s">
        <v>11</v>
      </c>
      <c r="Z135" t="s">
        <v>12</v>
      </c>
      <c r="AA135" t="s">
        <v>13</v>
      </c>
      <c r="AB135" t="s">
        <v>14</v>
      </c>
      <c r="AD135">
        <f>(4/3)*3.14*((3.413*8.5)^3)</f>
        <v>102219.56457563989</v>
      </c>
      <c r="AE135" t="s">
        <v>15</v>
      </c>
      <c r="AJ135">
        <v>103</v>
      </c>
      <c r="AK135">
        <v>641.02669997512123</v>
      </c>
      <c r="AL135">
        <v>56.20526019811529</v>
      </c>
    </row>
    <row r="136" spans="1:38" x14ac:dyDescent="0.2">
      <c r="B136">
        <v>5065</v>
      </c>
      <c r="C136" t="s">
        <v>16</v>
      </c>
      <c r="E136" t="s">
        <v>17</v>
      </c>
      <c r="F136" t="s">
        <v>3</v>
      </c>
      <c r="G136" t="s">
        <v>18</v>
      </c>
      <c r="H136" t="s">
        <v>19</v>
      </c>
      <c r="J136" t="s">
        <v>0</v>
      </c>
      <c r="K136" t="s">
        <v>20</v>
      </c>
      <c r="L136" t="s">
        <v>21</v>
      </c>
      <c r="M136" t="s">
        <v>22</v>
      </c>
      <c r="N136" t="s">
        <v>23</v>
      </c>
      <c r="Y136">
        <v>0</v>
      </c>
      <c r="Z136">
        <v>39.445</v>
      </c>
      <c r="AA136">
        <v>97.754999999999995</v>
      </c>
      <c r="AB136">
        <v>58.31</v>
      </c>
      <c r="AD136">
        <f t="shared" ref="AD136:AD143" si="44">(1/6)*3.14*(AB136)^3</f>
        <v>103754.63858995668</v>
      </c>
      <c r="AJ136">
        <v>104</v>
      </c>
      <c r="AK136">
        <v>648.43047751840277</v>
      </c>
      <c r="AL136">
        <v>56.161196076523197</v>
      </c>
    </row>
    <row r="137" spans="1:38" x14ac:dyDescent="0.2">
      <c r="B137">
        <v>0</v>
      </c>
      <c r="C137">
        <v>100000</v>
      </c>
      <c r="E137">
        <v>699.99812999999995</v>
      </c>
      <c r="F137">
        <v>-594898.38317000004</v>
      </c>
      <c r="G137" s="2">
        <v>2534764.4817400002</v>
      </c>
      <c r="H137">
        <v>-1.4300000000000001E-3</v>
      </c>
      <c r="Y137">
        <v>100000</v>
      </c>
      <c r="Z137">
        <v>39.787799999999997</v>
      </c>
      <c r="AA137">
        <v>97.464299999999994</v>
      </c>
      <c r="AB137">
        <v>57.676499999999997</v>
      </c>
      <c r="AD137">
        <f t="shared" si="44"/>
        <v>100409.56646976681</v>
      </c>
      <c r="AJ137">
        <v>105</v>
      </c>
      <c r="AK137">
        <v>876.50253966538503</v>
      </c>
      <c r="AL137">
        <v>55.074838386330072</v>
      </c>
    </row>
    <row r="138" spans="1:38" x14ac:dyDescent="0.2">
      <c r="B138">
        <v>0</v>
      </c>
      <c r="C138">
        <v>200000</v>
      </c>
      <c r="E138">
        <v>699.96857999999997</v>
      </c>
      <c r="F138">
        <v>-570320.23366999999</v>
      </c>
      <c r="G138" s="2">
        <v>2532904.2209000001</v>
      </c>
      <c r="H138">
        <v>1.133E-2</v>
      </c>
      <c r="J138">
        <f>F138-(128000-$B$136)/128000*F$137</f>
        <v>1037.8345722184749</v>
      </c>
      <c r="K138">
        <f>B138/$B$136</f>
        <v>0</v>
      </c>
      <c r="L138" s="2">
        <f>G138/$G$137</f>
        <v>0.9992661011098265</v>
      </c>
      <c r="M138">
        <f>F138-$F$138</f>
        <v>0</v>
      </c>
      <c r="P138" t="s">
        <v>27</v>
      </c>
      <c r="Q138" t="s">
        <v>16</v>
      </c>
      <c r="R138" t="s">
        <v>17</v>
      </c>
      <c r="S138" t="s">
        <v>3</v>
      </c>
      <c r="T138" t="s">
        <v>18</v>
      </c>
      <c r="U138" t="s">
        <v>19</v>
      </c>
      <c r="V138" t="s">
        <v>28</v>
      </c>
      <c r="W138" t="s">
        <v>29</v>
      </c>
      <c r="Y138">
        <v>200000</v>
      </c>
      <c r="Z138">
        <v>38.982399999999998</v>
      </c>
      <c r="AA138">
        <v>96.178899999999999</v>
      </c>
      <c r="AB138">
        <v>57.1965</v>
      </c>
      <c r="AD138">
        <f t="shared" si="44"/>
        <v>97923.462125943232</v>
      </c>
      <c r="AE138" t="s">
        <v>24</v>
      </c>
      <c r="AF138" t="s">
        <v>25</v>
      </c>
      <c r="AG138" t="s">
        <v>26</v>
      </c>
      <c r="AH138" t="s">
        <v>30</v>
      </c>
      <c r="AJ138">
        <v>106</v>
      </c>
      <c r="AK138">
        <v>808.48696920471514</v>
      </c>
      <c r="AL138">
        <v>54.925904844853221</v>
      </c>
    </row>
    <row r="139" spans="1:38" x14ac:dyDescent="0.2">
      <c r="A139">
        <f>1/2500</f>
        <v>4.0000000000000002E-4</v>
      </c>
      <c r="B139">
        <v>40</v>
      </c>
      <c r="C139">
        <v>300000</v>
      </c>
      <c r="E139">
        <v>699.96220000000005</v>
      </c>
      <c r="F139">
        <v>-570327.87702999997</v>
      </c>
      <c r="G139" s="2">
        <v>2532904.2209000001</v>
      </c>
      <c r="H139">
        <v>-16.53284</v>
      </c>
      <c r="J139">
        <f>F139-(128000-$B$136)/128000*F$137</f>
        <v>1030.1912122184876</v>
      </c>
      <c r="K139">
        <f>B139/$B$136</f>
        <v>7.8973346495557744E-3</v>
      </c>
      <c r="L139" s="2">
        <f>G139/$G$137</f>
        <v>0.9992661011098265</v>
      </c>
      <c r="M139">
        <f>F139-$F$138</f>
        <v>-7.6433599999872968</v>
      </c>
      <c r="N139">
        <f>((M139-M138)-(B139-B138)*$B$15)/(B139-B138)</f>
        <v>-4.6910839999996821</v>
      </c>
      <c r="P139">
        <f>B139</f>
        <v>40</v>
      </c>
      <c r="Q139">
        <v>300000</v>
      </c>
      <c r="R139">
        <v>699.96220000000005</v>
      </c>
      <c r="S139">
        <v>-570327.87702999997</v>
      </c>
      <c r="T139" s="2">
        <v>2532904.2209000001</v>
      </c>
      <c r="U139">
        <v>-16.53284</v>
      </c>
      <c r="V139">
        <v>25.528980000000001</v>
      </c>
      <c r="W139">
        <f>V139*10^-4</f>
        <v>2.5528980000000001E-3</v>
      </c>
      <c r="Y139">
        <v>300000</v>
      </c>
      <c r="Z139">
        <v>38.521299999999997</v>
      </c>
      <c r="AA139">
        <v>95.824399999999997</v>
      </c>
      <c r="AB139">
        <v>57.303100000000001</v>
      </c>
      <c r="AD139">
        <f t="shared" si="44"/>
        <v>98471.997866970793</v>
      </c>
      <c r="AE139">
        <f>W139*$AD$135/AD139</f>
        <v>2.6500541028786325E-3</v>
      </c>
      <c r="AF139">
        <f>AE139*1000</f>
        <v>2.6500541028786326</v>
      </c>
      <c r="AG139">
        <f t="shared" ref="AG139:AG143" si="45">AD139/P139*0.6022</f>
        <v>1482.4959278872452</v>
      </c>
      <c r="AH139">
        <f t="shared" ref="AH139:AH143" si="46">P139/AD139</f>
        <v>4.0620684932215324E-4</v>
      </c>
      <c r="AJ139">
        <v>107</v>
      </c>
      <c r="AK139">
        <v>778.70490636598936</v>
      </c>
      <c r="AL139">
        <v>53.875761117427885</v>
      </c>
    </row>
    <row r="140" spans="1:38" x14ac:dyDescent="0.2">
      <c r="B140">
        <v>80</v>
      </c>
      <c r="C140">
        <v>400000</v>
      </c>
      <c r="E140">
        <v>699.90137000000004</v>
      </c>
      <c r="F140">
        <v>-570332.82013999997</v>
      </c>
      <c r="G140" s="2">
        <v>2532904.2209000001</v>
      </c>
      <c r="H140">
        <v>7.1169799999999999</v>
      </c>
      <c r="J140">
        <f>F140-(128000-$B$136)/128000*F$137</f>
        <v>1025.2481022184948</v>
      </c>
      <c r="K140">
        <f>B140/$B$136</f>
        <v>1.5794669299111549E-2</v>
      </c>
      <c r="L140" s="2">
        <f>G140/$G$137</f>
        <v>0.9992661011098265</v>
      </c>
      <c r="M140">
        <f>F140-$F$138</f>
        <v>-12.586469999980181</v>
      </c>
      <c r="N140">
        <f t="shared" ref="N140:N143" si="47">((M140-M139)-(B140-B139)*$B$15)/(B140-B139)</f>
        <v>-4.6235777499998223</v>
      </c>
      <c r="P140">
        <f t="shared" ref="P140:P185" si="48">B140</f>
        <v>80</v>
      </c>
      <c r="Q140">
        <v>400000</v>
      </c>
      <c r="R140">
        <v>699.90137000000004</v>
      </c>
      <c r="S140">
        <v>-570332.82013999997</v>
      </c>
      <c r="T140" s="2">
        <v>2532904.2209000001</v>
      </c>
      <c r="U140">
        <v>7.1169799999999999</v>
      </c>
      <c r="V140">
        <v>80.243009999999998</v>
      </c>
      <c r="W140">
        <f>V140*10^-4</f>
        <v>8.024301000000001E-3</v>
      </c>
      <c r="Y140">
        <v>400000</v>
      </c>
      <c r="Z140">
        <v>39.057699999999997</v>
      </c>
      <c r="AA140">
        <v>99.245400000000004</v>
      </c>
      <c r="AB140">
        <v>60.1877</v>
      </c>
      <c r="AD140">
        <f t="shared" si="44"/>
        <v>114104.20264827587</v>
      </c>
      <c r="AE140">
        <f>W140*$AD$135/AD140</f>
        <v>7.1885218528913303E-3</v>
      </c>
      <c r="AF140">
        <f t="shared" ref="AF140:AF143" si="49">AE140*1000</f>
        <v>7.1885218528913306</v>
      </c>
      <c r="AG140">
        <f t="shared" si="45"/>
        <v>858.91938543489653</v>
      </c>
      <c r="AH140">
        <f t="shared" si="46"/>
        <v>7.0111352731326245E-4</v>
      </c>
      <c r="AJ140">
        <v>108</v>
      </c>
      <c r="AK140">
        <v>866.36884163881621</v>
      </c>
      <c r="AL140">
        <v>53.754889442883886</v>
      </c>
    </row>
    <row r="141" spans="1:38" x14ac:dyDescent="0.2">
      <c r="B141">
        <v>120</v>
      </c>
      <c r="C141">
        <v>500000</v>
      </c>
      <c r="E141">
        <v>700.00161000000003</v>
      </c>
      <c r="F141">
        <v>-570333.66070000001</v>
      </c>
      <c r="G141" s="2">
        <v>2532904.2209000001</v>
      </c>
      <c r="H141">
        <v>13.93295</v>
      </c>
      <c r="J141">
        <f>F141-(128000-$B$136)/128000*F$137</f>
        <v>1024.4075422184542</v>
      </c>
      <c r="K141">
        <f>B141/$B$136</f>
        <v>2.3692003948667325E-2</v>
      </c>
      <c r="L141" s="2">
        <f>G141/$G$137</f>
        <v>0.9992661011098265</v>
      </c>
      <c r="M141">
        <f>F141-$F$138</f>
        <v>-13.42703000002075</v>
      </c>
      <c r="N141">
        <f t="shared" si="47"/>
        <v>-4.5210140000010144</v>
      </c>
      <c r="P141">
        <f t="shared" si="48"/>
        <v>120</v>
      </c>
      <c r="Q141">
        <v>500000</v>
      </c>
      <c r="R141">
        <v>700.00161000000003</v>
      </c>
      <c r="S141">
        <v>-570333.66070000001</v>
      </c>
      <c r="T141" s="2">
        <v>2532904.2209000001</v>
      </c>
      <c r="U141">
        <v>13.93295</v>
      </c>
      <c r="V141">
        <v>131.78718000000001</v>
      </c>
      <c r="W141">
        <f t="shared" ref="W141:W185" si="50">V141*10^-4</f>
        <v>1.3178718000000001E-2</v>
      </c>
      <c r="Y141">
        <v>500000</v>
      </c>
      <c r="Z141">
        <v>38.456699999999998</v>
      </c>
      <c r="AA141">
        <v>97.911699999999996</v>
      </c>
      <c r="AB141">
        <v>59.454999999999998</v>
      </c>
      <c r="AD141">
        <f t="shared" si="44"/>
        <v>109987.55503851957</v>
      </c>
      <c r="AE141">
        <f>W141*$AD$135/AD141</f>
        <v>1.2247956736135844E-2</v>
      </c>
      <c r="AF141">
        <f t="shared" si="49"/>
        <v>12.247956736135844</v>
      </c>
      <c r="AG141">
        <f t="shared" si="45"/>
        <v>551.95421370163729</v>
      </c>
      <c r="AH141">
        <f t="shared" si="46"/>
        <v>1.0910325259796338E-3</v>
      </c>
      <c r="AJ141">
        <v>109</v>
      </c>
      <c r="AK141">
        <v>748.50598219193569</v>
      </c>
      <c r="AL141">
        <v>53.322292167523059</v>
      </c>
    </row>
    <row r="142" spans="1:38" x14ac:dyDescent="0.2">
      <c r="B142">
        <v>160</v>
      </c>
      <c r="C142">
        <v>600000</v>
      </c>
      <c r="E142">
        <v>699.99960999999996</v>
      </c>
      <c r="F142">
        <v>-570339.18241999997</v>
      </c>
      <c r="G142" s="2">
        <v>2532904.2209000001</v>
      </c>
      <c r="H142">
        <v>17.4941</v>
      </c>
      <c r="J142">
        <f>F142-(128000-$B$136)/128000*F$137</f>
        <v>1018.8858222184936</v>
      </c>
      <c r="K142">
        <f>B142/$B$136</f>
        <v>3.1589338598223098E-2</v>
      </c>
      <c r="L142" s="2">
        <f>G142/$G$137</f>
        <v>0.9992661011098265</v>
      </c>
      <c r="M142">
        <f>F142-$F$138</f>
        <v>-18.948749999981374</v>
      </c>
      <c r="N142">
        <f t="shared" si="47"/>
        <v>-4.6380429999990156</v>
      </c>
      <c r="P142">
        <f t="shared" si="48"/>
        <v>160</v>
      </c>
      <c r="Q142">
        <v>600000</v>
      </c>
      <c r="R142">
        <v>699.99960999999996</v>
      </c>
      <c r="S142">
        <v>-570339.18241999997</v>
      </c>
      <c r="T142" s="2">
        <v>2532904.2209000001</v>
      </c>
      <c r="U142">
        <v>17.4941</v>
      </c>
      <c r="V142">
        <v>200.30090000000001</v>
      </c>
      <c r="W142">
        <f t="shared" si="50"/>
        <v>2.0030090000000004E-2</v>
      </c>
      <c r="Y142">
        <v>600000</v>
      </c>
      <c r="Z142">
        <v>38.650399999999998</v>
      </c>
      <c r="AA142">
        <v>97.842299999999994</v>
      </c>
      <c r="AB142">
        <v>59.191899999999997</v>
      </c>
      <c r="AD142">
        <f t="shared" si="44"/>
        <v>108533.85764423104</v>
      </c>
      <c r="AE142">
        <f>W142*$AD$135/AD142</f>
        <v>1.8864777523364011E-2</v>
      </c>
      <c r="AF142">
        <f t="shared" si="49"/>
        <v>18.864777523364012</v>
      </c>
      <c r="AG142">
        <f t="shared" si="45"/>
        <v>408.4943067084746</v>
      </c>
      <c r="AH142">
        <f t="shared" si="46"/>
        <v>1.4741943525537679E-3</v>
      </c>
      <c r="AJ142">
        <v>110</v>
      </c>
      <c r="AK142">
        <v>720.58700100029534</v>
      </c>
      <c r="AL142">
        <v>53.141126874684538</v>
      </c>
    </row>
    <row r="143" spans="1:38" x14ac:dyDescent="0.2">
      <c r="B143">
        <v>200</v>
      </c>
      <c r="C143">
        <v>700000</v>
      </c>
      <c r="E143">
        <v>699.92939999999999</v>
      </c>
      <c r="F143">
        <v>-570341.49503999995</v>
      </c>
      <c r="G143">
        <v>2532904.2209000001</v>
      </c>
      <c r="H143">
        <v>19.233609999999999</v>
      </c>
      <c r="J143">
        <f>F143-(128000-$B$136)/128000*F$137</f>
        <v>1016.5732022185111</v>
      </c>
      <c r="K143">
        <f>B143/$B$136</f>
        <v>3.9486673247778874E-2</v>
      </c>
      <c r="L143" s="2">
        <f>G143/$G$137</f>
        <v>0.9992661011098265</v>
      </c>
      <c r="M143">
        <f>F143-$F$138</f>
        <v>-21.26136999996379</v>
      </c>
      <c r="N143">
        <f t="shared" si="47"/>
        <v>-4.5578154999995606</v>
      </c>
      <c r="P143">
        <f t="shared" si="48"/>
        <v>200</v>
      </c>
      <c r="Q143">
        <v>700000</v>
      </c>
      <c r="R143">
        <v>699.92939999999999</v>
      </c>
      <c r="S143">
        <v>-570341.49503999995</v>
      </c>
      <c r="T143">
        <v>2532904.2209000001</v>
      </c>
      <c r="U143">
        <v>19.233609999999999</v>
      </c>
      <c r="V143">
        <v>277.12407000000002</v>
      </c>
      <c r="W143">
        <f t="shared" si="50"/>
        <v>2.7712407000000001E-2</v>
      </c>
      <c r="Y143">
        <v>700000</v>
      </c>
      <c r="Z143">
        <v>38.845599999999997</v>
      </c>
      <c r="AA143">
        <v>97.740600000000001</v>
      </c>
      <c r="AB143">
        <v>58.895000000000003</v>
      </c>
      <c r="AD143">
        <f t="shared" si="44"/>
        <v>106908.85445659293</v>
      </c>
      <c r="AE143">
        <f>W143*$AD$135/AD143</f>
        <v>2.6496871482549339E-2</v>
      </c>
      <c r="AF143">
        <f t="shared" si="49"/>
        <v>26.496871482549338</v>
      </c>
      <c r="AG143">
        <f t="shared" si="45"/>
        <v>321.90256076880132</v>
      </c>
      <c r="AH143">
        <f t="shared" si="46"/>
        <v>1.8707524368919684E-3</v>
      </c>
      <c r="AJ143">
        <v>111</v>
      </c>
      <c r="AK143">
        <v>763.1257637012111</v>
      </c>
      <c r="AL143">
        <v>52.789404430120968</v>
      </c>
    </row>
    <row r="144" spans="1:38" x14ac:dyDescent="0.2">
      <c r="B144">
        <v>240</v>
      </c>
      <c r="C144">
        <v>800000</v>
      </c>
      <c r="E144">
        <v>700.04607999999996</v>
      </c>
      <c r="F144">
        <v>-570340.14425000001</v>
      </c>
      <c r="G144">
        <v>2532904.2209000001</v>
      </c>
      <c r="H144">
        <v>44.552549999999997</v>
      </c>
      <c r="J144">
        <f t="shared" ref="J144:J185" si="51">F144-(128000-$B$136)/128000*F$137</f>
        <v>1017.9239922184497</v>
      </c>
      <c r="K144">
        <f t="shared" ref="K144:K185" si="52">B144/$B$136</f>
        <v>4.738400789733465E-2</v>
      </c>
      <c r="L144" s="2">
        <f t="shared" ref="L144:L185" si="53">G144/$G$137</f>
        <v>0.9992661011098265</v>
      </c>
      <c r="M144">
        <f t="shared" ref="M144:M185" si="54">F144-$F$138</f>
        <v>-19.91058000002522</v>
      </c>
      <c r="N144">
        <f t="shared" ref="N144:N185" si="55">((M144-M143)-(B144-B143)*$B$15)/(B144-B143)</f>
        <v>-4.4662302500015354</v>
      </c>
      <c r="P144">
        <f t="shared" si="48"/>
        <v>240</v>
      </c>
      <c r="Q144">
        <v>800000</v>
      </c>
      <c r="R144">
        <v>700.04607999999996</v>
      </c>
      <c r="S144">
        <v>-570340.14425000001</v>
      </c>
      <c r="T144">
        <v>2532904.2209000001</v>
      </c>
      <c r="U144">
        <v>44.552549999999997</v>
      </c>
      <c r="V144">
        <v>333.95657999999997</v>
      </c>
      <c r="W144">
        <f t="shared" si="50"/>
        <v>3.3395658000000002E-2</v>
      </c>
      <c r="Y144">
        <v>800000</v>
      </c>
      <c r="Z144">
        <v>38.330100000000002</v>
      </c>
      <c r="AA144">
        <v>98.783500000000004</v>
      </c>
      <c r="AB144">
        <v>60.453400000000002</v>
      </c>
      <c r="AD144">
        <f t="shared" ref="AD144:AD185" si="56">(1/6)*3.14*(AB144)^3</f>
        <v>115622.03041883472</v>
      </c>
      <c r="AE144">
        <f t="shared" ref="AE144:AE185" si="57">W144*$AD$135/AD144</f>
        <v>2.9524560389668598E-2</v>
      </c>
      <c r="AF144">
        <f t="shared" ref="AF144:AF185" si="58">AE144*1000</f>
        <v>29.524560389668597</v>
      </c>
      <c r="AG144">
        <f t="shared" ref="AG144:AG185" si="59">AD144/P144*0.6022</f>
        <v>290.11494465925944</v>
      </c>
      <c r="AH144">
        <f t="shared" ref="AH144:AH185" si="60">P144/AD144</f>
        <v>2.0757289863412068E-3</v>
      </c>
      <c r="AJ144">
        <v>112</v>
      </c>
      <c r="AK144">
        <v>885.24891128480738</v>
      </c>
      <c r="AL144">
        <v>52.741528817172899</v>
      </c>
    </row>
    <row r="145" spans="2:38" x14ac:dyDescent="0.2">
      <c r="B145">
        <v>280</v>
      </c>
      <c r="C145">
        <v>900000</v>
      </c>
      <c r="E145">
        <v>700.05625999999995</v>
      </c>
      <c r="F145">
        <v>-570341.69151999999</v>
      </c>
      <c r="G145">
        <v>2532904.2209000001</v>
      </c>
      <c r="H145">
        <v>48.682960000000001</v>
      </c>
      <c r="J145">
        <f t="shared" si="51"/>
        <v>1016.3767222184688</v>
      </c>
      <c r="K145">
        <f t="shared" si="52"/>
        <v>5.5281342546890426E-2</v>
      </c>
      <c r="L145" s="2">
        <f t="shared" si="53"/>
        <v>0.9992661011098265</v>
      </c>
      <c r="M145">
        <f t="shared" si="54"/>
        <v>-21.457850000006147</v>
      </c>
      <c r="N145">
        <f t="shared" si="55"/>
        <v>-4.5386817499995233</v>
      </c>
      <c r="P145">
        <f t="shared" si="48"/>
        <v>280</v>
      </c>
      <c r="Q145">
        <v>900000</v>
      </c>
      <c r="R145">
        <v>700.05625999999995</v>
      </c>
      <c r="S145">
        <v>-570341.69151999999</v>
      </c>
      <c r="T145">
        <v>2532904.2209000001</v>
      </c>
      <c r="U145">
        <v>48.682960000000001</v>
      </c>
      <c r="V145">
        <v>426.26623999999998</v>
      </c>
      <c r="W145">
        <f t="shared" si="50"/>
        <v>4.2626624000000002E-2</v>
      </c>
      <c r="Y145">
        <v>900000</v>
      </c>
      <c r="Z145">
        <v>38.824800000000003</v>
      </c>
      <c r="AA145">
        <v>98.289299999999997</v>
      </c>
      <c r="AB145">
        <v>59.464500000000001</v>
      </c>
      <c r="AD145">
        <f t="shared" si="56"/>
        <v>110040.28645242375</v>
      </c>
      <c r="AE145">
        <f t="shared" si="57"/>
        <v>3.9597088349032993E-2</v>
      </c>
      <c r="AF145">
        <f t="shared" si="58"/>
        <v>39.597088349032994</v>
      </c>
      <c r="AG145">
        <f t="shared" si="59"/>
        <v>236.66521607731991</v>
      </c>
      <c r="AH145">
        <f t="shared" si="60"/>
        <v>2.5445226382708377E-3</v>
      </c>
      <c r="AJ145">
        <v>113</v>
      </c>
      <c r="AK145">
        <v>995.30436903398186</v>
      </c>
      <c r="AL145">
        <v>50.812716547038413</v>
      </c>
    </row>
    <row r="146" spans="2:38" x14ac:dyDescent="0.2">
      <c r="B146">
        <v>320</v>
      </c>
      <c r="C146">
        <v>1000000</v>
      </c>
      <c r="E146">
        <v>699.99</v>
      </c>
      <c r="F146">
        <v>-570343.67886999995</v>
      </c>
      <c r="G146">
        <v>2532904.2209000001</v>
      </c>
      <c r="H146">
        <v>65.453199999999995</v>
      </c>
      <c r="J146">
        <f t="shared" si="51"/>
        <v>1014.3893722185167</v>
      </c>
      <c r="K146">
        <f t="shared" si="52"/>
        <v>6.3178677196446195E-2</v>
      </c>
      <c r="L146" s="2">
        <f t="shared" si="53"/>
        <v>0.9992661011098265</v>
      </c>
      <c r="M146">
        <f t="shared" si="54"/>
        <v>-23.445199999958277</v>
      </c>
      <c r="N146">
        <f t="shared" si="55"/>
        <v>-4.5496837499988034</v>
      </c>
      <c r="P146">
        <f t="shared" si="48"/>
        <v>320</v>
      </c>
      <c r="Q146">
        <v>1000000</v>
      </c>
      <c r="R146">
        <v>699.99</v>
      </c>
      <c r="S146">
        <v>-570343.67886999995</v>
      </c>
      <c r="T146">
        <v>2532904.2209000001</v>
      </c>
      <c r="U146">
        <v>65.453199999999995</v>
      </c>
      <c r="V146">
        <v>514.02160000000003</v>
      </c>
      <c r="W146">
        <f t="shared" si="50"/>
        <v>5.1402160000000009E-2</v>
      </c>
      <c r="Y146">
        <v>1000000</v>
      </c>
      <c r="Z146">
        <v>39.049599999999998</v>
      </c>
      <c r="AA146">
        <v>97.4358</v>
      </c>
      <c r="AB146">
        <v>58.386200000000002</v>
      </c>
      <c r="AD146">
        <f t="shared" si="56"/>
        <v>104161.93269339403</v>
      </c>
      <c r="AE146">
        <f t="shared" si="57"/>
        <v>5.0443634037721764E-2</v>
      </c>
      <c r="AF146">
        <f t="shared" si="58"/>
        <v>50.443634037721765</v>
      </c>
      <c r="AG146">
        <f t="shared" si="59"/>
        <v>196.01973708738086</v>
      </c>
      <c r="AH146">
        <f t="shared" si="60"/>
        <v>3.0721396168976274E-3</v>
      </c>
      <c r="AJ146">
        <v>114</v>
      </c>
      <c r="AK146">
        <v>886.74514924974983</v>
      </c>
      <c r="AL146">
        <v>50.118006527224139</v>
      </c>
    </row>
    <row r="147" spans="2:38" x14ac:dyDescent="0.2">
      <c r="B147">
        <v>360</v>
      </c>
      <c r="C147">
        <v>1100000</v>
      </c>
      <c r="E147">
        <v>700.03246000000001</v>
      </c>
      <c r="F147">
        <v>-570349.06842000003</v>
      </c>
      <c r="G147">
        <v>2532904.2209000001</v>
      </c>
      <c r="H147">
        <v>121.29321</v>
      </c>
      <c r="J147">
        <f t="shared" si="51"/>
        <v>1008.9998222184367</v>
      </c>
      <c r="K147">
        <f t="shared" si="52"/>
        <v>7.1076011846001971E-2</v>
      </c>
      <c r="L147" s="2">
        <f t="shared" si="53"/>
        <v>0.9992661011098265</v>
      </c>
      <c r="M147">
        <f t="shared" si="54"/>
        <v>-28.834750000038184</v>
      </c>
      <c r="N147">
        <f t="shared" si="55"/>
        <v>-4.6347387500019979</v>
      </c>
      <c r="P147">
        <f t="shared" si="48"/>
        <v>360</v>
      </c>
      <c r="Q147">
        <v>1100000</v>
      </c>
      <c r="R147">
        <v>700.03246000000001</v>
      </c>
      <c r="S147">
        <v>-570349.06842000003</v>
      </c>
      <c r="T147">
        <v>2532904.2209000001</v>
      </c>
      <c r="U147">
        <v>121.29321</v>
      </c>
      <c r="V147">
        <v>667.20055000000002</v>
      </c>
      <c r="W147">
        <f t="shared" si="50"/>
        <v>6.6720055E-2</v>
      </c>
      <c r="Y147">
        <v>1100000</v>
      </c>
      <c r="Z147">
        <v>39.411099999999998</v>
      </c>
      <c r="AA147">
        <v>97.789599999999993</v>
      </c>
      <c r="AB147">
        <v>58.378500000000003</v>
      </c>
      <c r="AD147">
        <f t="shared" si="56"/>
        <v>104120.72735144358</v>
      </c>
      <c r="AE147">
        <f t="shared" si="57"/>
        <v>6.5501799152272139E-2</v>
      </c>
      <c r="AF147">
        <f t="shared" si="58"/>
        <v>65.501799152272142</v>
      </c>
      <c r="AG147">
        <f t="shared" si="59"/>
        <v>174.17083891955366</v>
      </c>
      <c r="AH147">
        <f t="shared" si="60"/>
        <v>3.4575248287007742E-3</v>
      </c>
      <c r="AJ147">
        <v>115</v>
      </c>
      <c r="AK147">
        <v>1082.6432661812003</v>
      </c>
      <c r="AL147">
        <v>50.103545518437599</v>
      </c>
    </row>
    <row r="148" spans="2:38" x14ac:dyDescent="0.2">
      <c r="B148">
        <v>400</v>
      </c>
      <c r="C148">
        <v>1200000</v>
      </c>
      <c r="E148">
        <v>700.03227000000004</v>
      </c>
      <c r="F148">
        <v>-570346.04893000005</v>
      </c>
      <c r="G148">
        <v>2532904.2209000001</v>
      </c>
      <c r="H148">
        <v>133.32087999999999</v>
      </c>
      <c r="J148">
        <f t="shared" si="51"/>
        <v>1012.0193122184137</v>
      </c>
      <c r="K148">
        <f t="shared" si="52"/>
        <v>7.8973346495557747E-2</v>
      </c>
      <c r="L148" s="2">
        <f t="shared" si="53"/>
        <v>0.9992661011098265</v>
      </c>
      <c r="M148">
        <f t="shared" si="54"/>
        <v>-25.815260000061244</v>
      </c>
      <c r="N148">
        <f t="shared" si="55"/>
        <v>-4.4245127500005763</v>
      </c>
      <c r="P148">
        <f t="shared" si="48"/>
        <v>400</v>
      </c>
      <c r="Q148">
        <v>1200000</v>
      </c>
      <c r="R148">
        <v>700.03227000000004</v>
      </c>
      <c r="S148">
        <v>-570346.04893000005</v>
      </c>
      <c r="T148">
        <v>2532904.2209000001</v>
      </c>
      <c r="U148">
        <v>133.32087999999999</v>
      </c>
      <c r="V148">
        <v>822.40553</v>
      </c>
      <c r="W148">
        <f t="shared" si="50"/>
        <v>8.2240553000000008E-2</v>
      </c>
      <c r="Y148">
        <v>1200000</v>
      </c>
      <c r="Z148">
        <v>38.928100000000001</v>
      </c>
      <c r="AA148">
        <v>96.962999999999994</v>
      </c>
      <c r="AB148">
        <v>58.0349</v>
      </c>
      <c r="AD148">
        <f t="shared" si="56"/>
        <v>102293.04791957006</v>
      </c>
      <c r="AE148">
        <f t="shared" si="57"/>
        <v>8.218147458788877E-2</v>
      </c>
      <c r="AF148">
        <f t="shared" si="58"/>
        <v>82.181474587888772</v>
      </c>
      <c r="AG148">
        <f t="shared" si="59"/>
        <v>154.00218364291271</v>
      </c>
      <c r="AH148">
        <f t="shared" si="60"/>
        <v>3.9103341638085506E-3</v>
      </c>
      <c r="AJ148">
        <v>116</v>
      </c>
      <c r="AK148">
        <v>943.82639436469697</v>
      </c>
      <c r="AL148">
        <v>49.31786560554589</v>
      </c>
    </row>
    <row r="149" spans="2:38" x14ac:dyDescent="0.2">
      <c r="B149">
        <v>440</v>
      </c>
      <c r="C149">
        <v>1300000</v>
      </c>
      <c r="E149">
        <v>699.89467000000002</v>
      </c>
      <c r="F149">
        <v>-570351.41873000003</v>
      </c>
      <c r="G149">
        <v>2532904.2209000001</v>
      </c>
      <c r="H149">
        <v>160.91942</v>
      </c>
      <c r="J149">
        <f t="shared" si="51"/>
        <v>1006.6495122184278</v>
      </c>
      <c r="K149">
        <f t="shared" si="52"/>
        <v>8.6870681145113524E-2</v>
      </c>
      <c r="L149" s="2">
        <f t="shared" si="53"/>
        <v>0.9992661011098265</v>
      </c>
      <c r="M149">
        <f t="shared" si="54"/>
        <v>-31.185060000047088</v>
      </c>
      <c r="N149">
        <f t="shared" si="55"/>
        <v>-4.6342449999996465</v>
      </c>
      <c r="P149">
        <f t="shared" si="48"/>
        <v>440</v>
      </c>
      <c r="Q149">
        <v>1300000</v>
      </c>
      <c r="R149">
        <v>699.89467000000002</v>
      </c>
      <c r="S149">
        <v>-570351.41873000003</v>
      </c>
      <c r="T149">
        <v>2532904.2209000001</v>
      </c>
      <c r="U149">
        <v>160.91942</v>
      </c>
      <c r="V149">
        <v>944.63921000000005</v>
      </c>
      <c r="W149">
        <f t="shared" si="50"/>
        <v>9.4463921000000006E-2</v>
      </c>
      <c r="Y149">
        <v>1300000</v>
      </c>
      <c r="Z149">
        <v>39.102800000000002</v>
      </c>
      <c r="AA149">
        <v>97.6584</v>
      </c>
      <c r="AB149">
        <v>58.555599999999998</v>
      </c>
      <c r="AD149">
        <f t="shared" si="56"/>
        <v>105071.20281290953</v>
      </c>
      <c r="AE149">
        <f t="shared" si="57"/>
        <v>9.190016497594769E-2</v>
      </c>
      <c r="AF149">
        <f t="shared" si="58"/>
        <v>91.900164975947689</v>
      </c>
      <c r="AG149">
        <f t="shared" si="59"/>
        <v>143.80426894075936</v>
      </c>
      <c r="AH149">
        <f t="shared" si="60"/>
        <v>4.1876364619473031E-3</v>
      </c>
      <c r="AJ149">
        <v>117</v>
      </c>
      <c r="AK149">
        <v>854.97685246227104</v>
      </c>
      <c r="AL149">
        <v>48.852927160469875</v>
      </c>
    </row>
    <row r="150" spans="2:38" x14ac:dyDescent="0.2">
      <c r="B150">
        <v>480</v>
      </c>
      <c r="C150">
        <v>1400000</v>
      </c>
      <c r="E150">
        <v>699.98355000000004</v>
      </c>
      <c r="F150">
        <v>-570352.70674000005</v>
      </c>
      <c r="G150">
        <v>2532904.2209000001</v>
      </c>
      <c r="H150">
        <v>209.16364999999999</v>
      </c>
      <c r="J150">
        <f t="shared" si="51"/>
        <v>1005.3615022184094</v>
      </c>
      <c r="K150">
        <f t="shared" si="52"/>
        <v>9.47680157946693E-2</v>
      </c>
      <c r="L150" s="2">
        <f t="shared" si="53"/>
        <v>0.9992661011098265</v>
      </c>
      <c r="M150">
        <f t="shared" si="54"/>
        <v>-32.473070000065491</v>
      </c>
      <c r="N150">
        <f t="shared" si="55"/>
        <v>-4.5322002500004599</v>
      </c>
      <c r="P150">
        <f t="shared" si="48"/>
        <v>480</v>
      </c>
      <c r="Q150">
        <v>1400000</v>
      </c>
      <c r="R150">
        <v>699.98355000000004</v>
      </c>
      <c r="S150">
        <v>-570352.70674000005</v>
      </c>
      <c r="T150">
        <v>2532904.2209000001</v>
      </c>
      <c r="U150">
        <v>209.16364999999999</v>
      </c>
      <c r="V150">
        <v>1159.8959299999999</v>
      </c>
      <c r="W150">
        <f t="shared" si="50"/>
        <v>0.115989593</v>
      </c>
      <c r="Y150">
        <v>1400000</v>
      </c>
      <c r="Z150">
        <v>39.150199999999998</v>
      </c>
      <c r="AA150">
        <v>97.434399999999997</v>
      </c>
      <c r="AB150">
        <v>58.284199999999998</v>
      </c>
      <c r="AD150">
        <f t="shared" si="56"/>
        <v>103616.97684572797</v>
      </c>
      <c r="AE150">
        <f t="shared" si="57"/>
        <v>0.11442531960200224</v>
      </c>
      <c r="AF150">
        <f t="shared" si="58"/>
        <v>114.42531960200223</v>
      </c>
      <c r="AG150">
        <f t="shared" si="59"/>
        <v>129.9961322010362</v>
      </c>
      <c r="AH150">
        <f t="shared" si="60"/>
        <v>4.6324455182151936E-3</v>
      </c>
      <c r="AJ150">
        <v>118</v>
      </c>
      <c r="AK150">
        <v>1108.6642923301572</v>
      </c>
      <c r="AL150">
        <v>48.041911492140315</v>
      </c>
    </row>
    <row r="151" spans="2:38" x14ac:dyDescent="0.2">
      <c r="B151">
        <v>520</v>
      </c>
      <c r="C151">
        <v>1500000</v>
      </c>
      <c r="E151">
        <v>699.99630999999999</v>
      </c>
      <c r="F151">
        <v>-570351.79723999999</v>
      </c>
      <c r="G151">
        <v>2532904.2209000001</v>
      </c>
      <c r="H151">
        <v>244.30499</v>
      </c>
      <c r="J151">
        <f t="shared" si="51"/>
        <v>1006.2710022184765</v>
      </c>
      <c r="K151">
        <f t="shared" si="52"/>
        <v>0.10266535044422508</v>
      </c>
      <c r="L151" s="2">
        <f t="shared" si="53"/>
        <v>0.9992661011098265</v>
      </c>
      <c r="M151">
        <f t="shared" si="54"/>
        <v>-31.563569999998435</v>
      </c>
      <c r="N151">
        <f t="shared" si="55"/>
        <v>-4.4772624999983233</v>
      </c>
      <c r="P151">
        <f t="shared" si="48"/>
        <v>520</v>
      </c>
      <c r="Q151">
        <v>1500000</v>
      </c>
      <c r="R151">
        <v>699.99630999999999</v>
      </c>
      <c r="S151">
        <v>-570351.79723999999</v>
      </c>
      <c r="T151">
        <v>2532904.2209000001</v>
      </c>
      <c r="U151">
        <v>244.30499</v>
      </c>
      <c r="V151">
        <v>1372.32402</v>
      </c>
      <c r="W151">
        <f t="shared" si="50"/>
        <v>0.137232402</v>
      </c>
      <c r="Y151">
        <v>1500000</v>
      </c>
      <c r="Z151">
        <v>39.162199999999999</v>
      </c>
      <c r="AA151">
        <v>98.126300000000001</v>
      </c>
      <c r="AB151">
        <v>58.964100000000002</v>
      </c>
      <c r="AD151">
        <f t="shared" si="56"/>
        <v>107285.59642192324</v>
      </c>
      <c r="AE151">
        <f t="shared" si="57"/>
        <v>0.13075228032420816</v>
      </c>
      <c r="AF151">
        <f t="shared" si="58"/>
        <v>130.75228032420816</v>
      </c>
      <c r="AG151">
        <f t="shared" si="59"/>
        <v>124.24497339477341</v>
      </c>
      <c r="AH151">
        <f t="shared" si="60"/>
        <v>4.8468761636463326E-3</v>
      </c>
      <c r="AJ151">
        <v>119</v>
      </c>
      <c r="AK151">
        <v>919.69404645981047</v>
      </c>
      <c r="AL151">
        <v>48.002186065854524</v>
      </c>
    </row>
    <row r="152" spans="2:38" x14ac:dyDescent="0.2">
      <c r="B152">
        <v>560</v>
      </c>
      <c r="C152">
        <v>1600000</v>
      </c>
      <c r="E152">
        <v>700.02687000000003</v>
      </c>
      <c r="F152">
        <v>-570352.32889</v>
      </c>
      <c r="G152">
        <v>2532904.2209000001</v>
      </c>
      <c r="H152">
        <v>279.81506000000002</v>
      </c>
      <c r="J152">
        <f t="shared" si="51"/>
        <v>1005.7393522184575</v>
      </c>
      <c r="K152">
        <f t="shared" si="52"/>
        <v>0.11056268509378085</v>
      </c>
      <c r="L152" s="2">
        <f t="shared" si="53"/>
        <v>0.9992661011098265</v>
      </c>
      <c r="M152">
        <f t="shared" si="54"/>
        <v>-32.095220000017434</v>
      </c>
      <c r="N152">
        <f t="shared" si="55"/>
        <v>-4.5132912500004752</v>
      </c>
      <c r="P152">
        <f t="shared" si="48"/>
        <v>560</v>
      </c>
      <c r="Q152">
        <v>1600000</v>
      </c>
      <c r="R152">
        <v>700.02687000000003</v>
      </c>
      <c r="S152">
        <v>-570352.32889</v>
      </c>
      <c r="T152">
        <v>2532904.2209000001</v>
      </c>
      <c r="U152">
        <v>279.81506000000002</v>
      </c>
      <c r="V152">
        <v>1591.4629500000001</v>
      </c>
      <c r="W152">
        <f t="shared" si="50"/>
        <v>0.15914629500000002</v>
      </c>
      <c r="Y152">
        <v>1600000</v>
      </c>
      <c r="Z152">
        <v>39.105499999999999</v>
      </c>
      <c r="AA152">
        <v>97.975999999999999</v>
      </c>
      <c r="AB152">
        <v>58.8705</v>
      </c>
      <c r="AD152">
        <f t="shared" si="56"/>
        <v>106775.48944337635</v>
      </c>
      <c r="AE152">
        <f t="shared" si="57"/>
        <v>0.1523557987280712</v>
      </c>
      <c r="AF152">
        <f t="shared" si="58"/>
        <v>152.35579872807119</v>
      </c>
      <c r="AG152">
        <f t="shared" si="59"/>
        <v>114.8217852550022</v>
      </c>
      <c r="AH152">
        <f t="shared" si="60"/>
        <v>5.2446493377768235E-3</v>
      </c>
      <c r="AJ152">
        <v>120</v>
      </c>
      <c r="AK152">
        <v>1161.0855619416393</v>
      </c>
      <c r="AL152">
        <v>47.888827384379219</v>
      </c>
    </row>
    <row r="153" spans="2:38" x14ac:dyDescent="0.2">
      <c r="B153">
        <v>600</v>
      </c>
      <c r="C153">
        <v>1700000</v>
      </c>
      <c r="E153">
        <v>700.02580999999998</v>
      </c>
      <c r="F153">
        <v>-570352.21140000003</v>
      </c>
      <c r="G153">
        <v>2532904.2209000001</v>
      </c>
      <c r="H153">
        <v>344.28327000000002</v>
      </c>
      <c r="J153">
        <f t="shared" si="51"/>
        <v>1005.8568422184326</v>
      </c>
      <c r="K153">
        <f t="shared" si="52"/>
        <v>0.11846001974333663</v>
      </c>
      <c r="L153" s="2">
        <f t="shared" si="53"/>
        <v>0.9992661011098265</v>
      </c>
      <c r="M153">
        <f t="shared" si="54"/>
        <v>-31.977730000042357</v>
      </c>
      <c r="N153">
        <f t="shared" si="55"/>
        <v>-4.4970627500006231</v>
      </c>
      <c r="P153">
        <f t="shared" si="48"/>
        <v>600</v>
      </c>
      <c r="Q153">
        <v>1700000</v>
      </c>
      <c r="R153">
        <v>700.02580999999998</v>
      </c>
      <c r="S153">
        <v>-570352.21140000003</v>
      </c>
      <c r="T153">
        <v>2532904.2209000001</v>
      </c>
      <c r="U153">
        <v>344.28327000000002</v>
      </c>
      <c r="V153">
        <v>1871.0690300000001</v>
      </c>
      <c r="W153">
        <f t="shared" si="50"/>
        <v>0.18710690300000002</v>
      </c>
      <c r="Y153">
        <v>1700000</v>
      </c>
      <c r="Z153">
        <v>39.243499999999997</v>
      </c>
      <c r="AA153">
        <v>97.069599999999994</v>
      </c>
      <c r="AB153">
        <v>57.826099999999997</v>
      </c>
      <c r="AD153">
        <f t="shared" si="56"/>
        <v>101192.91497373395</v>
      </c>
      <c r="AE153">
        <f t="shared" si="57"/>
        <v>0.18900519032109028</v>
      </c>
      <c r="AF153">
        <f t="shared" si="58"/>
        <v>189.00519032109028</v>
      </c>
      <c r="AG153">
        <f t="shared" si="59"/>
        <v>101.56395566197097</v>
      </c>
      <c r="AH153">
        <f t="shared" si="60"/>
        <v>5.9292688638897147E-3</v>
      </c>
      <c r="AJ153">
        <v>121</v>
      </c>
      <c r="AK153">
        <v>1214.1844344847641</v>
      </c>
      <c r="AL153">
        <v>47.584231821395299</v>
      </c>
    </row>
    <row r="154" spans="2:38" x14ac:dyDescent="0.2">
      <c r="B154">
        <v>640</v>
      </c>
      <c r="C154">
        <v>1800000</v>
      </c>
      <c r="E154">
        <v>700.02842999999996</v>
      </c>
      <c r="F154">
        <v>-570351.40232999995</v>
      </c>
      <c r="G154">
        <v>2532904.2209000001</v>
      </c>
      <c r="H154">
        <v>417.51780000000002</v>
      </c>
      <c r="J154">
        <f t="shared" si="51"/>
        <v>1006.6659122185083</v>
      </c>
      <c r="K154">
        <f t="shared" si="52"/>
        <v>0.12635735439289239</v>
      </c>
      <c r="L154" s="2">
        <f t="shared" si="53"/>
        <v>0.9992661011098265</v>
      </c>
      <c r="M154">
        <f t="shared" si="54"/>
        <v>-31.168659999966621</v>
      </c>
      <c r="N154">
        <f t="shared" si="55"/>
        <v>-4.4797732499981064</v>
      </c>
      <c r="P154">
        <f t="shared" si="48"/>
        <v>640</v>
      </c>
      <c r="Q154">
        <v>1800000</v>
      </c>
      <c r="R154">
        <v>700.02842999999996</v>
      </c>
      <c r="S154">
        <v>-570351.40232999995</v>
      </c>
      <c r="T154">
        <v>2532904.2209000001</v>
      </c>
      <c r="U154">
        <v>417.51780000000002</v>
      </c>
      <c r="V154">
        <v>2144.09575</v>
      </c>
      <c r="W154">
        <f t="shared" si="50"/>
        <v>0.21440957500000002</v>
      </c>
      <c r="Y154">
        <v>1800000</v>
      </c>
      <c r="Z154">
        <v>39.1402</v>
      </c>
      <c r="AA154">
        <v>97.984700000000004</v>
      </c>
      <c r="AB154">
        <v>58.844499999999996</v>
      </c>
      <c r="AD154">
        <f t="shared" si="56"/>
        <v>106634.08058047571</v>
      </c>
      <c r="AE154">
        <f t="shared" si="57"/>
        <v>0.20553328990169861</v>
      </c>
      <c r="AF154">
        <f t="shared" si="58"/>
        <v>205.53328990169862</v>
      </c>
      <c r="AG154">
        <f t="shared" si="59"/>
        <v>100.33600519619135</v>
      </c>
      <c r="AH154">
        <f t="shared" si="60"/>
        <v>6.0018335274809086E-3</v>
      </c>
      <c r="AJ154">
        <v>122</v>
      </c>
      <c r="AK154">
        <v>1301.2255095732462</v>
      </c>
      <c r="AL154">
        <v>47.39689944865183</v>
      </c>
    </row>
    <row r="155" spans="2:38" x14ac:dyDescent="0.2">
      <c r="B155">
        <v>680</v>
      </c>
      <c r="C155">
        <v>1900000</v>
      </c>
      <c r="E155">
        <v>700.10847000000001</v>
      </c>
      <c r="F155">
        <v>-570349.00373</v>
      </c>
      <c r="G155">
        <v>2532904.2209000001</v>
      </c>
      <c r="H155">
        <v>466.97039000000001</v>
      </c>
      <c r="J155">
        <f t="shared" si="51"/>
        <v>1009.0645122184651</v>
      </c>
      <c r="K155">
        <f t="shared" si="52"/>
        <v>0.13425468904244817</v>
      </c>
      <c r="L155" s="2">
        <f t="shared" si="53"/>
        <v>0.9992661011098265</v>
      </c>
      <c r="M155">
        <f t="shared" si="54"/>
        <v>-28.770060000009835</v>
      </c>
      <c r="N155">
        <f t="shared" si="55"/>
        <v>-4.44003500000108</v>
      </c>
      <c r="P155">
        <f t="shared" si="48"/>
        <v>680</v>
      </c>
      <c r="Q155">
        <v>1900000</v>
      </c>
      <c r="R155">
        <v>700.10847000000001</v>
      </c>
      <c r="S155">
        <v>-570349.00373</v>
      </c>
      <c r="T155">
        <v>2532904.2209000001</v>
      </c>
      <c r="U155">
        <v>466.97039000000001</v>
      </c>
      <c r="V155">
        <v>2453.3322600000001</v>
      </c>
      <c r="W155">
        <f t="shared" si="50"/>
        <v>0.24533322600000002</v>
      </c>
      <c r="Y155">
        <v>1900000</v>
      </c>
      <c r="Z155">
        <v>39.517299999999999</v>
      </c>
      <c r="AA155">
        <v>98.348200000000006</v>
      </c>
      <c r="AB155">
        <v>58.8309</v>
      </c>
      <c r="AD155">
        <f t="shared" si="56"/>
        <v>106560.16262640018</v>
      </c>
      <c r="AE155">
        <f t="shared" si="57"/>
        <v>0.23533987673780107</v>
      </c>
      <c r="AF155">
        <f t="shared" si="58"/>
        <v>235.33987673780106</v>
      </c>
      <c r="AG155">
        <f t="shared" si="59"/>
        <v>94.368426372967932</v>
      </c>
      <c r="AH155">
        <f t="shared" si="60"/>
        <v>6.3813716424596621E-3</v>
      </c>
      <c r="AJ155">
        <v>123</v>
      </c>
      <c r="AK155">
        <v>1054.1476522695493</v>
      </c>
      <c r="AL155">
        <v>46.320112875543735</v>
      </c>
    </row>
    <row r="156" spans="2:38" x14ac:dyDescent="0.2">
      <c r="B156">
        <v>720</v>
      </c>
      <c r="C156">
        <v>2000000</v>
      </c>
      <c r="E156">
        <v>700.14347999999995</v>
      </c>
      <c r="F156">
        <v>-570348.55342000001</v>
      </c>
      <c r="G156">
        <v>2532904.2209000001</v>
      </c>
      <c r="H156">
        <v>511.97242</v>
      </c>
      <c r="J156">
        <f t="shared" si="51"/>
        <v>1009.5148222184507</v>
      </c>
      <c r="K156">
        <f t="shared" si="52"/>
        <v>0.14215202369200394</v>
      </c>
      <c r="L156" s="2">
        <f t="shared" si="53"/>
        <v>0.9992661011098265</v>
      </c>
      <c r="M156">
        <f t="shared" si="54"/>
        <v>-28.319750000024214</v>
      </c>
      <c r="N156">
        <f t="shared" si="55"/>
        <v>-4.4887422500003593</v>
      </c>
      <c r="P156">
        <f t="shared" si="48"/>
        <v>720</v>
      </c>
      <c r="Q156">
        <v>2000000</v>
      </c>
      <c r="R156">
        <v>700.14347999999995</v>
      </c>
      <c r="S156">
        <v>-570348.55342000001</v>
      </c>
      <c r="T156">
        <v>2532904.2209000001</v>
      </c>
      <c r="U156">
        <v>511.97242</v>
      </c>
      <c r="V156">
        <v>2860.5726800000002</v>
      </c>
      <c r="W156">
        <f t="shared" si="50"/>
        <v>0.28605726800000003</v>
      </c>
      <c r="Y156">
        <v>2000000</v>
      </c>
      <c r="Z156">
        <v>38.982199999999999</v>
      </c>
      <c r="AA156">
        <v>97.984999999999999</v>
      </c>
      <c r="AB156">
        <v>59.002800000000001</v>
      </c>
      <c r="AD156">
        <f t="shared" si="56"/>
        <v>107496.97986889735</v>
      </c>
      <c r="AE156">
        <f t="shared" si="57"/>
        <v>0.27201368275014648</v>
      </c>
      <c r="AF156">
        <f t="shared" si="58"/>
        <v>272.01368275014647</v>
      </c>
      <c r="AG156">
        <f t="shared" si="59"/>
        <v>89.909279551458312</v>
      </c>
      <c r="AH156">
        <f t="shared" si="60"/>
        <v>6.6978625899825981E-3</v>
      </c>
      <c r="AJ156">
        <v>124</v>
      </c>
      <c r="AK156">
        <v>1267.7452957761259</v>
      </c>
      <c r="AL156">
        <v>46.272450673220831</v>
      </c>
    </row>
    <row r="157" spans="2:38" x14ac:dyDescent="0.2">
      <c r="B157">
        <v>760</v>
      </c>
      <c r="C157">
        <v>2100000</v>
      </c>
      <c r="E157">
        <v>700.07178999999996</v>
      </c>
      <c r="F157">
        <v>-570346.96296000003</v>
      </c>
      <c r="G157">
        <v>2532904.2209000001</v>
      </c>
      <c r="H157">
        <v>589.38207999999997</v>
      </c>
      <c r="J157">
        <f t="shared" si="51"/>
        <v>1011.1052822184283</v>
      </c>
      <c r="K157">
        <f t="shared" si="52"/>
        <v>0.15004935834155972</v>
      </c>
      <c r="L157" s="2">
        <f t="shared" si="53"/>
        <v>0.9992661011098265</v>
      </c>
      <c r="M157">
        <f t="shared" si="54"/>
        <v>-26.729290000046603</v>
      </c>
      <c r="N157">
        <f t="shared" si="55"/>
        <v>-4.4602385000005595</v>
      </c>
      <c r="P157">
        <f t="shared" si="48"/>
        <v>760</v>
      </c>
      <c r="Q157">
        <v>2100000</v>
      </c>
      <c r="R157">
        <v>700.07178999999996</v>
      </c>
      <c r="S157">
        <v>-570346.96296000003</v>
      </c>
      <c r="T157">
        <v>2532904.2209000001</v>
      </c>
      <c r="U157">
        <v>589.38207999999997</v>
      </c>
      <c r="V157">
        <v>3160.5790099999999</v>
      </c>
      <c r="W157">
        <f t="shared" si="50"/>
        <v>0.31605790100000003</v>
      </c>
      <c r="Y157">
        <v>2100000</v>
      </c>
      <c r="Z157">
        <v>38.705800000000004</v>
      </c>
      <c r="AA157">
        <v>98.061099999999996</v>
      </c>
      <c r="AB157">
        <v>59.3553</v>
      </c>
      <c r="AD157">
        <f t="shared" si="56"/>
        <v>109435.16847469589</v>
      </c>
      <c r="AE157">
        <f t="shared" si="57"/>
        <v>0.29521863466021842</v>
      </c>
      <c r="AF157">
        <f t="shared" si="58"/>
        <v>295.21863466021841</v>
      </c>
      <c r="AG157">
        <f t="shared" si="59"/>
        <v>86.712971651923496</v>
      </c>
      <c r="AH157">
        <f t="shared" si="60"/>
        <v>6.944751039294381E-3</v>
      </c>
      <c r="AJ157">
        <v>125</v>
      </c>
      <c r="AK157">
        <v>1299.4972972425871</v>
      </c>
      <c r="AL157">
        <v>46.19818906858567</v>
      </c>
    </row>
    <row r="158" spans="2:38" x14ac:dyDescent="0.2">
      <c r="B158">
        <v>800</v>
      </c>
      <c r="C158">
        <v>2200000</v>
      </c>
      <c r="E158">
        <v>700.00930000000005</v>
      </c>
      <c r="F158">
        <v>-570342.55657000002</v>
      </c>
      <c r="G158">
        <v>2532904.2209000001</v>
      </c>
      <c r="H158">
        <v>634.63108</v>
      </c>
      <c r="J158">
        <f t="shared" si="51"/>
        <v>1015.5116722184466</v>
      </c>
      <c r="K158">
        <f t="shared" si="52"/>
        <v>0.15794669299111549</v>
      </c>
      <c r="L158" s="2">
        <f t="shared" si="53"/>
        <v>0.9992661011098265</v>
      </c>
      <c r="M158">
        <f t="shared" si="54"/>
        <v>-22.322900000028312</v>
      </c>
      <c r="N158">
        <f t="shared" si="55"/>
        <v>-4.3898402499995424</v>
      </c>
      <c r="P158">
        <f t="shared" si="48"/>
        <v>800</v>
      </c>
      <c r="Q158">
        <v>2200000</v>
      </c>
      <c r="R158">
        <v>700.00930000000005</v>
      </c>
      <c r="S158">
        <v>-570342.55657000002</v>
      </c>
      <c r="T158">
        <v>2532904.2209000001</v>
      </c>
      <c r="U158">
        <v>634.63108</v>
      </c>
      <c r="V158">
        <v>3599.4832500000002</v>
      </c>
      <c r="W158">
        <f t="shared" si="50"/>
        <v>0.35994832500000001</v>
      </c>
      <c r="Y158">
        <v>2200000</v>
      </c>
      <c r="Z158">
        <v>39.388399999999997</v>
      </c>
      <c r="AA158">
        <v>98.767799999999994</v>
      </c>
      <c r="AB158">
        <v>59.379399999999997</v>
      </c>
      <c r="AD158">
        <f t="shared" si="56"/>
        <v>109568.52431126997</v>
      </c>
      <c r="AE158">
        <f t="shared" si="57"/>
        <v>0.33580593772263112</v>
      </c>
      <c r="AF158">
        <f t="shared" si="58"/>
        <v>335.80593772263114</v>
      </c>
      <c r="AG158">
        <f t="shared" si="59"/>
        <v>82.477706675308468</v>
      </c>
      <c r="AH158">
        <f t="shared" si="60"/>
        <v>7.3013669302262729E-3</v>
      </c>
      <c r="AJ158">
        <v>126</v>
      </c>
      <c r="AK158">
        <v>1421.6557117924444</v>
      </c>
      <c r="AL158">
        <v>45.310171235388012</v>
      </c>
    </row>
    <row r="159" spans="2:38" x14ac:dyDescent="0.2">
      <c r="B159">
        <v>840</v>
      </c>
      <c r="C159">
        <v>2300000</v>
      </c>
      <c r="E159">
        <v>700.01520000000005</v>
      </c>
      <c r="F159">
        <v>-570339.22930000001</v>
      </c>
      <c r="G159">
        <v>2532904.2209000001</v>
      </c>
      <c r="H159">
        <v>736.93620999999996</v>
      </c>
      <c r="J159">
        <f t="shared" si="51"/>
        <v>1018.8389422184555</v>
      </c>
      <c r="K159">
        <f t="shared" si="52"/>
        <v>0.16584402764067127</v>
      </c>
      <c r="L159" s="2">
        <f t="shared" si="53"/>
        <v>0.9992661011098265</v>
      </c>
      <c r="M159">
        <f t="shared" si="54"/>
        <v>-18.995630000019446</v>
      </c>
      <c r="N159">
        <f t="shared" si="55"/>
        <v>-4.4168182499997783</v>
      </c>
      <c r="P159">
        <f t="shared" si="48"/>
        <v>840</v>
      </c>
      <c r="Q159">
        <v>2300000</v>
      </c>
      <c r="R159">
        <v>700.01520000000005</v>
      </c>
      <c r="S159">
        <v>-570339.22930000001</v>
      </c>
      <c r="T159">
        <v>2532904.2209000001</v>
      </c>
      <c r="U159">
        <v>736.93620999999996</v>
      </c>
      <c r="V159">
        <v>3969.0890199999999</v>
      </c>
      <c r="W159">
        <f t="shared" si="50"/>
        <v>0.39690890200000001</v>
      </c>
      <c r="Y159">
        <v>2300000</v>
      </c>
      <c r="Z159">
        <v>38.976599999999998</v>
      </c>
      <c r="AA159">
        <v>98.325500000000005</v>
      </c>
      <c r="AB159">
        <v>59.3489</v>
      </c>
      <c r="AD159">
        <f t="shared" si="56"/>
        <v>109399.77266867233</v>
      </c>
      <c r="AE159">
        <f t="shared" si="57"/>
        <v>0.37085867866938871</v>
      </c>
      <c r="AF159">
        <f t="shared" si="58"/>
        <v>370.85867866938872</v>
      </c>
      <c r="AG159">
        <f t="shared" si="59"/>
        <v>78.429217977469619</v>
      </c>
      <c r="AH159">
        <f t="shared" si="60"/>
        <v>7.6782609278724942E-3</v>
      </c>
      <c r="AJ159">
        <v>127</v>
      </c>
      <c r="AK159">
        <v>1021.6528181011242</v>
      </c>
      <c r="AL159">
        <v>45.202932398958559</v>
      </c>
    </row>
    <row r="160" spans="2:38" x14ac:dyDescent="0.2">
      <c r="B160">
        <v>880</v>
      </c>
      <c r="C160">
        <v>2400000</v>
      </c>
      <c r="E160">
        <v>700.07993999999997</v>
      </c>
      <c r="F160">
        <v>-570336.08751999994</v>
      </c>
      <c r="G160">
        <v>2532904.2209000001</v>
      </c>
      <c r="H160">
        <v>818.49568999999997</v>
      </c>
      <c r="J160">
        <f t="shared" si="51"/>
        <v>1021.9807222185191</v>
      </c>
      <c r="K160">
        <f t="shared" si="52"/>
        <v>0.17374136229022705</v>
      </c>
      <c r="L160" s="2">
        <f t="shared" si="53"/>
        <v>0.9992661011098265</v>
      </c>
      <c r="M160">
        <f t="shared" si="54"/>
        <v>-15.853849999955855</v>
      </c>
      <c r="N160">
        <f t="shared" si="55"/>
        <v>-4.4214554999984106</v>
      </c>
      <c r="P160">
        <f t="shared" si="48"/>
        <v>880</v>
      </c>
      <c r="Q160">
        <v>2400000</v>
      </c>
      <c r="R160">
        <v>700.07993999999997</v>
      </c>
      <c r="S160">
        <v>-570336.08751999994</v>
      </c>
      <c r="T160">
        <v>2532904.2209000001</v>
      </c>
      <c r="U160">
        <v>818.49568999999997</v>
      </c>
      <c r="V160">
        <v>4438.0764799999997</v>
      </c>
      <c r="W160">
        <f t="shared" si="50"/>
        <v>0.443807648</v>
      </c>
      <c r="Y160">
        <v>2400000</v>
      </c>
      <c r="Z160">
        <v>39.201799999999999</v>
      </c>
      <c r="AA160">
        <v>97.667699999999996</v>
      </c>
      <c r="AB160">
        <v>58.465899999999998</v>
      </c>
      <c r="AD160">
        <f t="shared" si="56"/>
        <v>104589.07352928331</v>
      </c>
      <c r="AE160">
        <f t="shared" si="57"/>
        <v>0.43375300117939308</v>
      </c>
      <c r="AF160">
        <f t="shared" si="58"/>
        <v>433.7530011793931</v>
      </c>
      <c r="AG160">
        <f t="shared" si="59"/>
        <v>71.572204635607278</v>
      </c>
      <c r="AH160">
        <f t="shared" si="60"/>
        <v>8.4138808223940681E-3</v>
      </c>
      <c r="AJ160">
        <v>128</v>
      </c>
      <c r="AK160">
        <v>1076.9093573129242</v>
      </c>
      <c r="AL160">
        <v>45.097678565880472</v>
      </c>
    </row>
    <row r="161" spans="2:41" x14ac:dyDescent="0.2">
      <c r="B161">
        <v>920</v>
      </c>
      <c r="C161">
        <v>2500000</v>
      </c>
      <c r="E161">
        <v>699.89796000000001</v>
      </c>
      <c r="F161">
        <v>-570332.73393999995</v>
      </c>
      <c r="G161">
        <v>2532904.2209000001</v>
      </c>
      <c r="H161">
        <v>895.65209000000004</v>
      </c>
      <c r="J161">
        <f t="shared" si="51"/>
        <v>1025.3343022185145</v>
      </c>
      <c r="K161">
        <f t="shared" si="52"/>
        <v>0.18163869693978282</v>
      </c>
      <c r="L161" s="2">
        <f t="shared" si="53"/>
        <v>0.9992661011098265</v>
      </c>
      <c r="M161">
        <f t="shared" si="54"/>
        <v>-12.500269999960437</v>
      </c>
      <c r="N161">
        <f t="shared" si="55"/>
        <v>-4.4161605000001147</v>
      </c>
      <c r="P161">
        <f t="shared" si="48"/>
        <v>920</v>
      </c>
      <c r="Q161">
        <v>2500000</v>
      </c>
      <c r="R161">
        <v>699.89796000000001</v>
      </c>
      <c r="S161">
        <v>-570332.73393999995</v>
      </c>
      <c r="T161">
        <v>2532904.2209000001</v>
      </c>
      <c r="U161">
        <v>895.65209000000004</v>
      </c>
      <c r="V161">
        <v>4823.0647200000003</v>
      </c>
      <c r="W161">
        <f t="shared" si="50"/>
        <v>0.48230647200000004</v>
      </c>
      <c r="Y161">
        <v>2500000</v>
      </c>
      <c r="Z161">
        <v>39.104900000000001</v>
      </c>
      <c r="AA161">
        <v>98.615700000000004</v>
      </c>
      <c r="AB161">
        <v>59.510800000000003</v>
      </c>
      <c r="AD161">
        <f t="shared" si="56"/>
        <v>110297.5239589182</v>
      </c>
      <c r="AE161">
        <f t="shared" si="57"/>
        <v>0.44698335728928906</v>
      </c>
      <c r="AF161">
        <f t="shared" si="58"/>
        <v>446.98335728928907</v>
      </c>
      <c r="AG161">
        <f t="shared" si="59"/>
        <v>72.19692274789189</v>
      </c>
      <c r="AH161">
        <f t="shared" si="60"/>
        <v>8.3410757284330915E-3</v>
      </c>
      <c r="AJ161">
        <v>129</v>
      </c>
      <c r="AK161">
        <v>1200.7693971234949</v>
      </c>
      <c r="AL161">
        <v>45.013441178024635</v>
      </c>
    </row>
    <row r="162" spans="2:41" x14ac:dyDescent="0.2">
      <c r="B162">
        <v>960</v>
      </c>
      <c r="C162">
        <v>2600000</v>
      </c>
      <c r="E162">
        <v>699.89655000000005</v>
      </c>
      <c r="F162">
        <v>-570331.05004</v>
      </c>
      <c r="G162">
        <v>2532904.2209000001</v>
      </c>
      <c r="H162">
        <v>985.91832999999997</v>
      </c>
      <c r="J162">
        <f t="shared" si="51"/>
        <v>1027.0182022184599</v>
      </c>
      <c r="K162">
        <f t="shared" si="52"/>
        <v>0.1895360315893386</v>
      </c>
      <c r="L162" s="2">
        <f t="shared" si="53"/>
        <v>0.9992661011098265</v>
      </c>
      <c r="M162">
        <f t="shared" si="54"/>
        <v>-10.816370000015013</v>
      </c>
      <c r="N162">
        <f t="shared" si="55"/>
        <v>-4.4579025000013646</v>
      </c>
      <c r="P162">
        <f t="shared" si="48"/>
        <v>960</v>
      </c>
      <c r="Q162">
        <v>2600000</v>
      </c>
      <c r="R162">
        <v>699.89655000000005</v>
      </c>
      <c r="S162">
        <v>-570331.05004</v>
      </c>
      <c r="T162">
        <v>2532904.2209000001</v>
      </c>
      <c r="U162">
        <v>985.91832999999997</v>
      </c>
      <c r="V162">
        <v>5395.7336299999997</v>
      </c>
      <c r="W162">
        <f t="shared" si="50"/>
        <v>0.53957336300000003</v>
      </c>
      <c r="Y162">
        <v>2600000</v>
      </c>
      <c r="Z162">
        <v>39.098599999999998</v>
      </c>
      <c r="AA162">
        <v>97.776899999999998</v>
      </c>
      <c r="AB162">
        <v>58.6783</v>
      </c>
      <c r="AD162">
        <f t="shared" si="56"/>
        <v>105733.10041546059</v>
      </c>
      <c r="AE162">
        <f t="shared" si="57"/>
        <v>0.52164321301230632</v>
      </c>
      <c r="AF162">
        <f t="shared" si="58"/>
        <v>521.64321301230632</v>
      </c>
      <c r="AG162">
        <f t="shared" si="59"/>
        <v>66.325492781448304</v>
      </c>
      <c r="AH162">
        <f t="shared" si="60"/>
        <v>9.0794651459934501E-3</v>
      </c>
      <c r="AJ162">
        <v>130</v>
      </c>
      <c r="AK162">
        <v>1509.8422184981214</v>
      </c>
      <c r="AL162">
        <v>44.99727803920716</v>
      </c>
    </row>
    <row r="163" spans="2:41" x14ac:dyDescent="0.2">
      <c r="B163">
        <v>1000</v>
      </c>
      <c r="C163">
        <v>2700000</v>
      </c>
      <c r="E163">
        <v>700.06053999999995</v>
      </c>
      <c r="F163">
        <v>-570322.38803000003</v>
      </c>
      <c r="G163">
        <v>2532904.2209000001</v>
      </c>
      <c r="H163">
        <v>1095.8008299999999</v>
      </c>
      <c r="J163">
        <f t="shared" si="51"/>
        <v>1035.6802122184308</v>
      </c>
      <c r="K163">
        <f t="shared" si="52"/>
        <v>0.19743336623889438</v>
      </c>
      <c r="L163" s="2">
        <f t="shared" si="53"/>
        <v>0.9992661011098265</v>
      </c>
      <c r="M163">
        <f t="shared" si="54"/>
        <v>-2.1543600000441074</v>
      </c>
      <c r="N163">
        <f t="shared" si="55"/>
        <v>-4.2834497500007274</v>
      </c>
      <c r="P163">
        <f t="shared" si="48"/>
        <v>1000</v>
      </c>
      <c r="Q163">
        <v>2700000</v>
      </c>
      <c r="R163">
        <v>700.06053999999995</v>
      </c>
      <c r="S163">
        <v>-570322.38803000003</v>
      </c>
      <c r="T163">
        <v>2532904.2209000001</v>
      </c>
      <c r="U163">
        <v>1095.8008299999999</v>
      </c>
      <c r="V163">
        <v>5953.1043499999996</v>
      </c>
      <c r="W163">
        <f t="shared" si="50"/>
        <v>0.59531043500000003</v>
      </c>
      <c r="Y163">
        <v>2700000</v>
      </c>
      <c r="Z163">
        <v>38.984999999999999</v>
      </c>
      <c r="AA163">
        <v>98.350800000000007</v>
      </c>
      <c r="AB163">
        <v>59.3658</v>
      </c>
      <c r="AD163">
        <f t="shared" si="56"/>
        <v>109493.2562555129</v>
      </c>
      <c r="AE163">
        <f t="shared" si="57"/>
        <v>0.55576366558164991</v>
      </c>
      <c r="AF163">
        <f t="shared" si="58"/>
        <v>555.76366558164989</v>
      </c>
      <c r="AG163">
        <f t="shared" si="59"/>
        <v>65.936838917069863</v>
      </c>
      <c r="AH163">
        <f t="shared" si="60"/>
        <v>9.1329825616511505E-3</v>
      </c>
      <c r="AJ163">
        <v>131</v>
      </c>
      <c r="AK163">
        <v>1159.8288106230034</v>
      </c>
      <c r="AL163">
        <v>43.924849517321292</v>
      </c>
    </row>
    <row r="164" spans="2:41" x14ac:dyDescent="0.2">
      <c r="B164">
        <v>1040</v>
      </c>
      <c r="C164">
        <v>2800000</v>
      </c>
      <c r="E164">
        <v>700.11779999999999</v>
      </c>
      <c r="F164">
        <v>-570316.18137000001</v>
      </c>
      <c r="G164">
        <v>2532904.2209000001</v>
      </c>
      <c r="H164">
        <v>1198.09575</v>
      </c>
      <c r="J164">
        <f t="shared" si="51"/>
        <v>1041.8868722184561</v>
      </c>
      <c r="K164">
        <f t="shared" si="52"/>
        <v>0.20533070088845015</v>
      </c>
      <c r="L164" s="2">
        <f t="shared" si="53"/>
        <v>0.9992661011098265</v>
      </c>
      <c r="M164">
        <f t="shared" si="54"/>
        <v>4.0522999999811873</v>
      </c>
      <c r="N164">
        <f t="shared" si="55"/>
        <v>-4.3448334999993676</v>
      </c>
      <c r="P164">
        <f t="shared" si="48"/>
        <v>1040</v>
      </c>
      <c r="Q164">
        <v>2800000</v>
      </c>
      <c r="R164">
        <v>700.11779999999999</v>
      </c>
      <c r="S164">
        <v>-570316.18137000001</v>
      </c>
      <c r="T164">
        <v>2532904.2209000001</v>
      </c>
      <c r="U164">
        <v>1198.09575</v>
      </c>
      <c r="V164">
        <v>6443.6585699999996</v>
      </c>
      <c r="W164">
        <f t="shared" si="50"/>
        <v>0.64436585700000004</v>
      </c>
      <c r="Y164">
        <v>2800000</v>
      </c>
      <c r="Z164">
        <v>39.244100000000003</v>
      </c>
      <c r="AA164">
        <v>98.263999999999996</v>
      </c>
      <c r="AB164">
        <v>59.0199</v>
      </c>
      <c r="AD164">
        <f t="shared" si="56"/>
        <v>107590.47023619716</v>
      </c>
      <c r="AE164">
        <f t="shared" si="57"/>
        <v>0.61219917698425641</v>
      </c>
      <c r="AF164">
        <f t="shared" si="58"/>
        <v>612.19917698425638</v>
      </c>
      <c r="AG164">
        <f t="shared" si="59"/>
        <v>62.299020361767234</v>
      </c>
      <c r="AH164">
        <f t="shared" si="60"/>
        <v>9.6662836189566909E-3</v>
      </c>
      <c r="AJ164">
        <v>132</v>
      </c>
      <c r="AK164">
        <v>1475.2031066850582</v>
      </c>
      <c r="AL164">
        <v>43.221277411780299</v>
      </c>
    </row>
    <row r="165" spans="2:41" x14ac:dyDescent="0.2">
      <c r="B165">
        <v>1080</v>
      </c>
      <c r="C165">
        <v>2900000</v>
      </c>
      <c r="E165">
        <v>700.09241999999995</v>
      </c>
      <c r="F165">
        <v>-570310.41954000003</v>
      </c>
      <c r="G165">
        <v>2532904.2209000001</v>
      </c>
      <c r="H165">
        <v>1316.38401</v>
      </c>
      <c r="J165">
        <f t="shared" si="51"/>
        <v>1047.6487022184301</v>
      </c>
      <c r="K165">
        <f t="shared" si="52"/>
        <v>0.21322803553800593</v>
      </c>
      <c r="L165" s="2">
        <f t="shared" si="53"/>
        <v>0.9992661011098265</v>
      </c>
      <c r="M165">
        <f t="shared" si="54"/>
        <v>9.8141299999551848</v>
      </c>
      <c r="N165">
        <f t="shared" si="55"/>
        <v>-4.3559542500006501</v>
      </c>
      <c r="P165">
        <f t="shared" si="48"/>
        <v>1080</v>
      </c>
      <c r="Q165">
        <v>2900000</v>
      </c>
      <c r="R165">
        <v>700.09241999999995</v>
      </c>
      <c r="S165">
        <v>-570310.41954000003</v>
      </c>
      <c r="T165">
        <v>2532904.2209000001</v>
      </c>
      <c r="U165">
        <v>1316.38401</v>
      </c>
      <c r="V165">
        <v>7109.9291700000003</v>
      </c>
      <c r="W165">
        <f t="shared" si="50"/>
        <v>0.71099291700000011</v>
      </c>
      <c r="Y165">
        <v>2900000</v>
      </c>
      <c r="Z165">
        <v>39.070399999999999</v>
      </c>
      <c r="AA165">
        <v>98.509799999999998</v>
      </c>
      <c r="AB165">
        <v>59.439399999999999</v>
      </c>
      <c r="AD165">
        <f t="shared" si="56"/>
        <v>109901.0010548775</v>
      </c>
      <c r="AE165">
        <f t="shared" si="57"/>
        <v>0.66129867512138174</v>
      </c>
      <c r="AF165">
        <f t="shared" si="58"/>
        <v>661.29867512138173</v>
      </c>
      <c r="AG165">
        <f t="shared" si="59"/>
        <v>61.279984106710394</v>
      </c>
      <c r="AH165">
        <f t="shared" si="60"/>
        <v>9.8270260473852945E-3</v>
      </c>
      <c r="AJ165">
        <v>133</v>
      </c>
      <c r="AK165">
        <v>1302.7481866079522</v>
      </c>
      <c r="AL165">
        <v>42.916120894441256</v>
      </c>
    </row>
    <row r="166" spans="2:41" x14ac:dyDescent="0.2">
      <c r="B166">
        <v>1120</v>
      </c>
      <c r="C166">
        <v>3000000</v>
      </c>
      <c r="E166">
        <v>699.89752999999996</v>
      </c>
      <c r="F166">
        <v>-570305.26115000003</v>
      </c>
      <c r="G166">
        <v>2532904.2209000001</v>
      </c>
      <c r="H166">
        <v>1423.6113399999999</v>
      </c>
      <c r="J166">
        <f t="shared" si="51"/>
        <v>1052.807092218427</v>
      </c>
      <c r="K166">
        <f t="shared" si="52"/>
        <v>0.2211253701875617</v>
      </c>
      <c r="L166" s="2">
        <f t="shared" si="53"/>
        <v>0.9992661011098265</v>
      </c>
      <c r="M166">
        <f t="shared" si="54"/>
        <v>14.972519999952056</v>
      </c>
      <c r="N166">
        <f t="shared" si="55"/>
        <v>-4.3710402500000782</v>
      </c>
      <c r="P166">
        <f t="shared" si="48"/>
        <v>1120</v>
      </c>
      <c r="Q166">
        <v>3000000</v>
      </c>
      <c r="R166">
        <v>699.89752999999996</v>
      </c>
      <c r="S166">
        <v>-570305.26115000003</v>
      </c>
      <c r="T166">
        <v>2532904.2209000001</v>
      </c>
      <c r="U166">
        <v>1423.6113399999999</v>
      </c>
      <c r="V166">
        <v>7670.0306200000005</v>
      </c>
      <c r="W166">
        <f t="shared" si="50"/>
        <v>0.76700306200000012</v>
      </c>
      <c r="Y166">
        <v>3000000</v>
      </c>
      <c r="Z166">
        <v>39.0169</v>
      </c>
      <c r="AA166">
        <v>98.143799999999999</v>
      </c>
      <c r="AB166">
        <v>59.126899999999999</v>
      </c>
      <c r="AD166">
        <f t="shared" si="56"/>
        <v>108176.69948651781</v>
      </c>
      <c r="AE166">
        <f t="shared" si="57"/>
        <v>0.72476530896188007</v>
      </c>
      <c r="AF166">
        <f t="shared" si="58"/>
        <v>724.76530896188012</v>
      </c>
      <c r="AG166">
        <f t="shared" si="59"/>
        <v>58.164293241768767</v>
      </c>
      <c r="AH166">
        <f t="shared" si="60"/>
        <v>1.0353431056006538E-2</v>
      </c>
      <c r="AJ166">
        <v>134</v>
      </c>
      <c r="AK166">
        <v>1190.5884234459331</v>
      </c>
      <c r="AL166">
        <v>42.710897570075794</v>
      </c>
    </row>
    <row r="167" spans="2:41" x14ac:dyDescent="0.2">
      <c r="B167">
        <v>1160</v>
      </c>
      <c r="C167">
        <v>3100000</v>
      </c>
      <c r="E167">
        <v>700.10361</v>
      </c>
      <c r="F167">
        <v>-570295.85578999994</v>
      </c>
      <c r="G167">
        <v>2532904.2209000001</v>
      </c>
      <c r="H167">
        <v>1574.4057299999999</v>
      </c>
      <c r="J167">
        <f t="shared" si="51"/>
        <v>1062.2124522185186</v>
      </c>
      <c r="K167">
        <f t="shared" si="52"/>
        <v>0.22902270483711748</v>
      </c>
      <c r="L167" s="2">
        <f t="shared" si="53"/>
        <v>0.9992661011098265</v>
      </c>
      <c r="M167">
        <f t="shared" si="54"/>
        <v>24.37788000004366</v>
      </c>
      <c r="N167">
        <f t="shared" si="55"/>
        <v>-4.2648659999977099</v>
      </c>
      <c r="P167">
        <f t="shared" si="48"/>
        <v>1160</v>
      </c>
      <c r="Q167">
        <v>3100000</v>
      </c>
      <c r="R167">
        <v>700.10361</v>
      </c>
      <c r="S167">
        <v>-570295.85578999994</v>
      </c>
      <c r="T167">
        <v>2532904.2209000001</v>
      </c>
      <c r="U167">
        <v>1574.4057299999999</v>
      </c>
      <c r="V167">
        <v>8284.9363699999994</v>
      </c>
      <c r="W167">
        <f t="shared" si="50"/>
        <v>0.828493637</v>
      </c>
      <c r="Y167">
        <v>3100000</v>
      </c>
      <c r="Z167">
        <v>38.941000000000003</v>
      </c>
      <c r="AA167">
        <v>98.344099999999997</v>
      </c>
      <c r="AB167">
        <v>59.403100000000002</v>
      </c>
      <c r="AD167">
        <f t="shared" si="56"/>
        <v>109699.77238434498</v>
      </c>
      <c r="AE167">
        <f t="shared" si="57"/>
        <v>0.77200031492420795</v>
      </c>
      <c r="AF167">
        <f t="shared" si="58"/>
        <v>772.00031492420794</v>
      </c>
      <c r="AG167">
        <f t="shared" si="59"/>
        <v>56.949312870562537</v>
      </c>
      <c r="AH167">
        <f t="shared" si="60"/>
        <v>1.0574315468365923E-2</v>
      </c>
      <c r="AJ167">
        <v>135</v>
      </c>
      <c r="AK167">
        <v>1667.5913910622814</v>
      </c>
      <c r="AL167">
        <v>42.555139336027757</v>
      </c>
    </row>
    <row r="168" spans="2:41" x14ac:dyDescent="0.2">
      <c r="B168">
        <v>1200</v>
      </c>
      <c r="C168">
        <v>3200000</v>
      </c>
      <c r="E168">
        <v>700.05220999999995</v>
      </c>
      <c r="F168">
        <v>-570291.24694999994</v>
      </c>
      <c r="G168">
        <v>2532904.2209000001</v>
      </c>
      <c r="H168">
        <v>1696.8343400000001</v>
      </c>
      <c r="J168">
        <f t="shared" si="51"/>
        <v>1066.8212922185194</v>
      </c>
      <c r="K168">
        <f t="shared" si="52"/>
        <v>0.23692003948667326</v>
      </c>
      <c r="L168" s="2">
        <f t="shared" si="53"/>
        <v>0.9992661011098265</v>
      </c>
      <c r="M168">
        <f t="shared" si="54"/>
        <v>28.986720000044443</v>
      </c>
      <c r="N168">
        <f t="shared" si="55"/>
        <v>-4.3847789999999804</v>
      </c>
      <c r="P168">
        <f t="shared" si="48"/>
        <v>1200</v>
      </c>
      <c r="Q168">
        <v>3200000</v>
      </c>
      <c r="R168">
        <v>700.05220999999995</v>
      </c>
      <c r="S168">
        <v>-570291.24694999994</v>
      </c>
      <c r="T168">
        <v>2532904.2209000001</v>
      </c>
      <c r="U168">
        <v>1696.8343400000001</v>
      </c>
      <c r="V168">
        <v>9078.7752700000001</v>
      </c>
      <c r="W168">
        <f t="shared" si="50"/>
        <v>0.90787752700000002</v>
      </c>
      <c r="Y168">
        <v>3200000</v>
      </c>
      <c r="Z168">
        <v>39.049700000000001</v>
      </c>
      <c r="AA168">
        <v>97.982900000000001</v>
      </c>
      <c r="AB168">
        <v>58.933199999999999</v>
      </c>
      <c r="AD168">
        <f t="shared" si="56"/>
        <v>107117.01649196391</v>
      </c>
      <c r="AE168">
        <f t="shared" si="57"/>
        <v>0.86636884163881622</v>
      </c>
      <c r="AF168">
        <f t="shared" si="58"/>
        <v>866.36884163881621</v>
      </c>
      <c r="AG168">
        <f t="shared" si="59"/>
        <v>53.754889442883886</v>
      </c>
      <c r="AH168">
        <f t="shared" si="60"/>
        <v>1.1202701861006612E-2</v>
      </c>
      <c r="AJ168">
        <v>136</v>
      </c>
      <c r="AK168">
        <v>1596.6202432789446</v>
      </c>
      <c r="AL168">
        <v>42.294517534683699</v>
      </c>
    </row>
    <row r="169" spans="2:41" x14ac:dyDescent="0.2">
      <c r="B169">
        <v>1240</v>
      </c>
      <c r="C169">
        <v>3300000</v>
      </c>
      <c r="E169">
        <v>699.98920999999996</v>
      </c>
      <c r="F169">
        <v>-570279.90677</v>
      </c>
      <c r="G169">
        <v>2532904.2209000001</v>
      </c>
      <c r="H169">
        <v>1839.4314899999999</v>
      </c>
      <c r="J169">
        <f t="shared" si="51"/>
        <v>1078.1614722184604</v>
      </c>
      <c r="K169">
        <f t="shared" si="52"/>
        <v>0.24481737413622903</v>
      </c>
      <c r="L169" s="2">
        <f t="shared" si="53"/>
        <v>0.9992661011098265</v>
      </c>
      <c r="M169">
        <f t="shared" si="54"/>
        <v>40.326899999985471</v>
      </c>
      <c r="N169">
        <f t="shared" si="55"/>
        <v>-4.2164955000014741</v>
      </c>
      <c r="P169">
        <f t="shared" si="48"/>
        <v>1240</v>
      </c>
      <c r="Q169">
        <v>3300000</v>
      </c>
      <c r="R169">
        <v>699.98920999999996</v>
      </c>
      <c r="S169">
        <v>-570279.90677</v>
      </c>
      <c r="T169">
        <v>2532904.2209000001</v>
      </c>
      <c r="U169">
        <v>1839.4314899999999</v>
      </c>
      <c r="V169">
        <v>9724.1873500000002</v>
      </c>
      <c r="W169">
        <f t="shared" si="50"/>
        <v>0.97241873500000009</v>
      </c>
      <c r="Y169">
        <v>3300000</v>
      </c>
      <c r="Z169">
        <v>38.560499999999998</v>
      </c>
      <c r="AA169">
        <v>98.625100000000003</v>
      </c>
      <c r="AB169">
        <v>60.064599999999999</v>
      </c>
      <c r="AD169">
        <f t="shared" si="56"/>
        <v>113405.5124527554</v>
      </c>
      <c r="AE169">
        <f t="shared" si="57"/>
        <v>0.87650253966538505</v>
      </c>
      <c r="AF169">
        <f t="shared" si="58"/>
        <v>876.50253966538503</v>
      </c>
      <c r="AG169">
        <f t="shared" si="59"/>
        <v>55.074838386330072</v>
      </c>
      <c r="AH169">
        <f t="shared" si="60"/>
        <v>1.0934212748402177E-2</v>
      </c>
      <c r="AJ169">
        <v>137</v>
      </c>
      <c r="AK169">
        <v>1763.0149576948625</v>
      </c>
      <c r="AL169">
        <v>42.232004815535376</v>
      </c>
    </row>
    <row r="170" spans="2:41" x14ac:dyDescent="0.2">
      <c r="B170">
        <v>1280</v>
      </c>
      <c r="C170">
        <v>3400000</v>
      </c>
      <c r="E170">
        <v>699.98455999999999</v>
      </c>
      <c r="F170">
        <v>-570270.44946000003</v>
      </c>
      <c r="G170">
        <v>2532904.2209000001</v>
      </c>
      <c r="H170">
        <v>1941.98505</v>
      </c>
      <c r="J170">
        <f t="shared" si="51"/>
        <v>1087.6187822184293</v>
      </c>
      <c r="K170">
        <f t="shared" si="52"/>
        <v>0.25271470878578478</v>
      </c>
      <c r="L170" s="2">
        <f t="shared" si="53"/>
        <v>0.9992661011098265</v>
      </c>
      <c r="M170">
        <f t="shared" si="54"/>
        <v>49.784209999954328</v>
      </c>
      <c r="N170">
        <f t="shared" si="55"/>
        <v>-4.2635672500007784</v>
      </c>
      <c r="P170">
        <f t="shared" si="48"/>
        <v>1280</v>
      </c>
      <c r="Q170">
        <v>3400000</v>
      </c>
      <c r="R170">
        <v>699.98455999999999</v>
      </c>
      <c r="S170">
        <v>-570270.44946000003</v>
      </c>
      <c r="T170">
        <v>2532904.2209000001</v>
      </c>
      <c r="U170">
        <v>1941.98505</v>
      </c>
      <c r="V170">
        <v>10516.3133</v>
      </c>
      <c r="W170">
        <f t="shared" si="50"/>
        <v>1.05163133</v>
      </c>
      <c r="Y170">
        <v>3400000</v>
      </c>
      <c r="Z170">
        <v>38.691200000000002</v>
      </c>
      <c r="AA170">
        <v>97.786699999999996</v>
      </c>
      <c r="AB170">
        <v>59.095500000000001</v>
      </c>
      <c r="AD170">
        <f t="shared" si="56"/>
        <v>108004.44566623907</v>
      </c>
      <c r="AE170">
        <f t="shared" si="57"/>
        <v>0.99530436903398189</v>
      </c>
      <c r="AF170">
        <f t="shared" si="58"/>
        <v>995.30436903398186</v>
      </c>
      <c r="AG170">
        <f t="shared" si="59"/>
        <v>50.812716547038413</v>
      </c>
      <c r="AH170">
        <f t="shared" si="60"/>
        <v>1.1851364007325423E-2</v>
      </c>
      <c r="AJ170">
        <v>138</v>
      </c>
      <c r="AK170">
        <v>1688.7169567540193</v>
      </c>
      <c r="AL170">
        <v>42.051639225850558</v>
      </c>
    </row>
    <row r="171" spans="2:41" x14ac:dyDescent="0.2">
      <c r="B171">
        <v>1320</v>
      </c>
      <c r="C171">
        <v>3500000</v>
      </c>
      <c r="E171">
        <v>699.99892</v>
      </c>
      <c r="F171">
        <v>-570262.64168999996</v>
      </c>
      <c r="G171">
        <v>2532904.2209000001</v>
      </c>
      <c r="H171">
        <v>2121.5687800000001</v>
      </c>
      <c r="J171">
        <f t="shared" si="51"/>
        <v>1095.4265522185015</v>
      </c>
      <c r="K171">
        <f t="shared" si="52"/>
        <v>0.26061204343534056</v>
      </c>
      <c r="L171" s="2">
        <f t="shared" si="53"/>
        <v>0.9992661011098265</v>
      </c>
      <c r="M171">
        <f t="shared" si="54"/>
        <v>57.591980000026524</v>
      </c>
      <c r="N171">
        <f t="shared" si="55"/>
        <v>-4.3048057499981951</v>
      </c>
      <c r="P171">
        <f t="shared" si="48"/>
        <v>1320</v>
      </c>
      <c r="Q171">
        <v>3500000</v>
      </c>
      <c r="R171">
        <v>699.99892</v>
      </c>
      <c r="S171">
        <v>-570262.64168999996</v>
      </c>
      <c r="T171">
        <v>2532904.2209000001</v>
      </c>
      <c r="U171">
        <v>2121.5687800000001</v>
      </c>
      <c r="V171">
        <v>11421.40396</v>
      </c>
      <c r="W171">
        <f t="shared" si="50"/>
        <v>1.1421403960000001</v>
      </c>
      <c r="Y171">
        <v>3500000</v>
      </c>
      <c r="Z171">
        <v>38.883099999999999</v>
      </c>
      <c r="AA171">
        <v>97.482299999999995</v>
      </c>
      <c r="AB171">
        <v>58.599200000000003</v>
      </c>
      <c r="AD171">
        <f t="shared" si="56"/>
        <v>105306.08297845436</v>
      </c>
      <c r="AE171">
        <f t="shared" si="57"/>
        <v>1.1086642923301573</v>
      </c>
      <c r="AF171">
        <f t="shared" si="58"/>
        <v>1108.6642923301572</v>
      </c>
      <c r="AG171">
        <f t="shared" si="59"/>
        <v>48.041911492140315</v>
      </c>
      <c r="AH171">
        <f t="shared" si="60"/>
        <v>1.2534888419219545E-2</v>
      </c>
      <c r="AJ171">
        <v>139</v>
      </c>
      <c r="AK171">
        <v>1915.5420324281176</v>
      </c>
      <c r="AL171">
        <v>40.802356103939026</v>
      </c>
    </row>
    <row r="172" spans="2:41" x14ac:dyDescent="0.2">
      <c r="B172">
        <v>1360</v>
      </c>
      <c r="C172">
        <v>3600000</v>
      </c>
      <c r="E172">
        <v>700.10630000000003</v>
      </c>
      <c r="F172">
        <v>-570246.22897000005</v>
      </c>
      <c r="G172">
        <v>2532904.2209000001</v>
      </c>
      <c r="H172">
        <v>2298.6564400000002</v>
      </c>
      <c r="J172">
        <f t="shared" si="51"/>
        <v>1111.8392722184071</v>
      </c>
      <c r="K172">
        <f t="shared" si="52"/>
        <v>0.26850937808489633</v>
      </c>
      <c r="L172" s="2">
        <f t="shared" si="53"/>
        <v>0.9992661011098265</v>
      </c>
      <c r="M172">
        <f t="shared" si="54"/>
        <v>74.0046999999322</v>
      </c>
      <c r="N172">
        <f t="shared" si="55"/>
        <v>-4.0896820000023579</v>
      </c>
      <c r="P172">
        <f t="shared" si="48"/>
        <v>1360</v>
      </c>
      <c r="Q172">
        <v>3600000</v>
      </c>
      <c r="R172">
        <v>700.10630000000003</v>
      </c>
      <c r="S172">
        <v>-570246.22897000005</v>
      </c>
      <c r="T172">
        <v>2532904.2209000001</v>
      </c>
      <c r="U172">
        <v>2298.6564400000002</v>
      </c>
      <c r="V172">
        <v>12284.64351</v>
      </c>
      <c r="W172">
        <f t="shared" si="50"/>
        <v>1.228464351</v>
      </c>
      <c r="Y172">
        <v>3600000</v>
      </c>
      <c r="Z172">
        <v>39.183399999999999</v>
      </c>
      <c r="AA172">
        <v>98.305700000000002</v>
      </c>
      <c r="AB172">
        <v>59.122300000000003</v>
      </c>
      <c r="AD172">
        <f t="shared" si="56"/>
        <v>108151.45340876078</v>
      </c>
      <c r="AE172">
        <f t="shared" si="57"/>
        <v>1.1610855619416394</v>
      </c>
      <c r="AF172">
        <f t="shared" si="58"/>
        <v>1161.0855619416393</v>
      </c>
      <c r="AG172">
        <f t="shared" si="59"/>
        <v>47.888827384379219</v>
      </c>
      <c r="AH172">
        <f t="shared" si="60"/>
        <v>1.2574958145590983E-2</v>
      </c>
      <c r="AJ172">
        <v>140</v>
      </c>
      <c r="AK172">
        <v>1443.9607898329148</v>
      </c>
      <c r="AL172">
        <v>40.659669398416838</v>
      </c>
    </row>
    <row r="173" spans="2:41" x14ac:dyDescent="0.2">
      <c r="B173">
        <v>1400</v>
      </c>
      <c r="C173">
        <v>3700000</v>
      </c>
      <c r="E173">
        <v>699.97483</v>
      </c>
      <c r="F173">
        <v>-570238.27047999995</v>
      </c>
      <c r="G173">
        <v>2532904.2209000001</v>
      </c>
      <c r="H173">
        <v>2474.39896</v>
      </c>
      <c r="J173">
        <f t="shared" si="51"/>
        <v>1119.7977622185135</v>
      </c>
      <c r="K173">
        <f t="shared" si="52"/>
        <v>0.27640671273445211</v>
      </c>
      <c r="L173" s="2">
        <f t="shared" si="53"/>
        <v>0.9992661011098265</v>
      </c>
      <c r="M173">
        <f t="shared" si="54"/>
        <v>81.963190000038594</v>
      </c>
      <c r="N173">
        <f t="shared" si="55"/>
        <v>-4.3010377499973398</v>
      </c>
      <c r="P173">
        <f t="shared" si="48"/>
        <v>1400</v>
      </c>
      <c r="Q173">
        <v>3700000</v>
      </c>
      <c r="R173">
        <v>699.97483</v>
      </c>
      <c r="S173">
        <v>-570238.27047999995</v>
      </c>
      <c r="T173">
        <v>2532904.2209000001</v>
      </c>
      <c r="U173">
        <v>2474.39896</v>
      </c>
      <c r="V173">
        <v>13341.59542</v>
      </c>
      <c r="W173">
        <f t="shared" si="50"/>
        <v>1.3341595420000001</v>
      </c>
      <c r="Y173">
        <v>3700000</v>
      </c>
      <c r="Z173">
        <v>39.235999999999997</v>
      </c>
      <c r="AA173">
        <v>98.253</v>
      </c>
      <c r="AB173">
        <v>59.017000000000003</v>
      </c>
      <c r="AD173">
        <f t="shared" si="56"/>
        <v>107574.61132930782</v>
      </c>
      <c r="AE173">
        <f t="shared" si="57"/>
        <v>1.2677452957761259</v>
      </c>
      <c r="AF173">
        <f t="shared" si="58"/>
        <v>1267.7452957761259</v>
      </c>
      <c r="AG173">
        <f t="shared" si="59"/>
        <v>46.272450673220831</v>
      </c>
      <c r="AH173">
        <f t="shared" si="60"/>
        <v>1.3014223176826682E-2</v>
      </c>
      <c r="AJ173">
        <v>141</v>
      </c>
      <c r="AK173">
        <v>2231.8747650540386</v>
      </c>
      <c r="AL173">
        <v>40.335314727531944</v>
      </c>
    </row>
    <row r="174" spans="2:41" x14ac:dyDescent="0.2">
      <c r="B174">
        <v>1440</v>
      </c>
      <c r="C174">
        <v>3800000</v>
      </c>
      <c r="E174">
        <v>700.08762999999999</v>
      </c>
      <c r="F174">
        <v>-570224.88572999998</v>
      </c>
      <c r="G174">
        <v>2532904.2209000001</v>
      </c>
      <c r="H174">
        <v>2688.82807</v>
      </c>
      <c r="J174">
        <f t="shared" si="51"/>
        <v>1133.1825122184819</v>
      </c>
      <c r="K174">
        <f t="shared" si="52"/>
        <v>0.28430404738400789</v>
      </c>
      <c r="L174" s="2">
        <f t="shared" si="53"/>
        <v>0.9992661011098265</v>
      </c>
      <c r="M174">
        <f t="shared" si="54"/>
        <v>95.347940000006929</v>
      </c>
      <c r="N174">
        <f t="shared" si="55"/>
        <v>-4.1653812500007916</v>
      </c>
      <c r="P174">
        <f t="shared" si="48"/>
        <v>1440</v>
      </c>
      <c r="Q174">
        <v>3800000</v>
      </c>
      <c r="R174">
        <v>700.08762999999999</v>
      </c>
      <c r="S174">
        <v>-570224.88572999998</v>
      </c>
      <c r="T174">
        <v>2532904.2209000001</v>
      </c>
      <c r="U174">
        <v>2688.82807</v>
      </c>
      <c r="V174">
        <v>14427.47118</v>
      </c>
      <c r="W174">
        <f t="shared" si="50"/>
        <v>1.4427471180000002</v>
      </c>
      <c r="Y174">
        <v>3800000</v>
      </c>
      <c r="Z174">
        <v>38.539299999999997</v>
      </c>
      <c r="AA174">
        <v>98.591800000000006</v>
      </c>
      <c r="AB174">
        <v>60.052500000000002</v>
      </c>
      <c r="AD174">
        <f t="shared" si="56"/>
        <v>113336.98971447798</v>
      </c>
      <c r="AE174">
        <f t="shared" si="57"/>
        <v>1.3012255095732461</v>
      </c>
      <c r="AF174">
        <f t="shared" si="58"/>
        <v>1301.2255095732462</v>
      </c>
      <c r="AG174">
        <f t="shared" si="59"/>
        <v>47.39689944865183</v>
      </c>
      <c r="AH174">
        <f t="shared" si="60"/>
        <v>1.2705472446618639E-2</v>
      </c>
      <c r="AJ174">
        <v>142</v>
      </c>
      <c r="AK174">
        <v>2081.5041564458211</v>
      </c>
      <c r="AL174">
        <v>39.542449810072867</v>
      </c>
    </row>
    <row r="175" spans="2:41" x14ac:dyDescent="0.2">
      <c r="B175">
        <v>1480</v>
      </c>
      <c r="C175">
        <v>3900000</v>
      </c>
      <c r="E175">
        <v>699.85388</v>
      </c>
      <c r="F175">
        <v>-570218.00164999999</v>
      </c>
      <c r="G175">
        <v>2532904.2209000001</v>
      </c>
      <c r="H175">
        <v>2878.5839599999999</v>
      </c>
      <c r="J175">
        <f t="shared" si="51"/>
        <v>1140.0665922184708</v>
      </c>
      <c r="K175">
        <f t="shared" si="52"/>
        <v>0.29220138203356366</v>
      </c>
      <c r="L175" s="2">
        <f t="shared" si="53"/>
        <v>0.9992661011098265</v>
      </c>
      <c r="M175">
        <f t="shared" si="54"/>
        <v>102.23201999999583</v>
      </c>
      <c r="N175">
        <f t="shared" si="55"/>
        <v>-4.3278980000002774</v>
      </c>
      <c r="P175">
        <f t="shared" si="48"/>
        <v>1480</v>
      </c>
      <c r="Q175">
        <v>3900000</v>
      </c>
      <c r="R175">
        <v>699.85388</v>
      </c>
      <c r="S175">
        <v>-570218.00164999999</v>
      </c>
      <c r="T175">
        <v>2532904.2209000001</v>
      </c>
      <c r="U175">
        <v>2878.5839599999999</v>
      </c>
      <c r="V175">
        <v>15487.34865</v>
      </c>
      <c r="W175">
        <f t="shared" si="50"/>
        <v>1.5487348650000001</v>
      </c>
      <c r="Y175">
        <v>3900000</v>
      </c>
      <c r="Z175">
        <v>39.123399999999997</v>
      </c>
      <c r="AA175">
        <v>98.824100000000001</v>
      </c>
      <c r="AB175">
        <v>59.700699999999998</v>
      </c>
      <c r="AD175">
        <f t="shared" si="56"/>
        <v>111356.78085083736</v>
      </c>
      <c r="AE175">
        <f t="shared" si="57"/>
        <v>1.4216557117924444</v>
      </c>
      <c r="AF175">
        <f t="shared" si="58"/>
        <v>1421.6557117924444</v>
      </c>
      <c r="AG175">
        <f t="shared" si="59"/>
        <v>45.310171235388012</v>
      </c>
      <c r="AH175">
        <f t="shared" si="60"/>
        <v>1.3290614084673148E-2</v>
      </c>
      <c r="AJ175">
        <v>143</v>
      </c>
      <c r="AK175">
        <v>1773.4767848917174</v>
      </c>
      <c r="AL175">
        <v>39.198827963383678</v>
      </c>
      <c r="AN175">
        <v>1352.6651448896437</v>
      </c>
      <c r="AO175">
        <v>41.821125397350556</v>
      </c>
    </row>
    <row r="176" spans="2:41" x14ac:dyDescent="0.2">
      <c r="B176">
        <v>1520</v>
      </c>
      <c r="C176">
        <v>4000000</v>
      </c>
      <c r="E176">
        <v>699.97636</v>
      </c>
      <c r="F176">
        <v>-570201.55001000001</v>
      </c>
      <c r="G176">
        <v>2532904.2209000001</v>
      </c>
      <c r="H176">
        <v>3117.4759800000002</v>
      </c>
      <c r="J176">
        <f t="shared" si="51"/>
        <v>1156.5182322184555</v>
      </c>
      <c r="K176">
        <f t="shared" si="52"/>
        <v>0.30009871668311944</v>
      </c>
      <c r="L176" s="2">
        <f t="shared" si="53"/>
        <v>0.9992661011098265</v>
      </c>
      <c r="M176">
        <f t="shared" si="54"/>
        <v>118.68365999998059</v>
      </c>
      <c r="N176">
        <f t="shared" si="55"/>
        <v>-4.0887090000003807</v>
      </c>
      <c r="P176">
        <f t="shared" si="48"/>
        <v>1520</v>
      </c>
      <c r="Q176">
        <v>4000000</v>
      </c>
      <c r="R176">
        <v>699.97636</v>
      </c>
      <c r="S176">
        <v>-570201.55001000001</v>
      </c>
      <c r="T176">
        <v>2532904.2209000001</v>
      </c>
      <c r="U176">
        <v>3117.4759800000002</v>
      </c>
      <c r="V176">
        <v>16775.930509999998</v>
      </c>
      <c r="W176">
        <f t="shared" si="50"/>
        <v>1.6775930509999999</v>
      </c>
      <c r="Y176">
        <v>4000000</v>
      </c>
      <c r="Z176">
        <v>38.418900000000001</v>
      </c>
      <c r="AA176">
        <v>98.5137</v>
      </c>
      <c r="AB176">
        <v>60.094799999999999</v>
      </c>
      <c r="AD176">
        <f t="shared" si="56"/>
        <v>113576.65662503304</v>
      </c>
      <c r="AE176">
        <f t="shared" si="57"/>
        <v>1.5098422184981213</v>
      </c>
      <c r="AF176">
        <f t="shared" si="58"/>
        <v>1509.8422184981214</v>
      </c>
      <c r="AG176">
        <f t="shared" si="59"/>
        <v>44.99727803920716</v>
      </c>
      <c r="AH176">
        <f t="shared" si="60"/>
        <v>1.3383031735281615E-2</v>
      </c>
      <c r="AJ176">
        <v>144</v>
      </c>
      <c r="AK176">
        <v>1564.3048353191109</v>
      </c>
      <c r="AL176">
        <v>39.157851329317054</v>
      </c>
      <c r="AN176">
        <v>2268.0699217482497</v>
      </c>
      <c r="AO176">
        <v>41.347797874145392</v>
      </c>
    </row>
    <row r="177" spans="2:41" x14ac:dyDescent="0.2">
      <c r="B177">
        <v>1560</v>
      </c>
      <c r="C177">
        <v>4100000</v>
      </c>
      <c r="E177">
        <v>699.96865000000003</v>
      </c>
      <c r="F177">
        <v>-570186.48883000005</v>
      </c>
      <c r="G177">
        <v>2532904.2209000001</v>
      </c>
      <c r="H177">
        <v>3342.4848099999999</v>
      </c>
      <c r="J177">
        <f t="shared" si="51"/>
        <v>1171.5794122184161</v>
      </c>
      <c r="K177">
        <f t="shared" si="52"/>
        <v>0.30799605133267521</v>
      </c>
      <c r="L177" s="2">
        <f t="shared" si="53"/>
        <v>0.9992661011098265</v>
      </c>
      <c r="M177">
        <f t="shared" si="54"/>
        <v>133.74483999994118</v>
      </c>
      <c r="N177">
        <f t="shared" si="55"/>
        <v>-4.1234705000009857</v>
      </c>
      <c r="P177">
        <f t="shared" si="48"/>
        <v>1560</v>
      </c>
      <c r="Q177">
        <v>4100000</v>
      </c>
      <c r="R177">
        <v>699.96865000000003</v>
      </c>
      <c r="S177">
        <v>-570186.48883000005</v>
      </c>
      <c r="T177">
        <v>2532904.2209000001</v>
      </c>
      <c r="U177">
        <v>3342.4848099999999</v>
      </c>
      <c r="V177">
        <v>17984.214830000001</v>
      </c>
      <c r="W177">
        <f t="shared" si="50"/>
        <v>1.7984214830000003</v>
      </c>
      <c r="Y177">
        <v>4100000</v>
      </c>
      <c r="Z177">
        <v>38.851999999999997</v>
      </c>
      <c r="AA177">
        <v>98.3523</v>
      </c>
      <c r="AB177">
        <v>59.500300000000003</v>
      </c>
      <c r="AD177">
        <f t="shared" si="56"/>
        <v>110239.15204949072</v>
      </c>
      <c r="AE177">
        <f t="shared" si="57"/>
        <v>1.6675913910622815</v>
      </c>
      <c r="AF177">
        <f t="shared" si="58"/>
        <v>1667.5913910622814</v>
      </c>
      <c r="AG177">
        <f t="shared" si="59"/>
        <v>42.555139336027757</v>
      </c>
      <c r="AH177">
        <f t="shared" si="60"/>
        <v>1.4151052244121529E-2</v>
      </c>
      <c r="AJ177">
        <v>145</v>
      </c>
      <c r="AK177">
        <v>2617.7678628532321</v>
      </c>
      <c r="AL177">
        <v>39.072587388863695</v>
      </c>
      <c r="AN177">
        <v>1292.7813368802877</v>
      </c>
      <c r="AO177">
        <v>41.322553204615254</v>
      </c>
    </row>
    <row r="178" spans="2:41" x14ac:dyDescent="0.2">
      <c r="B178">
        <v>1600</v>
      </c>
      <c r="C178">
        <v>4200000</v>
      </c>
      <c r="E178">
        <v>699.87150999999994</v>
      </c>
      <c r="F178">
        <v>-570171.94536000001</v>
      </c>
      <c r="G178">
        <v>2532904.2209000001</v>
      </c>
      <c r="H178">
        <v>3608.5402399999998</v>
      </c>
      <c r="J178">
        <f t="shared" si="51"/>
        <v>1186.1228822184494</v>
      </c>
      <c r="K178">
        <f t="shared" si="52"/>
        <v>0.31589338598223099</v>
      </c>
      <c r="L178" s="2">
        <f t="shared" si="53"/>
        <v>0.9992661011098265</v>
      </c>
      <c r="M178">
        <f t="shared" si="54"/>
        <v>148.28830999997444</v>
      </c>
      <c r="N178">
        <f t="shared" si="55"/>
        <v>-4.1364132499991682</v>
      </c>
      <c r="P178">
        <f t="shared" si="48"/>
        <v>1600</v>
      </c>
      <c r="Q178">
        <v>4200000</v>
      </c>
      <c r="R178">
        <v>699.87150999999994</v>
      </c>
      <c r="S178">
        <v>-570171.94536000001</v>
      </c>
      <c r="T178">
        <v>2532904.2209000001</v>
      </c>
      <c r="U178">
        <v>3608.5402399999998</v>
      </c>
      <c r="V178">
        <v>19352.759529999999</v>
      </c>
      <c r="W178">
        <f t="shared" si="50"/>
        <v>1.9352759530000001</v>
      </c>
      <c r="Y178">
        <v>4200000</v>
      </c>
      <c r="Z178">
        <v>38.630600000000001</v>
      </c>
      <c r="AA178">
        <v>98.482900000000001</v>
      </c>
      <c r="AB178">
        <v>59.8523</v>
      </c>
      <c r="AD178">
        <f t="shared" si="56"/>
        <v>112207.25291407606</v>
      </c>
      <c r="AE178">
        <f t="shared" si="57"/>
        <v>1.7630149576948624</v>
      </c>
      <c r="AF178">
        <f t="shared" si="58"/>
        <v>1763.0149576948625</v>
      </c>
      <c r="AG178">
        <f t="shared" si="59"/>
        <v>42.232004815535376</v>
      </c>
      <c r="AH178">
        <f t="shared" si="60"/>
        <v>1.4259327792519951E-2</v>
      </c>
      <c r="AJ178">
        <v>146</v>
      </c>
      <c r="AK178">
        <v>1903.7851577688039</v>
      </c>
      <c r="AL178">
        <v>38.39643355607032</v>
      </c>
      <c r="AN178">
        <v>1444.4360504999133</v>
      </c>
      <c r="AO178">
        <v>41.214824422212295</v>
      </c>
    </row>
    <row r="179" spans="2:41" x14ac:dyDescent="0.2">
      <c r="B179">
        <v>1640</v>
      </c>
      <c r="C179">
        <v>4300000</v>
      </c>
      <c r="E179">
        <v>699.97136999999998</v>
      </c>
      <c r="F179">
        <v>-570150.70641999994</v>
      </c>
      <c r="G179">
        <v>2532904.2209000001</v>
      </c>
      <c r="H179">
        <v>3878.5194499999998</v>
      </c>
      <c r="J179">
        <f t="shared" si="51"/>
        <v>1207.3618222185178</v>
      </c>
      <c r="K179">
        <f t="shared" si="52"/>
        <v>0.32379072063178677</v>
      </c>
      <c r="L179" s="2">
        <f t="shared" si="53"/>
        <v>0.9992661011098265</v>
      </c>
      <c r="M179">
        <f t="shared" si="54"/>
        <v>169.52725000004284</v>
      </c>
      <c r="N179">
        <f t="shared" si="55"/>
        <v>-3.9690264999982903</v>
      </c>
      <c r="P179">
        <f t="shared" si="48"/>
        <v>1640</v>
      </c>
      <c r="Q179">
        <v>4300000</v>
      </c>
      <c r="R179">
        <v>699.97136999999998</v>
      </c>
      <c r="S179">
        <v>-570150.70641999994</v>
      </c>
      <c r="T179">
        <v>2532904.2209000001</v>
      </c>
      <c r="U179">
        <v>3878.5194499999998</v>
      </c>
      <c r="V179">
        <v>20902.801909999998</v>
      </c>
      <c r="W179">
        <f t="shared" si="50"/>
        <v>2.0902801909999997</v>
      </c>
      <c r="Y179">
        <v>4300000</v>
      </c>
      <c r="Z179">
        <v>39.015000000000001</v>
      </c>
      <c r="AA179">
        <v>98.150899999999993</v>
      </c>
      <c r="AB179">
        <v>59.135899999999999</v>
      </c>
      <c r="AD179">
        <f t="shared" si="56"/>
        <v>108226.10534905719</v>
      </c>
      <c r="AE179">
        <f t="shared" si="57"/>
        <v>1.9742697963303055</v>
      </c>
      <c r="AF179">
        <f t="shared" si="58"/>
        <v>1974.2697963303056</v>
      </c>
      <c r="AG179">
        <f t="shared" si="59"/>
        <v>39.740097951952585</v>
      </c>
      <c r="AH179">
        <f t="shared" si="60"/>
        <v>1.5153460384724883E-2</v>
      </c>
      <c r="AJ179">
        <v>147</v>
      </c>
      <c r="AK179">
        <v>1767.3092596623235</v>
      </c>
      <c r="AL179">
        <v>38.260871560257222</v>
      </c>
    </row>
    <row r="180" spans="2:41" x14ac:dyDescent="0.2">
      <c r="B180">
        <v>1680</v>
      </c>
      <c r="C180">
        <v>4400000</v>
      </c>
      <c r="E180">
        <v>700.02859000000001</v>
      </c>
      <c r="F180">
        <v>-570130.92047000001</v>
      </c>
      <c r="G180">
        <v>2532904.2209000001</v>
      </c>
      <c r="H180">
        <v>4148.5767999999998</v>
      </c>
      <c r="J180">
        <f t="shared" si="51"/>
        <v>1227.14777221845</v>
      </c>
      <c r="K180">
        <f t="shared" si="52"/>
        <v>0.33168805528134254</v>
      </c>
      <c r="L180" s="2">
        <f t="shared" si="53"/>
        <v>0.9992661011098265</v>
      </c>
      <c r="M180">
        <f t="shared" si="54"/>
        <v>189.31319999997504</v>
      </c>
      <c r="N180">
        <f t="shared" si="55"/>
        <v>-4.005351250001695</v>
      </c>
      <c r="P180">
        <f t="shared" si="48"/>
        <v>1680</v>
      </c>
      <c r="Q180">
        <v>4400000</v>
      </c>
      <c r="R180">
        <v>700.02859000000001</v>
      </c>
      <c r="S180">
        <v>-570130.92047000001</v>
      </c>
      <c r="T180">
        <v>2532904.2209000001</v>
      </c>
      <c r="U180">
        <v>4148.5767999999998</v>
      </c>
      <c r="V180">
        <v>22210.121159999999</v>
      </c>
      <c r="W180">
        <f t="shared" si="50"/>
        <v>2.2210121159999998</v>
      </c>
      <c r="Y180">
        <v>4400000</v>
      </c>
      <c r="Z180">
        <v>39.305900000000001</v>
      </c>
      <c r="AA180">
        <v>98.862700000000004</v>
      </c>
      <c r="AB180">
        <v>59.556800000000003</v>
      </c>
      <c r="AD180">
        <f t="shared" si="56"/>
        <v>110553.491392444</v>
      </c>
      <c r="AE180">
        <f t="shared" si="57"/>
        <v>2.0535840935934244</v>
      </c>
      <c r="AF180">
        <f t="shared" si="58"/>
        <v>2053.5840935934243</v>
      </c>
      <c r="AG180">
        <f t="shared" si="59"/>
        <v>39.628162212220104</v>
      </c>
      <c r="AH180">
        <f t="shared" si="60"/>
        <v>1.5196263626232458E-2</v>
      </c>
      <c r="AJ180">
        <v>148</v>
      </c>
      <c r="AK180">
        <v>1870.3383197483904</v>
      </c>
      <c r="AL180">
        <v>38.205407642467939</v>
      </c>
      <c r="AN180">
        <v>1569.6792700157548</v>
      </c>
      <c r="AO180">
        <v>40.128133258823752</v>
      </c>
    </row>
    <row r="181" spans="2:41" x14ac:dyDescent="0.2">
      <c r="B181">
        <v>1720</v>
      </c>
      <c r="C181">
        <v>4500000</v>
      </c>
      <c r="E181">
        <v>699.97019999999998</v>
      </c>
      <c r="F181">
        <v>-570107.93315000006</v>
      </c>
      <c r="G181">
        <v>2532904.2209000001</v>
      </c>
      <c r="H181">
        <v>4455.8348800000003</v>
      </c>
      <c r="J181">
        <f t="shared" si="51"/>
        <v>1250.1350922184065</v>
      </c>
      <c r="K181">
        <f t="shared" si="52"/>
        <v>0.33958538993089832</v>
      </c>
      <c r="L181" s="2">
        <f t="shared" si="53"/>
        <v>0.9992661011098265</v>
      </c>
      <c r="M181">
        <f t="shared" si="54"/>
        <v>212.30051999993157</v>
      </c>
      <c r="N181">
        <f t="shared" si="55"/>
        <v>-3.9253170000010869</v>
      </c>
      <c r="P181">
        <f t="shared" si="48"/>
        <v>1720</v>
      </c>
      <c r="Q181">
        <v>4500000</v>
      </c>
      <c r="R181">
        <v>699.97019999999998</v>
      </c>
      <c r="S181">
        <v>-570107.93315000006</v>
      </c>
      <c r="T181">
        <v>2532904.2209000001</v>
      </c>
      <c r="U181">
        <v>4455.8348800000003</v>
      </c>
      <c r="V181">
        <v>23900.416700000002</v>
      </c>
      <c r="W181">
        <f t="shared" si="50"/>
        <v>2.3900416700000005</v>
      </c>
      <c r="Y181">
        <v>4500000</v>
      </c>
      <c r="Z181">
        <v>39.022399999999998</v>
      </c>
      <c r="AA181">
        <v>98.593599999999995</v>
      </c>
      <c r="AB181">
        <v>59.571199999999997</v>
      </c>
      <c r="AD181">
        <f t="shared" si="56"/>
        <v>110633.70163996502</v>
      </c>
      <c r="AE181">
        <f t="shared" si="57"/>
        <v>2.2082694079972982</v>
      </c>
      <c r="AF181">
        <f t="shared" si="58"/>
        <v>2208.269407997298</v>
      </c>
      <c r="AG181">
        <f t="shared" si="59"/>
        <v>38.734659957899375</v>
      </c>
      <c r="AH181">
        <f t="shared" si="60"/>
        <v>1.5546799704825856E-2</v>
      </c>
      <c r="AJ181">
        <v>149</v>
      </c>
      <c r="AK181">
        <v>2321.7954371952128</v>
      </c>
      <c r="AL181">
        <v>37.041602060263266</v>
      </c>
      <c r="AN181">
        <v>1881.769178820065</v>
      </c>
      <c r="AO181">
        <v>39.990939044866366</v>
      </c>
    </row>
    <row r="182" spans="2:41" x14ac:dyDescent="0.2">
      <c r="B182">
        <v>1760</v>
      </c>
      <c r="C182">
        <v>4600000</v>
      </c>
      <c r="E182">
        <v>700.08767999999998</v>
      </c>
      <c r="F182">
        <v>-570084.26301999995</v>
      </c>
      <c r="G182">
        <v>2532904.2209000001</v>
      </c>
      <c r="H182">
        <v>4772.9691199999997</v>
      </c>
      <c r="J182">
        <f t="shared" si="51"/>
        <v>1273.805222218507</v>
      </c>
      <c r="K182">
        <f t="shared" si="52"/>
        <v>0.34748272458045409</v>
      </c>
      <c r="L182" s="2">
        <f t="shared" si="53"/>
        <v>0.9992661011098265</v>
      </c>
      <c r="M182">
        <f t="shared" si="54"/>
        <v>235.97065000003204</v>
      </c>
      <c r="N182">
        <f t="shared" si="55"/>
        <v>-3.9082467499974882</v>
      </c>
      <c r="P182">
        <f t="shared" si="48"/>
        <v>1760</v>
      </c>
      <c r="Q182">
        <v>4600000</v>
      </c>
      <c r="R182">
        <v>700.08767999999998</v>
      </c>
      <c r="S182">
        <v>-570084.26301999995</v>
      </c>
      <c r="T182">
        <v>2532904.2209000001</v>
      </c>
      <c r="U182">
        <v>4772.9691199999997</v>
      </c>
      <c r="V182">
        <v>25739.08842</v>
      </c>
      <c r="W182">
        <f t="shared" si="50"/>
        <v>2.5739088420000003</v>
      </c>
      <c r="Y182">
        <v>4600000</v>
      </c>
      <c r="Z182">
        <v>37.862699999999997</v>
      </c>
      <c r="AA182">
        <v>98.707899999999995</v>
      </c>
      <c r="AB182">
        <v>60.845199999999998</v>
      </c>
      <c r="AD182">
        <f t="shared" si="56"/>
        <v>117884.67937638031</v>
      </c>
      <c r="AE182">
        <f t="shared" si="57"/>
        <v>2.2318747650540387</v>
      </c>
      <c r="AF182">
        <f t="shared" si="58"/>
        <v>2231.8747650540386</v>
      </c>
      <c r="AG182">
        <f t="shared" si="59"/>
        <v>40.335314727531944</v>
      </c>
      <c r="AH182">
        <f t="shared" si="60"/>
        <v>1.4929845076650718E-2</v>
      </c>
      <c r="AJ182">
        <v>150</v>
      </c>
      <c r="AK182">
        <v>2955.165430992774</v>
      </c>
      <c r="AL182">
        <v>36.54783798074147</v>
      </c>
      <c r="AN182">
        <v>2460.9928473349105</v>
      </c>
      <c r="AO182">
        <v>39.85864352539911</v>
      </c>
    </row>
    <row r="183" spans="2:41" x14ac:dyDescent="0.2">
      <c r="B183">
        <v>1800</v>
      </c>
      <c r="C183">
        <v>4700000</v>
      </c>
      <c r="E183">
        <v>699.99692000000005</v>
      </c>
      <c r="F183">
        <v>-570062.24586000002</v>
      </c>
      <c r="G183">
        <v>2532904.2209000001</v>
      </c>
      <c r="H183">
        <v>5084.4045800000004</v>
      </c>
      <c r="J183">
        <f t="shared" si="51"/>
        <v>1295.8223822184373</v>
      </c>
      <c r="K183">
        <f t="shared" si="52"/>
        <v>0.35538005923000987</v>
      </c>
      <c r="L183" s="2">
        <f t="shared" si="53"/>
        <v>0.9992661011098265</v>
      </c>
      <c r="M183">
        <f t="shared" si="54"/>
        <v>257.98780999996234</v>
      </c>
      <c r="N183">
        <f t="shared" si="55"/>
        <v>-3.9495710000017423</v>
      </c>
      <c r="P183">
        <f t="shared" si="48"/>
        <v>1800</v>
      </c>
      <c r="Q183">
        <v>4700000</v>
      </c>
      <c r="R183">
        <v>699.99692000000005</v>
      </c>
      <c r="S183">
        <v>-570062.24586000002</v>
      </c>
      <c r="T183">
        <v>2532904.2209000001</v>
      </c>
      <c r="U183">
        <v>5084.4045800000004</v>
      </c>
      <c r="V183">
        <v>27422.468799999999</v>
      </c>
      <c r="W183">
        <f t="shared" si="50"/>
        <v>2.7422468800000002</v>
      </c>
      <c r="Y183">
        <v>4700000</v>
      </c>
      <c r="Z183">
        <v>36.738</v>
      </c>
      <c r="AA183">
        <v>98.549400000000006</v>
      </c>
      <c r="AB183">
        <v>61.811399999999999</v>
      </c>
      <c r="AD183">
        <f t="shared" si="56"/>
        <v>123590.22944779428</v>
      </c>
      <c r="AE183">
        <f t="shared" si="57"/>
        <v>2.2680699217482498</v>
      </c>
      <c r="AF183">
        <f t="shared" si="58"/>
        <v>2268.0699217482497</v>
      </c>
      <c r="AG183">
        <f t="shared" si="59"/>
        <v>41.347797874145392</v>
      </c>
      <c r="AH183">
        <f t="shared" si="60"/>
        <v>1.4564258097444003E-2</v>
      </c>
      <c r="AJ183">
        <v>151</v>
      </c>
      <c r="AK183">
        <v>3365.414469719361</v>
      </c>
      <c r="AL183">
        <v>35.684425060860484</v>
      </c>
      <c r="AN183">
        <v>1974.2697963303056</v>
      </c>
      <c r="AO183">
        <v>39.740097951952585</v>
      </c>
    </row>
    <row r="184" spans="2:41" x14ac:dyDescent="0.2">
      <c r="B184">
        <v>1839</v>
      </c>
      <c r="C184">
        <v>4800000</v>
      </c>
      <c r="E184">
        <v>700.05948000000001</v>
      </c>
      <c r="F184">
        <v>-570038.99982000003</v>
      </c>
      <c r="G184">
        <v>2532904.2209000001</v>
      </c>
      <c r="H184">
        <v>5432.8127599999998</v>
      </c>
      <c r="J184">
        <f t="shared" si="51"/>
        <v>1319.0684222184354</v>
      </c>
      <c r="K184">
        <f t="shared" si="52"/>
        <v>0.36307996051332675</v>
      </c>
      <c r="L184" s="2">
        <f t="shared" si="53"/>
        <v>0.9992661011098265</v>
      </c>
      <c r="M184">
        <f t="shared" si="54"/>
        <v>281.23384999996051</v>
      </c>
      <c r="N184">
        <f t="shared" si="55"/>
        <v>-3.9039476923077392</v>
      </c>
      <c r="P184">
        <f t="shared" si="48"/>
        <v>1839</v>
      </c>
      <c r="Q184">
        <v>4800000</v>
      </c>
      <c r="R184">
        <v>700.05948000000001</v>
      </c>
      <c r="S184">
        <v>-570038.99982000003</v>
      </c>
      <c r="T184">
        <v>2532904.2209000001</v>
      </c>
      <c r="U184">
        <v>5432.8127599999998</v>
      </c>
      <c r="V184">
        <v>29304.87124</v>
      </c>
      <c r="W184">
        <f t="shared" si="50"/>
        <v>2.9304871240000003</v>
      </c>
      <c r="Y184">
        <v>4800000</v>
      </c>
      <c r="Z184">
        <v>36.770800000000001</v>
      </c>
      <c r="AA184">
        <v>98.268900000000002</v>
      </c>
      <c r="AB184">
        <v>61.498100000000001</v>
      </c>
      <c r="AD184">
        <f t="shared" si="56"/>
        <v>121720.43414680996</v>
      </c>
      <c r="AE184">
        <f t="shared" si="57"/>
        <v>2.4609928473349103</v>
      </c>
      <c r="AF184">
        <f t="shared" si="58"/>
        <v>2460.9928473349105</v>
      </c>
      <c r="AG184">
        <f t="shared" si="59"/>
        <v>39.85864352539911</v>
      </c>
      <c r="AH184">
        <f t="shared" si="60"/>
        <v>1.5108391724777596E-2</v>
      </c>
      <c r="AJ184">
        <v>152</v>
      </c>
      <c r="AK184">
        <v>3305.5146358080833</v>
      </c>
      <c r="AL184">
        <v>35.417313974925371</v>
      </c>
      <c r="AN184">
        <v>2053.5840935934243</v>
      </c>
      <c r="AO184">
        <v>39.628162212220104</v>
      </c>
    </row>
    <row r="185" spans="2:41" x14ac:dyDescent="0.2">
      <c r="B185">
        <v>1879</v>
      </c>
      <c r="C185">
        <v>4900000</v>
      </c>
      <c r="E185">
        <v>700.03979000000004</v>
      </c>
      <c r="F185">
        <v>-570008.62236000004</v>
      </c>
      <c r="G185">
        <v>2532904.2209000001</v>
      </c>
      <c r="H185">
        <v>5781.4274299999997</v>
      </c>
      <c r="J185">
        <f t="shared" si="51"/>
        <v>1349.4458822184242</v>
      </c>
      <c r="K185">
        <f t="shared" si="52"/>
        <v>0.37097729516288253</v>
      </c>
      <c r="L185" s="2">
        <f t="shared" si="53"/>
        <v>0.9992661011098265</v>
      </c>
      <c r="M185">
        <f t="shared" si="54"/>
        <v>311.6113099999493</v>
      </c>
      <c r="N185">
        <f t="shared" si="55"/>
        <v>-3.7405635000002802</v>
      </c>
      <c r="P185">
        <f t="shared" si="48"/>
        <v>1879</v>
      </c>
      <c r="Q185">
        <v>4900000</v>
      </c>
      <c r="R185">
        <v>700.03979000000004</v>
      </c>
      <c r="S185">
        <v>-570008.62236000004</v>
      </c>
      <c r="T185">
        <v>2532904.2209000001</v>
      </c>
      <c r="U185">
        <v>5781.4274299999997</v>
      </c>
      <c r="V185">
        <v>31221.610769999999</v>
      </c>
      <c r="W185">
        <f t="shared" si="50"/>
        <v>3.1221610769999999</v>
      </c>
      <c r="Y185">
        <v>4900000</v>
      </c>
      <c r="Z185">
        <v>36.676499999999997</v>
      </c>
      <c r="AA185">
        <v>98.207400000000007</v>
      </c>
      <c r="AB185">
        <v>61.530900000000003</v>
      </c>
      <c r="AD185">
        <f t="shared" si="56"/>
        <v>121915.29675136979</v>
      </c>
      <c r="AE185">
        <f t="shared" si="57"/>
        <v>2.6177678628532322</v>
      </c>
      <c r="AF185">
        <f t="shared" si="58"/>
        <v>2617.7678628532321</v>
      </c>
      <c r="AG185">
        <f t="shared" si="59"/>
        <v>39.072587388863695</v>
      </c>
      <c r="AH185">
        <f t="shared" si="60"/>
        <v>1.5412339961177909E-2</v>
      </c>
      <c r="AJ185">
        <v>153</v>
      </c>
      <c r="AK185">
        <v>2241.112991075016</v>
      </c>
      <c r="AL185">
        <v>34.308684448389904</v>
      </c>
    </row>
    <row r="186" spans="2:41" x14ac:dyDescent="0.2">
      <c r="L186" s="2"/>
      <c r="AJ186">
        <v>154</v>
      </c>
      <c r="AK186">
        <v>2413.3935972092777</v>
      </c>
      <c r="AL186">
        <v>34.23052666327537</v>
      </c>
    </row>
    <row r="187" spans="2:41" x14ac:dyDescent="0.2">
      <c r="AJ187">
        <v>155</v>
      </c>
      <c r="AK187">
        <v>2541.3766127516546</v>
      </c>
      <c r="AL187">
        <v>34.221458385401853</v>
      </c>
    </row>
    <row r="188" spans="2:41" x14ac:dyDescent="0.2">
      <c r="J188" t="s">
        <v>33</v>
      </c>
      <c r="K188" t="s">
        <v>34</v>
      </c>
      <c r="L188" t="s">
        <v>35</v>
      </c>
      <c r="AJ188">
        <v>156</v>
      </c>
      <c r="AK188">
        <v>3074.1020785596916</v>
      </c>
      <c r="AL188">
        <v>33.356592182789441</v>
      </c>
      <c r="AN188">
        <v>1681.6035980061345</v>
      </c>
      <c r="AO188">
        <v>39.062083672040515</v>
      </c>
    </row>
    <row r="189" spans="2:41" x14ac:dyDescent="0.2">
      <c r="B189" t="s">
        <v>8</v>
      </c>
      <c r="G189" t="s">
        <v>32</v>
      </c>
      <c r="J189">
        <f>4*3.141592*(G190*3.43)^2</f>
        <v>6246.3271568152013</v>
      </c>
      <c r="K189">
        <f>J193/J189</f>
        <v>9.85870312553348E-2</v>
      </c>
      <c r="L189">
        <f>K189*16.02</f>
        <v>1.5793642407104636</v>
      </c>
      <c r="AE189" t="s">
        <v>9</v>
      </c>
      <c r="AJ189">
        <v>157</v>
      </c>
      <c r="AK189">
        <v>3201.0147078390678</v>
      </c>
      <c r="AL189">
        <v>33.309076392863162</v>
      </c>
      <c r="AN189">
        <v>2674.260188280497</v>
      </c>
      <c r="AO189">
        <v>39.02861340749179</v>
      </c>
    </row>
    <row r="190" spans="2:41" x14ac:dyDescent="0.2">
      <c r="E190" t="s">
        <v>10</v>
      </c>
      <c r="F190" t="s">
        <v>31</v>
      </c>
      <c r="G190">
        <v>6.5</v>
      </c>
      <c r="Y190" t="s">
        <v>11</v>
      </c>
      <c r="Z190" t="s">
        <v>12</v>
      </c>
      <c r="AA190" t="s">
        <v>13</v>
      </c>
      <c r="AB190" t="s">
        <v>14</v>
      </c>
      <c r="AD190">
        <f>(4/3)*3.14*((3.413*6.5)^3)</f>
        <v>45710.641842597375</v>
      </c>
      <c r="AE190" t="s">
        <v>15</v>
      </c>
      <c r="AJ190">
        <v>158</v>
      </c>
      <c r="AK190">
        <v>2728.2751228111497</v>
      </c>
      <c r="AL190">
        <v>32.902479346857994</v>
      </c>
      <c r="AN190">
        <v>1659.2960062926122</v>
      </c>
      <c r="AO190">
        <v>38.950506075981409</v>
      </c>
    </row>
    <row r="191" spans="2:41" x14ac:dyDescent="0.2">
      <c r="B191">
        <v>2277</v>
      </c>
      <c r="C191" t="s">
        <v>16</v>
      </c>
      <c r="E191" t="s">
        <v>17</v>
      </c>
      <c r="F191" t="s">
        <v>3</v>
      </c>
      <c r="G191" t="s">
        <v>18</v>
      </c>
      <c r="H191" t="s">
        <v>19</v>
      </c>
      <c r="J191" t="s">
        <v>0</v>
      </c>
      <c r="K191" t="s">
        <v>20</v>
      </c>
      <c r="L191" t="s">
        <v>21</v>
      </c>
      <c r="M191" t="s">
        <v>22</v>
      </c>
      <c r="N191" t="s">
        <v>23</v>
      </c>
      <c r="Y191">
        <v>0</v>
      </c>
      <c r="Z191">
        <v>46.305</v>
      </c>
      <c r="AA191">
        <v>90.894999999999996</v>
      </c>
      <c r="AB191">
        <v>44.59</v>
      </c>
      <c r="AD191">
        <f t="shared" ref="AD191:AD199" si="61">(1/6)*3.14*(AB191)^3</f>
        <v>46397.097696343335</v>
      </c>
      <c r="AJ191">
        <v>159</v>
      </c>
      <c r="AK191">
        <v>3414.6442583234498</v>
      </c>
      <c r="AL191">
        <v>32.052920181049437</v>
      </c>
      <c r="AN191">
        <v>2208.269407997298</v>
      </c>
      <c r="AO191">
        <v>38.734659957899375</v>
      </c>
    </row>
    <row r="192" spans="2:41" x14ac:dyDescent="0.2">
      <c r="B192">
        <v>0</v>
      </c>
      <c r="C192">
        <v>100000</v>
      </c>
      <c r="E192">
        <v>699.99812999999995</v>
      </c>
      <c r="F192">
        <v>-594898.38317000004</v>
      </c>
      <c r="G192" s="2">
        <v>2534764.4817400002</v>
      </c>
      <c r="H192">
        <v>-1.4300000000000001E-3</v>
      </c>
      <c r="Y192">
        <v>100000</v>
      </c>
      <c r="Z192">
        <v>46.319499999999998</v>
      </c>
      <c r="AA192">
        <v>91.079499999999996</v>
      </c>
      <c r="AB192">
        <v>44.76</v>
      </c>
      <c r="AD192">
        <f t="shared" si="61"/>
        <v>46929.79220543999</v>
      </c>
      <c r="AJ192">
        <v>160</v>
      </c>
      <c r="AK192">
        <v>3134.5189389619195</v>
      </c>
      <c r="AL192">
        <v>30.581878012411988</v>
      </c>
      <c r="AN192">
        <v>2358.4422083152749</v>
      </c>
      <c r="AO192">
        <v>38.464432650534157</v>
      </c>
    </row>
    <row r="193" spans="2:41" x14ac:dyDescent="0.2">
      <c r="B193">
        <v>0</v>
      </c>
      <c r="C193">
        <v>200000</v>
      </c>
      <c r="E193">
        <v>700.02152999999998</v>
      </c>
      <c r="F193">
        <v>-583699.89179999998</v>
      </c>
      <c r="G193" s="2">
        <v>2533543.4021200002</v>
      </c>
      <c r="H193">
        <v>2.4459999999999999E-2</v>
      </c>
      <c r="J193">
        <f>F193-(128000-$B$191)/128000*F$137</f>
        <v>615.80685063998681</v>
      </c>
      <c r="K193">
        <f>B193/$B$191</f>
        <v>0</v>
      </c>
      <c r="L193" s="2">
        <f>G193/$G$192</f>
        <v>0.99951826703080449</v>
      </c>
      <c r="M193">
        <f>F193-$F$193</f>
        <v>0</v>
      </c>
      <c r="P193" t="s">
        <v>27</v>
      </c>
      <c r="Q193" t="s">
        <v>16</v>
      </c>
      <c r="R193" t="s">
        <v>17</v>
      </c>
      <c r="S193" t="s">
        <v>3</v>
      </c>
      <c r="T193" t="s">
        <v>18</v>
      </c>
      <c r="U193" t="s">
        <v>19</v>
      </c>
      <c r="V193" t="s">
        <v>28</v>
      </c>
      <c r="W193" t="s">
        <v>29</v>
      </c>
      <c r="Y193">
        <v>200000</v>
      </c>
      <c r="Z193">
        <v>46.859900000000003</v>
      </c>
      <c r="AA193">
        <v>90.470600000000005</v>
      </c>
      <c r="AB193">
        <v>43.610700000000001</v>
      </c>
      <c r="AD193">
        <f t="shared" si="61"/>
        <v>43406.780038083925</v>
      </c>
      <c r="AE193" t="s">
        <v>24</v>
      </c>
      <c r="AF193" t="s">
        <v>25</v>
      </c>
      <c r="AG193" t="s">
        <v>26</v>
      </c>
      <c r="AH193" t="s">
        <v>30</v>
      </c>
    </row>
    <row r="194" spans="2:41" x14ac:dyDescent="0.2">
      <c r="B194">
        <v>20</v>
      </c>
      <c r="C194">
        <v>300000</v>
      </c>
      <c r="E194">
        <v>700.07539999999995</v>
      </c>
      <c r="F194">
        <v>-583704.72394000005</v>
      </c>
      <c r="G194" s="2">
        <v>2533543.4021200002</v>
      </c>
      <c r="H194">
        <v>1.29026</v>
      </c>
      <c r="J194">
        <f>F194-(128000-$B$191)/128000*F$137</f>
        <v>610.97471063991543</v>
      </c>
      <c r="K194">
        <f>B194/$B$191</f>
        <v>8.7834870443566099E-3</v>
      </c>
      <c r="L194" s="2">
        <f>G194/$G$192</f>
        <v>0.99951826703080449</v>
      </c>
      <c r="M194">
        <f>F194-$F$193</f>
        <v>-4.8321400000713766</v>
      </c>
      <c r="N194">
        <f>((M194-M193)-(B194-B193)*$B$15)/(B194-B193)</f>
        <v>-4.7416070000035688</v>
      </c>
      <c r="P194">
        <f>B194</f>
        <v>20</v>
      </c>
      <c r="Q194">
        <v>300000</v>
      </c>
      <c r="R194">
        <v>700.07539999999995</v>
      </c>
      <c r="S194">
        <v>-583704.72394000005</v>
      </c>
      <c r="T194" s="2">
        <v>2533543.4021200002</v>
      </c>
      <c r="U194">
        <v>1.29026</v>
      </c>
      <c r="V194">
        <v>35.148530000000001</v>
      </c>
      <c r="W194">
        <f>V194*10^-4</f>
        <v>3.5148530000000001E-3</v>
      </c>
      <c r="Y194">
        <v>300000</v>
      </c>
      <c r="Z194">
        <v>46.201900000000002</v>
      </c>
      <c r="AA194">
        <v>89.971900000000005</v>
      </c>
      <c r="AB194">
        <v>43.77</v>
      </c>
      <c r="AD194">
        <f t="shared" si="61"/>
        <v>43884.185031270012</v>
      </c>
      <c r="AE194">
        <f>W194*$AD$190/AD194</f>
        <v>3.6611409440073911E-3</v>
      </c>
      <c r="AF194">
        <f>AE194*1000</f>
        <v>3.661140944007391</v>
      </c>
      <c r="AG194">
        <f t="shared" ref="AG194:AG199" si="62">AD194/P194*0.6022</f>
        <v>1321.3528112915399</v>
      </c>
      <c r="AH194">
        <f t="shared" ref="AH194:AH199" si="63">P194/AD194</f>
        <v>4.5574504769198396E-4</v>
      </c>
    </row>
    <row r="195" spans="2:41" x14ac:dyDescent="0.2">
      <c r="B195">
        <v>40</v>
      </c>
      <c r="C195">
        <v>400000</v>
      </c>
      <c r="E195">
        <v>699.94668999999999</v>
      </c>
      <c r="F195">
        <v>-583705.57284000004</v>
      </c>
      <c r="G195" s="2">
        <v>2533543.4021200002</v>
      </c>
      <c r="H195">
        <v>-31.58642</v>
      </c>
      <c r="J195">
        <f>F195-(128000-$B$191)/128000*F$137</f>
        <v>610.12581063993275</v>
      </c>
      <c r="K195">
        <f>B195/$B$191</f>
        <v>1.756697408871322E-2</v>
      </c>
      <c r="L195" s="2">
        <f>G195/$G$192</f>
        <v>0.99951826703080449</v>
      </c>
      <c r="M195">
        <f>F195-$F$193</f>
        <v>-5.681040000054054</v>
      </c>
      <c r="N195">
        <f t="shared" ref="N195:N199" si="64">((M195-M194)-(B195-B194)*$B$15)/(B195-B194)</f>
        <v>-4.5424449999991339</v>
      </c>
      <c r="P195">
        <f t="shared" ref="P195:P238" si="65">B195</f>
        <v>40</v>
      </c>
      <c r="Q195">
        <v>400000</v>
      </c>
      <c r="R195">
        <v>699.94668999999999</v>
      </c>
      <c r="S195">
        <v>-583705.57284000004</v>
      </c>
      <c r="T195" s="2">
        <v>2533543.4021200002</v>
      </c>
      <c r="U195">
        <v>-31.58642</v>
      </c>
      <c r="V195">
        <v>106.87815000000001</v>
      </c>
      <c r="W195">
        <f>V195*10^-4</f>
        <v>1.0687815000000002E-2</v>
      </c>
      <c r="Y195">
        <v>400000</v>
      </c>
      <c r="Z195">
        <v>46.084000000000003</v>
      </c>
      <c r="AA195">
        <v>89.806100000000001</v>
      </c>
      <c r="AB195">
        <v>43.722099999999998</v>
      </c>
      <c r="AD195">
        <f t="shared" si="61"/>
        <v>43740.267765567136</v>
      </c>
      <c r="AE195">
        <f>W195*$AD$190/AD195</f>
        <v>1.1169270525808942E-2</v>
      </c>
      <c r="AF195">
        <f t="shared" ref="AF195:AF238" si="66">AE195*1000</f>
        <v>11.169270525808942</v>
      </c>
      <c r="AG195">
        <f t="shared" si="62"/>
        <v>658.50973121061315</v>
      </c>
      <c r="AH195">
        <f t="shared" si="63"/>
        <v>9.1448914337667771E-4</v>
      </c>
    </row>
    <row r="196" spans="2:41" x14ac:dyDescent="0.2">
      <c r="B196">
        <v>60</v>
      </c>
      <c r="C196">
        <v>500000</v>
      </c>
      <c r="E196">
        <v>699.80281000000002</v>
      </c>
      <c r="F196">
        <v>-583710.15928000002</v>
      </c>
      <c r="G196" s="2">
        <v>2533543.4021200002</v>
      </c>
      <c r="H196">
        <v>-13.09338</v>
      </c>
      <c r="J196">
        <f>F196-(128000-$B$191)/128000*F$137</f>
        <v>605.53937063994817</v>
      </c>
      <c r="K196">
        <f>B196/$B$191</f>
        <v>2.6350461133069828E-2</v>
      </c>
      <c r="L196" s="2">
        <f>G196/$G$192</f>
        <v>0.99951826703080449</v>
      </c>
      <c r="M196">
        <f>F196-$F$193</f>
        <v>-10.267480000038631</v>
      </c>
      <c r="N196">
        <f t="shared" si="64"/>
        <v>-4.7293219999992289</v>
      </c>
      <c r="P196">
        <f t="shared" si="65"/>
        <v>60</v>
      </c>
      <c r="Q196">
        <v>500000</v>
      </c>
      <c r="R196">
        <v>699.80281000000002</v>
      </c>
      <c r="S196">
        <v>-583710.15928000002</v>
      </c>
      <c r="T196" s="2">
        <v>2533543.4021200002</v>
      </c>
      <c r="U196">
        <v>-13.09338</v>
      </c>
      <c r="V196">
        <v>166.40822</v>
      </c>
      <c r="W196">
        <f t="shared" ref="W196:W238" si="67">V196*10^-4</f>
        <v>1.6640822E-2</v>
      </c>
      <c r="Y196">
        <v>500000</v>
      </c>
      <c r="Z196">
        <v>46.237299999999998</v>
      </c>
      <c r="AA196">
        <v>90.056100000000001</v>
      </c>
      <c r="AB196">
        <v>43.818800000000003</v>
      </c>
      <c r="AD196">
        <f t="shared" si="61"/>
        <v>44031.130663172422</v>
      </c>
      <c r="AE196">
        <f>W196*$AD$190/AD196</f>
        <v>1.7275564877661253E-2</v>
      </c>
      <c r="AF196">
        <f t="shared" si="66"/>
        <v>17.275564877661253</v>
      </c>
      <c r="AG196">
        <f t="shared" si="62"/>
        <v>441.92578142270719</v>
      </c>
      <c r="AH196">
        <f t="shared" si="63"/>
        <v>1.3626722524794014E-3</v>
      </c>
    </row>
    <row r="197" spans="2:41" x14ac:dyDescent="0.2">
      <c r="B197">
        <v>80</v>
      </c>
      <c r="C197">
        <v>600000</v>
      </c>
      <c r="E197">
        <v>700.05659000000003</v>
      </c>
      <c r="F197">
        <v>-583712.32406000001</v>
      </c>
      <c r="G197" s="2">
        <v>2533543.4021200002</v>
      </c>
      <c r="H197">
        <v>24.7776</v>
      </c>
      <c r="J197">
        <f>F197-(128000-$B$191)/128000*F$137</f>
        <v>603.3745906399563</v>
      </c>
      <c r="K197">
        <f>B197/$B$191</f>
        <v>3.513394817742644E-2</v>
      </c>
      <c r="L197" s="2">
        <f>G197/$G$192</f>
        <v>0.99951826703080449</v>
      </c>
      <c r="M197">
        <f>F197-$F$193</f>
        <v>-12.43226000003051</v>
      </c>
      <c r="N197">
        <f t="shared" si="64"/>
        <v>-4.6082389999995943</v>
      </c>
      <c r="P197">
        <f t="shared" si="65"/>
        <v>80</v>
      </c>
      <c r="Q197">
        <v>600000</v>
      </c>
      <c r="R197">
        <v>700.05659000000003</v>
      </c>
      <c r="S197">
        <v>-583712.32406000001</v>
      </c>
      <c r="T197" s="2">
        <v>2533543.4021200002</v>
      </c>
      <c r="U197">
        <v>24.7776</v>
      </c>
      <c r="V197">
        <v>254.27708999999999</v>
      </c>
      <c r="W197">
        <f t="shared" si="67"/>
        <v>2.5427709E-2</v>
      </c>
      <c r="Y197">
        <v>600000</v>
      </c>
      <c r="Z197">
        <v>46.148099999999999</v>
      </c>
      <c r="AA197">
        <v>90.287700000000001</v>
      </c>
      <c r="AB197">
        <v>44.139600000000002</v>
      </c>
      <c r="AD197">
        <f t="shared" si="61"/>
        <v>45005.291324512473</v>
      </c>
      <c r="AE197">
        <f>W197*$AD$190/AD197</f>
        <v>2.5826227645008602E-2</v>
      </c>
      <c r="AF197">
        <f t="shared" si="66"/>
        <v>25.826227645008601</v>
      </c>
      <c r="AG197">
        <f t="shared" si="62"/>
        <v>338.77733044526764</v>
      </c>
      <c r="AH197">
        <f t="shared" si="63"/>
        <v>1.7775687623741122E-3</v>
      </c>
      <c r="AN197">
        <v>2165.051263795639</v>
      </c>
      <c r="AO197">
        <v>36.444764497725053</v>
      </c>
    </row>
    <row r="198" spans="2:41" x14ac:dyDescent="0.2">
      <c r="B198">
        <v>100</v>
      </c>
      <c r="C198">
        <v>700000</v>
      </c>
      <c r="E198">
        <v>700.09695999999997</v>
      </c>
      <c r="F198">
        <v>-583712.46080999996</v>
      </c>
      <c r="G198">
        <v>2533543.4021200002</v>
      </c>
      <c r="H198">
        <v>9.4838299999999993</v>
      </c>
      <c r="J198">
        <f>F198-(128000-$B$191)/128000*F$137</f>
        <v>603.23784064000938</v>
      </c>
      <c r="K198">
        <f>B198/$B$191</f>
        <v>4.3917435221783048E-2</v>
      </c>
      <c r="L198" s="2">
        <f>G198/$G$192</f>
        <v>0.99951826703080449</v>
      </c>
      <c r="M198">
        <f>F198-$F$193</f>
        <v>-12.569009999977425</v>
      </c>
      <c r="N198">
        <f t="shared" si="64"/>
        <v>-4.5068374999973457</v>
      </c>
      <c r="P198">
        <f t="shared" si="65"/>
        <v>100</v>
      </c>
      <c r="Q198">
        <v>700000</v>
      </c>
      <c r="R198">
        <v>700.09695999999997</v>
      </c>
      <c r="S198">
        <v>-583712.46080999996</v>
      </c>
      <c r="T198">
        <v>2533543.4021200002</v>
      </c>
      <c r="U198">
        <v>9.4838299999999993</v>
      </c>
      <c r="V198">
        <v>344.82943999999998</v>
      </c>
      <c r="W198">
        <f t="shared" si="67"/>
        <v>3.4482944000000001E-2</v>
      </c>
      <c r="Y198">
        <v>700000</v>
      </c>
      <c r="Z198">
        <v>46.1432</v>
      </c>
      <c r="AA198">
        <v>90.431899999999999</v>
      </c>
      <c r="AB198">
        <v>44.288699999999999</v>
      </c>
      <c r="AD198">
        <f t="shared" si="61"/>
        <v>45462.90634178873</v>
      </c>
      <c r="AE198">
        <f>W198*$AD$190/AD198</f>
        <v>3.4670847723905662E-2</v>
      </c>
      <c r="AF198">
        <f t="shared" si="66"/>
        <v>34.670847723905659</v>
      </c>
      <c r="AG198">
        <f t="shared" si="62"/>
        <v>273.7776219902517</v>
      </c>
      <c r="AH198">
        <f t="shared" si="63"/>
        <v>2.1995954074779797E-3</v>
      </c>
      <c r="AN198">
        <v>2646.0706765111181</v>
      </c>
      <c r="AO198">
        <v>36.090812974952556</v>
      </c>
    </row>
    <row r="199" spans="2:41" x14ac:dyDescent="0.2">
      <c r="B199">
        <v>120</v>
      </c>
      <c r="C199">
        <v>800000</v>
      </c>
      <c r="E199">
        <v>700.06754000000001</v>
      </c>
      <c r="F199">
        <v>-583714.92935999995</v>
      </c>
      <c r="G199">
        <v>2533543.4021200002</v>
      </c>
      <c r="H199">
        <v>23.490400000000001</v>
      </c>
      <c r="J199">
        <f>F199-(128000-$B$191)/128000*F$137</f>
        <v>600.76929064001888</v>
      </c>
      <c r="K199">
        <f>B199/$B$191</f>
        <v>5.2700922266139656E-2</v>
      </c>
      <c r="L199" s="2">
        <f>G199/$G$192</f>
        <v>0.99951826703080449</v>
      </c>
      <c r="M199">
        <f>F199-$F$193</f>
        <v>-15.037559999967925</v>
      </c>
      <c r="N199">
        <f t="shared" si="64"/>
        <v>-4.6234274999995248</v>
      </c>
      <c r="P199">
        <f t="shared" si="65"/>
        <v>120</v>
      </c>
      <c r="Q199">
        <v>800000</v>
      </c>
      <c r="R199">
        <v>700.06754000000001</v>
      </c>
      <c r="S199">
        <v>-583714.92935999995</v>
      </c>
      <c r="T199">
        <v>2533543.4021200002</v>
      </c>
      <c r="U199">
        <v>23.490400000000001</v>
      </c>
      <c r="V199">
        <v>444.25533000000001</v>
      </c>
      <c r="W199">
        <f t="shared" si="67"/>
        <v>4.4425533000000003E-2</v>
      </c>
      <c r="Y199">
        <v>800000</v>
      </c>
      <c r="Z199">
        <v>46.329900000000002</v>
      </c>
      <c r="AA199">
        <v>90.523399999999995</v>
      </c>
      <c r="AB199">
        <v>44.1935</v>
      </c>
      <c r="AD199">
        <f t="shared" si="61"/>
        <v>45170.364088886112</v>
      </c>
      <c r="AE199">
        <f>W199*$AD$190/AD199</f>
        <v>4.495690191102835E-2</v>
      </c>
      <c r="AF199">
        <f t="shared" si="66"/>
        <v>44.956901911028353</v>
      </c>
      <c r="AG199">
        <f t="shared" si="62"/>
        <v>226.67994378606011</v>
      </c>
      <c r="AH199">
        <f t="shared" si="63"/>
        <v>2.6566090936053638E-3</v>
      </c>
      <c r="AN199">
        <v>2081.0453239980943</v>
      </c>
      <c r="AO199">
        <v>36.061656500241696</v>
      </c>
    </row>
    <row r="200" spans="2:41" x14ac:dyDescent="0.2">
      <c r="B200">
        <v>140</v>
      </c>
      <c r="C200">
        <v>900000</v>
      </c>
      <c r="E200">
        <v>699.87693000000002</v>
      </c>
      <c r="F200">
        <v>-583719.87595999998</v>
      </c>
      <c r="G200">
        <v>2533543.4021200002</v>
      </c>
      <c r="H200">
        <v>28.884429999999998</v>
      </c>
      <c r="J200">
        <f t="shared" ref="J200:J238" si="68">F200-(128000-$B$191)/128000*F$137</f>
        <v>595.82269063999411</v>
      </c>
      <c r="K200">
        <f t="shared" ref="K200:K238" si="69">B200/$B$191</f>
        <v>6.1484409310496264E-2</v>
      </c>
      <c r="L200" s="2">
        <f t="shared" ref="L200:L238" si="70">G200/$G$192</f>
        <v>0.99951826703080449</v>
      </c>
      <c r="M200">
        <f t="shared" ref="M200:M238" si="71">F200-$F$193</f>
        <v>-19.984159999992698</v>
      </c>
      <c r="N200">
        <f t="shared" ref="N200:N238" si="72">((M200-M199)-(B200-B199)*$B$15)/(B200-B199)</f>
        <v>-4.7473300000012388</v>
      </c>
      <c r="P200">
        <f t="shared" si="65"/>
        <v>140</v>
      </c>
      <c r="Q200">
        <v>900000</v>
      </c>
      <c r="R200">
        <v>699.87693000000002</v>
      </c>
      <c r="S200">
        <v>-583719.87595999998</v>
      </c>
      <c r="T200">
        <v>2533543.4021200002</v>
      </c>
      <c r="U200">
        <v>28.884429999999998</v>
      </c>
      <c r="V200">
        <v>573.83046999999999</v>
      </c>
      <c r="W200">
        <f t="shared" si="67"/>
        <v>5.7383047E-2</v>
      </c>
      <c r="Y200">
        <v>900000</v>
      </c>
      <c r="Z200">
        <v>46.508299999999998</v>
      </c>
      <c r="AA200">
        <v>90.634500000000003</v>
      </c>
      <c r="AB200">
        <v>44.126199999999997</v>
      </c>
      <c r="AD200">
        <f t="shared" ref="AD200:AD238" si="73">(1/6)*3.14*(AB200)^3</f>
        <v>44964.315340998277</v>
      </c>
      <c r="AE200">
        <f t="shared" ref="AE200:AE238" si="74">W200*$AD$190/AD200</f>
        <v>5.833550203893078E-2</v>
      </c>
      <c r="AF200">
        <f t="shared" si="66"/>
        <v>58.335502038930777</v>
      </c>
      <c r="AG200">
        <f t="shared" ref="AG200:AG238" si="75">AD200/P200*0.6022</f>
        <v>193.41079070249398</v>
      </c>
      <c r="AH200">
        <f t="shared" ref="AH200:AH238" si="76">P200/AD200</f>
        <v>3.113580156581381E-3</v>
      </c>
      <c r="AN200">
        <v>2761.1781821772556</v>
      </c>
      <c r="AO200">
        <v>35.95828807507867</v>
      </c>
    </row>
    <row r="201" spans="2:41" x14ac:dyDescent="0.2">
      <c r="B201">
        <v>160</v>
      </c>
      <c r="C201">
        <v>1000000</v>
      </c>
      <c r="E201">
        <v>699.97137999999995</v>
      </c>
      <c r="F201">
        <v>-583719.23878999997</v>
      </c>
      <c r="G201">
        <v>2533543.4021200002</v>
      </c>
      <c r="H201">
        <v>49.637830000000001</v>
      </c>
      <c r="J201">
        <f t="shared" si="68"/>
        <v>596.4598606399959</v>
      </c>
      <c r="K201">
        <f t="shared" si="69"/>
        <v>7.026789635485288E-2</v>
      </c>
      <c r="L201" s="2">
        <f t="shared" si="70"/>
        <v>0.99951826703080449</v>
      </c>
      <c r="M201">
        <f t="shared" si="71"/>
        <v>-19.34698999999091</v>
      </c>
      <c r="N201">
        <f t="shared" si="72"/>
        <v>-4.4681414999999109</v>
      </c>
      <c r="P201">
        <f t="shared" si="65"/>
        <v>160</v>
      </c>
      <c r="Q201">
        <v>1000000</v>
      </c>
      <c r="R201">
        <v>699.97137999999995</v>
      </c>
      <c r="S201">
        <v>-583719.23878999997</v>
      </c>
      <c r="T201">
        <v>2533543.4021200002</v>
      </c>
      <c r="U201">
        <v>49.637830000000001</v>
      </c>
      <c r="V201">
        <v>758.77140999999995</v>
      </c>
      <c r="W201">
        <f t="shared" si="67"/>
        <v>7.5877140999999995E-2</v>
      </c>
      <c r="Y201">
        <v>1000000</v>
      </c>
      <c r="Z201">
        <v>46.541699999999999</v>
      </c>
      <c r="AA201">
        <v>90.861999999999995</v>
      </c>
      <c r="AB201">
        <v>44.320300000000003</v>
      </c>
      <c r="AD201">
        <f t="shared" si="73"/>
        <v>45560.289181106171</v>
      </c>
      <c r="AE201">
        <f t="shared" si="74"/>
        <v>7.6127541739344384E-2</v>
      </c>
      <c r="AF201">
        <f t="shared" si="66"/>
        <v>76.12754173934438</v>
      </c>
      <c r="AG201">
        <f t="shared" si="75"/>
        <v>171.47753840538834</v>
      </c>
      <c r="AH201">
        <f t="shared" si="76"/>
        <v>3.511830211700059E-3</v>
      </c>
      <c r="AN201">
        <v>3159.6162990576386</v>
      </c>
      <c r="AO201">
        <v>35.902341297599541</v>
      </c>
    </row>
    <row r="202" spans="2:41" x14ac:dyDescent="0.2">
      <c r="B202">
        <v>180</v>
      </c>
      <c r="C202">
        <v>1100000</v>
      </c>
      <c r="E202">
        <v>699.99918000000002</v>
      </c>
      <c r="F202">
        <v>-583720.72695000004</v>
      </c>
      <c r="G202">
        <v>2533543.4021200002</v>
      </c>
      <c r="H202">
        <v>59.156759999999998</v>
      </c>
      <c r="J202">
        <f t="shared" si="68"/>
        <v>594.97170063992962</v>
      </c>
      <c r="K202">
        <f t="shared" si="69"/>
        <v>7.9051383399209488E-2</v>
      </c>
      <c r="L202" s="2">
        <f t="shared" si="70"/>
        <v>0.99951826703080449</v>
      </c>
      <c r="M202">
        <f t="shared" si="71"/>
        <v>-20.835150000057183</v>
      </c>
      <c r="N202">
        <f t="shared" si="72"/>
        <v>-4.5744080000033138</v>
      </c>
      <c r="P202">
        <f t="shared" si="65"/>
        <v>180</v>
      </c>
      <c r="Q202">
        <v>1100000</v>
      </c>
      <c r="R202">
        <v>699.99918000000002</v>
      </c>
      <c r="S202">
        <v>-583720.72695000004</v>
      </c>
      <c r="T202">
        <v>2533543.4021200002</v>
      </c>
      <c r="U202">
        <v>59.156759999999998</v>
      </c>
      <c r="V202">
        <v>971.58096</v>
      </c>
      <c r="W202">
        <f t="shared" si="67"/>
        <v>9.7158095999999999E-2</v>
      </c>
      <c r="Y202">
        <v>1100000</v>
      </c>
      <c r="Z202">
        <v>46.390099999999997</v>
      </c>
      <c r="AA202">
        <v>91.122500000000002</v>
      </c>
      <c r="AB202">
        <v>44.732399999999998</v>
      </c>
      <c r="AD202">
        <f t="shared" si="73"/>
        <v>46843.031901026763</v>
      </c>
      <c r="AE202">
        <f t="shared" si="74"/>
        <v>9.4809382487202887E-2</v>
      </c>
      <c r="AF202">
        <f t="shared" si="66"/>
        <v>94.809382487202882</v>
      </c>
      <c r="AG202">
        <f t="shared" si="75"/>
        <v>156.7159656155462</v>
      </c>
      <c r="AH202">
        <f t="shared" si="76"/>
        <v>3.8426206138901641E-3</v>
      </c>
    </row>
    <row r="203" spans="2:41" x14ac:dyDescent="0.2">
      <c r="B203">
        <v>200</v>
      </c>
      <c r="C203">
        <v>1200000</v>
      </c>
      <c r="E203">
        <v>699.98371999999995</v>
      </c>
      <c r="F203">
        <v>-583724.26072000002</v>
      </c>
      <c r="G203">
        <v>2533543.4021200002</v>
      </c>
      <c r="H203">
        <v>92.340779999999995</v>
      </c>
      <c r="J203">
        <f t="shared" si="68"/>
        <v>591.43793063994963</v>
      </c>
      <c r="K203">
        <f t="shared" si="69"/>
        <v>8.7834870443566096E-2</v>
      </c>
      <c r="L203" s="2">
        <f t="shared" si="70"/>
        <v>0.99951826703080449</v>
      </c>
      <c r="M203">
        <f t="shared" si="71"/>
        <v>-24.368920000037178</v>
      </c>
      <c r="N203">
        <f t="shared" si="72"/>
        <v>-4.6766884999989999</v>
      </c>
      <c r="P203">
        <f t="shared" si="65"/>
        <v>200</v>
      </c>
      <c r="Q203">
        <v>1200000</v>
      </c>
      <c r="R203">
        <v>699.98371999999995</v>
      </c>
      <c r="S203">
        <v>-583724.26072000002</v>
      </c>
      <c r="T203">
        <v>2533543.4021200002</v>
      </c>
      <c r="U203">
        <v>92.340779999999995</v>
      </c>
      <c r="V203">
        <v>1121.49676</v>
      </c>
      <c r="W203">
        <f t="shared" si="67"/>
        <v>0.112149676</v>
      </c>
      <c r="Y203">
        <v>1200000</v>
      </c>
      <c r="Z203">
        <v>46.314999999999998</v>
      </c>
      <c r="AA203">
        <v>90.556600000000003</v>
      </c>
      <c r="AB203">
        <v>44.241599999999998</v>
      </c>
      <c r="AD203">
        <f t="shared" si="73"/>
        <v>45318.014317169407</v>
      </c>
      <c r="AE203">
        <f t="shared" si="74"/>
        <v>0.11312132161221179</v>
      </c>
      <c r="AF203">
        <f t="shared" si="66"/>
        <v>113.12132161221179</v>
      </c>
      <c r="AG203">
        <f t="shared" si="75"/>
        <v>136.45254110899708</v>
      </c>
      <c r="AH203">
        <f t="shared" si="76"/>
        <v>4.4132560310398911E-3</v>
      </c>
    </row>
    <row r="204" spans="2:41" x14ac:dyDescent="0.2">
      <c r="B204">
        <v>220</v>
      </c>
      <c r="C204">
        <v>1300000</v>
      </c>
      <c r="E204">
        <v>700.04078000000004</v>
      </c>
      <c r="F204">
        <v>-583725.95149999997</v>
      </c>
      <c r="G204">
        <v>2533543.4021200002</v>
      </c>
      <c r="H204">
        <v>131.56385</v>
      </c>
      <c r="J204">
        <f t="shared" si="68"/>
        <v>589.74715064000338</v>
      </c>
      <c r="K204">
        <f t="shared" si="69"/>
        <v>9.6618357487922704E-2</v>
      </c>
      <c r="L204" s="2">
        <f t="shared" si="70"/>
        <v>0.99951826703080449</v>
      </c>
      <c r="M204">
        <f t="shared" si="71"/>
        <v>-26.059699999983422</v>
      </c>
      <c r="N204">
        <f t="shared" si="72"/>
        <v>-4.5845389999973118</v>
      </c>
      <c r="P204">
        <f t="shared" si="65"/>
        <v>220</v>
      </c>
      <c r="Q204">
        <v>1300000</v>
      </c>
      <c r="R204">
        <v>700.04078000000004</v>
      </c>
      <c r="S204">
        <v>-583725.95149999997</v>
      </c>
      <c r="T204">
        <v>2533543.4021200002</v>
      </c>
      <c r="U204">
        <v>131.56385</v>
      </c>
      <c r="V204">
        <v>1397.4775999999999</v>
      </c>
      <c r="W204">
        <f t="shared" si="67"/>
        <v>0.13974776</v>
      </c>
      <c r="Y204">
        <v>1300000</v>
      </c>
      <c r="Z204">
        <v>46.6113</v>
      </c>
      <c r="AA204">
        <v>91.096199999999996</v>
      </c>
      <c r="AB204">
        <v>44.484900000000003</v>
      </c>
      <c r="AD204">
        <f t="shared" si="73"/>
        <v>46069.792224700177</v>
      </c>
      <c r="AE204">
        <f t="shared" si="74"/>
        <v>0.13865831594179343</v>
      </c>
      <c r="AF204">
        <f t="shared" si="66"/>
        <v>138.65831594179343</v>
      </c>
      <c r="AG204">
        <f t="shared" si="75"/>
        <v>126.10558580779292</v>
      </c>
      <c r="AH204">
        <f t="shared" si="76"/>
        <v>4.7753634079132591E-3</v>
      </c>
    </row>
    <row r="205" spans="2:41" x14ac:dyDescent="0.2">
      <c r="B205">
        <v>240</v>
      </c>
      <c r="C205">
        <v>1400000</v>
      </c>
      <c r="E205">
        <v>700.07279000000005</v>
      </c>
      <c r="F205">
        <v>-583724.78529000003</v>
      </c>
      <c r="G205">
        <v>2533543.4021200002</v>
      </c>
      <c r="H205">
        <v>158.41013000000001</v>
      </c>
      <c r="J205">
        <f t="shared" si="68"/>
        <v>590.91336063994095</v>
      </c>
      <c r="K205">
        <f t="shared" si="69"/>
        <v>0.10540184453227931</v>
      </c>
      <c r="L205" s="2">
        <f t="shared" si="70"/>
        <v>0.99951826703080449</v>
      </c>
      <c r="M205">
        <f t="shared" si="71"/>
        <v>-24.893490000045858</v>
      </c>
      <c r="N205">
        <f t="shared" si="72"/>
        <v>-4.4416895000031218</v>
      </c>
      <c r="P205">
        <f t="shared" si="65"/>
        <v>240</v>
      </c>
      <c r="Q205">
        <v>1400000</v>
      </c>
      <c r="R205">
        <v>700.07279000000005</v>
      </c>
      <c r="S205">
        <v>-583724.78529000003</v>
      </c>
      <c r="T205">
        <v>2533543.4021200002</v>
      </c>
      <c r="U205">
        <v>158.41013000000001</v>
      </c>
      <c r="V205">
        <v>1708.1097600000001</v>
      </c>
      <c r="W205">
        <f t="shared" si="67"/>
        <v>0.170810976</v>
      </c>
      <c r="Y205">
        <v>1400000</v>
      </c>
      <c r="Z205">
        <v>47.272399999999998</v>
      </c>
      <c r="AA205">
        <v>88.993099999999998</v>
      </c>
      <c r="AB205">
        <v>41.720700000000001</v>
      </c>
      <c r="AD205">
        <f t="shared" si="73"/>
        <v>38004.336713563644</v>
      </c>
      <c r="AE205">
        <f t="shared" si="74"/>
        <v>0.205447062675189</v>
      </c>
      <c r="AF205">
        <f t="shared" si="66"/>
        <v>205.44706267518899</v>
      </c>
      <c r="AG205">
        <f t="shared" si="75"/>
        <v>95.359214870450103</v>
      </c>
      <c r="AH205">
        <f t="shared" si="76"/>
        <v>6.3150687725157606E-3</v>
      </c>
    </row>
    <row r="206" spans="2:41" x14ac:dyDescent="0.2">
      <c r="B206">
        <v>260</v>
      </c>
      <c r="C206">
        <v>1500000</v>
      </c>
      <c r="E206">
        <v>700.17551000000003</v>
      </c>
      <c r="F206">
        <v>-583724.15538999997</v>
      </c>
      <c r="G206">
        <v>2533543.4021200002</v>
      </c>
      <c r="H206">
        <v>194.86529999999999</v>
      </c>
      <c r="J206">
        <f t="shared" si="68"/>
        <v>591.54326063999906</v>
      </c>
      <c r="K206">
        <f t="shared" si="69"/>
        <v>0.11418533157663592</v>
      </c>
      <c r="L206" s="2">
        <f t="shared" si="70"/>
        <v>0.99951826703080449</v>
      </c>
      <c r="M206">
        <f t="shared" si="71"/>
        <v>-24.263589999987744</v>
      </c>
      <c r="N206">
        <f t="shared" si="72"/>
        <v>-4.4685049999970943</v>
      </c>
      <c r="P206">
        <f t="shared" si="65"/>
        <v>260</v>
      </c>
      <c r="Q206">
        <v>1500000</v>
      </c>
      <c r="R206">
        <v>700.17551000000003</v>
      </c>
      <c r="S206">
        <v>-583724.15538999997</v>
      </c>
      <c r="T206">
        <v>2533543.4021200002</v>
      </c>
      <c r="U206">
        <v>194.86529999999999</v>
      </c>
      <c r="V206">
        <v>2002.9491</v>
      </c>
      <c r="W206">
        <f t="shared" si="67"/>
        <v>0.20029491000000002</v>
      </c>
      <c r="Y206">
        <v>1500000</v>
      </c>
      <c r="Z206">
        <v>45.990200000000002</v>
      </c>
      <c r="AA206">
        <v>90.336299999999994</v>
      </c>
      <c r="AB206">
        <v>44.3461</v>
      </c>
      <c r="AD206">
        <f t="shared" si="73"/>
        <v>45639.900997149489</v>
      </c>
      <c r="AE206">
        <f t="shared" si="74"/>
        <v>0.20060536271709056</v>
      </c>
      <c r="AF206">
        <f t="shared" si="66"/>
        <v>200.60536271709057</v>
      </c>
      <c r="AG206">
        <f t="shared" si="75"/>
        <v>105.70903223262853</v>
      </c>
      <c r="AH206">
        <f t="shared" si="76"/>
        <v>5.6967695880023646E-3</v>
      </c>
    </row>
    <row r="207" spans="2:41" x14ac:dyDescent="0.2">
      <c r="B207">
        <v>280</v>
      </c>
      <c r="C207">
        <v>1600000</v>
      </c>
      <c r="E207">
        <v>700.04823999999996</v>
      </c>
      <c r="F207">
        <v>-583726.32111000002</v>
      </c>
      <c r="G207">
        <v>2533543.4021200002</v>
      </c>
      <c r="H207">
        <v>268.02501999999998</v>
      </c>
      <c r="J207">
        <f t="shared" si="68"/>
        <v>589.37754063995089</v>
      </c>
      <c r="K207">
        <f t="shared" si="69"/>
        <v>0.12296881862099253</v>
      </c>
      <c r="L207" s="2">
        <f t="shared" si="70"/>
        <v>0.99951826703080449</v>
      </c>
      <c r="M207">
        <f t="shared" si="71"/>
        <v>-26.429310000035912</v>
      </c>
      <c r="N207">
        <f t="shared" si="72"/>
        <v>-4.6082860000024084</v>
      </c>
      <c r="P207">
        <f t="shared" si="65"/>
        <v>280</v>
      </c>
      <c r="Q207">
        <v>1600000</v>
      </c>
      <c r="R207">
        <v>700.04823999999996</v>
      </c>
      <c r="S207">
        <v>-583726.32111000002</v>
      </c>
      <c r="T207">
        <v>2533543.4021200002</v>
      </c>
      <c r="U207">
        <v>268.02501999999998</v>
      </c>
      <c r="V207">
        <v>2348.2218499999999</v>
      </c>
      <c r="W207">
        <f t="shared" si="67"/>
        <v>0.23482218499999999</v>
      </c>
      <c r="Y207">
        <v>1600000</v>
      </c>
      <c r="Z207">
        <v>46.366199999999999</v>
      </c>
      <c r="AA207">
        <v>89.126900000000006</v>
      </c>
      <c r="AB207">
        <v>42.7607</v>
      </c>
      <c r="AD207">
        <f t="shared" si="73"/>
        <v>40917.850938611184</v>
      </c>
      <c r="AE207">
        <f t="shared" si="74"/>
        <v>0.26232738399030558</v>
      </c>
      <c r="AF207">
        <f t="shared" si="66"/>
        <v>262.32738399030558</v>
      </c>
      <c r="AG207">
        <f t="shared" si="75"/>
        <v>88.002606554398767</v>
      </c>
      <c r="AH207">
        <f t="shared" si="76"/>
        <v>6.8429791295755585E-3</v>
      </c>
      <c r="AN207">
        <v>2512.1889206624805</v>
      </c>
      <c r="AO207">
        <v>33.985601174689492</v>
      </c>
    </row>
    <row r="208" spans="2:41" x14ac:dyDescent="0.2">
      <c r="B208">
        <v>300</v>
      </c>
      <c r="C208">
        <v>1700000</v>
      </c>
      <c r="E208">
        <v>699.95282999999995</v>
      </c>
      <c r="F208">
        <v>-583729.22635000001</v>
      </c>
      <c r="G208">
        <v>2533543.4021200002</v>
      </c>
      <c r="H208">
        <v>274.27852000000001</v>
      </c>
      <c r="J208">
        <f t="shared" si="68"/>
        <v>586.47230063995812</v>
      </c>
      <c r="K208">
        <f t="shared" si="69"/>
        <v>0.13175230566534915</v>
      </c>
      <c r="L208" s="2">
        <f t="shared" si="70"/>
        <v>0.99951826703080449</v>
      </c>
      <c r="M208">
        <f t="shared" si="71"/>
        <v>-29.334550000028685</v>
      </c>
      <c r="N208">
        <f t="shared" si="72"/>
        <v>-4.6452619999996383</v>
      </c>
      <c r="P208">
        <f t="shared" si="65"/>
        <v>300</v>
      </c>
      <c r="Q208">
        <v>1700000</v>
      </c>
      <c r="R208">
        <v>699.95282999999995</v>
      </c>
      <c r="S208">
        <v>-583729.22635000001</v>
      </c>
      <c r="T208">
        <v>2533543.4021200002</v>
      </c>
      <c r="U208">
        <v>274.27852000000001</v>
      </c>
      <c r="V208">
        <v>2807.5831600000001</v>
      </c>
      <c r="W208">
        <f t="shared" si="67"/>
        <v>0.28075831600000001</v>
      </c>
      <c r="Y208">
        <v>1700000</v>
      </c>
      <c r="Z208">
        <v>46.523600000000002</v>
      </c>
      <c r="AA208">
        <v>90.637600000000006</v>
      </c>
      <c r="AB208">
        <v>44.113999999999997</v>
      </c>
      <c r="AD208">
        <f t="shared" si="73"/>
        <v>44927.030485688018</v>
      </c>
      <c r="AE208">
        <f t="shared" si="74"/>
        <v>0.28565526562221982</v>
      </c>
      <c r="AF208">
        <f t="shared" si="66"/>
        <v>285.65526562221982</v>
      </c>
      <c r="AG208">
        <f t="shared" si="75"/>
        <v>90.183525861604409</v>
      </c>
      <c r="AH208">
        <f t="shared" si="76"/>
        <v>6.6774945229368804E-3</v>
      </c>
      <c r="AN208">
        <v>2704.5056529184017</v>
      </c>
      <c r="AO208">
        <v>33.762762408550309</v>
      </c>
    </row>
    <row r="209" spans="2:41" x14ac:dyDescent="0.2">
      <c r="B209">
        <v>320</v>
      </c>
      <c r="C209">
        <v>1800000</v>
      </c>
      <c r="E209">
        <v>700.02757999999994</v>
      </c>
      <c r="F209">
        <v>-583728.63309000002</v>
      </c>
      <c r="G209">
        <v>2533543.4021200002</v>
      </c>
      <c r="H209">
        <v>292.60563000000002</v>
      </c>
      <c r="J209">
        <f t="shared" si="68"/>
        <v>587.06556063995231</v>
      </c>
      <c r="K209">
        <f t="shared" si="69"/>
        <v>0.14053579270970576</v>
      </c>
      <c r="L209" s="2">
        <f t="shared" si="70"/>
        <v>0.99951826703080449</v>
      </c>
      <c r="M209">
        <f t="shared" si="71"/>
        <v>-28.741290000034496</v>
      </c>
      <c r="N209">
        <f t="shared" si="72"/>
        <v>-4.4703370000002902</v>
      </c>
      <c r="P209">
        <f t="shared" si="65"/>
        <v>320</v>
      </c>
      <c r="Q209">
        <v>1800000</v>
      </c>
      <c r="R209">
        <v>700.02757999999994</v>
      </c>
      <c r="S209">
        <v>-583728.63309000002</v>
      </c>
      <c r="T209">
        <v>2533543.4021200002</v>
      </c>
      <c r="U209">
        <v>292.60563000000002</v>
      </c>
      <c r="V209">
        <v>3152.7527500000001</v>
      </c>
      <c r="W209">
        <f t="shared" si="67"/>
        <v>0.31527527500000002</v>
      </c>
      <c r="Y209">
        <v>1800000</v>
      </c>
      <c r="Z209">
        <v>46.150100000000002</v>
      </c>
      <c r="AA209">
        <v>89.343599999999995</v>
      </c>
      <c r="AB209">
        <v>43.1935</v>
      </c>
      <c r="AD209">
        <f t="shared" si="73"/>
        <v>42172.911806220276</v>
      </c>
      <c r="AE209">
        <f t="shared" si="74"/>
        <v>0.34172255507445864</v>
      </c>
      <c r="AF209">
        <f t="shared" si="66"/>
        <v>341.72255507445863</v>
      </c>
      <c r="AG209">
        <f t="shared" si="75"/>
        <v>79.364148405330766</v>
      </c>
      <c r="AH209">
        <f t="shared" si="76"/>
        <v>7.5878090057040293E-3</v>
      </c>
      <c r="AN209">
        <v>2929.0373092077375</v>
      </c>
      <c r="AO209">
        <v>33.707730891032703</v>
      </c>
    </row>
    <row r="210" spans="2:41" x14ac:dyDescent="0.2">
      <c r="B210">
        <v>340</v>
      </c>
      <c r="C210">
        <v>1900000</v>
      </c>
      <c r="E210">
        <v>699.98024999999996</v>
      </c>
      <c r="F210">
        <v>-583728.25422999996</v>
      </c>
      <c r="G210">
        <v>2533543.4021200002</v>
      </c>
      <c r="H210">
        <v>351.81216999999998</v>
      </c>
      <c r="J210">
        <f t="shared" si="68"/>
        <v>587.44442064000759</v>
      </c>
      <c r="K210">
        <f t="shared" si="69"/>
        <v>0.14931927975406237</v>
      </c>
      <c r="L210" s="2">
        <f t="shared" si="70"/>
        <v>0.99951826703080449</v>
      </c>
      <c r="M210">
        <f t="shared" si="71"/>
        <v>-28.362429999979213</v>
      </c>
      <c r="N210">
        <f t="shared" si="72"/>
        <v>-4.4810569999972358</v>
      </c>
      <c r="P210">
        <f t="shared" si="65"/>
        <v>340</v>
      </c>
      <c r="Q210">
        <v>1900000</v>
      </c>
      <c r="R210">
        <v>699.98024999999996</v>
      </c>
      <c r="S210">
        <v>-583728.25422999996</v>
      </c>
      <c r="T210">
        <v>2533543.4021200002</v>
      </c>
      <c r="U210">
        <v>351.81216999999998</v>
      </c>
      <c r="V210">
        <v>3615.3050199999998</v>
      </c>
      <c r="W210">
        <f t="shared" si="67"/>
        <v>0.36153050199999998</v>
      </c>
      <c r="Y210">
        <v>1900000</v>
      </c>
      <c r="Z210">
        <v>46.5627</v>
      </c>
      <c r="AA210">
        <v>89.835999999999999</v>
      </c>
      <c r="AB210">
        <v>43.273299999999999</v>
      </c>
      <c r="AD210">
        <f t="shared" si="73"/>
        <v>42407.087302437205</v>
      </c>
      <c r="AE210">
        <f t="shared" si="74"/>
        <v>0.38969408991092558</v>
      </c>
      <c r="AF210">
        <f t="shared" si="66"/>
        <v>389.69408991092558</v>
      </c>
      <c r="AG210">
        <f t="shared" si="75"/>
        <v>75.110435216257883</v>
      </c>
      <c r="AH210">
        <f t="shared" si="76"/>
        <v>8.0175277678280824E-3</v>
      </c>
      <c r="AN210">
        <v>2796.1121475962641</v>
      </c>
      <c r="AO210">
        <v>33.589241133861051</v>
      </c>
    </row>
    <row r="211" spans="2:41" x14ac:dyDescent="0.2">
      <c r="B211">
        <v>360</v>
      </c>
      <c r="C211">
        <v>2000000</v>
      </c>
      <c r="E211">
        <v>699.99690999999996</v>
      </c>
      <c r="F211">
        <v>-583724.48817999999</v>
      </c>
      <c r="G211">
        <v>2533543.4021200002</v>
      </c>
      <c r="H211">
        <v>412.44513000000001</v>
      </c>
      <c r="J211">
        <f t="shared" si="68"/>
        <v>591.21047063998412</v>
      </c>
      <c r="K211">
        <f t="shared" si="69"/>
        <v>0.15810276679841898</v>
      </c>
      <c r="L211" s="2">
        <f t="shared" si="70"/>
        <v>0.99951826703080449</v>
      </c>
      <c r="M211">
        <f t="shared" si="71"/>
        <v>-24.596380000002682</v>
      </c>
      <c r="N211">
        <f t="shared" si="72"/>
        <v>-4.3116975000011735</v>
      </c>
      <c r="P211">
        <f t="shared" si="65"/>
        <v>360</v>
      </c>
      <c r="Q211">
        <v>2000000</v>
      </c>
      <c r="R211">
        <v>699.99690999999996</v>
      </c>
      <c r="S211">
        <v>-583724.48817999999</v>
      </c>
      <c r="T211">
        <v>2533543.4021200002</v>
      </c>
      <c r="U211">
        <v>412.44513000000001</v>
      </c>
      <c r="V211">
        <v>4045.61276</v>
      </c>
      <c r="W211">
        <f t="shared" si="67"/>
        <v>0.40456127600000003</v>
      </c>
      <c r="Y211">
        <v>2000000</v>
      </c>
      <c r="Z211">
        <v>45.293700000000001</v>
      </c>
      <c r="AA211">
        <v>90.466899999999995</v>
      </c>
      <c r="AB211">
        <v>45.173200000000001</v>
      </c>
      <c r="AD211">
        <f t="shared" si="73"/>
        <v>48241.518194736476</v>
      </c>
      <c r="AE211">
        <f t="shared" si="74"/>
        <v>0.38333693222444826</v>
      </c>
      <c r="AF211">
        <f t="shared" si="66"/>
        <v>383.33693222444828</v>
      </c>
      <c r="AG211">
        <f t="shared" si="75"/>
        <v>80.697339602417514</v>
      </c>
      <c r="AH211">
        <f t="shared" si="76"/>
        <v>7.4624517111337258E-3</v>
      </c>
      <c r="AN211">
        <v>2426.3043482219355</v>
      </c>
      <c r="AO211">
        <v>33.482020747788731</v>
      </c>
    </row>
    <row r="212" spans="2:41" x14ac:dyDescent="0.2">
      <c r="B212">
        <v>380</v>
      </c>
      <c r="C212">
        <v>2100000</v>
      </c>
      <c r="E212">
        <v>700.14522999999997</v>
      </c>
      <c r="F212">
        <v>-583722.09692000004</v>
      </c>
      <c r="G212">
        <v>2533543.4021200002</v>
      </c>
      <c r="H212">
        <v>458.31229999999999</v>
      </c>
      <c r="J212">
        <f t="shared" si="68"/>
        <v>593.60173063992988</v>
      </c>
      <c r="K212">
        <f t="shared" si="69"/>
        <v>0.16688625384277558</v>
      </c>
      <c r="L212" s="2">
        <f t="shared" si="70"/>
        <v>0.99951826703080449</v>
      </c>
      <c r="M212">
        <f t="shared" si="71"/>
        <v>-22.205120000056922</v>
      </c>
      <c r="N212">
        <f t="shared" si="72"/>
        <v>-4.3804370000027122</v>
      </c>
      <c r="P212">
        <f t="shared" si="65"/>
        <v>380</v>
      </c>
      <c r="Q212">
        <v>2100000</v>
      </c>
      <c r="R212">
        <v>700.14522999999997</v>
      </c>
      <c r="S212">
        <v>-583722.09692000004</v>
      </c>
      <c r="T212">
        <v>2533543.4021200002</v>
      </c>
      <c r="U212">
        <v>458.31229999999999</v>
      </c>
      <c r="V212">
        <v>4542.3517599999996</v>
      </c>
      <c r="W212">
        <f t="shared" si="67"/>
        <v>0.45423517599999996</v>
      </c>
      <c r="Y212">
        <v>2100000</v>
      </c>
      <c r="Z212">
        <v>44.631599999999999</v>
      </c>
      <c r="AA212">
        <v>90.586600000000004</v>
      </c>
      <c r="AB212">
        <v>45.954999999999998</v>
      </c>
      <c r="AD212">
        <f t="shared" si="73"/>
        <v>50789.824131144574</v>
      </c>
      <c r="AE212">
        <f t="shared" si="74"/>
        <v>0.40880987082829789</v>
      </c>
      <c r="AF212">
        <f t="shared" si="66"/>
        <v>408.8098708282979</v>
      </c>
      <c r="AG212">
        <f t="shared" si="75"/>
        <v>80.488505504671735</v>
      </c>
      <c r="AH212">
        <f t="shared" si="76"/>
        <v>7.4818136605238235E-3</v>
      </c>
    </row>
    <row r="213" spans="2:41" x14ac:dyDescent="0.2">
      <c r="B213">
        <v>400</v>
      </c>
      <c r="C213">
        <v>2200000</v>
      </c>
      <c r="E213">
        <v>700.09831999999994</v>
      </c>
      <c r="F213">
        <v>-583720.16582999995</v>
      </c>
      <c r="G213">
        <v>2533543.4021200002</v>
      </c>
      <c r="H213">
        <v>503.57470000000001</v>
      </c>
      <c r="J213">
        <f t="shared" si="68"/>
        <v>595.53282064001542</v>
      </c>
      <c r="K213">
        <f t="shared" si="69"/>
        <v>0.17566974088713219</v>
      </c>
      <c r="L213" s="2">
        <f t="shared" si="70"/>
        <v>0.99951826703080449</v>
      </c>
      <c r="M213">
        <f t="shared" si="71"/>
        <v>-20.27402999997139</v>
      </c>
      <c r="N213">
        <f t="shared" si="72"/>
        <v>-4.4034454999957235</v>
      </c>
      <c r="P213">
        <f t="shared" si="65"/>
        <v>400</v>
      </c>
      <c r="Q213">
        <v>2200000</v>
      </c>
      <c r="R213">
        <v>700.09831999999994</v>
      </c>
      <c r="S213">
        <v>-583720.16582999995</v>
      </c>
      <c r="T213">
        <v>2533543.4021200002</v>
      </c>
      <c r="U213">
        <v>503.57470000000001</v>
      </c>
      <c r="V213">
        <v>5126.00072</v>
      </c>
      <c r="W213">
        <f t="shared" si="67"/>
        <v>0.51260007200000002</v>
      </c>
      <c r="Y213">
        <v>2200000</v>
      </c>
      <c r="Z213">
        <v>44.542299999999997</v>
      </c>
      <c r="AA213">
        <v>90.480099999999993</v>
      </c>
      <c r="AB213">
        <v>45.937800000000003</v>
      </c>
      <c r="AD213">
        <f t="shared" si="73"/>
        <v>50732.816751022241</v>
      </c>
      <c r="AE213">
        <f t="shared" si="74"/>
        <v>0.46185644323029823</v>
      </c>
      <c r="AF213">
        <f t="shared" si="66"/>
        <v>461.85644323029823</v>
      </c>
      <c r="AG213">
        <f t="shared" si="75"/>
        <v>76.378255618663971</v>
      </c>
      <c r="AH213">
        <f t="shared" si="76"/>
        <v>7.8844429624921261E-3</v>
      </c>
    </row>
    <row r="214" spans="2:41" x14ac:dyDescent="0.2">
      <c r="B214">
        <v>420</v>
      </c>
      <c r="C214">
        <v>2300000</v>
      </c>
      <c r="E214">
        <v>699.96747000000005</v>
      </c>
      <c r="F214">
        <v>-583723.65674000001</v>
      </c>
      <c r="G214">
        <v>2533543.4021200002</v>
      </c>
      <c r="H214">
        <v>565.68858999999998</v>
      </c>
      <c r="J214">
        <f t="shared" si="68"/>
        <v>592.04191063996404</v>
      </c>
      <c r="K214">
        <f t="shared" si="69"/>
        <v>0.1844532279314888</v>
      </c>
      <c r="L214" s="2">
        <f t="shared" si="70"/>
        <v>0.99951826703080449</v>
      </c>
      <c r="M214">
        <f t="shared" si="71"/>
        <v>-23.764940000022762</v>
      </c>
      <c r="N214">
        <f t="shared" si="72"/>
        <v>-4.6745455000025684</v>
      </c>
      <c r="P214">
        <f t="shared" si="65"/>
        <v>420</v>
      </c>
      <c r="Q214">
        <v>2300000</v>
      </c>
      <c r="R214">
        <v>699.96747000000005</v>
      </c>
      <c r="S214">
        <v>-583723.65674000001</v>
      </c>
      <c r="T214">
        <v>2533543.4021200002</v>
      </c>
      <c r="U214">
        <v>565.68858999999998</v>
      </c>
      <c r="V214">
        <v>5688.90236</v>
      </c>
      <c r="W214">
        <f t="shared" si="67"/>
        <v>0.56889023599999999</v>
      </c>
      <c r="Y214">
        <v>2300000</v>
      </c>
      <c r="Z214">
        <v>46.196199999999997</v>
      </c>
      <c r="AA214">
        <v>90.594899999999996</v>
      </c>
      <c r="AB214">
        <v>44.398699999999998</v>
      </c>
      <c r="AD214">
        <f t="shared" si="73"/>
        <v>45802.49753204536</v>
      </c>
      <c r="AE214">
        <f t="shared" si="74"/>
        <v>0.56774934177667857</v>
      </c>
      <c r="AF214">
        <f t="shared" si="66"/>
        <v>567.74934177667853</v>
      </c>
      <c r="AG214">
        <f t="shared" si="75"/>
        <v>65.672057175708844</v>
      </c>
      <c r="AH214">
        <f t="shared" si="76"/>
        <v>9.1698056357330786E-3</v>
      </c>
    </row>
    <row r="215" spans="2:41" x14ac:dyDescent="0.2">
      <c r="B215">
        <v>440</v>
      </c>
      <c r="C215">
        <v>2400000</v>
      </c>
      <c r="E215">
        <v>700.08578</v>
      </c>
      <c r="F215">
        <v>-583714.04217999999</v>
      </c>
      <c r="G215">
        <v>2533543.4021200002</v>
      </c>
      <c r="H215">
        <v>606.50495999999998</v>
      </c>
      <c r="J215">
        <f t="shared" si="68"/>
        <v>601.6564706399804</v>
      </c>
      <c r="K215">
        <f t="shared" si="69"/>
        <v>0.19323671497584541</v>
      </c>
      <c r="L215" s="2">
        <f t="shared" si="70"/>
        <v>0.99951826703080449</v>
      </c>
      <c r="M215">
        <f t="shared" si="71"/>
        <v>-14.150380000006407</v>
      </c>
      <c r="N215">
        <f t="shared" si="72"/>
        <v>-4.0192719999991819</v>
      </c>
      <c r="P215">
        <f t="shared" si="65"/>
        <v>440</v>
      </c>
      <c r="Q215">
        <v>2400000</v>
      </c>
      <c r="R215">
        <v>700.08578</v>
      </c>
      <c r="S215">
        <v>-583714.04217999999</v>
      </c>
      <c r="T215">
        <v>2533543.4021200002</v>
      </c>
      <c r="U215">
        <v>606.50495999999998</v>
      </c>
      <c r="V215">
        <v>6264.3034399999997</v>
      </c>
      <c r="W215">
        <f t="shared" si="67"/>
        <v>0.62643034399999997</v>
      </c>
      <c r="Y215">
        <v>2400000</v>
      </c>
      <c r="Z215">
        <v>45.610100000000003</v>
      </c>
      <c r="AA215">
        <v>90.174300000000002</v>
      </c>
      <c r="AB215">
        <v>44.5642</v>
      </c>
      <c r="AD215">
        <f t="shared" si="73"/>
        <v>46316.607498690792</v>
      </c>
      <c r="AE215">
        <f t="shared" si="74"/>
        <v>0.61823468169011442</v>
      </c>
      <c r="AF215">
        <f t="shared" si="66"/>
        <v>618.23468169011437</v>
      </c>
      <c r="AG215">
        <f t="shared" si="75"/>
        <v>63.390593262980893</v>
      </c>
      <c r="AH215">
        <f t="shared" si="76"/>
        <v>9.4998322148796676E-3</v>
      </c>
    </row>
    <row r="216" spans="2:41" x14ac:dyDescent="0.2">
      <c r="B216">
        <v>460</v>
      </c>
      <c r="C216">
        <v>2500000</v>
      </c>
      <c r="E216">
        <v>700.05123000000003</v>
      </c>
      <c r="F216">
        <v>-583712.54104000004</v>
      </c>
      <c r="G216">
        <v>2533543.4021200002</v>
      </c>
      <c r="H216">
        <v>678.41403000000003</v>
      </c>
      <c r="J216">
        <f t="shared" si="68"/>
        <v>603.15761063992977</v>
      </c>
      <c r="K216">
        <f t="shared" si="69"/>
        <v>0.20202020202020202</v>
      </c>
      <c r="L216" s="2">
        <f t="shared" si="70"/>
        <v>0.99951826703080449</v>
      </c>
      <c r="M216">
        <f t="shared" si="71"/>
        <v>-12.649240000057034</v>
      </c>
      <c r="N216">
        <f t="shared" si="72"/>
        <v>-4.4249430000025312</v>
      </c>
      <c r="P216">
        <f t="shared" si="65"/>
        <v>460</v>
      </c>
      <c r="Q216">
        <v>2500000</v>
      </c>
      <c r="R216">
        <v>700.05123000000003</v>
      </c>
      <c r="S216">
        <v>-583712.54104000004</v>
      </c>
      <c r="T216">
        <v>2533543.4021200002</v>
      </c>
      <c r="U216">
        <v>678.41403000000003</v>
      </c>
      <c r="V216">
        <v>7020.9494199999999</v>
      </c>
      <c r="W216">
        <f t="shared" si="67"/>
        <v>0.702094942</v>
      </c>
      <c r="Y216">
        <v>2500000</v>
      </c>
      <c r="Z216">
        <v>45.6434</v>
      </c>
      <c r="AA216">
        <v>89.470699999999994</v>
      </c>
      <c r="AB216">
        <v>43.827300000000001</v>
      </c>
      <c r="AD216">
        <f t="shared" si="73"/>
        <v>44056.759198100095</v>
      </c>
      <c r="AE216">
        <f t="shared" si="74"/>
        <v>0.72845145710683967</v>
      </c>
      <c r="AF216">
        <f t="shared" si="66"/>
        <v>728.45145710683971</v>
      </c>
      <c r="AG216">
        <f t="shared" si="75"/>
        <v>57.676044324121463</v>
      </c>
      <c r="AH216">
        <f t="shared" si="76"/>
        <v>1.0441076655947882E-2</v>
      </c>
    </row>
    <row r="217" spans="2:41" x14ac:dyDescent="0.2">
      <c r="B217">
        <v>480</v>
      </c>
      <c r="C217">
        <v>2600000</v>
      </c>
      <c r="E217">
        <v>699.89080999999999</v>
      </c>
      <c r="F217">
        <v>-583716.09525000001</v>
      </c>
      <c r="G217">
        <v>2533543.4021200002</v>
      </c>
      <c r="H217">
        <v>756.38538000000005</v>
      </c>
      <c r="J217">
        <f t="shared" si="68"/>
        <v>599.60340063995682</v>
      </c>
      <c r="K217">
        <f t="shared" si="69"/>
        <v>0.21080368906455862</v>
      </c>
      <c r="L217" s="2">
        <f t="shared" si="70"/>
        <v>0.99951826703080449</v>
      </c>
      <c r="M217">
        <f t="shared" si="71"/>
        <v>-16.203450000029989</v>
      </c>
      <c r="N217">
        <f t="shared" si="72"/>
        <v>-4.6777104999986481</v>
      </c>
      <c r="P217">
        <f t="shared" si="65"/>
        <v>480</v>
      </c>
      <c r="Q217">
        <v>2600000</v>
      </c>
      <c r="R217">
        <v>699.89080999999999</v>
      </c>
      <c r="S217">
        <v>-583716.09525000001</v>
      </c>
      <c r="T217">
        <v>2533543.4021200002</v>
      </c>
      <c r="U217">
        <v>756.38538000000005</v>
      </c>
      <c r="V217">
        <v>7743.4306200000001</v>
      </c>
      <c r="W217">
        <f t="shared" si="67"/>
        <v>0.77434306200000003</v>
      </c>
      <c r="Y217">
        <v>2600000</v>
      </c>
      <c r="Z217">
        <v>45.844700000000003</v>
      </c>
      <c r="AA217">
        <v>89.580100000000002</v>
      </c>
      <c r="AB217">
        <v>43.735399999999998</v>
      </c>
      <c r="AD217">
        <f t="shared" si="73"/>
        <v>43780.196488757138</v>
      </c>
      <c r="AE217">
        <f t="shared" si="74"/>
        <v>0.80848696920471519</v>
      </c>
      <c r="AF217">
        <f t="shared" si="66"/>
        <v>808.48696920471514</v>
      </c>
      <c r="AG217">
        <f t="shared" si="75"/>
        <v>54.925904844853221</v>
      </c>
      <c r="AH217">
        <f t="shared" si="76"/>
        <v>1.096386125455753E-2</v>
      </c>
    </row>
    <row r="218" spans="2:41" x14ac:dyDescent="0.2">
      <c r="B218">
        <v>500</v>
      </c>
      <c r="C218">
        <v>2700000</v>
      </c>
      <c r="E218">
        <v>700.00013999999999</v>
      </c>
      <c r="F218">
        <v>-583710.72016000003</v>
      </c>
      <c r="G218">
        <v>2533543.4021200002</v>
      </c>
      <c r="H218">
        <v>834.74013000000002</v>
      </c>
      <c r="J218">
        <f t="shared" si="68"/>
        <v>604.97849063994363</v>
      </c>
      <c r="K218">
        <f t="shared" si="69"/>
        <v>0.21958717610891523</v>
      </c>
      <c r="L218" s="2">
        <f t="shared" si="70"/>
        <v>0.99951826703080449</v>
      </c>
      <c r="M218">
        <f t="shared" si="71"/>
        <v>-10.828360000043176</v>
      </c>
      <c r="N218">
        <f t="shared" si="72"/>
        <v>-4.231245500000659</v>
      </c>
      <c r="P218">
        <f t="shared" si="65"/>
        <v>500</v>
      </c>
      <c r="Q218">
        <v>2700000</v>
      </c>
      <c r="R218">
        <v>700.00013999999999</v>
      </c>
      <c r="S218">
        <v>-583710.72016000003</v>
      </c>
      <c r="T218">
        <v>2533543.4021200002</v>
      </c>
      <c r="U218">
        <v>834.74013000000002</v>
      </c>
      <c r="V218">
        <v>8480.6677600000003</v>
      </c>
      <c r="W218">
        <f t="shared" si="67"/>
        <v>0.84806677600000002</v>
      </c>
      <c r="Y218">
        <v>2700000</v>
      </c>
      <c r="Z218">
        <v>46.151299999999999</v>
      </c>
      <c r="AA218">
        <v>89.890199999999993</v>
      </c>
      <c r="AB218">
        <v>43.738900000000001</v>
      </c>
      <c r="AD218">
        <f t="shared" si="73"/>
        <v>43790.708084666978</v>
      </c>
      <c r="AE218">
        <f t="shared" si="74"/>
        <v>0.88524891128480743</v>
      </c>
      <c r="AF218">
        <f t="shared" si="66"/>
        <v>885.24891128480738</v>
      </c>
      <c r="AG218">
        <f t="shared" si="75"/>
        <v>52.741528817172899</v>
      </c>
      <c r="AH218">
        <f t="shared" si="76"/>
        <v>1.1417947365301263E-2</v>
      </c>
    </row>
    <row r="219" spans="2:41" x14ac:dyDescent="0.2">
      <c r="B219">
        <v>520</v>
      </c>
      <c r="C219">
        <v>2800000</v>
      </c>
      <c r="E219">
        <v>699.99217999999996</v>
      </c>
      <c r="F219">
        <v>-583705.43643</v>
      </c>
      <c r="G219">
        <v>2533543.4021200002</v>
      </c>
      <c r="H219">
        <v>909.24327000000005</v>
      </c>
      <c r="J219">
        <f t="shared" si="68"/>
        <v>610.26222063996829</v>
      </c>
      <c r="K219">
        <f t="shared" si="69"/>
        <v>0.22837066315327184</v>
      </c>
      <c r="L219" s="2">
        <f t="shared" si="70"/>
        <v>0.99951826703080449</v>
      </c>
      <c r="M219">
        <f t="shared" si="71"/>
        <v>-5.5446300000185147</v>
      </c>
      <c r="N219">
        <f t="shared" si="72"/>
        <v>-4.2358134999987671</v>
      </c>
      <c r="P219">
        <f t="shared" si="65"/>
        <v>520</v>
      </c>
      <c r="Q219">
        <v>2800000</v>
      </c>
      <c r="R219">
        <v>699.99217999999996</v>
      </c>
      <c r="S219">
        <v>-583705.43643</v>
      </c>
      <c r="T219">
        <v>2533543.4021200002</v>
      </c>
      <c r="U219">
        <v>909.24327000000005</v>
      </c>
      <c r="V219">
        <v>9280.9476799999993</v>
      </c>
      <c r="W219">
        <f t="shared" si="67"/>
        <v>0.92809476800000001</v>
      </c>
      <c r="Y219">
        <v>2800000</v>
      </c>
      <c r="Z219">
        <v>45.586100000000002</v>
      </c>
      <c r="AA219">
        <v>91.135199999999998</v>
      </c>
      <c r="AB219">
        <v>45.549100000000003</v>
      </c>
      <c r="AD219">
        <f t="shared" si="73"/>
        <v>49455.864556576395</v>
      </c>
      <c r="AE219">
        <f t="shared" si="74"/>
        <v>0.85781146313810008</v>
      </c>
      <c r="AF219">
        <f t="shared" si="66"/>
        <v>857.81146313810007</v>
      </c>
      <c r="AG219">
        <f t="shared" si="75"/>
        <v>57.273695453789038</v>
      </c>
      <c r="AH219">
        <f t="shared" si="76"/>
        <v>1.0514425430883566E-2</v>
      </c>
    </row>
    <row r="220" spans="2:41" x14ac:dyDescent="0.2">
      <c r="B220">
        <v>540</v>
      </c>
      <c r="C220">
        <v>2900000</v>
      </c>
      <c r="E220">
        <v>699.95614999999998</v>
      </c>
      <c r="F220">
        <v>-583703.85941999999</v>
      </c>
      <c r="G220">
        <v>2533543.4021200002</v>
      </c>
      <c r="H220">
        <v>978.57752000000005</v>
      </c>
      <c r="J220">
        <f t="shared" si="68"/>
        <v>611.83923063997645</v>
      </c>
      <c r="K220">
        <f t="shared" si="69"/>
        <v>0.23715415019762845</v>
      </c>
      <c r="L220" s="2">
        <f t="shared" si="70"/>
        <v>0.99951826703080449</v>
      </c>
      <c r="M220">
        <f t="shared" si="71"/>
        <v>-3.9676200000103563</v>
      </c>
      <c r="N220">
        <f t="shared" si="72"/>
        <v>-4.4211494999995917</v>
      </c>
      <c r="P220">
        <f t="shared" si="65"/>
        <v>540</v>
      </c>
      <c r="Q220">
        <v>2900000</v>
      </c>
      <c r="R220">
        <v>699.95614999999998</v>
      </c>
      <c r="S220">
        <v>-583703.85941999999</v>
      </c>
      <c r="T220">
        <v>2533543.4021200002</v>
      </c>
      <c r="U220">
        <v>978.57752000000005</v>
      </c>
      <c r="V220">
        <v>10069.38608</v>
      </c>
      <c r="W220">
        <f t="shared" si="67"/>
        <v>1.006938608</v>
      </c>
      <c r="Y220">
        <v>2900000</v>
      </c>
      <c r="Z220">
        <v>45.337600000000002</v>
      </c>
      <c r="AA220">
        <v>91.213999999999999</v>
      </c>
      <c r="AB220">
        <v>45.876399999999997</v>
      </c>
      <c r="AD220">
        <f t="shared" si="73"/>
        <v>50529.661615209647</v>
      </c>
      <c r="AE220">
        <f t="shared" si="74"/>
        <v>0.91090675449757985</v>
      </c>
      <c r="AF220">
        <f t="shared" si="66"/>
        <v>910.90675449757987</v>
      </c>
      <c r="AG220">
        <f t="shared" si="75"/>
        <v>56.349930045702308</v>
      </c>
      <c r="AH220">
        <f t="shared" si="76"/>
        <v>1.0686792326300829E-2</v>
      </c>
    </row>
    <row r="221" spans="2:41" x14ac:dyDescent="0.2">
      <c r="B221">
        <v>560</v>
      </c>
      <c r="C221">
        <v>3000000</v>
      </c>
      <c r="E221">
        <v>699.87523999999996</v>
      </c>
      <c r="F221">
        <v>-583698.11840000004</v>
      </c>
      <c r="G221">
        <v>2533543.4021200002</v>
      </c>
      <c r="H221">
        <v>1074.34546</v>
      </c>
      <c r="J221">
        <f t="shared" si="68"/>
        <v>617.58025063993409</v>
      </c>
      <c r="K221">
        <f t="shared" si="69"/>
        <v>0.24593763724198506</v>
      </c>
      <c r="L221" s="2">
        <f t="shared" si="70"/>
        <v>0.99951826703080449</v>
      </c>
      <c r="M221">
        <f t="shared" si="71"/>
        <v>1.7733999999472871</v>
      </c>
      <c r="N221">
        <f t="shared" si="72"/>
        <v>-4.2129490000021175</v>
      </c>
      <c r="P221">
        <f t="shared" si="65"/>
        <v>560</v>
      </c>
      <c r="Q221">
        <v>3000000</v>
      </c>
      <c r="R221">
        <v>699.87523999999996</v>
      </c>
      <c r="S221">
        <v>-583698.11840000004</v>
      </c>
      <c r="T221">
        <v>2533543.4021200002</v>
      </c>
      <c r="U221">
        <v>1074.34546</v>
      </c>
      <c r="V221">
        <v>11035.29112</v>
      </c>
      <c r="W221">
        <f t="shared" si="67"/>
        <v>1.1035291120000001</v>
      </c>
      <c r="Y221">
        <v>3000000</v>
      </c>
      <c r="Z221">
        <v>45.559199999999997</v>
      </c>
      <c r="AA221">
        <v>90.211699999999993</v>
      </c>
      <c r="AB221">
        <v>44.652500000000003</v>
      </c>
      <c r="AD221">
        <f t="shared" si="73"/>
        <v>46592.470093532145</v>
      </c>
      <c r="AE221">
        <f t="shared" si="74"/>
        <v>1.0826432661812002</v>
      </c>
      <c r="AF221">
        <f t="shared" si="66"/>
        <v>1082.6432661812003</v>
      </c>
      <c r="AG221">
        <f t="shared" si="75"/>
        <v>50.103545518437599</v>
      </c>
      <c r="AH221">
        <f t="shared" si="76"/>
        <v>1.2019109501510156E-2</v>
      </c>
    </row>
    <row r="222" spans="2:41" x14ac:dyDescent="0.2">
      <c r="B222">
        <v>580</v>
      </c>
      <c r="C222">
        <v>3100000</v>
      </c>
      <c r="E222">
        <v>700.03061000000002</v>
      </c>
      <c r="F222">
        <v>-583692.96404999995</v>
      </c>
      <c r="G222">
        <v>2533543.4021200002</v>
      </c>
      <c r="H222">
        <v>1190.5985900000001</v>
      </c>
      <c r="J222">
        <f t="shared" si="68"/>
        <v>622.73460064001847</v>
      </c>
      <c r="K222">
        <f t="shared" si="69"/>
        <v>0.25472112428634169</v>
      </c>
      <c r="L222" s="2">
        <f t="shared" si="70"/>
        <v>0.99951826703080449</v>
      </c>
      <c r="M222">
        <f t="shared" si="71"/>
        <v>6.927750000031665</v>
      </c>
      <c r="N222">
        <f t="shared" si="72"/>
        <v>-4.2422824999957811</v>
      </c>
      <c r="P222">
        <f t="shared" si="65"/>
        <v>580</v>
      </c>
      <c r="Q222">
        <v>3100000</v>
      </c>
      <c r="R222">
        <v>700.03061000000002</v>
      </c>
      <c r="S222">
        <v>-583692.96404999995</v>
      </c>
      <c r="T222">
        <v>2533543.4021200002</v>
      </c>
      <c r="U222">
        <v>1190.5985900000001</v>
      </c>
      <c r="V222">
        <v>12173.56129</v>
      </c>
      <c r="W222">
        <f t="shared" si="67"/>
        <v>1.2173561290000001</v>
      </c>
      <c r="Y222">
        <v>3100000</v>
      </c>
      <c r="Z222">
        <v>45.6815</v>
      </c>
      <c r="AA222">
        <v>90.089100000000002</v>
      </c>
      <c r="AB222">
        <v>44.407600000000002</v>
      </c>
      <c r="AD222">
        <f t="shared" si="73"/>
        <v>45830.047254083816</v>
      </c>
      <c r="AE222">
        <f t="shared" si="74"/>
        <v>1.2141844344847641</v>
      </c>
      <c r="AF222">
        <f t="shared" si="66"/>
        <v>1214.1844344847641</v>
      </c>
      <c r="AG222">
        <f t="shared" si="75"/>
        <v>47.584231821395299</v>
      </c>
      <c r="AH222">
        <f t="shared" si="76"/>
        <v>1.2655452803364008E-2</v>
      </c>
    </row>
    <row r="223" spans="2:41" x14ac:dyDescent="0.2">
      <c r="B223">
        <v>600</v>
      </c>
      <c r="C223">
        <v>3200000</v>
      </c>
      <c r="E223">
        <v>699.91162999999995</v>
      </c>
      <c r="F223">
        <v>-583690.05715999997</v>
      </c>
      <c r="G223">
        <v>2533543.4021200002</v>
      </c>
      <c r="H223">
        <v>1293.6026199999999</v>
      </c>
      <c r="J223">
        <f t="shared" si="68"/>
        <v>625.6414906400023</v>
      </c>
      <c r="K223">
        <f t="shared" si="69"/>
        <v>0.2635046113306983</v>
      </c>
      <c r="L223" s="2">
        <f t="shared" si="70"/>
        <v>0.99951826703080449</v>
      </c>
      <c r="M223">
        <f t="shared" si="71"/>
        <v>9.8346400000154972</v>
      </c>
      <c r="N223">
        <f t="shared" si="72"/>
        <v>-4.354655500000808</v>
      </c>
      <c r="P223">
        <f t="shared" si="65"/>
        <v>600</v>
      </c>
      <c r="Q223">
        <v>3200000</v>
      </c>
      <c r="R223">
        <v>699.91162999999995</v>
      </c>
      <c r="S223">
        <v>-583690.05715999997</v>
      </c>
      <c r="T223">
        <v>2533543.4021200002</v>
      </c>
      <c r="U223">
        <v>1293.6026199999999</v>
      </c>
      <c r="V223">
        <v>13085.59613</v>
      </c>
      <c r="W223">
        <f t="shared" si="67"/>
        <v>1.3085596130000001</v>
      </c>
      <c r="Y223">
        <v>3200000</v>
      </c>
      <c r="Z223">
        <v>45.335000000000001</v>
      </c>
      <c r="AA223">
        <v>89.806899999999999</v>
      </c>
      <c r="AB223">
        <v>44.471899999999998</v>
      </c>
      <c r="AD223">
        <f t="shared" si="73"/>
        <v>46029.414548574234</v>
      </c>
      <c r="AE223">
        <f t="shared" si="74"/>
        <v>1.2994972972425871</v>
      </c>
      <c r="AF223">
        <f t="shared" si="66"/>
        <v>1299.4972972425871</v>
      </c>
      <c r="AG223">
        <f t="shared" si="75"/>
        <v>46.19818906858567</v>
      </c>
      <c r="AH223">
        <f t="shared" si="76"/>
        <v>1.3035142981599905E-2</v>
      </c>
    </row>
    <row r="224" spans="2:41" x14ac:dyDescent="0.2">
      <c r="B224">
        <v>620</v>
      </c>
      <c r="C224">
        <v>3300000</v>
      </c>
      <c r="E224">
        <v>700.05868999999996</v>
      </c>
      <c r="F224">
        <v>-583681.84068999998</v>
      </c>
      <c r="G224">
        <v>2533543.4021200002</v>
      </c>
      <c r="H224">
        <v>1395.20886</v>
      </c>
      <c r="J224">
        <f t="shared" si="68"/>
        <v>633.85796063998714</v>
      </c>
      <c r="K224">
        <f t="shared" si="69"/>
        <v>0.27228809837505491</v>
      </c>
      <c r="L224" s="2">
        <f t="shared" si="70"/>
        <v>0.99951826703080449</v>
      </c>
      <c r="M224">
        <f t="shared" si="71"/>
        <v>18.051110000000335</v>
      </c>
      <c r="N224">
        <f t="shared" si="72"/>
        <v>-4.0891765000007583</v>
      </c>
      <c r="P224">
        <f t="shared" si="65"/>
        <v>620</v>
      </c>
      <c r="Q224">
        <v>3300000</v>
      </c>
      <c r="R224">
        <v>700.05868999999996</v>
      </c>
      <c r="S224">
        <v>-583681.84068999998</v>
      </c>
      <c r="T224">
        <v>2533543.4021200002</v>
      </c>
      <c r="U224">
        <v>1395.20886</v>
      </c>
      <c r="V224">
        <v>14360.94555</v>
      </c>
      <c r="W224">
        <f t="shared" si="67"/>
        <v>1.4360945550000002</v>
      </c>
      <c r="Y224">
        <v>3300000</v>
      </c>
      <c r="Z224">
        <v>45.898899999999998</v>
      </c>
      <c r="AA224">
        <v>89.872299999999996</v>
      </c>
      <c r="AB224">
        <v>43.973399999999998</v>
      </c>
      <c r="AD224">
        <f t="shared" si="73"/>
        <v>44498.824303061752</v>
      </c>
      <c r="AE224">
        <f t="shared" si="74"/>
        <v>1.4752031066850582</v>
      </c>
      <c r="AF224">
        <f t="shared" si="66"/>
        <v>1475.2031066850582</v>
      </c>
      <c r="AG224">
        <f t="shared" si="75"/>
        <v>43.221277411780299</v>
      </c>
      <c r="AH224">
        <f t="shared" si="76"/>
        <v>1.3932952380437178E-2</v>
      </c>
    </row>
    <row r="225" spans="2:34" x14ac:dyDescent="0.2">
      <c r="B225">
        <v>640</v>
      </c>
      <c r="C225">
        <v>3400000</v>
      </c>
      <c r="E225">
        <v>699.79332999999997</v>
      </c>
      <c r="F225">
        <v>-583678.16599999997</v>
      </c>
      <c r="G225">
        <v>2533543.4021200002</v>
      </c>
      <c r="H225">
        <v>1499.1452200000001</v>
      </c>
      <c r="J225">
        <f t="shared" si="68"/>
        <v>637.53265064000152</v>
      </c>
      <c r="K225">
        <f t="shared" si="69"/>
        <v>0.28107158541941152</v>
      </c>
      <c r="L225" s="2">
        <f t="shared" si="70"/>
        <v>0.99951826703080449</v>
      </c>
      <c r="M225">
        <f t="shared" si="71"/>
        <v>21.725800000014715</v>
      </c>
      <c r="N225">
        <f t="shared" si="72"/>
        <v>-4.3162654999992807</v>
      </c>
      <c r="P225">
        <f t="shared" si="65"/>
        <v>640</v>
      </c>
      <c r="Q225">
        <v>3400000</v>
      </c>
      <c r="R225">
        <v>699.79332999999997</v>
      </c>
      <c r="S225">
        <v>-583678.16599999997</v>
      </c>
      <c r="T225">
        <v>2533543.4021200002</v>
      </c>
      <c r="U225">
        <v>1499.1452200000001</v>
      </c>
      <c r="V225">
        <v>15700.28767</v>
      </c>
      <c r="W225">
        <f t="shared" si="67"/>
        <v>1.5700287669999999</v>
      </c>
      <c r="Y225">
        <v>3400000</v>
      </c>
      <c r="Z225">
        <v>45.135599999999997</v>
      </c>
      <c r="AA225">
        <v>89.256900000000002</v>
      </c>
      <c r="AB225">
        <v>44.121299999999998</v>
      </c>
      <c r="AD225">
        <f t="shared" si="73"/>
        <v>44949.337798401808</v>
      </c>
      <c r="AE225">
        <f t="shared" si="74"/>
        <v>1.5966202432789447</v>
      </c>
      <c r="AF225">
        <f t="shared" si="66"/>
        <v>1596.6202432789446</v>
      </c>
      <c r="AG225">
        <f t="shared" si="75"/>
        <v>42.294517534683699</v>
      </c>
      <c r="AH225">
        <f t="shared" si="76"/>
        <v>1.4238252026546105E-2</v>
      </c>
    </row>
    <row r="226" spans="2:34" x14ac:dyDescent="0.2">
      <c r="B226">
        <v>660</v>
      </c>
      <c r="C226">
        <v>3500000</v>
      </c>
      <c r="E226">
        <v>699.93884000000003</v>
      </c>
      <c r="F226">
        <v>-583670.82707</v>
      </c>
      <c r="G226">
        <v>2533543.4021200002</v>
      </c>
      <c r="H226">
        <v>1607.7212500000001</v>
      </c>
      <c r="J226">
        <f t="shared" si="68"/>
        <v>644.87158063997049</v>
      </c>
      <c r="K226">
        <f t="shared" si="69"/>
        <v>0.28985507246376813</v>
      </c>
      <c r="L226" s="2">
        <f t="shared" si="70"/>
        <v>0.99951826703080449</v>
      </c>
      <c r="M226">
        <f t="shared" si="71"/>
        <v>29.064729999983683</v>
      </c>
      <c r="N226">
        <f t="shared" si="72"/>
        <v>-4.1330535000015516</v>
      </c>
      <c r="P226">
        <f t="shared" si="65"/>
        <v>660</v>
      </c>
      <c r="Q226">
        <v>3500000</v>
      </c>
      <c r="R226">
        <v>699.93884000000003</v>
      </c>
      <c r="S226">
        <v>-583670.82707</v>
      </c>
      <c r="T226">
        <v>2533543.4021200002</v>
      </c>
      <c r="U226">
        <v>1607.7212500000001</v>
      </c>
      <c r="V226">
        <v>17026.510829999999</v>
      </c>
      <c r="W226">
        <f t="shared" si="67"/>
        <v>1.7026510829999999</v>
      </c>
      <c r="Y226">
        <v>3500000</v>
      </c>
      <c r="Z226">
        <v>45.3401</v>
      </c>
      <c r="AA226">
        <v>89.830799999999996</v>
      </c>
      <c r="AB226">
        <v>44.490699999999997</v>
      </c>
      <c r="AD226">
        <f t="shared" si="73"/>
        <v>46087.814495286228</v>
      </c>
      <c r="AE226">
        <f t="shared" si="74"/>
        <v>1.6887169567540192</v>
      </c>
      <c r="AF226">
        <f t="shared" si="66"/>
        <v>1688.7169567540193</v>
      </c>
      <c r="AG226">
        <f t="shared" si="75"/>
        <v>42.051639225850558</v>
      </c>
      <c r="AH226">
        <f t="shared" si="76"/>
        <v>1.4320488120943629E-2</v>
      </c>
    </row>
    <row r="227" spans="2:34" x14ac:dyDescent="0.2">
      <c r="B227">
        <v>680</v>
      </c>
      <c r="C227">
        <v>3600000</v>
      </c>
      <c r="E227">
        <v>700.09361999999999</v>
      </c>
      <c r="F227">
        <v>-583659.17535999999</v>
      </c>
      <c r="G227">
        <v>2533543.4021200002</v>
      </c>
      <c r="H227">
        <v>1768.6701399999999</v>
      </c>
      <c r="J227">
        <f t="shared" si="68"/>
        <v>656.52329063997604</v>
      </c>
      <c r="K227">
        <f t="shared" si="69"/>
        <v>0.29863855950812473</v>
      </c>
      <c r="L227" s="2">
        <f t="shared" si="70"/>
        <v>0.99951826703080449</v>
      </c>
      <c r="M227">
        <f t="shared" si="71"/>
        <v>40.716439999989234</v>
      </c>
      <c r="N227">
        <f t="shared" si="72"/>
        <v>-3.9174144999997225</v>
      </c>
      <c r="P227">
        <f t="shared" si="65"/>
        <v>680</v>
      </c>
      <c r="Q227">
        <v>3600000</v>
      </c>
      <c r="R227">
        <v>700.09361999999999</v>
      </c>
      <c r="S227">
        <v>-583659.17535999999</v>
      </c>
      <c r="T227">
        <v>2533543.4021200002</v>
      </c>
      <c r="U227">
        <v>1768.6701399999999</v>
      </c>
      <c r="V227">
        <v>18589.974549999999</v>
      </c>
      <c r="W227">
        <f t="shared" si="67"/>
        <v>1.8589974549999999</v>
      </c>
      <c r="Y227">
        <v>3600000</v>
      </c>
      <c r="Z227">
        <v>45.6753</v>
      </c>
      <c r="AA227">
        <v>89.864599999999996</v>
      </c>
      <c r="AB227">
        <v>44.189300000000003</v>
      </c>
      <c r="AD227">
        <f t="shared" si="73"/>
        <v>45157.486799251295</v>
      </c>
      <c r="AE227">
        <f t="shared" si="74"/>
        <v>1.881769178820065</v>
      </c>
      <c r="AF227">
        <f t="shared" si="66"/>
        <v>1881.769178820065</v>
      </c>
      <c r="AG227">
        <f t="shared" si="75"/>
        <v>39.990939044866366</v>
      </c>
      <c r="AH227">
        <f t="shared" si="76"/>
        <v>1.5058411089681685E-2</v>
      </c>
    </row>
    <row r="228" spans="2:34" x14ac:dyDescent="0.2">
      <c r="B228">
        <v>700</v>
      </c>
      <c r="C228">
        <v>3700000</v>
      </c>
      <c r="E228">
        <v>700.08018000000004</v>
      </c>
      <c r="F228">
        <v>-583651.04717000003</v>
      </c>
      <c r="G228">
        <v>2533543.4021200002</v>
      </c>
      <c r="H228">
        <v>1914.3547000000001</v>
      </c>
      <c r="J228">
        <f t="shared" si="68"/>
        <v>664.65148063993547</v>
      </c>
      <c r="K228">
        <f t="shared" si="69"/>
        <v>0.30742204655248134</v>
      </c>
      <c r="L228" s="2">
        <f t="shared" si="70"/>
        <v>0.99951826703080449</v>
      </c>
      <c r="M228">
        <f t="shared" si="71"/>
        <v>48.844629999948665</v>
      </c>
      <c r="N228">
        <f t="shared" si="72"/>
        <v>-4.0935905000020281</v>
      </c>
      <c r="P228">
        <f t="shared" si="65"/>
        <v>700</v>
      </c>
      <c r="Q228">
        <v>3700000</v>
      </c>
      <c r="R228">
        <v>700.08018000000004</v>
      </c>
      <c r="S228">
        <v>-583651.04717000003</v>
      </c>
      <c r="T228">
        <v>2533543.4021200002</v>
      </c>
      <c r="U228">
        <v>1914.3547000000001</v>
      </c>
      <c r="V228">
        <v>19875.446660000001</v>
      </c>
      <c r="W228">
        <f t="shared" si="67"/>
        <v>1.9875446660000002</v>
      </c>
      <c r="Y228">
        <v>3700000</v>
      </c>
      <c r="Z228">
        <v>45.467100000000002</v>
      </c>
      <c r="AA228">
        <v>90.385199999999998</v>
      </c>
      <c r="AB228">
        <v>44.918100000000003</v>
      </c>
      <c r="AD228">
        <f t="shared" si="73"/>
        <v>47428.843030151642</v>
      </c>
      <c r="AE228">
        <f t="shared" si="74"/>
        <v>1.9155420324281176</v>
      </c>
      <c r="AF228">
        <f t="shared" si="66"/>
        <v>1915.5420324281176</v>
      </c>
      <c r="AG228">
        <f t="shared" si="75"/>
        <v>40.802356103939026</v>
      </c>
      <c r="AH228">
        <f t="shared" si="76"/>
        <v>1.4758951626861177E-2</v>
      </c>
    </row>
    <row r="229" spans="2:34" x14ac:dyDescent="0.2">
      <c r="B229">
        <v>720</v>
      </c>
      <c r="C229">
        <v>3800000</v>
      </c>
      <c r="E229">
        <v>700.00338999999997</v>
      </c>
      <c r="F229">
        <v>-583642.36121</v>
      </c>
      <c r="G229">
        <v>2533543.4021200002</v>
      </c>
      <c r="H229">
        <v>2044.57529</v>
      </c>
      <c r="J229">
        <f t="shared" si="68"/>
        <v>673.3374406399671</v>
      </c>
      <c r="K229">
        <f t="shared" si="69"/>
        <v>0.31620553359683795</v>
      </c>
      <c r="L229" s="2">
        <f t="shared" si="70"/>
        <v>0.99951826703080449</v>
      </c>
      <c r="M229">
        <f t="shared" si="71"/>
        <v>57.530589999980293</v>
      </c>
      <c r="N229">
        <f t="shared" si="72"/>
        <v>-4.065701999998419</v>
      </c>
      <c r="P229">
        <f t="shared" si="65"/>
        <v>720</v>
      </c>
      <c r="Q229">
        <v>3800000</v>
      </c>
      <c r="R229">
        <v>700.00338999999997</v>
      </c>
      <c r="S229">
        <v>-583642.36121</v>
      </c>
      <c r="T229">
        <v>2533543.4021200002</v>
      </c>
      <c r="U229">
        <v>2044.57529</v>
      </c>
      <c r="V229">
        <v>21528.574799999999</v>
      </c>
      <c r="W229">
        <f t="shared" si="67"/>
        <v>2.1528574799999998</v>
      </c>
      <c r="Y229">
        <v>3800000</v>
      </c>
      <c r="Z229">
        <v>45.551099999999998</v>
      </c>
      <c r="AA229">
        <v>90.421400000000006</v>
      </c>
      <c r="AB229">
        <v>44.8703</v>
      </c>
      <c r="AD229">
        <f t="shared" si="73"/>
        <v>47277.588613836713</v>
      </c>
      <c r="AE229">
        <f t="shared" si="74"/>
        <v>2.081504156445821</v>
      </c>
      <c r="AF229">
        <f t="shared" si="66"/>
        <v>2081.5041564458211</v>
      </c>
      <c r="AG229">
        <f t="shared" si="75"/>
        <v>39.542449810072867</v>
      </c>
      <c r="AH229">
        <f t="shared" si="76"/>
        <v>1.5229203119494083E-2</v>
      </c>
    </row>
    <row r="230" spans="2:34" x14ac:dyDescent="0.2">
      <c r="B230">
        <v>740</v>
      </c>
      <c r="C230">
        <v>3900000</v>
      </c>
      <c r="E230">
        <v>700.02509999999995</v>
      </c>
      <c r="F230">
        <v>-583629.39916000003</v>
      </c>
      <c r="G230">
        <v>2533543.4021200002</v>
      </c>
      <c r="H230">
        <v>2183.8565899999999</v>
      </c>
      <c r="J230">
        <f t="shared" si="68"/>
        <v>686.2994906399399</v>
      </c>
      <c r="K230">
        <f t="shared" si="69"/>
        <v>0.32498902064119456</v>
      </c>
      <c r="L230" s="2">
        <f t="shared" si="70"/>
        <v>0.99951826703080449</v>
      </c>
      <c r="M230">
        <f t="shared" si="71"/>
        <v>70.492639999953099</v>
      </c>
      <c r="N230">
        <f t="shared" si="72"/>
        <v>-3.8518975000013596</v>
      </c>
      <c r="P230">
        <f t="shared" si="65"/>
        <v>740</v>
      </c>
      <c r="Q230">
        <v>3900000</v>
      </c>
      <c r="R230">
        <v>700.02509999999995</v>
      </c>
      <c r="S230">
        <v>-583629.39916000003</v>
      </c>
      <c r="T230">
        <v>2533543.4021200002</v>
      </c>
      <c r="U230">
        <v>2183.8565899999999</v>
      </c>
      <c r="V230">
        <v>23119.97522</v>
      </c>
      <c r="W230">
        <f t="shared" si="67"/>
        <v>2.311997522</v>
      </c>
      <c r="Y230">
        <v>3900000</v>
      </c>
      <c r="Z230">
        <v>45.775799999999997</v>
      </c>
      <c r="AA230">
        <v>90.082300000000004</v>
      </c>
      <c r="AB230">
        <v>44.3065</v>
      </c>
      <c r="AD230">
        <f t="shared" si="73"/>
        <v>45517.744145790137</v>
      </c>
      <c r="AE230">
        <f t="shared" si="74"/>
        <v>2.3217954371952128</v>
      </c>
      <c r="AF230">
        <f t="shared" si="66"/>
        <v>2321.7954371952128</v>
      </c>
      <c r="AG230">
        <f t="shared" si="75"/>
        <v>37.041602060263266</v>
      </c>
      <c r="AH230">
        <f t="shared" si="76"/>
        <v>1.6257396184438139E-2</v>
      </c>
    </row>
    <row r="231" spans="2:34" x14ac:dyDescent="0.2">
      <c r="B231">
        <v>760</v>
      </c>
      <c r="C231">
        <v>4000000</v>
      </c>
      <c r="E231">
        <v>700.04921000000002</v>
      </c>
      <c r="F231">
        <v>-583617.94513000001</v>
      </c>
      <c r="G231">
        <v>2533543.4021200002</v>
      </c>
      <c r="H231">
        <v>2380.0283899999999</v>
      </c>
      <c r="J231">
        <f t="shared" si="68"/>
        <v>697.75352063996252</v>
      </c>
      <c r="K231">
        <f t="shared" si="69"/>
        <v>0.33377250768555117</v>
      </c>
      <c r="L231" s="2">
        <f t="shared" si="70"/>
        <v>0.99951826703080449</v>
      </c>
      <c r="M231">
        <f t="shared" si="71"/>
        <v>81.946669999975711</v>
      </c>
      <c r="N231">
        <f t="shared" si="72"/>
        <v>-3.9272984999988694</v>
      </c>
      <c r="P231">
        <f t="shared" si="65"/>
        <v>760</v>
      </c>
      <c r="Q231">
        <v>4000000</v>
      </c>
      <c r="R231">
        <v>700.04921000000002</v>
      </c>
      <c r="S231">
        <v>-583617.94513000001</v>
      </c>
      <c r="T231">
        <v>2533543.4021200002</v>
      </c>
      <c r="U231">
        <v>2380.0283899999999</v>
      </c>
      <c r="V231">
        <v>25046.098910000001</v>
      </c>
      <c r="W231">
        <f t="shared" si="67"/>
        <v>2.5046098910000003</v>
      </c>
      <c r="Y231">
        <v>4000000</v>
      </c>
      <c r="Z231">
        <v>45.354700000000001</v>
      </c>
      <c r="AA231">
        <v>90.622</v>
      </c>
      <c r="AB231">
        <v>45.267299999999999</v>
      </c>
      <c r="AD231">
        <f t="shared" si="73"/>
        <v>48543.621412165332</v>
      </c>
      <c r="AE231">
        <f t="shared" si="74"/>
        <v>2.358442208315275</v>
      </c>
      <c r="AF231">
        <f t="shared" si="66"/>
        <v>2358.4422083152749</v>
      </c>
      <c r="AG231">
        <f t="shared" si="75"/>
        <v>38.464432650534157</v>
      </c>
      <c r="AH231">
        <f t="shared" si="76"/>
        <v>1.5656021901356114E-2</v>
      </c>
    </row>
    <row r="232" spans="2:34" x14ac:dyDescent="0.2">
      <c r="B232">
        <v>780</v>
      </c>
      <c r="C232">
        <v>4100000</v>
      </c>
      <c r="E232">
        <v>700.02557000000002</v>
      </c>
      <c r="F232">
        <v>-583609.48690999998</v>
      </c>
      <c r="G232">
        <v>2533543.4021200002</v>
      </c>
      <c r="H232">
        <v>2545.7919200000001</v>
      </c>
      <c r="J232">
        <f t="shared" si="68"/>
        <v>706.21174063999206</v>
      </c>
      <c r="K232">
        <f t="shared" si="69"/>
        <v>0.34255599472990778</v>
      </c>
      <c r="L232" s="2">
        <f t="shared" si="70"/>
        <v>0.99951826703080449</v>
      </c>
      <c r="M232">
        <f t="shared" si="71"/>
        <v>90.404890000005253</v>
      </c>
      <c r="N232">
        <f t="shared" si="72"/>
        <v>-4.0770889999985229</v>
      </c>
      <c r="P232">
        <f t="shared" si="65"/>
        <v>780</v>
      </c>
      <c r="Q232">
        <v>4100000</v>
      </c>
      <c r="R232">
        <v>700.02557000000002</v>
      </c>
      <c r="S232">
        <v>-583609.48690999998</v>
      </c>
      <c r="T232">
        <v>2533543.4021200002</v>
      </c>
      <c r="U232">
        <v>2545.7919200000001</v>
      </c>
      <c r="V232">
        <v>27060.426490000002</v>
      </c>
      <c r="W232">
        <f t="shared" si="67"/>
        <v>2.7060426490000005</v>
      </c>
      <c r="Y232">
        <v>4100000</v>
      </c>
      <c r="Z232">
        <v>45.723399999999998</v>
      </c>
      <c r="AA232">
        <v>90.4251</v>
      </c>
      <c r="AB232">
        <v>44.701700000000002</v>
      </c>
      <c r="AD232">
        <f t="shared" si="73"/>
        <v>46746.652475029885</v>
      </c>
      <c r="AE232">
        <f t="shared" si="74"/>
        <v>2.6460706765111182</v>
      </c>
      <c r="AF232">
        <f t="shared" si="66"/>
        <v>2646.0706765111181</v>
      </c>
      <c r="AG232">
        <f t="shared" si="75"/>
        <v>36.090812974952556</v>
      </c>
      <c r="AH232">
        <f t="shared" si="76"/>
        <v>1.6685686754075994E-2</v>
      </c>
    </row>
    <row r="233" spans="2:34" x14ac:dyDescent="0.2">
      <c r="B233">
        <v>800</v>
      </c>
      <c r="C233">
        <v>4200000</v>
      </c>
      <c r="E233">
        <v>700.00696000000005</v>
      </c>
      <c r="F233">
        <v>-583597.02645999996</v>
      </c>
      <c r="G233">
        <v>2533543.4021200002</v>
      </c>
      <c r="H233">
        <v>2707.3257400000002</v>
      </c>
      <c r="J233">
        <f t="shared" si="68"/>
        <v>718.67219064000528</v>
      </c>
      <c r="K233">
        <f t="shared" si="69"/>
        <v>0.35133948177426438</v>
      </c>
      <c r="L233" s="2">
        <f t="shared" si="70"/>
        <v>0.99951826703080449</v>
      </c>
      <c r="M233">
        <f t="shared" si="71"/>
        <v>102.86534000001848</v>
      </c>
      <c r="N233">
        <f t="shared" si="72"/>
        <v>-3.8769774999993389</v>
      </c>
      <c r="P233">
        <f t="shared" si="65"/>
        <v>800</v>
      </c>
      <c r="Q233">
        <v>4200000</v>
      </c>
      <c r="R233">
        <v>700.00696000000005</v>
      </c>
      <c r="S233">
        <v>-583597.02645999996</v>
      </c>
      <c r="T233">
        <v>2533543.4021200002</v>
      </c>
      <c r="U233">
        <v>2707.3257400000002</v>
      </c>
      <c r="V233">
        <v>28855.284250000001</v>
      </c>
      <c r="W233">
        <f t="shared" si="67"/>
        <v>2.8855284250000004</v>
      </c>
      <c r="Y233">
        <v>4200000</v>
      </c>
      <c r="Z233">
        <v>45.364400000000003</v>
      </c>
      <c r="AA233">
        <v>90.389700000000005</v>
      </c>
      <c r="AB233">
        <v>45.025300000000001</v>
      </c>
      <c r="AD233">
        <f t="shared" si="73"/>
        <v>47769.230255833507</v>
      </c>
      <c r="AE233">
        <f t="shared" si="74"/>
        <v>2.7611781821772556</v>
      </c>
      <c r="AF233">
        <f t="shared" si="66"/>
        <v>2761.1781821772556</v>
      </c>
      <c r="AG233">
        <f t="shared" si="75"/>
        <v>35.95828807507867</v>
      </c>
      <c r="AH233">
        <f t="shared" si="76"/>
        <v>1.6747182144562715E-2</v>
      </c>
    </row>
    <row r="234" spans="2:34" x14ac:dyDescent="0.2">
      <c r="B234">
        <v>820</v>
      </c>
      <c r="C234">
        <v>4300000</v>
      </c>
      <c r="E234">
        <v>700.06506999999999</v>
      </c>
      <c r="F234">
        <v>-583582.75624999998</v>
      </c>
      <c r="G234">
        <v>2533543.4021200002</v>
      </c>
      <c r="H234">
        <v>2935.7911800000002</v>
      </c>
      <c r="J234">
        <f t="shared" si="68"/>
        <v>732.94240063999314</v>
      </c>
      <c r="K234">
        <f t="shared" si="69"/>
        <v>0.36012296881862099</v>
      </c>
      <c r="L234" s="2">
        <f t="shared" si="70"/>
        <v>0.99951826703080449</v>
      </c>
      <c r="M234">
        <f t="shared" si="71"/>
        <v>117.13555000000633</v>
      </c>
      <c r="N234">
        <f t="shared" si="72"/>
        <v>-3.7864895000006071</v>
      </c>
      <c r="P234">
        <f t="shared" si="65"/>
        <v>820</v>
      </c>
      <c r="Q234">
        <v>4300000</v>
      </c>
      <c r="R234">
        <v>700.06506999999999</v>
      </c>
      <c r="S234">
        <v>-583582.75624999998</v>
      </c>
      <c r="T234">
        <v>2533543.4021200002</v>
      </c>
      <c r="U234">
        <v>2935.7911800000002</v>
      </c>
      <c r="V234">
        <v>31091.563569999998</v>
      </c>
      <c r="W234">
        <f t="shared" si="67"/>
        <v>3.1091563569999998</v>
      </c>
      <c r="Y234">
        <v>4300000</v>
      </c>
      <c r="Z234">
        <v>45.305399999999999</v>
      </c>
      <c r="AA234">
        <v>91.959800000000001</v>
      </c>
      <c r="AB234">
        <v>46.654400000000003</v>
      </c>
      <c r="AD234">
        <f t="shared" si="73"/>
        <v>53144.242766760668</v>
      </c>
      <c r="AE234">
        <f t="shared" si="74"/>
        <v>2.6742601882804968</v>
      </c>
      <c r="AF234">
        <f t="shared" si="66"/>
        <v>2674.260188280497</v>
      </c>
      <c r="AG234">
        <f t="shared" si="75"/>
        <v>39.02861340749179</v>
      </c>
      <c r="AH234">
        <f t="shared" si="76"/>
        <v>1.5429705219412273E-2</v>
      </c>
    </row>
    <row r="235" spans="2:34" x14ac:dyDescent="0.2">
      <c r="B235">
        <v>840</v>
      </c>
      <c r="C235">
        <v>4400000</v>
      </c>
      <c r="E235">
        <v>699.97677999999996</v>
      </c>
      <c r="F235">
        <v>-583569.60433</v>
      </c>
      <c r="G235">
        <v>2533543.4021200002</v>
      </c>
      <c r="H235">
        <v>3095.1717400000002</v>
      </c>
      <c r="J235">
        <f t="shared" si="68"/>
        <v>746.09432063996792</v>
      </c>
      <c r="K235">
        <f t="shared" si="69"/>
        <v>0.3689064558629776</v>
      </c>
      <c r="L235" s="2">
        <f t="shared" si="70"/>
        <v>0.99951826703080449</v>
      </c>
      <c r="M235">
        <f t="shared" si="71"/>
        <v>130.28746999998111</v>
      </c>
      <c r="N235">
        <f t="shared" si="72"/>
        <v>-3.8424040000012609</v>
      </c>
      <c r="P235">
        <f t="shared" si="65"/>
        <v>840</v>
      </c>
      <c r="Q235">
        <v>4400000</v>
      </c>
      <c r="R235">
        <v>699.97677999999996</v>
      </c>
      <c r="S235">
        <v>-583569.60433</v>
      </c>
      <c r="T235">
        <v>2533543.4021200002</v>
      </c>
      <c r="U235">
        <v>3095.1717400000002</v>
      </c>
      <c r="V235">
        <v>32958.292540000002</v>
      </c>
      <c r="W235">
        <f t="shared" si="67"/>
        <v>3.2958292540000005</v>
      </c>
      <c r="Y235">
        <v>4400000</v>
      </c>
      <c r="Z235">
        <v>45.485999999999997</v>
      </c>
      <c r="AA235">
        <v>91.4983</v>
      </c>
      <c r="AB235">
        <v>46.012300000000003</v>
      </c>
      <c r="AD235">
        <f t="shared" si="73"/>
        <v>50980.046336471001</v>
      </c>
      <c r="AE235">
        <f t="shared" si="74"/>
        <v>2.955165430992774</v>
      </c>
      <c r="AF235">
        <f t="shared" si="66"/>
        <v>2955.165430992774</v>
      </c>
      <c r="AG235">
        <f t="shared" si="75"/>
        <v>36.54783798074147</v>
      </c>
      <c r="AH235">
        <f t="shared" si="76"/>
        <v>1.6477034847241126E-2</v>
      </c>
    </row>
    <row r="236" spans="2:34" x14ac:dyDescent="0.2">
      <c r="B236">
        <v>859</v>
      </c>
      <c r="C236">
        <v>4500000</v>
      </c>
      <c r="E236">
        <v>700.03268000000003</v>
      </c>
      <c r="F236">
        <v>-583550.60204000003</v>
      </c>
      <c r="G236">
        <v>2533543.4021200002</v>
      </c>
      <c r="H236">
        <v>3318.0737800000002</v>
      </c>
      <c r="J236">
        <f t="shared" si="68"/>
        <v>765.09661063994281</v>
      </c>
      <c r="K236">
        <f t="shared" si="69"/>
        <v>0.37725076855511636</v>
      </c>
      <c r="L236" s="2">
        <f t="shared" si="70"/>
        <v>0.99951826703080449</v>
      </c>
      <c r="M236">
        <f t="shared" si="71"/>
        <v>149.289759999956</v>
      </c>
      <c r="N236">
        <f t="shared" si="72"/>
        <v>-3.4998794736855321</v>
      </c>
      <c r="P236">
        <f t="shared" si="65"/>
        <v>859</v>
      </c>
      <c r="Q236">
        <v>4500000</v>
      </c>
      <c r="R236">
        <v>700.03268000000003</v>
      </c>
      <c r="S236">
        <v>-583550.60204000003</v>
      </c>
      <c r="T236">
        <v>2533543.4021200002</v>
      </c>
      <c r="U236">
        <v>3318.0737800000002</v>
      </c>
      <c r="V236">
        <v>35399.099130000002</v>
      </c>
      <c r="W236">
        <f t="shared" si="67"/>
        <v>3.5399099130000002</v>
      </c>
      <c r="Y236">
        <v>4500000</v>
      </c>
      <c r="Z236">
        <v>45.761400000000002</v>
      </c>
      <c r="AA236">
        <v>91.843500000000006</v>
      </c>
      <c r="AB236">
        <v>46.082099999999997</v>
      </c>
      <c r="AD236">
        <f t="shared" si="73"/>
        <v>51212.406467349734</v>
      </c>
      <c r="AE236">
        <f t="shared" si="74"/>
        <v>3.1596162990576384</v>
      </c>
      <c r="AF236">
        <f t="shared" si="66"/>
        <v>3159.6162990576386</v>
      </c>
      <c r="AG236">
        <f t="shared" si="75"/>
        <v>35.902341297599541</v>
      </c>
      <c r="AH236">
        <f t="shared" si="76"/>
        <v>1.6773279352682871E-2</v>
      </c>
    </row>
    <row r="237" spans="2:34" x14ac:dyDescent="0.2">
      <c r="B237">
        <v>878</v>
      </c>
      <c r="C237">
        <v>4600000</v>
      </c>
      <c r="E237">
        <v>700.05934999999999</v>
      </c>
      <c r="F237">
        <v>-583537.55724999995</v>
      </c>
      <c r="G237">
        <v>2533543.4021200002</v>
      </c>
      <c r="H237">
        <v>3503.67029</v>
      </c>
      <c r="J237">
        <f t="shared" si="68"/>
        <v>778.14140064001549</v>
      </c>
      <c r="K237">
        <f t="shared" si="69"/>
        <v>0.38559508124725517</v>
      </c>
      <c r="L237" s="2">
        <f t="shared" si="70"/>
        <v>0.99951826703080449</v>
      </c>
      <c r="M237">
        <f t="shared" si="71"/>
        <v>162.33455000002868</v>
      </c>
      <c r="N237">
        <f t="shared" si="72"/>
        <v>-3.8134321052593325</v>
      </c>
      <c r="P237">
        <f t="shared" si="65"/>
        <v>878</v>
      </c>
      <c r="Q237">
        <v>4600000</v>
      </c>
      <c r="R237">
        <v>700.05934999999999</v>
      </c>
      <c r="S237">
        <v>-583537.55724999995</v>
      </c>
      <c r="T237">
        <v>2533543.4021200002</v>
      </c>
      <c r="U237">
        <v>3503.67029</v>
      </c>
      <c r="V237">
        <v>37341.447699999997</v>
      </c>
      <c r="W237">
        <f t="shared" si="67"/>
        <v>3.7341447699999999</v>
      </c>
      <c r="Y237">
        <v>4600000</v>
      </c>
      <c r="Z237">
        <v>45.579700000000003</v>
      </c>
      <c r="AA237">
        <v>91.789100000000005</v>
      </c>
      <c r="AB237">
        <v>46.209400000000002</v>
      </c>
      <c r="AD237">
        <f t="shared" si="73"/>
        <v>51637.996795058913</v>
      </c>
      <c r="AE237">
        <f t="shared" si="74"/>
        <v>3.3055146358080831</v>
      </c>
      <c r="AF237">
        <f t="shared" si="66"/>
        <v>3305.5146358080833</v>
      </c>
      <c r="AG237">
        <f t="shared" si="75"/>
        <v>35.417313974925371</v>
      </c>
      <c r="AH237">
        <f t="shared" si="76"/>
        <v>1.7002983355156279E-2</v>
      </c>
    </row>
    <row r="238" spans="2:34" x14ac:dyDescent="0.2">
      <c r="B238">
        <v>893</v>
      </c>
      <c r="C238">
        <v>4700000</v>
      </c>
      <c r="E238">
        <v>699.94627000000003</v>
      </c>
      <c r="F238">
        <v>-583525.37644000002</v>
      </c>
      <c r="G238">
        <v>2533543.4021200002</v>
      </c>
      <c r="H238">
        <v>3672.8311699999999</v>
      </c>
      <c r="J238">
        <f t="shared" si="68"/>
        <v>790.32221063994803</v>
      </c>
      <c r="K238">
        <f t="shared" si="69"/>
        <v>0.39218269653052262</v>
      </c>
      <c r="L238" s="2">
        <f t="shared" si="70"/>
        <v>0.99951826703080449</v>
      </c>
      <c r="M238">
        <f t="shared" si="71"/>
        <v>174.51535999996122</v>
      </c>
      <c r="N238">
        <f t="shared" si="72"/>
        <v>-3.6879460000044975</v>
      </c>
      <c r="P238">
        <f t="shared" si="65"/>
        <v>893</v>
      </c>
      <c r="Q238">
        <v>4700000</v>
      </c>
      <c r="R238">
        <v>699.94627000000003</v>
      </c>
      <c r="S238">
        <v>-583525.37644000002</v>
      </c>
      <c r="T238">
        <v>2533543.4021200002</v>
      </c>
      <c r="U238">
        <v>3672.8311699999999</v>
      </c>
      <c r="V238">
        <v>38959.255570000001</v>
      </c>
      <c r="W238">
        <f t="shared" si="67"/>
        <v>3.8959255570000004</v>
      </c>
      <c r="Y238">
        <v>4700000</v>
      </c>
      <c r="Z238">
        <v>44.963000000000001</v>
      </c>
      <c r="AA238">
        <v>91.550600000000003</v>
      </c>
      <c r="AB238">
        <v>46.587600000000002</v>
      </c>
      <c r="AD238">
        <f t="shared" si="73"/>
        <v>52916.292891644662</v>
      </c>
      <c r="AE238">
        <f t="shared" si="74"/>
        <v>3.3654144697193611</v>
      </c>
      <c r="AF238">
        <f t="shared" si="66"/>
        <v>3365.414469719361</v>
      </c>
      <c r="AG238">
        <f t="shared" si="75"/>
        <v>35.684425060860484</v>
      </c>
      <c r="AH238">
        <f t="shared" si="76"/>
        <v>1.6875709752165995E-2</v>
      </c>
    </row>
    <row r="240" spans="2:34" x14ac:dyDescent="0.2">
      <c r="G240" s="2"/>
    </row>
    <row r="241" spans="7:20" x14ac:dyDescent="0.2">
      <c r="G241" s="2"/>
      <c r="L241" s="2"/>
    </row>
    <row r="242" spans="7:20" x14ac:dyDescent="0.2">
      <c r="G242" s="2"/>
      <c r="L242" s="2"/>
      <c r="T242" s="2"/>
    </row>
    <row r="243" spans="7:20" x14ac:dyDescent="0.2">
      <c r="G243" s="2"/>
      <c r="L243" s="2"/>
      <c r="T243" s="2"/>
    </row>
    <row r="244" spans="7:20" x14ac:dyDescent="0.2">
      <c r="G244" s="2"/>
      <c r="L244" s="2"/>
      <c r="T244" s="2"/>
    </row>
    <row r="245" spans="7:20" x14ac:dyDescent="0.2">
      <c r="G245" s="2"/>
      <c r="L245" s="2"/>
      <c r="T245" s="2"/>
    </row>
    <row r="246" spans="7:20" x14ac:dyDescent="0.2">
      <c r="L246" s="2"/>
    </row>
    <row r="247" spans="7:20" x14ac:dyDescent="0.2">
      <c r="L247" s="2"/>
    </row>
    <row r="248" spans="7:20" x14ac:dyDescent="0.2">
      <c r="L248" s="2"/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15E5-207C-BD48-9465-C44EDC3E4F05}">
  <dimension ref="A8:AW832"/>
  <sheetViews>
    <sheetView tabSelected="1" topLeftCell="O1" workbookViewId="0">
      <selection activeCell="AA19" sqref="AA19:AA818"/>
    </sheetView>
  </sheetViews>
  <sheetFormatPr baseColWidth="10" defaultRowHeight="16" x14ac:dyDescent="0.2"/>
  <cols>
    <col min="22" max="22" width="12" customWidth="1"/>
    <col min="23" max="24" width="13" customWidth="1"/>
    <col min="28" max="28" width="13.33203125" customWidth="1"/>
    <col min="38" max="38" width="12.5" customWidth="1"/>
    <col min="44" max="44" width="11.6640625" customWidth="1"/>
    <col min="45" max="47" width="12" customWidth="1"/>
    <col min="49" max="49" width="12.1640625" bestFit="1" customWidth="1"/>
    <col min="52" max="52" width="12.1640625" bestFit="1" customWidth="1"/>
  </cols>
  <sheetData>
    <row r="8" spans="15:49" x14ac:dyDescent="0.2">
      <c r="V8" t="s">
        <v>50</v>
      </c>
      <c r="AA8" t="s">
        <v>51</v>
      </c>
      <c r="AF8" t="s">
        <v>53</v>
      </c>
      <c r="AK8" t="s">
        <v>53</v>
      </c>
    </row>
    <row r="9" spans="15:49" x14ac:dyDescent="0.2">
      <c r="AR9" t="s">
        <v>45</v>
      </c>
      <c r="AT9" t="s">
        <v>52</v>
      </c>
      <c r="AV9" t="s">
        <v>58</v>
      </c>
    </row>
    <row r="10" spans="15:49" x14ac:dyDescent="0.2">
      <c r="V10" s="3" t="s">
        <v>38</v>
      </c>
      <c r="W10" s="3"/>
      <c r="X10" s="3"/>
      <c r="AA10" s="3" t="s">
        <v>38</v>
      </c>
      <c r="AB10" s="3"/>
      <c r="AC10" s="3"/>
      <c r="AF10" s="3" t="s">
        <v>38</v>
      </c>
      <c r="AG10" s="3"/>
      <c r="AH10" s="3"/>
      <c r="AK10" s="3" t="s">
        <v>38</v>
      </c>
      <c r="AL10" s="3"/>
      <c r="AM10" s="3"/>
    </row>
    <row r="11" spans="15:49" x14ac:dyDescent="0.2">
      <c r="V11">
        <v>-8.8670000000000009</v>
      </c>
      <c r="W11">
        <v>624433.14300000004</v>
      </c>
      <c r="X11" s="4"/>
      <c r="AA11">
        <v>14.625</v>
      </c>
      <c r="AB11">
        <v>705527.00100000005</v>
      </c>
      <c r="AC11" s="4"/>
      <c r="AF11">
        <v>57.753</v>
      </c>
      <c r="AG11">
        <v>776812.03099999996</v>
      </c>
      <c r="AH11" s="4"/>
      <c r="AK11" s="8">
        <v>197.22900000000001</v>
      </c>
      <c r="AL11" s="8">
        <v>1030015.045</v>
      </c>
      <c r="AM11" s="4"/>
      <c r="AR11">
        <v>-8.8670000000000009</v>
      </c>
      <c r="AS11">
        <v>624433.14300000004</v>
      </c>
      <c r="AT11" s="3">
        <v>14.625</v>
      </c>
      <c r="AU11" s="3">
        <v>705527.00100000005</v>
      </c>
      <c r="AV11">
        <v>57.753</v>
      </c>
      <c r="AW11">
        <v>776812.03099999996</v>
      </c>
    </row>
    <row r="12" spans="15:49" x14ac:dyDescent="0.2">
      <c r="V12">
        <v>169339.065</v>
      </c>
      <c r="W12">
        <v>285.48099999999999</v>
      </c>
      <c r="X12" s="4"/>
      <c r="AA12">
        <v>54597.728000000003</v>
      </c>
      <c r="AB12">
        <v>53.609000000000002</v>
      </c>
      <c r="AC12" s="4"/>
      <c r="AF12">
        <v>168386.81700000001</v>
      </c>
      <c r="AG12">
        <v>78.087000000000003</v>
      </c>
      <c r="AH12" s="4"/>
      <c r="AK12" s="8">
        <v>120307.145</v>
      </c>
      <c r="AL12" s="8">
        <v>-5.2</v>
      </c>
      <c r="AM12" s="4"/>
      <c r="AR12">
        <v>169339.065</v>
      </c>
      <c r="AS12">
        <v>285.48099999999999</v>
      </c>
      <c r="AT12" s="3">
        <v>54597.728000000003</v>
      </c>
      <c r="AU12" s="3">
        <v>53.609000000000002</v>
      </c>
      <c r="AV12">
        <v>168386.81700000001</v>
      </c>
      <c r="AW12">
        <v>78.087000000000003</v>
      </c>
    </row>
    <row r="13" spans="15:49" x14ac:dyDescent="0.2">
      <c r="V13">
        <v>202.42500000000001</v>
      </c>
      <c r="W13">
        <v>169.511</v>
      </c>
      <c r="X13" s="4"/>
      <c r="AA13">
        <v>-386.34399999999999</v>
      </c>
      <c r="AB13">
        <v>421.13799999999998</v>
      </c>
      <c r="AC13" s="4"/>
      <c r="AF13">
        <v>474.39299999999997</v>
      </c>
      <c r="AG13">
        <v>125.959</v>
      </c>
      <c r="AH13" s="4"/>
      <c r="AK13" s="8">
        <v>60.555</v>
      </c>
      <c r="AL13" s="8">
        <v>-280.67700000000002</v>
      </c>
      <c r="AM13" s="4"/>
      <c r="AR13">
        <v>202.42500000000001</v>
      </c>
      <c r="AS13">
        <v>169.511</v>
      </c>
      <c r="AT13" s="3">
        <v>-386.34399999999999</v>
      </c>
      <c r="AU13" s="3">
        <v>421.13799999999998</v>
      </c>
      <c r="AV13">
        <v>474.39299999999997</v>
      </c>
      <c r="AW13">
        <v>125.959</v>
      </c>
    </row>
    <row r="14" spans="15:49" x14ac:dyDescent="0.2">
      <c r="O14" t="s">
        <v>41</v>
      </c>
      <c r="V14">
        <v>-4948.7730000000001</v>
      </c>
      <c r="W14" s="3"/>
      <c r="X14" s="3"/>
      <c r="AA14">
        <v>2968.616</v>
      </c>
      <c r="AB14" s="3"/>
      <c r="AC14" s="3"/>
      <c r="AF14">
        <v>-11377.882</v>
      </c>
      <c r="AG14" s="3"/>
      <c r="AH14" s="3"/>
      <c r="AK14" s="8">
        <v>-22038.723000000002</v>
      </c>
      <c r="AL14" s="7"/>
      <c r="AM14" s="3"/>
      <c r="AR14">
        <v>-4948.7730000000001</v>
      </c>
      <c r="AS14" s="3"/>
      <c r="AT14" s="3">
        <v>2968.616</v>
      </c>
      <c r="AU14" s="3"/>
      <c r="AV14">
        <v>-11377.882</v>
      </c>
      <c r="AW14" s="3"/>
    </row>
    <row r="15" spans="15:49" x14ac:dyDescent="0.2">
      <c r="O15" t="s">
        <v>42</v>
      </c>
      <c r="V15">
        <v>5014.6639999999998</v>
      </c>
      <c r="W15" s="3"/>
      <c r="X15" s="3"/>
      <c r="AA15">
        <v>2938.01</v>
      </c>
      <c r="AB15" s="3"/>
      <c r="AC15" s="3"/>
      <c r="AF15">
        <v>4557.817</v>
      </c>
      <c r="AG15" s="3"/>
      <c r="AH15" s="3"/>
      <c r="AK15" s="8">
        <v>2292.7930000000001</v>
      </c>
      <c r="AL15" s="7"/>
      <c r="AM15" s="3"/>
      <c r="AR15">
        <v>5014.6639999999998</v>
      </c>
      <c r="AS15" s="3"/>
      <c r="AT15" s="3">
        <v>2938.01</v>
      </c>
      <c r="AU15" s="3"/>
      <c r="AV15">
        <v>4557.817</v>
      </c>
      <c r="AW15" s="3"/>
    </row>
    <row r="16" spans="15:49" x14ac:dyDescent="0.2">
      <c r="R16" t="s">
        <v>37</v>
      </c>
      <c r="V16">
        <v>154.553</v>
      </c>
      <c r="W16" s="3"/>
      <c r="X16" s="3"/>
      <c r="AA16">
        <v>-84.545000000000002</v>
      </c>
      <c r="AB16" s="3"/>
      <c r="AC16" s="3"/>
      <c r="AF16">
        <v>199.44</v>
      </c>
      <c r="AG16" s="3"/>
      <c r="AH16" s="3"/>
      <c r="AK16" s="8">
        <v>-117.56399999999999</v>
      </c>
      <c r="AL16" s="7"/>
      <c r="AM16" s="3"/>
      <c r="AR16">
        <v>154.553</v>
      </c>
      <c r="AS16" s="3"/>
      <c r="AT16" s="3">
        <v>-84.545000000000002</v>
      </c>
      <c r="AU16" s="3"/>
      <c r="AV16">
        <v>199.44</v>
      </c>
      <c r="AW16" s="3"/>
    </row>
    <row r="17" spans="1:48" x14ac:dyDescent="0.2">
      <c r="B17" t="s">
        <v>25</v>
      </c>
      <c r="C17" t="s">
        <v>36</v>
      </c>
      <c r="D17" t="s">
        <v>17</v>
      </c>
      <c r="E17" t="s">
        <v>25</v>
      </c>
      <c r="F17" t="s">
        <v>36</v>
      </c>
      <c r="G17" t="s">
        <v>17</v>
      </c>
      <c r="H17" t="s">
        <v>25</v>
      </c>
      <c r="I17" t="s">
        <v>36</v>
      </c>
      <c r="J17" t="s">
        <v>17</v>
      </c>
      <c r="K17" t="s">
        <v>25</v>
      </c>
      <c r="L17" t="s">
        <v>36</v>
      </c>
      <c r="M17" t="s">
        <v>17</v>
      </c>
      <c r="N17" t="s">
        <v>25</v>
      </c>
      <c r="O17" t="s">
        <v>36</v>
      </c>
      <c r="P17" t="s">
        <v>17</v>
      </c>
      <c r="R17" t="s">
        <v>19</v>
      </c>
      <c r="S17" t="s">
        <v>18</v>
      </c>
      <c r="T17" t="s">
        <v>17</v>
      </c>
      <c r="W17" t="s">
        <v>39</v>
      </c>
      <c r="X17" t="s">
        <v>46</v>
      </c>
      <c r="Y17" t="s">
        <v>40</v>
      </c>
      <c r="AB17" t="s">
        <v>39</v>
      </c>
      <c r="AC17" t="s">
        <v>46</v>
      </c>
      <c r="AD17" t="s">
        <v>40</v>
      </c>
      <c r="AG17" t="s">
        <v>39</v>
      </c>
      <c r="AH17" t="s">
        <v>46</v>
      </c>
      <c r="AI17" t="s">
        <v>40</v>
      </c>
      <c r="AL17" t="s">
        <v>39</v>
      </c>
      <c r="AM17" t="s">
        <v>46</v>
      </c>
      <c r="AN17" t="s">
        <v>40</v>
      </c>
      <c r="AQ17" t="s">
        <v>59</v>
      </c>
    </row>
    <row r="18" spans="1:48" x14ac:dyDescent="0.2">
      <c r="V18" s="1"/>
      <c r="W18" s="1"/>
      <c r="X18" s="1"/>
      <c r="Y18" s="5"/>
      <c r="Z18" s="5"/>
      <c r="AA18" s="1"/>
      <c r="AB18" s="1"/>
      <c r="AC18" s="1"/>
      <c r="AD18" s="5"/>
      <c r="AE18" s="5"/>
      <c r="AF18" s="1"/>
      <c r="AG18" s="1"/>
      <c r="AH18" s="1"/>
      <c r="AI18" s="5"/>
      <c r="AJ18" s="5"/>
      <c r="AK18" s="1"/>
      <c r="AL18" s="1"/>
      <c r="AM18" s="1"/>
      <c r="AN18" s="5"/>
      <c r="AO18" s="5"/>
      <c r="AP18" s="5" t="s">
        <v>17</v>
      </c>
      <c r="AQ18" t="s">
        <v>18</v>
      </c>
      <c r="AR18" t="s">
        <v>19</v>
      </c>
      <c r="AT18" t="s">
        <v>19</v>
      </c>
      <c r="AV18" t="s">
        <v>19</v>
      </c>
    </row>
    <row r="19" spans="1:48" x14ac:dyDescent="0.2">
      <c r="A19">
        <v>1</v>
      </c>
      <c r="B19">
        <v>2.9750733220381758</v>
      </c>
      <c r="C19">
        <v>774.45761881749092</v>
      </c>
      <c r="D19">
        <v>300</v>
      </c>
      <c r="E19">
        <v>4.5024427780300424</v>
      </c>
      <c r="F19">
        <v>784.64310927832616</v>
      </c>
      <c r="G19">
        <v>400</v>
      </c>
      <c r="H19">
        <v>6.9723390616968093</v>
      </c>
      <c r="I19">
        <v>810.66556684647639</v>
      </c>
      <c r="J19">
        <v>500</v>
      </c>
      <c r="K19">
        <v>6.2127090911921838</v>
      </c>
      <c r="L19">
        <v>844.89837358905527</v>
      </c>
      <c r="M19">
        <v>600</v>
      </c>
      <c r="N19">
        <v>7.1885218528913306</v>
      </c>
      <c r="O19">
        <v>858.91938543489653</v>
      </c>
      <c r="P19">
        <v>700</v>
      </c>
      <c r="R19">
        <v>2.9750733220381758</v>
      </c>
      <c r="S19">
        <v>774.45761881749092</v>
      </c>
      <c r="T19">
        <v>300</v>
      </c>
      <c r="V19" s="1">
        <f>(8.314*T19/S19)*(1+(V$11+$V$12/$T19+$V$13/($T19^2))/S19+(V$14+$V$15/$T19+$V$16/($T19^2))/(S19^2) + (W$11+$W$12/$T19+$W$13/($T19^2))/(S19^3)  )</f>
        <v>5.5088765888627131</v>
      </c>
      <c r="W19" s="1">
        <f>(ABS(V19-$R19)/$R19)</f>
        <v>0.85167758658420856</v>
      </c>
      <c r="X19" s="1">
        <f>ABS(V19-$R19)</f>
        <v>2.5338032668245374</v>
      </c>
      <c r="Y19" s="5">
        <f>(V19-R19)^2</f>
        <v>6.4201589949706976</v>
      </c>
      <c r="Z19" s="5"/>
      <c r="AA19" s="1">
        <f>(8.314*T19/S19)*(1+(AA$11+$AA$12/$T19+$AA$13/($T19^2))/S19+(AA$14+$AA$15/$T19+$AA$16/($T19^2))/(S19^2) + (AB$11+$AB$12/$T19+$AB$13/($T19^2))/(S19^3)  )</f>
        <v>4.0590751745223317</v>
      </c>
      <c r="AB19" s="1">
        <f>(ABS(AA19-$R19)/$R19)</f>
        <v>0.36436139050903238</v>
      </c>
      <c r="AC19" s="1">
        <f>ABS(AA19-$R19)</f>
        <v>1.0840018524841559</v>
      </c>
      <c r="AD19" s="5">
        <f>(AA19-R19)^2</f>
        <v>1.1750600161890818</v>
      </c>
      <c r="AE19" s="5"/>
      <c r="AF19" s="1">
        <f>(8.314*T19/S19)*(1+(AF$11+$AF$12/$T19+$AF$13/($T19^2))/S19+(AF$14+$AF$15/$T19+$AF$16/($T19^2))/(S19^2) + (AG$11+$AG$12/$T19+$AG$13/($T19^2))/(S19^3)  )</f>
        <v>5.7392550848728963</v>
      </c>
      <c r="AG19" s="1">
        <f>(ABS(AF19-$R19)/$R19)</f>
        <v>0.92911382800509379</v>
      </c>
      <c r="AH19" s="1">
        <f>ABS(AF19-$R19)</f>
        <v>2.7641817628347205</v>
      </c>
      <c r="AI19" s="5">
        <f>(AF19-R19)^2</f>
        <v>7.6407008179880629</v>
      </c>
      <c r="AJ19" s="5"/>
      <c r="AK19" s="1">
        <f>(8.314*T19/S19)*(1+(AK$11+$AK$12/$T19+$AK$13/($T19^2))/S19+(AK$14+$AK$15/$T19+$AK$16/($T19^2))/(S19^2) + (AL$11+$AL$12/$T19+$AL$13/($T19^2))/(S19^3)  )</f>
        <v>5.5972536709424903</v>
      </c>
      <c r="AL19" s="1">
        <f>(ABS(AK19-$R19)/$R19)</f>
        <v>0.88138343666363828</v>
      </c>
      <c r="AM19" s="1">
        <f>ABS(AK19-$R19)</f>
        <v>2.6221803489043145</v>
      </c>
      <c r="AN19" s="5">
        <f>(AK19-R19)^2</f>
        <v>6.8758297821799523</v>
      </c>
      <c r="AO19" s="5"/>
      <c r="AP19">
        <v>300</v>
      </c>
      <c r="AQ19">
        <v>1000</v>
      </c>
      <c r="AR19" s="1">
        <f>(8.314*AP19/AQ19)*(1+(AR$11+$AR$12/$AP19+$AR$13/($AP19^2))/AQ19+(AR$14+$AR$15/$AP19+$AR$16/($AP19^2))/(AQ19^2) + (AS$11+$AS$12/$AP19+$AS$13/($AP19^2))/(AQ19^3)  )</f>
        <v>3.8692304549880316</v>
      </c>
      <c r="AT19" s="1">
        <f>(8.314*AP19/AQ19)*(1+(AT$11+$AT$12/$AP19+$AT$13/($AP19^2))/AQ19+(AT$14+$AT$15/$AP19+$AT$16/($AP19^2))/(AQ19^2) + (AU$11+$AU$12/$AP19+$AU$13/($AP19^2))/(AQ19^3)  )</f>
        <v>2.993780950914533</v>
      </c>
      <c r="AV19" s="1">
        <f>(8.314*AP19/AQ19)*(1+(AV$11+$AV$12/$AP19+$AV$13/($AP19^2))/AQ19+(AV$14+$AV$15/$AP19+$AV$16/($AP19^2))/(AQ19^2) + (AW$11+$AW$12/$AP19+$AW$13/($AP19^2))/(AQ19^3)  )</f>
        <v>4.0118253873030509</v>
      </c>
    </row>
    <row r="20" spans="1:48" x14ac:dyDescent="0.2">
      <c r="A20">
        <v>2</v>
      </c>
      <c r="B20">
        <v>2.9678226191958825</v>
      </c>
      <c r="C20">
        <v>758.79065587931814</v>
      </c>
      <c r="D20">
        <v>300</v>
      </c>
      <c r="E20">
        <v>4.2717663631708351</v>
      </c>
      <c r="F20">
        <v>767.51597331878463</v>
      </c>
      <c r="G20">
        <v>400</v>
      </c>
      <c r="H20">
        <v>5.129393687851441</v>
      </c>
      <c r="I20">
        <v>770.6089894915184</v>
      </c>
      <c r="J20">
        <v>500</v>
      </c>
      <c r="K20">
        <v>5.8679362105186765</v>
      </c>
      <c r="L20">
        <v>822.22851762184268</v>
      </c>
      <c r="M20">
        <v>600</v>
      </c>
      <c r="N20">
        <v>7.8209785732750348</v>
      </c>
      <c r="O20">
        <v>802.58781426443363</v>
      </c>
      <c r="P20">
        <v>700</v>
      </c>
      <c r="R20">
        <v>2.9678226191958825</v>
      </c>
      <c r="S20">
        <v>758.79065587931814</v>
      </c>
      <c r="T20">
        <v>300</v>
      </c>
      <c r="V20" s="1">
        <f>(8.314*T20/S20)*(1+(V$11+$V$12/$T20+$V$13/($T20^2))/S20+(V$14+$V$15/$T20+$V$16/($T20^2))/(S20^2) + (W$11+$W$12/$T20+$W$13/($T20^2))/(S20^3)  )</f>
        <v>5.6704611509550027</v>
      </c>
      <c r="W20" s="1">
        <f>(ABS(V20-$R20)/$R20)</f>
        <v>0.9106469215102172</v>
      </c>
      <c r="X20" s="1">
        <f t="shared" ref="X20:X83" si="0">ABS(V20-$R20)</f>
        <v>2.7026385317591202</v>
      </c>
      <c r="Y20" s="5">
        <f>(V20-R20)^2</f>
        <v>7.3042550333490928</v>
      </c>
      <c r="Z20" s="5"/>
      <c r="AA20" s="1">
        <f t="shared" ref="AA20:AA83" si="1">(8.314*T20/S20)*(1+(AA$11+$AA$12/$T20+$AA$13/($T20^2))/S20+(AA$14+$AA$15/$T20+$AA$16/($T20^2))/(S20^2) + (AB$11+$AB$12/$T20+$AB$13/($T20^2))/(S20^3)  )</f>
        <v>4.1611107933523934</v>
      </c>
      <c r="AB20" s="1">
        <f t="shared" ref="AB20:AB83" si="2">(ABS(AA20-$R20)/$R20)</f>
        <v>0.40207530141401332</v>
      </c>
      <c r="AC20" s="1">
        <f t="shared" ref="AC20:AC83" si="3">ABS(AA20-$R20)</f>
        <v>1.1932881741565109</v>
      </c>
      <c r="AD20" s="5">
        <f t="shared" ref="AD20:AD83" si="4">(AA20-R20)^2</f>
        <v>1.4239366665817794</v>
      </c>
      <c r="AE20" s="5"/>
      <c r="AF20" s="1">
        <f t="shared" ref="AF20:AF83" si="5">(8.314*T20/S20)*(1+(AF$11+$AF$12/$T20+$AF$13/($T20^2))/S20+(AF$14+$AF$15/$T20+$AF$16/($T20^2))/(S20^2) + (AG$11+$AG$12/$T20+$AG$13/($T20^2))/(S20^3)  )</f>
        <v>5.9097544670892237</v>
      </c>
      <c r="AG20" s="1">
        <f t="shared" ref="AG20:AG83" si="6">(ABS(AF20-$R20)/$R20)</f>
        <v>0.99127617293059234</v>
      </c>
      <c r="AH20" s="1">
        <f t="shared" ref="AH20:AH83" si="7">ABS(AF20-$R20)</f>
        <v>2.9419318478933412</v>
      </c>
      <c r="AI20" s="5">
        <f t="shared" ref="AI20:AI83" si="8">(AF20-R20)^2</f>
        <v>8.6549629976491289</v>
      </c>
      <c r="AJ20" s="5"/>
      <c r="AK20" s="1">
        <f t="shared" ref="AK20:AK83" si="9">(8.314*T20/S20)*(1+(AK$11+$AK$12/$T20+$AK$13/($T20^2))/S20+(AK$14+$AK$15/$T20+$AK$16/($T20^2))/(S20^2) + (AL$11+$AL$12/$T20+$AL$13/($T20^2))/(S20^3)  )</f>
        <v>5.7606728128243923</v>
      </c>
      <c r="AL20" s="1">
        <f t="shared" ref="AL20:AL83" si="10">(ABS(AK20-$R20)/$R20)</f>
        <v>0.94104350292512406</v>
      </c>
      <c r="AM20" s="1">
        <f t="shared" ref="AM20:AM83" si="11">ABS(AK20-$R20)</f>
        <v>2.7928501936285097</v>
      </c>
      <c r="AN20" s="5">
        <f t="shared" ref="AN20:AN83" si="12">(AK20-R20)^2</f>
        <v>7.8000122040508044</v>
      </c>
      <c r="AO20" s="5"/>
      <c r="AP20">
        <v>300</v>
      </c>
      <c r="AQ20">
        <v>700</v>
      </c>
      <c r="AR20" s="1">
        <f>(8.314*AP20/AQ20)*(1+(AR$11+$AR$12/$AP20+$AR$13/($AP20^2))/AQ20+(AR$14+$AR$15/$AP20+$AR$16/($AP20^2))/(AQ20^2) + (AS$11+$AS$12/$AP20+$AS$13/($AP20^2))/(AQ20^3)  )</f>
        <v>6.3618763320430842</v>
      </c>
      <c r="AT20" s="1">
        <f t="shared" ref="AT20:AT101" si="13">(8.314*AP20/AQ20)*(1+(AT$11+$AT$12/$AP20+$AT$13/($AP20^2))/AQ20+(AT$14+$AT$15/$AP20+$AT$16/($AP20^2))/(AQ20^2) + (AU$11+$AU$12/$AP20+$AU$13/($AP20^2))/(AQ20^3)  )</f>
        <v>4.5929311240385076</v>
      </c>
      <c r="AV20" s="1">
        <f t="shared" ref="AV20:AV101" si="14">(8.314*AP20/AQ20)*(1+(AV$11+$AV$12/$AP20+$AV$13/($AP20^2))/AQ20+(AV$14+$AV$15/$AP20+$AV$16/($AP20^2))/(AQ20^2) + (AW$11+$AW$12/$AP20+$AW$13/($AP20^2))/(AQ20^3)  )</f>
        <v>6.6396651673756866</v>
      </c>
    </row>
    <row r="21" spans="1:48" x14ac:dyDescent="0.2">
      <c r="A21">
        <v>3</v>
      </c>
      <c r="B21">
        <v>3.2683629898209068</v>
      </c>
      <c r="C21">
        <v>695.16491879385228</v>
      </c>
      <c r="D21">
        <v>300</v>
      </c>
      <c r="E21">
        <v>4.3663544285937492</v>
      </c>
      <c r="F21">
        <v>691.65905541755751</v>
      </c>
      <c r="G21">
        <v>400</v>
      </c>
      <c r="H21">
        <v>6.2206642255657396</v>
      </c>
      <c r="I21">
        <v>699.08834702416755</v>
      </c>
      <c r="J21">
        <v>500</v>
      </c>
      <c r="K21">
        <v>6.892658636405935</v>
      </c>
      <c r="L21">
        <v>718.77315453899507</v>
      </c>
      <c r="M21">
        <v>600</v>
      </c>
      <c r="N21">
        <v>8.2858250191804359</v>
      </c>
      <c r="O21">
        <v>757.79940514215104</v>
      </c>
      <c r="P21">
        <v>700</v>
      </c>
      <c r="R21">
        <v>3.2683629898209068</v>
      </c>
      <c r="S21">
        <v>695.16491879385228</v>
      </c>
      <c r="T21">
        <v>300</v>
      </c>
      <c r="V21" s="1">
        <f>(8.314*T21/S21)*(1+(V$11+$V$12/$T21+$V$13/($T21^2))/S21+(V$14+$V$15/$T21+$V$16/($T21^2))/(S21^2) + (W$11+$W$12/$T21+$W$13/($T21^2))/(S21^3)  )</f>
        <v>6.4255654034950647</v>
      </c>
      <c r="W21" s="1">
        <f>(ABS(V21-$R21)/$R21)</f>
        <v>0.96598891356530747</v>
      </c>
      <c r="X21" s="1">
        <f t="shared" si="0"/>
        <v>3.1572024136741579</v>
      </c>
      <c r="Y21" s="5">
        <f>(V21-R21)^2</f>
        <v>9.967927080909929</v>
      </c>
      <c r="Z21" s="5"/>
      <c r="AA21" s="1">
        <f t="shared" si="1"/>
        <v>4.6323451238096363</v>
      </c>
      <c r="AB21" s="1">
        <f t="shared" si="2"/>
        <v>0.41732883961688422</v>
      </c>
      <c r="AC21" s="1">
        <f t="shared" si="3"/>
        <v>1.3639821339887295</v>
      </c>
      <c r="AD21" s="5">
        <f t="shared" si="4"/>
        <v>1.8604472618404484</v>
      </c>
      <c r="AE21" s="5"/>
      <c r="AF21" s="1">
        <f t="shared" si="5"/>
        <v>6.7069245095263366</v>
      </c>
      <c r="AG21" s="1">
        <f t="shared" si="6"/>
        <v>1.0520745493736756</v>
      </c>
      <c r="AH21" s="1">
        <f t="shared" si="7"/>
        <v>3.4385615197054298</v>
      </c>
      <c r="AI21" s="5">
        <f t="shared" si="8"/>
        <v>11.823705324798915</v>
      </c>
      <c r="AJ21" s="5"/>
      <c r="AK21" s="1">
        <f t="shared" si="9"/>
        <v>6.5230970908875321</v>
      </c>
      <c r="AL21" s="1">
        <f t="shared" si="10"/>
        <v>0.9958300565767243</v>
      </c>
      <c r="AM21" s="1">
        <f t="shared" si="11"/>
        <v>3.2547341010666253</v>
      </c>
      <c r="AN21" s="5">
        <f t="shared" si="12"/>
        <v>10.593294068645973</v>
      </c>
      <c r="AO21" s="5"/>
      <c r="AP21">
        <v>300</v>
      </c>
      <c r="AQ21">
        <v>500</v>
      </c>
      <c r="AR21" s="1">
        <f>(8.314*AP21/AQ21)*(1+(AR$11+$AR$12/$AP21+$AR$13/($AP21^2))/AQ21+(AR$14+$AR$15/$AP21+$AR$16/($AP21^2))/(AQ21^2) + (AS$11+$AS$12/$AP21+$AS$13/($AP21^2))/(AQ21^3)  )</f>
        <v>10.458005248565915</v>
      </c>
      <c r="AT21" s="1">
        <f t="shared" si="13"/>
        <v>7.0375554996946441</v>
      </c>
      <c r="AV21" s="1">
        <f t="shared" si="14"/>
        <v>10.968788595590462</v>
      </c>
    </row>
    <row r="22" spans="1:48" x14ac:dyDescent="0.2">
      <c r="A22">
        <v>4</v>
      </c>
      <c r="B22">
        <v>4.4162589727071211</v>
      </c>
      <c r="C22">
        <v>662.86144219458868</v>
      </c>
      <c r="D22">
        <v>300</v>
      </c>
      <c r="E22">
        <v>6.816290729371616</v>
      </c>
      <c r="F22">
        <v>663.60145396422695</v>
      </c>
      <c r="G22">
        <v>400</v>
      </c>
      <c r="H22">
        <v>7.243227670660648</v>
      </c>
      <c r="I22">
        <v>660.47265388587846</v>
      </c>
      <c r="J22">
        <v>500</v>
      </c>
      <c r="K22">
        <v>8.759432782780836</v>
      </c>
      <c r="L22">
        <v>672.13518019794651</v>
      </c>
      <c r="M22">
        <v>600</v>
      </c>
      <c r="N22">
        <v>11.169270525808942</v>
      </c>
      <c r="O22">
        <v>658.50973121061315</v>
      </c>
      <c r="P22">
        <v>700</v>
      </c>
      <c r="R22">
        <v>4.4162589727071211</v>
      </c>
      <c r="S22">
        <v>662.86144219458868</v>
      </c>
      <c r="T22">
        <v>300</v>
      </c>
      <c r="V22" s="1">
        <f>(8.314*T22/S22)*(1+(V$11+$V$12/$T22+$V$13/($T22^2))/S22+(V$14+$V$15/$T22+$V$16/($T22^2))/(S22^2) + (W$11+$W$12/$T22+$W$13/($T22^2))/(S22^3)  )</f>
        <v>6.8825015462166181</v>
      </c>
      <c r="W22" s="1">
        <f>(ABS(V22-$R22)/$R22)</f>
        <v>0.55844609402462553</v>
      </c>
      <c r="X22" s="1">
        <f t="shared" si="0"/>
        <v>2.466242573509497</v>
      </c>
      <c r="Y22" s="5">
        <f>(V22-R22)^2</f>
        <v>6.0823524313907473</v>
      </c>
      <c r="Z22" s="5"/>
      <c r="AA22" s="1">
        <f t="shared" si="1"/>
        <v>4.913486157353363</v>
      </c>
      <c r="AB22" s="1">
        <f t="shared" si="2"/>
        <v>0.11259013289735742</v>
      </c>
      <c r="AC22" s="1">
        <f t="shared" si="3"/>
        <v>0.49722718464624194</v>
      </c>
      <c r="AD22" s="5">
        <f t="shared" si="4"/>
        <v>0.24723487315122797</v>
      </c>
      <c r="AE22" s="5"/>
      <c r="AF22" s="1">
        <f t="shared" si="5"/>
        <v>7.1895716853298763</v>
      </c>
      <c r="AG22" s="1">
        <f t="shared" si="6"/>
        <v>0.62797782688064219</v>
      </c>
      <c r="AH22" s="1">
        <f t="shared" si="7"/>
        <v>2.7733127126227552</v>
      </c>
      <c r="AI22" s="5">
        <f t="shared" si="8"/>
        <v>7.691263401994985</v>
      </c>
      <c r="AJ22" s="5"/>
      <c r="AK22" s="1">
        <f t="shared" si="9"/>
        <v>6.9834421325898717</v>
      </c>
      <c r="AL22" s="1">
        <f t="shared" si="10"/>
        <v>0.58130267625793097</v>
      </c>
      <c r="AM22" s="1">
        <f t="shared" si="11"/>
        <v>2.5671831598827506</v>
      </c>
      <c r="AN22" s="5">
        <f t="shared" si="12"/>
        <v>6.5904293763855843</v>
      </c>
      <c r="AO22" s="5"/>
      <c r="AP22">
        <v>300</v>
      </c>
      <c r="AQ22">
        <v>450</v>
      </c>
      <c r="AR22" s="1">
        <f>(8.314*AP22/AQ22)*(1+(AR$11+$AR$12/$AP22+$AR$13/($AP22^2))/AQ22+(AR$14+$AR$15/$AP22+$AR$16/($AP22^2))/(AQ22^2) + (AS$11+$AS$12/$AP22+$AS$13/($AP22^2))/(AQ22^3)  )</f>
        <v>12.288982527647487</v>
      </c>
      <c r="AT22" s="1">
        <f t="shared" si="13"/>
        <v>8.0887941149734992</v>
      </c>
      <c r="AV22" s="1">
        <f t="shared" si="14"/>
        <v>12.903738840070623</v>
      </c>
    </row>
    <row r="23" spans="1:48" x14ac:dyDescent="0.2">
      <c r="A23">
        <v>5</v>
      </c>
      <c r="B23">
        <v>4.7773007140513979</v>
      </c>
      <c r="C23">
        <v>517.67015617424477</v>
      </c>
      <c r="D23">
        <v>300</v>
      </c>
      <c r="E23">
        <v>6.9693994925388072</v>
      </c>
      <c r="F23">
        <v>527.22018866948008</v>
      </c>
      <c r="G23">
        <v>400</v>
      </c>
      <c r="H23">
        <v>10.692360179547215</v>
      </c>
      <c r="I23">
        <v>550.40994297261864</v>
      </c>
      <c r="J23">
        <v>500</v>
      </c>
      <c r="K23">
        <v>9.9410888126088715</v>
      </c>
      <c r="L23">
        <v>553.8243771434652</v>
      </c>
      <c r="M23">
        <v>600</v>
      </c>
      <c r="N23">
        <v>11.03915281082025</v>
      </c>
      <c r="O23">
        <v>579.15704977347741</v>
      </c>
      <c r="P23">
        <v>700</v>
      </c>
      <c r="R23">
        <v>4.7773007140513979</v>
      </c>
      <c r="S23">
        <v>517.67015617424477</v>
      </c>
      <c r="T23">
        <v>300</v>
      </c>
      <c r="V23" s="1">
        <f>(8.314*T23/S23)*(1+(V$11+$V$12/$T23+$V$13/($T23^2))/S23+(V$14+$V$15/$T23+$V$16/($T23^2))/(S23^2) + (W$11+$W$12/$T23+$W$13/($T23^2))/(S23^3)  )</f>
        <v>9.9222787357436744</v>
      </c>
      <c r="W23" s="1">
        <f>(ABS(V23-$R23)/$R23)</f>
        <v>1.0769634003903994</v>
      </c>
      <c r="X23" s="1">
        <f t="shared" si="0"/>
        <v>5.1449780216922765</v>
      </c>
      <c r="Y23" s="5">
        <f>(V23-R23)^2</f>
        <v>26.470798843696571</v>
      </c>
      <c r="Z23" s="5"/>
      <c r="AA23" s="1">
        <f t="shared" si="1"/>
        <v>6.7261221829038211</v>
      </c>
      <c r="AB23" s="1">
        <f t="shared" si="2"/>
        <v>0.40793359796681544</v>
      </c>
      <c r="AC23" s="1">
        <f t="shared" si="3"/>
        <v>1.9488214688524232</v>
      </c>
      <c r="AD23" s="5">
        <f t="shared" si="4"/>
        <v>3.7979051174601164</v>
      </c>
      <c r="AE23" s="5"/>
      <c r="AF23" s="1">
        <f t="shared" si="5"/>
        <v>10.40249235475183</v>
      </c>
      <c r="AG23" s="1">
        <f t="shared" si="6"/>
        <v>1.1774832645881275</v>
      </c>
      <c r="AH23" s="1">
        <f t="shared" si="7"/>
        <v>5.6251916407004323</v>
      </c>
      <c r="AI23" s="5">
        <f t="shared" si="8"/>
        <v>31.642780994606021</v>
      </c>
      <c r="AJ23" s="5"/>
      <c r="AK23" s="1">
        <f t="shared" si="9"/>
        <v>10.025938320152148</v>
      </c>
      <c r="AL23" s="1">
        <f t="shared" si="10"/>
        <v>1.0986617590688852</v>
      </c>
      <c r="AM23" s="1">
        <f t="shared" si="11"/>
        <v>5.2486376061007505</v>
      </c>
      <c r="AN23" s="5">
        <f t="shared" si="12"/>
        <v>27.548196720175017</v>
      </c>
      <c r="AO23" s="5"/>
      <c r="AP23">
        <v>300</v>
      </c>
      <c r="AQ23">
        <v>400</v>
      </c>
      <c r="AR23" s="1">
        <f>(8.314*AP23/AQ23)*(1+(AR$11+$AR$12/$AP23+$AR$13/($AP23^2))/AQ23+(AR$14+$AR$15/$AP23+$AR$16/($AP23^2))/(AQ23^2) + (AS$11+$AS$12/$AP23+$AS$13/($AP23^2))/(AQ23^3)  )</f>
        <v>14.765217739754972</v>
      </c>
      <c r="AT23" s="1">
        <f t="shared" si="13"/>
        <v>9.4852664459729876</v>
      </c>
      <c r="AV23" s="1">
        <f t="shared" si="14"/>
        <v>15.518538585063858</v>
      </c>
    </row>
    <row r="24" spans="1:48" x14ac:dyDescent="0.2">
      <c r="A24">
        <v>6</v>
      </c>
      <c r="B24">
        <v>5.2086751304557204</v>
      </c>
      <c r="C24">
        <v>516.9676235624961</v>
      </c>
      <c r="D24">
        <v>300</v>
      </c>
      <c r="E24">
        <v>6.7585199802956915</v>
      </c>
      <c r="F24">
        <v>506.33868853383399</v>
      </c>
      <c r="G24">
        <v>400</v>
      </c>
      <c r="H24">
        <v>7.1907452630439348</v>
      </c>
      <c r="I24">
        <v>518.99444641383923</v>
      </c>
      <c r="J24">
        <v>500</v>
      </c>
      <c r="K24">
        <v>10.662228092234933</v>
      </c>
      <c r="L24">
        <v>544.13751252671898</v>
      </c>
      <c r="M24">
        <v>600</v>
      </c>
      <c r="N24">
        <v>12.247956736135844</v>
      </c>
      <c r="O24">
        <v>551.95421370163729</v>
      </c>
      <c r="P24">
        <v>700</v>
      </c>
      <c r="R24">
        <v>5.2086751304557204</v>
      </c>
      <c r="S24">
        <v>516.9676235624961</v>
      </c>
      <c r="T24">
        <v>300</v>
      </c>
      <c r="V24" s="1">
        <f>(8.314*T24/S24)*(1+(V$11+$V$12/$T24+$V$13/($T24^2))/S24+(V$14+$V$15/$T24+$V$16/($T24^2))/(S24^2) + (W$11+$W$12/$T24+$W$13/($T24^2))/(S24^3)  )</f>
        <v>9.9426466273974423</v>
      </c>
      <c r="W24" s="1">
        <f>(ABS(V24-$R24)/$R24)</f>
        <v>0.9088628832429283</v>
      </c>
      <c r="X24" s="1">
        <f t="shared" si="0"/>
        <v>4.7339714969417219</v>
      </c>
      <c r="Y24" s="5">
        <f>(V24-R24)^2</f>
        <v>22.410486133856647</v>
      </c>
      <c r="Z24" s="5"/>
      <c r="AA24" s="1">
        <f t="shared" si="1"/>
        <v>6.737998826981034</v>
      </c>
      <c r="AB24" s="1">
        <f t="shared" si="2"/>
        <v>0.29361088150481546</v>
      </c>
      <c r="AC24" s="1">
        <f t="shared" si="3"/>
        <v>1.5293236965253136</v>
      </c>
      <c r="AD24" s="5">
        <f t="shared" si="4"/>
        <v>2.3388309687538498</v>
      </c>
      <c r="AE24" s="5"/>
      <c r="AF24" s="1">
        <f t="shared" si="5"/>
        <v>10.424023191282997</v>
      </c>
      <c r="AG24" s="1">
        <f t="shared" si="6"/>
        <v>1.0012811185578725</v>
      </c>
      <c r="AH24" s="1">
        <f t="shared" si="7"/>
        <v>5.2153480608272762</v>
      </c>
      <c r="AI24" s="5">
        <f t="shared" si="8"/>
        <v>27.199855395574829</v>
      </c>
      <c r="AJ24" s="5"/>
      <c r="AK24" s="1">
        <f t="shared" si="9"/>
        <v>10.046207639627047</v>
      </c>
      <c r="AL24" s="1">
        <f t="shared" si="10"/>
        <v>0.9287452928069404</v>
      </c>
      <c r="AM24" s="1">
        <f t="shared" si="11"/>
        <v>4.8375325091713268</v>
      </c>
      <c r="AN24" s="5">
        <f t="shared" si="12"/>
        <v>23.401720777289434</v>
      </c>
      <c r="AO24" s="5"/>
      <c r="AP24">
        <v>300</v>
      </c>
      <c r="AQ24">
        <v>350</v>
      </c>
      <c r="AR24" s="1">
        <f>(8.314*AP24/AQ24)*(1+(AR$11+$AR$12/$AP24+$AR$13/($AP24^2))/AQ24+(AR$14+$AR$15/$AP24+$AR$16/($AP24^2))/(AQ24^2) + (AS$11+$AS$12/$AP24+$AS$13/($AP24^2))/(AQ24^3)  )</f>
        <v>18.255602240767498</v>
      </c>
      <c r="AT24" s="1">
        <f t="shared" si="13"/>
        <v>11.420021041249125</v>
      </c>
      <c r="AV24" s="1">
        <f t="shared" si="14"/>
        <v>19.198705747629838</v>
      </c>
    </row>
    <row r="25" spans="1:48" x14ac:dyDescent="0.2">
      <c r="A25">
        <v>7</v>
      </c>
      <c r="B25">
        <v>6.1605249718897452</v>
      </c>
      <c r="C25">
        <v>468.3692430869857</v>
      </c>
      <c r="D25">
        <v>300</v>
      </c>
      <c r="E25">
        <v>7.838818413232822</v>
      </c>
      <c r="F25">
        <v>473.4197819093024</v>
      </c>
      <c r="G25">
        <v>400</v>
      </c>
      <c r="H25">
        <v>10.463597086453582</v>
      </c>
      <c r="I25">
        <v>451.30969884870814</v>
      </c>
      <c r="J25">
        <v>500</v>
      </c>
      <c r="K25">
        <v>12.50128129991827</v>
      </c>
      <c r="L25">
        <v>467.17355892935183</v>
      </c>
      <c r="M25">
        <v>600</v>
      </c>
      <c r="N25">
        <v>14.001603669625798</v>
      </c>
      <c r="O25">
        <v>461.17270599645479</v>
      </c>
      <c r="P25">
        <v>700</v>
      </c>
      <c r="R25">
        <v>6.1605249718897452</v>
      </c>
      <c r="S25">
        <v>468.3692430869857</v>
      </c>
      <c r="T25">
        <v>300</v>
      </c>
      <c r="V25" s="1">
        <f>(8.314*T25/S25)*(1+(V$11+$V$12/$T25+$V$13/($T25^2))/S25+(V$14+$V$15/$T25+$V$16/($T25^2))/(S25^2) + (W$11+$W$12/$T25+$W$13/($T25^2))/(S25^3)  )</f>
        <v>11.554994382150999</v>
      </c>
      <c r="W25" s="1">
        <f>(ABS(V25-$R25)/$R25)</f>
        <v>0.87565092826926683</v>
      </c>
      <c r="X25" s="1">
        <f t="shared" si="0"/>
        <v>5.3944694102612543</v>
      </c>
      <c r="Y25" s="5">
        <f>(V25-R25)^2</f>
        <v>29.100300218244403</v>
      </c>
      <c r="Z25" s="5"/>
      <c r="AA25" s="1">
        <f t="shared" si="1"/>
        <v>7.6696156666379576</v>
      </c>
      <c r="AB25" s="1">
        <f t="shared" si="2"/>
        <v>0.24496137936850174</v>
      </c>
      <c r="AC25" s="1">
        <f t="shared" si="3"/>
        <v>1.5090906947482123</v>
      </c>
      <c r="AD25" s="5">
        <f t="shared" si="4"/>
        <v>2.2773547249756421</v>
      </c>
      <c r="AE25" s="5"/>
      <c r="AF25" s="1">
        <f t="shared" si="5"/>
        <v>12.128189730877743</v>
      </c>
      <c r="AG25" s="1">
        <f t="shared" si="6"/>
        <v>0.96869419184537653</v>
      </c>
      <c r="AH25" s="1">
        <f t="shared" si="7"/>
        <v>5.9676647589879979</v>
      </c>
      <c r="AI25" s="5">
        <f t="shared" si="8"/>
        <v>35.613022675667281</v>
      </c>
      <c r="AJ25" s="5"/>
      <c r="AK25" s="1">
        <f t="shared" si="9"/>
        <v>11.645907208501136</v>
      </c>
      <c r="AL25" s="1">
        <f t="shared" si="10"/>
        <v>0.89040824631683069</v>
      </c>
      <c r="AM25" s="1">
        <f t="shared" si="11"/>
        <v>5.4853822366113905</v>
      </c>
      <c r="AN25" s="5">
        <f t="shared" si="12"/>
        <v>30.089418281731781</v>
      </c>
      <c r="AO25" s="5"/>
      <c r="AP25">
        <v>300</v>
      </c>
      <c r="AQ25">
        <v>300</v>
      </c>
      <c r="AR25" s="1">
        <f>(8.314*AP25/AQ25)*(1+(AR$11+$AR$12/$AP25+$AR$13/($AP25^2))/AQ25+(AR$14+$AR$15/$AP25+$AR$16/($AP25^2))/(AQ25^2) + (AS$11+$AS$12/$AP25+$AS$13/($AP25^2))/(AQ25^3)  )</f>
        <v>23.448161819470968</v>
      </c>
      <c r="AT25" s="1">
        <f t="shared" si="13"/>
        <v>14.255194182363043</v>
      </c>
      <c r="AV25" s="1">
        <f t="shared" si="14"/>
        <v>24.659415043685488</v>
      </c>
    </row>
    <row r="26" spans="1:48" x14ac:dyDescent="0.2">
      <c r="A26">
        <v>8</v>
      </c>
      <c r="B26">
        <v>7.4914818505575749</v>
      </c>
      <c r="C26">
        <v>451.02189811871</v>
      </c>
      <c r="D26">
        <v>300</v>
      </c>
      <c r="E26">
        <v>10.007889233214378</v>
      </c>
      <c r="F26">
        <v>451.0495013765518</v>
      </c>
      <c r="G26">
        <v>400</v>
      </c>
      <c r="H26">
        <v>13.010667128222778</v>
      </c>
      <c r="I26">
        <v>442.82196124440401</v>
      </c>
      <c r="J26">
        <v>500</v>
      </c>
      <c r="K26">
        <v>15.6312264076853</v>
      </c>
      <c r="L26">
        <v>441.98629598983325</v>
      </c>
      <c r="M26">
        <v>600</v>
      </c>
      <c r="N26">
        <v>17.275564877661253</v>
      </c>
      <c r="O26">
        <v>441.92578142270719</v>
      </c>
      <c r="P26">
        <v>700</v>
      </c>
      <c r="R26">
        <v>7.4914818505575749</v>
      </c>
      <c r="S26">
        <v>451.02189811871</v>
      </c>
      <c r="T26">
        <v>300</v>
      </c>
      <c r="V26" s="1">
        <f>(8.314*T26/S26)*(1+(V$11+$V$12/$T26+$V$13/($T26^2))/S26+(V$14+$V$15/$T26+$V$16/($T26^2))/(S26^2) + (W$11+$W$12/$T26+$W$13/($T26^2))/(S26^3)  )</f>
        <v>12.246021477726487</v>
      </c>
      <c r="W26" s="1">
        <f>(ABS(V26-$R26)/$R26)</f>
        <v>0.6346594334757738</v>
      </c>
      <c r="X26" s="1">
        <f t="shared" si="0"/>
        <v>4.7545396271689118</v>
      </c>
      <c r="Y26" s="5">
        <f>(V26-R26)^2</f>
        <v>22.605647066319495</v>
      </c>
      <c r="Z26" s="5"/>
      <c r="AA26" s="1">
        <f t="shared" si="1"/>
        <v>8.0643339886293415</v>
      </c>
      <c r="AB26" s="1">
        <f t="shared" si="2"/>
        <v>7.6467132871600091E-2</v>
      </c>
      <c r="AC26" s="1">
        <f t="shared" si="3"/>
        <v>0.5728521380717666</v>
      </c>
      <c r="AD26" s="5">
        <f t="shared" si="4"/>
        <v>0.32815957209339436</v>
      </c>
      <c r="AE26" s="5"/>
      <c r="AF26" s="1">
        <f t="shared" si="5"/>
        <v>12.858350425611437</v>
      </c>
      <c r="AG26" s="1">
        <f t="shared" si="6"/>
        <v>0.71639612590857682</v>
      </c>
      <c r="AH26" s="1">
        <f t="shared" si="7"/>
        <v>5.3668685750538625</v>
      </c>
      <c r="AI26" s="5">
        <f t="shared" si="8"/>
        <v>28.803278301900676</v>
      </c>
      <c r="AJ26" s="5"/>
      <c r="AK26" s="1">
        <f t="shared" si="9"/>
        <v>12.328622710546135</v>
      </c>
      <c r="AL26" s="1">
        <f t="shared" si="10"/>
        <v>0.64568545402383137</v>
      </c>
      <c r="AM26" s="1">
        <f t="shared" si="11"/>
        <v>4.8371408599885601</v>
      </c>
      <c r="AN26" s="5">
        <f t="shared" si="12"/>
        <v>23.397931699370869</v>
      </c>
      <c r="AO26" s="5"/>
      <c r="AP26">
        <v>300</v>
      </c>
      <c r="AQ26">
        <v>275</v>
      </c>
      <c r="AR26" s="1">
        <f>(8.314*AP26/AQ26)*(1+(AR$11+$AR$12/$AP26+$AR$13/($AP26^2))/AQ26+(AR$14+$AR$15/$AP26+$AR$16/($AP26^2))/(AQ26^2) + (AS$11+$AS$12/$AP26+$AS$13/($AP26^2))/(AQ26^3)  )</f>
        <v>27.074925422552685</v>
      </c>
      <c r="AT26" s="1">
        <f t="shared" si="13"/>
        <v>16.219242373179711</v>
      </c>
      <c r="AV26" s="1">
        <f t="shared" si="14"/>
        <v>28.462761502891627</v>
      </c>
    </row>
    <row r="27" spans="1:48" x14ac:dyDescent="0.2">
      <c r="A27">
        <v>9</v>
      </c>
      <c r="B27">
        <v>7.7299137829033571</v>
      </c>
      <c r="C27">
        <v>385.42952943953554</v>
      </c>
      <c r="D27">
        <v>300</v>
      </c>
      <c r="E27">
        <v>10.04014401949267</v>
      </c>
      <c r="F27">
        <v>391.25841501578009</v>
      </c>
      <c r="G27">
        <v>400</v>
      </c>
      <c r="H27">
        <v>13.757561194249222</v>
      </c>
      <c r="I27">
        <v>404.53004666139452</v>
      </c>
      <c r="J27">
        <v>500</v>
      </c>
      <c r="K27">
        <v>15.073261155768421</v>
      </c>
      <c r="L27">
        <v>398.02817898461092</v>
      </c>
      <c r="M27">
        <v>600</v>
      </c>
      <c r="N27">
        <v>16.524360678777509</v>
      </c>
      <c r="O27">
        <v>420.23574085210947</v>
      </c>
      <c r="P27">
        <v>700</v>
      </c>
      <c r="R27">
        <v>7.7299137829033571</v>
      </c>
      <c r="S27">
        <v>385.42952943953554</v>
      </c>
      <c r="T27">
        <v>300</v>
      </c>
      <c r="V27" s="1">
        <f>(8.314*T27/S27)*(1+(V$11+$V$12/$T27+$V$13/($T27^2))/S27+(V$14+$V$15/$T27+$V$16/($T27^2))/(S27^2) + (W$11+$W$12/$T27+$W$13/($T27^2))/(S27^3)  )</f>
        <v>15.655252366727563</v>
      </c>
      <c r="W27" s="1">
        <f>(ABS(V27-$R27)/$R27)</f>
        <v>1.0252816275070338</v>
      </c>
      <c r="X27" s="1">
        <f t="shared" si="0"/>
        <v>7.9253385838242059</v>
      </c>
      <c r="Y27" s="5">
        <f>(V27-R27)^2</f>
        <v>62.810991668252669</v>
      </c>
      <c r="Z27" s="5"/>
      <c r="AA27" s="1">
        <f t="shared" si="1"/>
        <v>9.9817649574287728</v>
      </c>
      <c r="AB27" s="1">
        <f t="shared" si="2"/>
        <v>0.29131646713912246</v>
      </c>
      <c r="AC27" s="1">
        <f t="shared" si="3"/>
        <v>2.2518511745254157</v>
      </c>
      <c r="AD27" s="5">
        <f t="shared" si="4"/>
        <v>5.0708337122114946</v>
      </c>
      <c r="AE27" s="5"/>
      <c r="AF27" s="1">
        <f t="shared" si="5"/>
        <v>16.457633598411711</v>
      </c>
      <c r="AG27" s="1">
        <f t="shared" si="6"/>
        <v>1.1290837208057736</v>
      </c>
      <c r="AH27" s="1">
        <f t="shared" si="7"/>
        <v>8.7277198155083546</v>
      </c>
      <c r="AI27" s="5">
        <f t="shared" si="8"/>
        <v>76.173093178017183</v>
      </c>
      <c r="AJ27" s="5"/>
      <c r="AK27" s="1">
        <f t="shared" si="9"/>
        <v>15.672399408772065</v>
      </c>
      <c r="AL27" s="1">
        <f t="shared" si="10"/>
        <v>1.0274998983087635</v>
      </c>
      <c r="AM27" s="1">
        <f t="shared" si="11"/>
        <v>7.9424856258687084</v>
      </c>
      <c r="AN27" s="5">
        <f t="shared" si="12"/>
        <v>63.08307791713105</v>
      </c>
      <c r="AO27" s="5"/>
      <c r="AP27">
        <v>300</v>
      </c>
      <c r="AQ27">
        <v>250</v>
      </c>
      <c r="AR27" s="1">
        <f>(8.314*AP27/AQ27)*(1+(AR$11+$AR$12/$AP27+$AR$13/($AP27^2))/AQ27+(AR$14+$AR$15/$AP27+$AR$16/($AP27^2))/(AQ27^2) + (AS$11+$AS$12/$AP27+$AS$13/($AP27^2))/(AQ27^3)  )</f>
        <v>31.760604921425866</v>
      </c>
      <c r="AT27" s="1">
        <f t="shared" si="13"/>
        <v>18.749009253784649</v>
      </c>
      <c r="AV27" s="1">
        <f t="shared" si="14"/>
        <v>33.363453174548809</v>
      </c>
    </row>
    <row r="28" spans="1:48" x14ac:dyDescent="0.2">
      <c r="A28">
        <v>10</v>
      </c>
      <c r="B28">
        <v>7.4689546068499384</v>
      </c>
      <c r="C28">
        <v>385.1778436230129</v>
      </c>
      <c r="D28">
        <v>300</v>
      </c>
      <c r="E28">
        <v>9.8398835793968278</v>
      </c>
      <c r="F28">
        <v>376.14914261098244</v>
      </c>
      <c r="G28">
        <v>400</v>
      </c>
      <c r="H28">
        <v>12.220547365266748</v>
      </c>
      <c r="I28">
        <v>388.48528056480399</v>
      </c>
      <c r="J28">
        <v>500</v>
      </c>
      <c r="K28">
        <v>16.64071449735679</v>
      </c>
      <c r="L28">
        <v>384.83034718359943</v>
      </c>
      <c r="M28">
        <v>600</v>
      </c>
      <c r="N28">
        <v>18.864777523364012</v>
      </c>
      <c r="O28">
        <v>408.4943067084746</v>
      </c>
      <c r="P28">
        <v>700</v>
      </c>
      <c r="R28">
        <v>7.4689546068499384</v>
      </c>
      <c r="S28">
        <v>385.1778436230129</v>
      </c>
      <c r="T28">
        <v>300</v>
      </c>
      <c r="V28" s="1">
        <f>(8.314*T28/S28)*(1+(V$11+$V$12/$T28+$V$13/($T28^2))/S28+(V$14+$V$15/$T28+$V$16/($T28^2))/(S28^2) + (W$11+$W$12/$T28+$W$13/($T28^2))/(S28^3)  )</f>
        <v>15.671438770309409</v>
      </c>
      <c r="W28" s="1">
        <f>(ABS(V28-$R28)/$R28)</f>
        <v>1.098210471909522</v>
      </c>
      <c r="X28" s="1">
        <f t="shared" si="0"/>
        <v>8.2024841634594701</v>
      </c>
      <c r="Y28" s="5">
        <f>(V28-R28)^2</f>
        <v>67.28074645180341</v>
      </c>
      <c r="Z28" s="5"/>
      <c r="AA28" s="1">
        <f t="shared" si="1"/>
        <v>9.990771966262999</v>
      </c>
      <c r="AB28" s="1">
        <f t="shared" si="2"/>
        <v>0.33763993653144547</v>
      </c>
      <c r="AC28" s="1">
        <f t="shared" si="3"/>
        <v>2.5218173594130606</v>
      </c>
      <c r="AD28" s="5">
        <f t="shared" si="4"/>
        <v>6.3595627942370614</v>
      </c>
      <c r="AE28" s="5"/>
      <c r="AF28" s="1">
        <f t="shared" si="5"/>
        <v>16.474708203688941</v>
      </c>
      <c r="AG28" s="1">
        <f t="shared" si="6"/>
        <v>1.205758244745474</v>
      </c>
      <c r="AH28" s="1">
        <f t="shared" si="7"/>
        <v>9.0057535968390034</v>
      </c>
      <c r="AI28" s="5">
        <f t="shared" si="8"/>
        <v>81.103597846978644</v>
      </c>
      <c r="AJ28" s="5"/>
      <c r="AK28" s="1">
        <f t="shared" si="9"/>
        <v>15.688180889842441</v>
      </c>
      <c r="AL28" s="1">
        <f t="shared" si="10"/>
        <v>1.1004520332008005</v>
      </c>
      <c r="AM28" s="1">
        <f t="shared" si="11"/>
        <v>8.2192262829925014</v>
      </c>
      <c r="AN28" s="5">
        <f t="shared" si="12"/>
        <v>67.555680691034723</v>
      </c>
      <c r="AO28" s="5"/>
      <c r="AP28">
        <v>300</v>
      </c>
      <c r="AQ28">
        <v>225</v>
      </c>
      <c r="AR28" s="1">
        <f>(8.314*AP28/AQ28)*(1+(AR$11+$AR$12/$AP28+$AR$13/($AP28^2))/AQ28+(AR$14+$AR$15/$AP28+$AR$16/($AP28^2))/(AQ28^2) + (AS$11+$AS$12/$AP28+$AS$13/($AP28^2))/(AQ28^3)  )</f>
        <v>37.986385276107953</v>
      </c>
      <c r="AT28" s="1">
        <f t="shared" si="13"/>
        <v>22.110896726390347</v>
      </c>
      <c r="AV28" s="1">
        <f t="shared" si="14"/>
        <v>39.852574926203019</v>
      </c>
    </row>
    <row r="29" spans="1:48" x14ac:dyDescent="0.2">
      <c r="A29">
        <v>11</v>
      </c>
      <c r="B29">
        <v>8.4348763699336846</v>
      </c>
      <c r="C29">
        <v>347.50868786147606</v>
      </c>
      <c r="D29">
        <v>300</v>
      </c>
      <c r="E29">
        <v>11.614964246464973</v>
      </c>
      <c r="F29">
        <v>344.45783292418821</v>
      </c>
      <c r="G29">
        <v>400</v>
      </c>
      <c r="H29">
        <v>14.886251139678519</v>
      </c>
      <c r="I29">
        <v>344.78940867329345</v>
      </c>
      <c r="J29">
        <v>500</v>
      </c>
      <c r="K29">
        <v>16.960565769972323</v>
      </c>
      <c r="L29">
        <v>360.43769422123563</v>
      </c>
      <c r="M29">
        <v>600</v>
      </c>
      <c r="N29">
        <v>20.094213905093717</v>
      </c>
      <c r="O29">
        <v>346.65075493971028</v>
      </c>
      <c r="P29">
        <v>700</v>
      </c>
      <c r="R29">
        <v>8.4348763699336846</v>
      </c>
      <c r="S29">
        <v>347.50868786147606</v>
      </c>
      <c r="T29">
        <v>300</v>
      </c>
      <c r="V29" s="1">
        <f>(8.314*T29/S29)*(1+(V$11+$V$12/$T29+$V$13/($T29^2))/S29+(V$14+$V$15/$T29+$V$16/($T29^2))/(S29^2) + (W$11+$W$12/$T29+$W$13/($T29^2))/(S29^3)  )</f>
        <v>18.466265036411006</v>
      </c>
      <c r="W29" s="1">
        <f>(ABS(V29-$R29)/$R29)</f>
        <v>1.1892751270468458</v>
      </c>
      <c r="X29" s="1">
        <f t="shared" si="0"/>
        <v>10.031388666477321</v>
      </c>
      <c r="Y29" s="5">
        <f>(V29-R29)^2</f>
        <v>100.62875857792964</v>
      </c>
      <c r="Z29" s="5"/>
      <c r="AA29" s="1">
        <f t="shared" si="1"/>
        <v>11.535866359327423</v>
      </c>
      <c r="AB29" s="1">
        <f t="shared" si="2"/>
        <v>0.36763905638822292</v>
      </c>
      <c r="AC29" s="1">
        <f t="shared" si="3"/>
        <v>3.1009899893937387</v>
      </c>
      <c r="AD29" s="5">
        <f t="shared" si="4"/>
        <v>9.6161389143201799</v>
      </c>
      <c r="AE29" s="5"/>
      <c r="AF29" s="1">
        <f t="shared" si="5"/>
        <v>19.420588544707158</v>
      </c>
      <c r="AG29" s="1">
        <f t="shared" si="6"/>
        <v>1.3024153162377463</v>
      </c>
      <c r="AH29" s="1">
        <f t="shared" si="7"/>
        <v>10.985712174773473</v>
      </c>
      <c r="AI29" s="5">
        <f t="shared" si="8"/>
        <v>120.68587198696612</v>
      </c>
      <c r="AJ29" s="5"/>
      <c r="AK29" s="1">
        <f t="shared" si="9"/>
        <v>18.400350440612748</v>
      </c>
      <c r="AL29" s="1">
        <f t="shared" si="10"/>
        <v>1.1814605968857148</v>
      </c>
      <c r="AM29" s="1">
        <f t="shared" si="11"/>
        <v>9.965474070679063</v>
      </c>
      <c r="AN29" s="5">
        <f t="shared" si="12"/>
        <v>99.310673453376737</v>
      </c>
      <c r="AO29" s="5"/>
      <c r="AP29">
        <v>300</v>
      </c>
      <c r="AQ29">
        <v>200</v>
      </c>
      <c r="AR29" s="1">
        <f>(8.314*AP29/AQ29)*(1+(AR$11+$AR$12/$AP29+$AR$13/($AP29^2))/AQ29+(AR$14+$AR$15/$AP29+$AR$16/($AP29^2))/(AQ29^2) + (AS$11+$AS$12/$AP29+$AS$13/($AP29^2))/(AQ29^3)  )</f>
        <v>46.551086147082685</v>
      </c>
      <c r="AT29" s="1">
        <f t="shared" si="13"/>
        <v>26.759233944757298</v>
      </c>
      <c r="AV29" s="1">
        <f t="shared" si="14"/>
        <v>48.740068408160568</v>
      </c>
    </row>
    <row r="30" spans="1:48" x14ac:dyDescent="0.2">
      <c r="A30">
        <v>12</v>
      </c>
      <c r="B30">
        <v>10.941531590660185</v>
      </c>
      <c r="C30">
        <v>320.42254218722871</v>
      </c>
      <c r="D30">
        <v>300</v>
      </c>
      <c r="E30">
        <v>14.110415069611213</v>
      </c>
      <c r="F30">
        <v>334.48979625400813</v>
      </c>
      <c r="G30">
        <v>400</v>
      </c>
      <c r="H30">
        <v>15.917688882276474</v>
      </c>
      <c r="I30">
        <v>337.32191175308469</v>
      </c>
      <c r="J30">
        <v>500</v>
      </c>
      <c r="K30">
        <v>20.375851769210826</v>
      </c>
      <c r="L30">
        <v>330.80483546056882</v>
      </c>
      <c r="M30">
        <v>600</v>
      </c>
      <c r="N30">
        <v>21.151471908348327</v>
      </c>
      <c r="O30">
        <v>344.03120564046304</v>
      </c>
      <c r="P30">
        <v>700</v>
      </c>
      <c r="R30">
        <v>10.941531590660185</v>
      </c>
      <c r="S30">
        <v>320.42254218722871</v>
      </c>
      <c r="T30">
        <v>300</v>
      </c>
      <c r="V30" s="1">
        <f>(8.314*T30/S30)*(1+(V$11+$V$12/$T30+$V$13/($T30^2))/S30+(V$14+$V$15/$T30+$V$16/($T30^2))/(S30^2) + (W$11+$W$12/$T30+$W$13/($T30^2))/(S30^3)  )</f>
        <v>21.055202095134213</v>
      </c>
      <c r="W30" s="1">
        <f>(ABS(V30-$R30)/$R30)</f>
        <v>0.92433773285516729</v>
      </c>
      <c r="X30" s="1">
        <f t="shared" si="0"/>
        <v>10.113670504474028</v>
      </c>
      <c r="Y30" s="5">
        <f>(V30-R30)^2</f>
        <v>102.28633107306794</v>
      </c>
      <c r="Z30" s="5"/>
      <c r="AA30" s="1">
        <f t="shared" si="1"/>
        <v>12.953212118827711</v>
      </c>
      <c r="AB30" s="1">
        <f t="shared" si="2"/>
        <v>0.18385730658445651</v>
      </c>
      <c r="AC30" s="1">
        <f t="shared" si="3"/>
        <v>2.0116805281675258</v>
      </c>
      <c r="AD30" s="5">
        <f t="shared" si="4"/>
        <v>4.0468585474083758</v>
      </c>
      <c r="AE30" s="5"/>
      <c r="AF30" s="1">
        <f t="shared" si="5"/>
        <v>22.145088078554341</v>
      </c>
      <c r="AG30" s="1">
        <f t="shared" si="6"/>
        <v>1.0239477348361026</v>
      </c>
      <c r="AH30" s="1">
        <f t="shared" si="7"/>
        <v>11.203556487894156</v>
      </c>
      <c r="AI30" s="5">
        <f t="shared" si="8"/>
        <v>125.51967797743524</v>
      </c>
      <c r="AJ30" s="5"/>
      <c r="AK30" s="1">
        <f t="shared" si="9"/>
        <v>20.891004450941498</v>
      </c>
      <c r="AL30" s="1">
        <f t="shared" si="10"/>
        <v>0.90933090836883346</v>
      </c>
      <c r="AM30" s="1">
        <f t="shared" si="11"/>
        <v>9.9494728602813129</v>
      </c>
      <c r="AN30" s="5">
        <f t="shared" si="12"/>
        <v>98.992010197474414</v>
      </c>
      <c r="AO30" s="5"/>
      <c r="AP30">
        <v>300</v>
      </c>
      <c r="AQ30">
        <v>175</v>
      </c>
      <c r="AR30" s="1">
        <f>(8.314*AP30/AQ30)*(1+(AR$11+$AR$12/$AP30+$AR$13/($AP30^2))/AQ30+(AR$14+$AR$15/$AP30+$AR$16/($AP30^2))/(AQ30^2) + (AS$11+$AS$12/$AP30+$AS$13/($AP30^2))/(AQ30^3)  )</f>
        <v>58.867624489786699</v>
      </c>
      <c r="AT30" s="1">
        <f t="shared" si="13"/>
        <v>33.527768007281523</v>
      </c>
      <c r="AV30" s="1">
        <f t="shared" si="14"/>
        <v>61.447585203045094</v>
      </c>
    </row>
    <row r="31" spans="1:48" x14ac:dyDescent="0.2">
      <c r="A31">
        <v>13</v>
      </c>
      <c r="B31">
        <v>9.4312182445540635</v>
      </c>
      <c r="C31">
        <v>316.49794084870712</v>
      </c>
      <c r="D31">
        <v>300</v>
      </c>
      <c r="E31">
        <v>12.866198507988901</v>
      </c>
      <c r="F31">
        <v>310.13480477842904</v>
      </c>
      <c r="G31">
        <v>400</v>
      </c>
      <c r="H31">
        <v>17.961245392360929</v>
      </c>
      <c r="I31">
        <v>325.16836913529568</v>
      </c>
      <c r="J31">
        <v>500</v>
      </c>
      <c r="K31">
        <v>20.41282872037867</v>
      </c>
      <c r="L31">
        <v>317.85947042505626</v>
      </c>
      <c r="M31">
        <v>600</v>
      </c>
      <c r="N31">
        <v>25.826227645008601</v>
      </c>
      <c r="O31">
        <v>338.77733044526764</v>
      </c>
      <c r="P31">
        <v>700</v>
      </c>
      <c r="R31">
        <v>9.4312182445540635</v>
      </c>
      <c r="S31">
        <v>316.49794084870712</v>
      </c>
      <c r="T31">
        <v>300</v>
      </c>
      <c r="V31" s="1">
        <f>(8.314*T31/S31)*(1+(V$11+$V$12/$T31+$V$13/($T31^2))/S31+(V$14+$V$15/$T31+$V$16/($T31^2))/(S31^2) + (W$11+$W$12/$T31+$W$13/($T31^2))/(S31^3)  )</f>
        <v>21.481918282148754</v>
      </c>
      <c r="W31" s="1">
        <f>(ABS(V31-$R31)/$R31)</f>
        <v>1.2777458569101838</v>
      </c>
      <c r="X31" s="1">
        <f t="shared" si="0"/>
        <v>12.050700037594691</v>
      </c>
      <c r="Y31" s="5">
        <f>(V31-R31)^2</f>
        <v>145.21937139608468</v>
      </c>
      <c r="Z31" s="5"/>
      <c r="AA31" s="1">
        <f t="shared" si="1"/>
        <v>13.185864979538191</v>
      </c>
      <c r="AB31" s="1">
        <f t="shared" si="2"/>
        <v>0.39810835012244583</v>
      </c>
      <c r="AC31" s="1">
        <f t="shared" si="3"/>
        <v>3.7546467349841279</v>
      </c>
      <c r="AD31" s="5">
        <f t="shared" si="4"/>
        <v>14.097372104526972</v>
      </c>
      <c r="AE31" s="5"/>
      <c r="AF31" s="1">
        <f t="shared" si="5"/>
        <v>22.593726888814132</v>
      </c>
      <c r="AG31" s="1">
        <f t="shared" si="6"/>
        <v>1.3956318582554901</v>
      </c>
      <c r="AH31" s="1">
        <f t="shared" si="7"/>
        <v>13.162508644260068</v>
      </c>
      <c r="AI31" s="5">
        <f t="shared" si="8"/>
        <v>173.25163381022102</v>
      </c>
      <c r="AJ31" s="5"/>
      <c r="AK31" s="1">
        <f t="shared" si="9"/>
        <v>21.299601338059841</v>
      </c>
      <c r="AL31" s="1">
        <f t="shared" si="10"/>
        <v>1.2584146380409575</v>
      </c>
      <c r="AM31" s="1">
        <f t="shared" si="11"/>
        <v>11.868383093505777</v>
      </c>
      <c r="AN31" s="5">
        <f t="shared" si="12"/>
        <v>140.85851725421375</v>
      </c>
      <c r="AO31" s="5"/>
      <c r="AP31">
        <v>300</v>
      </c>
      <c r="AQ31">
        <v>150</v>
      </c>
      <c r="AR31" s="1">
        <f>(8.314*AP31/AQ31)*(1+(AR$11+$AR$12/$AP31+$AR$13/($AP31^2))/AQ31+(AR$14+$AR$15/$AP31+$AR$16/($AP31^2))/(AQ31^2) + (AS$11+$AS$12/$AP31+$AS$13/($AP31^2))/(AQ31^3)  )</f>
        <v>77.649551250868797</v>
      </c>
      <c r="AT31" s="1">
        <f t="shared" si="13"/>
        <v>44.100333074936891</v>
      </c>
      <c r="AV31" s="1">
        <f t="shared" si="14"/>
        <v>80.681428787711994</v>
      </c>
    </row>
    <row r="32" spans="1:48" x14ac:dyDescent="0.2">
      <c r="A32">
        <v>14</v>
      </c>
      <c r="B32">
        <v>10.804047149529469</v>
      </c>
      <c r="C32">
        <v>314.04269183105407</v>
      </c>
      <c r="D32">
        <v>300</v>
      </c>
      <c r="E32">
        <v>13.774336820256238</v>
      </c>
      <c r="F32">
        <v>300.21217565085959</v>
      </c>
      <c r="G32">
        <v>400</v>
      </c>
      <c r="H32">
        <v>16.680762955485005</v>
      </c>
      <c r="I32">
        <v>310.2210594951581</v>
      </c>
      <c r="J32">
        <v>500</v>
      </c>
      <c r="K32">
        <v>23.08811493521517</v>
      </c>
      <c r="L32">
        <v>309.6615932262917</v>
      </c>
      <c r="M32">
        <v>600</v>
      </c>
      <c r="N32">
        <v>26.496871482549338</v>
      </c>
      <c r="O32">
        <v>321.90256076880132</v>
      </c>
      <c r="P32">
        <v>700</v>
      </c>
      <c r="R32">
        <v>10.804047149529469</v>
      </c>
      <c r="S32">
        <v>314.04269183105407</v>
      </c>
      <c r="T32">
        <v>300</v>
      </c>
      <c r="V32" s="1">
        <f>(8.314*T32/S32)*(1+(V$11+$V$12/$T32+$V$13/($T32^2))/S32+(V$14+$V$15/$T32+$V$16/($T32^2))/(S32^2) + (W$11+$W$12/$T32+$W$13/($T32^2))/(S32^3)  )</f>
        <v>21.756430861863489</v>
      </c>
      <c r="W32" s="1">
        <f>(ABS(V32-$R32)/$R32)</f>
        <v>1.0137297219043524</v>
      </c>
      <c r="X32" s="1">
        <f t="shared" si="0"/>
        <v>10.95238371233402</v>
      </c>
      <c r="Y32" s="5">
        <f>(V32-R32)^2</f>
        <v>119.95470898219953</v>
      </c>
      <c r="Z32" s="5"/>
      <c r="AA32" s="1">
        <f t="shared" si="1"/>
        <v>13.335413299651458</v>
      </c>
      <c r="AB32" s="1">
        <f t="shared" si="2"/>
        <v>0.23429795474672974</v>
      </c>
      <c r="AC32" s="1">
        <f t="shared" si="3"/>
        <v>2.5313661501219897</v>
      </c>
      <c r="AD32" s="5">
        <f t="shared" si="4"/>
        <v>6.4078145859834237</v>
      </c>
      <c r="AE32" s="5"/>
      <c r="AF32" s="1">
        <f t="shared" si="5"/>
        <v>22.882278630721839</v>
      </c>
      <c r="AG32" s="1">
        <f t="shared" si="6"/>
        <v>1.117935835898161</v>
      </c>
      <c r="AH32" s="1">
        <f t="shared" si="7"/>
        <v>12.07823148119237</v>
      </c>
      <c r="AI32" s="5">
        <f t="shared" si="8"/>
        <v>145.88367571326643</v>
      </c>
      <c r="AJ32" s="5"/>
      <c r="AK32" s="1">
        <f t="shared" si="9"/>
        <v>21.562177168300781</v>
      </c>
      <c r="AL32" s="1">
        <f t="shared" si="10"/>
        <v>0.99575000644456135</v>
      </c>
      <c r="AM32" s="1">
        <f t="shared" si="11"/>
        <v>10.758130018771313</v>
      </c>
      <c r="AN32" s="5">
        <f t="shared" si="12"/>
        <v>115.73736150078845</v>
      </c>
      <c r="AO32" s="5"/>
      <c r="AP32">
        <v>300</v>
      </c>
      <c r="AQ32">
        <v>125</v>
      </c>
      <c r="AR32" s="1">
        <f>(8.314*AP32/AQ32)*(1+(AR$11+$AR$12/$AP32+$AR$13/($AP32^2))/AQ32+(AR$14+$AR$15/$AP32+$AR$16/($AP32^2))/(AQ32^2) + (AS$11+$AS$12/$AP32+$AS$13/($AP32^2))/(AQ32^3)  )</f>
        <v>108.7241550750316</v>
      </c>
      <c r="AT32" s="1">
        <f t="shared" si="13"/>
        <v>62.350074042610728</v>
      </c>
      <c r="AV32" s="1">
        <f t="shared" si="14"/>
        <v>112.19704177426576</v>
      </c>
    </row>
    <row r="33" spans="1:48" x14ac:dyDescent="0.2">
      <c r="A33">
        <v>15</v>
      </c>
      <c r="B33">
        <v>12.633461612699643</v>
      </c>
      <c r="C33">
        <v>279.41027479532346</v>
      </c>
      <c r="D33">
        <v>300</v>
      </c>
      <c r="E33">
        <v>14.918606891403297</v>
      </c>
      <c r="F33">
        <v>282.50775296862412</v>
      </c>
      <c r="G33">
        <v>400</v>
      </c>
      <c r="H33">
        <v>23.613399215404094</v>
      </c>
      <c r="I33">
        <v>273.96008089570728</v>
      </c>
      <c r="J33">
        <v>500</v>
      </c>
      <c r="K33">
        <v>22.663760185759362</v>
      </c>
      <c r="L33">
        <v>300.84864631700896</v>
      </c>
      <c r="M33">
        <v>600</v>
      </c>
      <c r="N33">
        <v>26.212413920369013</v>
      </c>
      <c r="O33">
        <v>302.18299742906567</v>
      </c>
      <c r="P33">
        <v>700</v>
      </c>
      <c r="R33">
        <v>12.633461612699643</v>
      </c>
      <c r="S33">
        <v>279.41027479532346</v>
      </c>
      <c r="T33">
        <v>300</v>
      </c>
      <c r="V33" s="1">
        <f>(8.314*T33/S33)*(1+(V$11+$V$12/$T33+$V$13/($T33^2))/S33+(V$14+$V$15/$T33+$V$16/($T33^2))/(S33^2) + (W$11+$W$12/$T33+$W$13/($T33^2))/(S33^3)  )</f>
        <v>26.368640038669213</v>
      </c>
      <c r="W33" s="1">
        <f>(ABS(V33-$R33)/$R33)</f>
        <v>1.0872062501193211</v>
      </c>
      <c r="X33" s="1">
        <f t="shared" si="0"/>
        <v>13.73517842596957</v>
      </c>
      <c r="Y33" s="5">
        <f>(V33-R33)^2</f>
        <v>188.65512639321992</v>
      </c>
      <c r="Z33" s="5"/>
      <c r="AA33" s="1">
        <f t="shared" si="1"/>
        <v>15.837370827130551</v>
      </c>
      <c r="AB33" s="1">
        <f t="shared" si="2"/>
        <v>0.25360501441744321</v>
      </c>
      <c r="AC33" s="1">
        <f t="shared" si="3"/>
        <v>3.203909214430908</v>
      </c>
      <c r="AD33" s="5">
        <f t="shared" si="4"/>
        <v>10.265034254315278</v>
      </c>
      <c r="AE33" s="5"/>
      <c r="AF33" s="1">
        <f t="shared" si="5"/>
        <v>27.722786021008019</v>
      </c>
      <c r="AG33" s="1">
        <f t="shared" si="6"/>
        <v>1.1943934980686532</v>
      </c>
      <c r="AH33" s="1">
        <f t="shared" si="7"/>
        <v>15.089324408308377</v>
      </c>
      <c r="AI33" s="5">
        <f t="shared" si="8"/>
        <v>227.68771109917094</v>
      </c>
      <c r="AJ33" s="5"/>
      <c r="AK33" s="1">
        <f t="shared" si="9"/>
        <v>25.942225255656183</v>
      </c>
      <c r="AL33" s="1">
        <f t="shared" si="10"/>
        <v>1.0534534437954881</v>
      </c>
      <c r="AM33" s="1">
        <f t="shared" si="11"/>
        <v>13.30876364295654</v>
      </c>
      <c r="AN33" s="5">
        <f t="shared" si="12"/>
        <v>177.12318970408185</v>
      </c>
      <c r="AO33" s="5"/>
      <c r="AP33">
        <v>300</v>
      </c>
      <c r="AQ33">
        <v>100</v>
      </c>
      <c r="AR33" s="1">
        <f>(8.314*AP33/AQ33)*(1+(AR$11+$AR$12/$AP33+$AR$13/($AP33^2))/AQ33+(AR$14+$AR$15/$AP33+$AR$16/($AP33^2))/(AQ33^2) + (AS$11+$AS$12/$AP33+$AS$13/($AP33^2))/(AQ33^3)  )</f>
        <v>166.79255430579829</v>
      </c>
      <c r="AT33" s="1">
        <f t="shared" si="13"/>
        <v>99.007253203216521</v>
      </c>
      <c r="AV33" s="1">
        <f t="shared" si="14"/>
        <v>170.3793057524818</v>
      </c>
    </row>
    <row r="34" spans="1:48" x14ac:dyDescent="0.2">
      <c r="A34">
        <v>16</v>
      </c>
      <c r="B34">
        <v>15.935267167206106</v>
      </c>
      <c r="C34">
        <v>268.17124168004341</v>
      </c>
      <c r="D34">
        <v>300</v>
      </c>
      <c r="E34">
        <v>19.67814039604184</v>
      </c>
      <c r="F34">
        <v>270.96292360282496</v>
      </c>
      <c r="G34">
        <v>400</v>
      </c>
      <c r="H34">
        <v>19.893854942389925</v>
      </c>
      <c r="I34">
        <v>269.6300533977365</v>
      </c>
      <c r="J34">
        <v>500</v>
      </c>
      <c r="K34">
        <v>24.639267403287555</v>
      </c>
      <c r="L34">
        <v>274.4033976259135</v>
      </c>
      <c r="M34">
        <v>600</v>
      </c>
      <c r="N34">
        <v>29.524560389668597</v>
      </c>
      <c r="O34">
        <v>290.11494465925944</v>
      </c>
      <c r="P34">
        <v>700</v>
      </c>
      <c r="R34">
        <v>15.935267167206106</v>
      </c>
      <c r="S34">
        <v>268.17124168004341</v>
      </c>
      <c r="T34">
        <v>300</v>
      </c>
      <c r="V34" s="1">
        <f>(8.314*T34/S34)*(1+(V$11+$V$12/$T34+$V$13/($T34^2))/S34+(V$14+$V$15/$T34+$V$16/($T34^2))/(S34^2) + (W$11+$W$12/$T34+$W$13/($T34^2))/(S34^3)  )</f>
        <v>28.233456935055209</v>
      </c>
      <c r="W34" s="1">
        <f>(ABS(V34-$R34)/$R34)</f>
        <v>0.77175924562834397</v>
      </c>
      <c r="X34" s="1">
        <f t="shared" si="0"/>
        <v>12.298189767849102</v>
      </c>
      <c r="Y34" s="5">
        <f>(V34-R34)^2</f>
        <v>151.24547156602836</v>
      </c>
      <c r="Z34" s="5"/>
      <c r="AA34" s="1">
        <f t="shared" si="1"/>
        <v>16.845195209614467</v>
      </c>
      <c r="AB34" s="1">
        <f t="shared" si="2"/>
        <v>5.7101524113818532E-2</v>
      </c>
      <c r="AC34" s="1">
        <f t="shared" si="3"/>
        <v>0.90992804240836023</v>
      </c>
      <c r="AD34" s="5">
        <f t="shared" si="4"/>
        <v>0.82796904236111057</v>
      </c>
      <c r="AE34" s="5"/>
      <c r="AF34" s="1">
        <f t="shared" si="5"/>
        <v>29.675825618652468</v>
      </c>
      <c r="AG34" s="1">
        <f t="shared" si="6"/>
        <v>0.86227349107291196</v>
      </c>
      <c r="AH34" s="1">
        <f t="shared" si="7"/>
        <v>13.740558451446361</v>
      </c>
      <c r="AI34" s="5">
        <f t="shared" si="8"/>
        <v>188.80294655761404</v>
      </c>
      <c r="AJ34" s="5"/>
      <c r="AK34" s="1">
        <f t="shared" si="9"/>
        <v>27.697018688229853</v>
      </c>
      <c r="AL34" s="1">
        <f t="shared" si="10"/>
        <v>0.73809565899395635</v>
      </c>
      <c r="AM34" s="1">
        <f t="shared" si="11"/>
        <v>11.761751521023747</v>
      </c>
      <c r="AN34" s="5">
        <f t="shared" si="12"/>
        <v>138.33879884230444</v>
      </c>
      <c r="AO34" s="5"/>
      <c r="AP34">
        <v>300</v>
      </c>
      <c r="AQ34">
        <v>75</v>
      </c>
      <c r="AR34" s="1">
        <f>(8.314*AP34/AQ34)*(1+(AR$11+$AR$12/$AP34+$AR$13/($AP34^2))/AQ34+(AR$14+$AR$15/$AP34+$AR$16/($AP34^2))/(AQ34^2) + (AS$11+$AS$12/$AP34+$AS$13/($AP34^2))/(AQ34^3)  )</f>
        <v>299.68026373203429</v>
      </c>
      <c r="AT34" s="1">
        <f t="shared" si="13"/>
        <v>193.66179376905424</v>
      </c>
      <c r="AV34" s="1">
        <f t="shared" si="14"/>
        <v>301.80712592632699</v>
      </c>
    </row>
    <row r="35" spans="1:48" x14ac:dyDescent="0.2">
      <c r="A35">
        <v>17</v>
      </c>
      <c r="B35">
        <v>13.207306166573238</v>
      </c>
      <c r="C35">
        <v>264.11419512039316</v>
      </c>
      <c r="D35">
        <v>300</v>
      </c>
      <c r="E35">
        <v>18.676522414764431</v>
      </c>
      <c r="F35">
        <v>260.68340272476797</v>
      </c>
      <c r="G35">
        <v>400</v>
      </c>
      <c r="H35">
        <v>25.261901584135693</v>
      </c>
      <c r="I35">
        <v>257.34393027587146</v>
      </c>
      <c r="J35">
        <v>500</v>
      </c>
      <c r="K35">
        <v>27.742641257993522</v>
      </c>
      <c r="L35">
        <v>264.2488270985761</v>
      </c>
      <c r="M35">
        <v>600</v>
      </c>
      <c r="N35">
        <v>28.246220312399476</v>
      </c>
      <c r="O35">
        <v>285.12845157179299</v>
      </c>
      <c r="P35">
        <v>700</v>
      </c>
      <c r="R35">
        <v>13.207306166573238</v>
      </c>
      <c r="S35">
        <v>264.11419512039316</v>
      </c>
      <c r="T35">
        <v>300</v>
      </c>
      <c r="V35" s="1">
        <f>(8.314*T35/S35)*(1+(V$11+$V$12/$T35+$V$13/($T35^2))/S35+(V$14+$V$15/$T35+$V$16/($T35^2))/(S35^2) + (W$11+$W$12/$T35+$W$13/($T35^2))/(S35^3)  )</f>
        <v>28.961951153593102</v>
      </c>
      <c r="W35" s="1">
        <f>(ABS(V35-$R35)/$R35)</f>
        <v>1.1928734586992282</v>
      </c>
      <c r="X35" s="1">
        <f t="shared" si="0"/>
        <v>15.754644987019864</v>
      </c>
      <c r="Y35" s="5">
        <f>(V35-R35)^2</f>
        <v>248.20883866703014</v>
      </c>
      <c r="Z35" s="5"/>
      <c r="AA35" s="1">
        <f t="shared" si="1"/>
        <v>17.238582793121019</v>
      </c>
      <c r="AB35" s="1">
        <f t="shared" si="2"/>
        <v>0.30523079996060498</v>
      </c>
      <c r="AC35" s="1">
        <f t="shared" si="3"/>
        <v>4.0312766265477809</v>
      </c>
      <c r="AD35" s="5">
        <f t="shared" si="4"/>
        <v>16.251191239750455</v>
      </c>
      <c r="AE35" s="5"/>
      <c r="AF35" s="1">
        <f t="shared" si="5"/>
        <v>30.438147245995015</v>
      </c>
      <c r="AG35" s="1">
        <f t="shared" si="6"/>
        <v>1.3046446309416091</v>
      </c>
      <c r="AH35" s="1">
        <f t="shared" si="7"/>
        <v>17.230841079421779</v>
      </c>
      <c r="AI35" s="5">
        <f t="shared" si="8"/>
        <v>296.90188430428913</v>
      </c>
      <c r="AJ35" s="5"/>
      <c r="AK35" s="1">
        <f t="shared" si="9"/>
        <v>28.380127883103825</v>
      </c>
      <c r="AL35" s="1">
        <f t="shared" si="10"/>
        <v>1.1488203215074948</v>
      </c>
      <c r="AM35" s="1">
        <f t="shared" si="11"/>
        <v>15.172821716530587</v>
      </c>
      <c r="AN35" s="5">
        <f t="shared" si="12"/>
        <v>230.21451884162218</v>
      </c>
      <c r="AO35" s="5"/>
      <c r="AP35">
        <v>300</v>
      </c>
      <c r="AQ35">
        <v>60</v>
      </c>
      <c r="AR35" s="1">
        <f>(8.314*AP35/AQ35)*(1+(AR$11+$AR$12/$AP35+$AR$13/($AP35^2))/AQ35+(AR$14+$AR$15/$AP35+$AR$16/($AP35^2))/(AQ35^2) + (AS$11+$AS$12/$AP35+$AS$13/($AP35^2))/(AQ35^3)  )</f>
        <v>489.73047901352146</v>
      </c>
      <c r="AT35" s="1">
        <f t="shared" si="13"/>
        <v>347.96379665065933</v>
      </c>
      <c r="AV35" s="1">
        <f t="shared" si="14"/>
        <v>488.75978476550915</v>
      </c>
    </row>
    <row r="36" spans="1:48" x14ac:dyDescent="0.2">
      <c r="A36">
        <v>18</v>
      </c>
      <c r="B36">
        <v>12.599954487171484</v>
      </c>
      <c r="C36">
        <v>260.7901788510506</v>
      </c>
      <c r="D36">
        <v>300</v>
      </c>
      <c r="E36">
        <v>17.46170570623384</v>
      </c>
      <c r="F36">
        <v>253.57422319846015</v>
      </c>
      <c r="G36">
        <v>400</v>
      </c>
      <c r="H36">
        <v>23.104713231469443</v>
      </c>
      <c r="I36">
        <v>255.44222673259679</v>
      </c>
      <c r="J36">
        <v>500</v>
      </c>
      <c r="K36">
        <v>31.315675636378501</v>
      </c>
      <c r="L36">
        <v>259.07131331266851</v>
      </c>
      <c r="M36">
        <v>600</v>
      </c>
      <c r="N36">
        <v>34.670847723905659</v>
      </c>
      <c r="O36">
        <v>273.7776219902517</v>
      </c>
      <c r="P36">
        <v>700</v>
      </c>
      <c r="R36">
        <v>12.599954487171484</v>
      </c>
      <c r="S36">
        <v>260.7901788510506</v>
      </c>
      <c r="T36">
        <v>300</v>
      </c>
      <c r="V36" s="1">
        <f>(8.314*T36/S36)*(1+(V$11+$V$12/$T36+$V$13/($T36^2))/S36+(V$14+$V$15/$T36+$V$16/($T36^2))/(S36^2) + (W$11+$W$12/$T36+$W$13/($T36^2))/(S36^3)  )</f>
        <v>29.582741722917831</v>
      </c>
      <c r="W36" s="1">
        <f>(ABS(V36-$R36)/$R36)</f>
        <v>1.3478451253960639</v>
      </c>
      <c r="X36" s="1">
        <f t="shared" si="0"/>
        <v>16.982787235746347</v>
      </c>
      <c r="Y36" s="5">
        <f>(V36-R36)^2</f>
        <v>288.41506229462902</v>
      </c>
      <c r="Z36" s="5"/>
      <c r="AA36" s="1">
        <f t="shared" si="1"/>
        <v>17.573711892891779</v>
      </c>
      <c r="AB36" s="1">
        <f t="shared" si="2"/>
        <v>0.39474407711426868</v>
      </c>
      <c r="AC36" s="1">
        <f t="shared" si="3"/>
        <v>4.9737574057202956</v>
      </c>
      <c r="AD36" s="5">
        <f t="shared" si="4"/>
        <v>24.738262730957484</v>
      </c>
      <c r="AE36" s="5"/>
      <c r="AF36" s="1">
        <f t="shared" si="5"/>
        <v>31.087482772983936</v>
      </c>
      <c r="AG36" s="1">
        <f t="shared" si="6"/>
        <v>1.4672694496345475</v>
      </c>
      <c r="AH36" s="1">
        <f t="shared" si="7"/>
        <v>18.487528285812452</v>
      </c>
      <c r="AI36" s="5">
        <f t="shared" si="8"/>
        <v>341.78870211871549</v>
      </c>
      <c r="AJ36" s="5"/>
      <c r="AK36" s="1">
        <f t="shared" si="9"/>
        <v>28.961200176615009</v>
      </c>
      <c r="AL36" s="1">
        <f t="shared" si="10"/>
        <v>1.2985162530627838</v>
      </c>
      <c r="AM36" s="1">
        <f t="shared" si="11"/>
        <v>16.361245689443525</v>
      </c>
      <c r="AN36" s="5">
        <f t="shared" si="12"/>
        <v>267.6903605103343</v>
      </c>
      <c r="AO36" s="5"/>
      <c r="AP36">
        <v>300</v>
      </c>
      <c r="AQ36">
        <v>55</v>
      </c>
      <c r="AR36" s="1">
        <f>(8.314*AP36/AQ36)*(1+(AR$11+$AR$12/$AP36+$AR$13/($AP36^2))/AQ36+(AR$14+$AR$15/$AP36+$AR$16/($AP36^2))/(AQ36^2) + (AS$11+$AS$12/$AP36+$AS$13/($AP36^2))/(AQ36^3)  )</f>
        <v>599.72074566414869</v>
      </c>
      <c r="AT36" s="1">
        <f t="shared" si="13"/>
        <v>444.41955853688631</v>
      </c>
      <c r="AV36" s="1">
        <f t="shared" si="14"/>
        <v>597.16573645064693</v>
      </c>
    </row>
    <row r="37" spans="1:48" x14ac:dyDescent="0.2">
      <c r="A37">
        <v>19</v>
      </c>
      <c r="B37">
        <v>14.715418791098633</v>
      </c>
      <c r="C37">
        <v>238.05441190026835</v>
      </c>
      <c r="D37">
        <v>300</v>
      </c>
      <c r="E37">
        <v>19.201164803182447</v>
      </c>
      <c r="F37">
        <v>230.42167250584075</v>
      </c>
      <c r="G37">
        <v>400</v>
      </c>
      <c r="H37">
        <v>29.724394873493274</v>
      </c>
      <c r="I37">
        <v>239.55078036127506</v>
      </c>
      <c r="J37">
        <v>500</v>
      </c>
      <c r="K37">
        <v>29.689983695487825</v>
      </c>
      <c r="L37">
        <v>233.05512203403114</v>
      </c>
      <c r="M37">
        <v>600</v>
      </c>
      <c r="N37">
        <v>36.052788173149175</v>
      </c>
      <c r="O37">
        <v>242.12863222579969</v>
      </c>
      <c r="P37">
        <v>700</v>
      </c>
      <c r="R37">
        <v>14.715418791098633</v>
      </c>
      <c r="S37">
        <v>238.05441190026835</v>
      </c>
      <c r="T37">
        <v>300</v>
      </c>
      <c r="V37" s="1">
        <f>(8.314*T37/S37)*(1+(V$11+$V$12/$T37+$V$13/($T37^2))/S37+(V$14+$V$15/$T37+$V$16/($T37^2))/(S37^2) + (W$11+$W$12/$T37+$W$13/($T37^2))/(S37^3)  )</f>
        <v>34.503987378499673</v>
      </c>
      <c r="W37" s="1">
        <f>(ABS(V37-$R37)/$R37)</f>
        <v>1.3447506230248205</v>
      </c>
      <c r="X37" s="1">
        <f t="shared" si="0"/>
        <v>19.788568587401038</v>
      </c>
      <c r="Y37" s="5">
        <f>(V37-R37)^2</f>
        <v>391.5874467382751</v>
      </c>
      <c r="Z37" s="5"/>
      <c r="AA37" s="1">
        <f t="shared" si="1"/>
        <v>20.229540375199793</v>
      </c>
      <c r="AB37" s="1">
        <f t="shared" si="2"/>
        <v>0.3747172718887658</v>
      </c>
      <c r="AC37" s="1">
        <f t="shared" si="3"/>
        <v>5.5141215841011597</v>
      </c>
      <c r="AD37" s="5">
        <f t="shared" si="4"/>
        <v>30.405536844250282</v>
      </c>
      <c r="AE37" s="5"/>
      <c r="AF37" s="1">
        <f t="shared" si="5"/>
        <v>36.225963284036375</v>
      </c>
      <c r="AG37" s="1">
        <f t="shared" si="6"/>
        <v>1.4617691007169624</v>
      </c>
      <c r="AH37" s="1">
        <f t="shared" si="7"/>
        <v>21.51054449293774</v>
      </c>
      <c r="AI37" s="5">
        <f t="shared" si="8"/>
        <v>462.70352438265411</v>
      </c>
      <c r="AJ37" s="5"/>
      <c r="AK37" s="1">
        <f t="shared" si="9"/>
        <v>33.534974135301823</v>
      </c>
      <c r="AL37" s="1">
        <f t="shared" si="10"/>
        <v>1.2789004248786415</v>
      </c>
      <c r="AM37" s="1">
        <f t="shared" si="11"/>
        <v>18.819555344203188</v>
      </c>
      <c r="AN37" s="5">
        <f t="shared" si="12"/>
        <v>354.17566335352677</v>
      </c>
      <c r="AO37" s="5"/>
      <c r="AP37">
        <v>300</v>
      </c>
      <c r="AQ37">
        <v>50</v>
      </c>
      <c r="AR37" s="1"/>
      <c r="AT37" s="1">
        <f t="shared" si="13"/>
        <v>587.02710640259875</v>
      </c>
      <c r="AV37" s="1"/>
    </row>
    <row r="38" spans="1:48" x14ac:dyDescent="0.2">
      <c r="A38">
        <v>20</v>
      </c>
      <c r="B38">
        <v>19.370775725434804</v>
      </c>
      <c r="C38">
        <v>223.16954561668584</v>
      </c>
      <c r="D38">
        <v>300</v>
      </c>
      <c r="E38">
        <v>24.59009281114616</v>
      </c>
      <c r="F38">
        <v>223.99032817837158</v>
      </c>
      <c r="G38">
        <v>400</v>
      </c>
      <c r="H38">
        <v>26.594840509530659</v>
      </c>
      <c r="I38">
        <v>231.84954283263858</v>
      </c>
      <c r="J38">
        <v>500</v>
      </c>
      <c r="K38">
        <v>32.106665107793397</v>
      </c>
      <c r="L38">
        <v>229.42357528982305</v>
      </c>
      <c r="M38">
        <v>600</v>
      </c>
      <c r="N38">
        <v>39.597088349032994</v>
      </c>
      <c r="O38">
        <v>236.66521607731991</v>
      </c>
      <c r="P38">
        <v>700</v>
      </c>
      <c r="R38">
        <v>19.370775725434804</v>
      </c>
      <c r="S38">
        <v>223.16954561668584</v>
      </c>
      <c r="T38">
        <v>300</v>
      </c>
      <c r="V38" s="1">
        <f>(8.314*T38/S38)*(1+(V$11+$V$12/$T38+$V$13/($T38^2))/S38+(V$14+$V$15/$T38+$V$16/($T38^2))/(S38^2) + (W$11+$W$12/$T38+$W$13/($T38^2))/(S38^3)  )</f>
        <v>38.521577573886987</v>
      </c>
      <c r="W38" s="1">
        <f>(ABS(V38-$R38)/$R38)</f>
        <v>0.98864403366697473</v>
      </c>
      <c r="X38" s="1">
        <f t="shared" si="0"/>
        <v>19.150801848452183</v>
      </c>
      <c r="Y38" s="5">
        <f>(V38-R38)^2</f>
        <v>366.75321143867956</v>
      </c>
      <c r="Z38" s="5"/>
      <c r="AA38" s="1">
        <f t="shared" si="1"/>
        <v>22.400359555397888</v>
      </c>
      <c r="AB38" s="1">
        <f t="shared" si="2"/>
        <v>0.1563997164029465</v>
      </c>
      <c r="AC38" s="1">
        <f t="shared" si="3"/>
        <v>3.0295838299630837</v>
      </c>
      <c r="AD38" s="5">
        <f t="shared" si="4"/>
        <v>9.1783781827737876</v>
      </c>
      <c r="AE38" s="5"/>
      <c r="AF38" s="1">
        <f t="shared" si="5"/>
        <v>40.409249206853396</v>
      </c>
      <c r="AG38" s="1">
        <f t="shared" si="6"/>
        <v>1.086093493602015</v>
      </c>
      <c r="AH38" s="1">
        <f t="shared" si="7"/>
        <v>21.038473481418592</v>
      </c>
      <c r="AI38" s="5">
        <f t="shared" si="8"/>
        <v>442.61736642835331</v>
      </c>
      <c r="AJ38" s="5"/>
      <c r="AK38" s="1">
        <f t="shared" si="9"/>
        <v>37.228477180420555</v>
      </c>
      <c r="AL38" s="1">
        <f t="shared" si="10"/>
        <v>0.92188881375244514</v>
      </c>
      <c r="AM38" s="1">
        <f t="shared" si="11"/>
        <v>17.857701454985751</v>
      </c>
      <c r="AN38" s="5">
        <f t="shared" si="12"/>
        <v>318.89750125540019</v>
      </c>
      <c r="AO38" s="5"/>
      <c r="AP38">
        <v>300</v>
      </c>
      <c r="AQ38">
        <v>45</v>
      </c>
      <c r="AR38" s="1"/>
      <c r="AT38" s="1">
        <f t="shared" si="13"/>
        <v>808.25440783575334</v>
      </c>
      <c r="AV38" s="1"/>
    </row>
    <row r="39" spans="1:48" x14ac:dyDescent="0.2">
      <c r="A39">
        <v>21</v>
      </c>
      <c r="B39">
        <v>16.837334383081835</v>
      </c>
      <c r="C39">
        <v>223.06149340427305</v>
      </c>
      <c r="D39">
        <v>300</v>
      </c>
      <c r="E39">
        <v>26.739565657862098</v>
      </c>
      <c r="F39">
        <v>220.25263936047662</v>
      </c>
      <c r="G39">
        <v>400</v>
      </c>
      <c r="H39">
        <v>26.500356963887288</v>
      </c>
      <c r="I39">
        <v>222.08707453226356</v>
      </c>
      <c r="J39">
        <v>500</v>
      </c>
      <c r="K39">
        <v>37.193926726569529</v>
      </c>
      <c r="L39">
        <v>223.6440670734672</v>
      </c>
      <c r="M39">
        <v>600</v>
      </c>
      <c r="N39">
        <v>36.459744284869053</v>
      </c>
      <c r="O39">
        <v>236.65765052897819</v>
      </c>
      <c r="P39">
        <v>700</v>
      </c>
      <c r="R39">
        <v>16.837334383081835</v>
      </c>
      <c r="S39">
        <v>223.06149340427305</v>
      </c>
      <c r="T39">
        <v>300</v>
      </c>
      <c r="V39" s="1">
        <f>(8.314*T39/S39)*(1+(V$11+$V$12/$T39+$V$13/($T39^2))/S39+(V$14+$V$15/$T39+$V$16/($T39^2))/(S39^2) + (W$11+$W$12/$T39+$W$13/($T39^2))/(S39^3)  )</f>
        <v>38.553562672763832</v>
      </c>
      <c r="W39" s="1">
        <f>(ABS(V39-$R39)/$R39)</f>
        <v>1.2897664081258895</v>
      </c>
      <c r="X39" s="1">
        <f t="shared" si="0"/>
        <v>21.716228289681997</v>
      </c>
      <c r="Y39" s="5">
        <f>(V39-R39)^2</f>
        <v>471.59457112958466</v>
      </c>
      <c r="Z39" s="5"/>
      <c r="AA39" s="1">
        <f t="shared" si="1"/>
        <v>22.417662264371245</v>
      </c>
      <c r="AB39" s="1">
        <f t="shared" si="2"/>
        <v>0.33142585128537488</v>
      </c>
      <c r="AC39" s="1">
        <f t="shared" si="3"/>
        <v>5.5803278812894099</v>
      </c>
      <c r="AD39" s="5">
        <f t="shared" si="4"/>
        <v>31.140059262695956</v>
      </c>
      <c r="AE39" s="5"/>
      <c r="AF39" s="1">
        <f t="shared" si="5"/>
        <v>40.442512469701441</v>
      </c>
      <c r="AG39" s="1">
        <f t="shared" si="6"/>
        <v>1.4019545819757613</v>
      </c>
      <c r="AH39" s="1">
        <f t="shared" si="7"/>
        <v>23.605178086619606</v>
      </c>
      <c r="AI39" s="5">
        <f t="shared" si="8"/>
        <v>557.20443250102642</v>
      </c>
      <c r="AJ39" s="5"/>
      <c r="AK39" s="1">
        <f t="shared" si="9"/>
        <v>37.257744294716133</v>
      </c>
      <c r="AL39" s="1">
        <f t="shared" si="10"/>
        <v>1.2128053911047072</v>
      </c>
      <c r="AM39" s="1">
        <f t="shared" si="11"/>
        <v>20.420409911634298</v>
      </c>
      <c r="AN39" s="5">
        <f t="shared" si="12"/>
        <v>416.99314095917231</v>
      </c>
      <c r="AO39" s="5"/>
      <c r="AP39">
        <v>300</v>
      </c>
      <c r="AQ39">
        <v>40</v>
      </c>
      <c r="AR39" s="1"/>
      <c r="AT39" s="1">
        <f t="shared" si="13"/>
        <v>1172.3173910868468</v>
      </c>
      <c r="AV39" s="1"/>
    </row>
    <row r="40" spans="1:48" x14ac:dyDescent="0.2">
      <c r="A40">
        <v>22</v>
      </c>
      <c r="B40">
        <v>22.372711993110702</v>
      </c>
      <c r="C40">
        <v>215.35616434177018</v>
      </c>
      <c r="D40">
        <v>300</v>
      </c>
      <c r="E40">
        <v>22.286436964320878</v>
      </c>
      <c r="F40">
        <v>218.30753371935</v>
      </c>
      <c r="G40">
        <v>400</v>
      </c>
      <c r="H40">
        <v>34.636871914399919</v>
      </c>
      <c r="I40">
        <v>216.20044821394038</v>
      </c>
      <c r="J40">
        <v>500</v>
      </c>
      <c r="K40">
        <v>37.982527018741592</v>
      </c>
      <c r="L40">
        <v>218.92239236971409</v>
      </c>
      <c r="M40">
        <v>600</v>
      </c>
      <c r="N40">
        <v>44.956901911028353</v>
      </c>
      <c r="O40">
        <v>226.67994378606011</v>
      </c>
      <c r="P40">
        <v>700</v>
      </c>
      <c r="R40">
        <v>22.372711993110702</v>
      </c>
      <c r="S40">
        <v>215.35616434177018</v>
      </c>
      <c r="T40">
        <v>300</v>
      </c>
      <c r="V40" s="1">
        <f>(8.314*T40/S40)*(1+(V$11+$V$12/$T40+$V$13/($T40^2))/S40+(V$14+$V$15/$T40+$V$16/($T40^2))/(S40^2) + (W$11+$W$12/$T40+$W$13/($T40^2))/(S40^3)  )</f>
        <v>40.953996343520281</v>
      </c>
      <c r="W40" s="1">
        <f>(ABS(V40-$R40)/$R40)</f>
        <v>0.83053339068287169</v>
      </c>
      <c r="X40" s="1">
        <f t="shared" si="0"/>
        <v>18.581284350409579</v>
      </c>
      <c r="Y40" s="5">
        <f>(V40-R40)^2</f>
        <v>345.26412811077591</v>
      </c>
      <c r="Z40" s="5"/>
      <c r="AA40" s="1">
        <f t="shared" si="1"/>
        <v>23.717393950589347</v>
      </c>
      <c r="AB40" s="1">
        <f t="shared" si="2"/>
        <v>6.0103663690513572E-2</v>
      </c>
      <c r="AC40" s="1">
        <f t="shared" si="3"/>
        <v>1.3446819574786453</v>
      </c>
      <c r="AD40" s="5">
        <f t="shared" si="4"/>
        <v>1.8081695667686011</v>
      </c>
      <c r="AE40" s="5"/>
      <c r="AF40" s="1">
        <f t="shared" si="5"/>
        <v>42.93705933482763</v>
      </c>
      <c r="AG40" s="1">
        <f t="shared" si="6"/>
        <v>0.91917096809941379</v>
      </c>
      <c r="AH40" s="1">
        <f t="shared" si="7"/>
        <v>20.564347341716928</v>
      </c>
      <c r="AI40" s="5">
        <f t="shared" si="8"/>
        <v>422.89238159078008</v>
      </c>
      <c r="AJ40" s="5"/>
      <c r="AK40" s="1">
        <f t="shared" si="9"/>
        <v>39.448220700377533</v>
      </c>
      <c r="AL40" s="1">
        <f t="shared" si="10"/>
        <v>0.76322927289838371</v>
      </c>
      <c r="AM40" s="1">
        <f t="shared" si="11"/>
        <v>17.075508707266831</v>
      </c>
      <c r="AN40" s="5">
        <f t="shared" si="12"/>
        <v>291.57299761194537</v>
      </c>
      <c r="AO40" s="5"/>
      <c r="AP40">
        <v>300</v>
      </c>
      <c r="AQ40">
        <v>35</v>
      </c>
      <c r="AR40" s="1"/>
      <c r="AT40" s="1">
        <f t="shared" si="13"/>
        <v>1817.5104607538635</v>
      </c>
      <c r="AV40" s="1"/>
    </row>
    <row r="41" spans="1:48" x14ac:dyDescent="0.2">
      <c r="A41">
        <v>23</v>
      </c>
      <c r="B41">
        <v>19.153168475481394</v>
      </c>
      <c r="C41">
        <v>202.7223414932968</v>
      </c>
      <c r="D41">
        <v>300</v>
      </c>
      <c r="E41">
        <v>24.723717272944135</v>
      </c>
      <c r="F41">
        <v>214.74796739986348</v>
      </c>
      <c r="G41">
        <v>400</v>
      </c>
      <c r="H41">
        <v>36.580487218701741</v>
      </c>
      <c r="I41">
        <v>201.51106532248943</v>
      </c>
      <c r="J41">
        <v>500</v>
      </c>
      <c r="K41">
        <v>37.976170905053401</v>
      </c>
      <c r="L41">
        <v>199.14683590338606</v>
      </c>
      <c r="M41">
        <v>600</v>
      </c>
      <c r="N41">
        <v>42.878151982094835</v>
      </c>
      <c r="O41">
        <v>207.98284517959439</v>
      </c>
      <c r="P41">
        <v>700</v>
      </c>
      <c r="R41">
        <v>19.153168475481394</v>
      </c>
      <c r="S41">
        <v>202.7223414932968</v>
      </c>
      <c r="T41">
        <v>300</v>
      </c>
      <c r="V41" s="1">
        <f>(8.314*T41/S41)*(1+(V$11+$V$12/$T41+$V$13/($T41^2))/S41+(V$14+$V$15/$T41+$V$16/($T41^2))/(S41^2) + (W$11+$W$12/$T41+$W$13/($T41^2))/(S41^3)  )</f>
        <v>45.469265844069604</v>
      </c>
      <c r="W41" s="1">
        <f>(ABS(V41-$R41)/$R41)</f>
        <v>1.3739814069027962</v>
      </c>
      <c r="X41" s="1">
        <f t="shared" si="0"/>
        <v>26.31609736858821</v>
      </c>
      <c r="Y41" s="5">
        <f>(V41-R41)^2</f>
        <v>692.53698071301528</v>
      </c>
      <c r="Z41" s="5"/>
      <c r="AA41" s="1">
        <f t="shared" si="1"/>
        <v>26.169892310964379</v>
      </c>
      <c r="AB41" s="1">
        <f t="shared" si="2"/>
        <v>0.36634794104512397</v>
      </c>
      <c r="AC41" s="1">
        <f t="shared" si="3"/>
        <v>7.0167238354829848</v>
      </c>
      <c r="AD41" s="5">
        <f t="shared" si="4"/>
        <v>49.234413383435047</v>
      </c>
      <c r="AE41" s="5"/>
      <c r="AF41" s="1">
        <f t="shared" si="5"/>
        <v>47.619889166167617</v>
      </c>
      <c r="AG41" s="1">
        <f t="shared" si="6"/>
        <v>1.486266918558536</v>
      </c>
      <c r="AH41" s="1">
        <f t="shared" si="7"/>
        <v>28.466720690686223</v>
      </c>
      <c r="AI41" s="5">
        <f t="shared" si="8"/>
        <v>810.35418688154311</v>
      </c>
      <c r="AJ41" s="5"/>
      <c r="AK41" s="1">
        <f t="shared" si="9"/>
        <v>43.537860872085155</v>
      </c>
      <c r="AL41" s="1">
        <f t="shared" si="10"/>
        <v>1.2731414349442711</v>
      </c>
      <c r="AM41" s="1">
        <f t="shared" si="11"/>
        <v>24.384692396603761</v>
      </c>
      <c r="AN41" s="5">
        <f t="shared" si="12"/>
        <v>594.61322327698531</v>
      </c>
      <c r="AO41" s="5"/>
      <c r="AP41">
        <v>300</v>
      </c>
      <c r="AQ41">
        <v>30</v>
      </c>
      <c r="AR41" s="1"/>
      <c r="AT41" s="1">
        <f t="shared" si="13"/>
        <v>3075.6603988775341</v>
      </c>
      <c r="AV41" s="1"/>
    </row>
    <row r="42" spans="1:48" x14ac:dyDescent="0.2">
      <c r="A42">
        <v>24</v>
      </c>
      <c r="B42">
        <v>20.579117592474542</v>
      </c>
      <c r="C42">
        <v>194.06808457161492</v>
      </c>
      <c r="D42">
        <v>300</v>
      </c>
      <c r="E42">
        <v>29.75512381454616</v>
      </c>
      <c r="F42">
        <v>194.74037932193085</v>
      </c>
      <c r="G42">
        <v>400</v>
      </c>
      <c r="H42">
        <v>33.700176162857531</v>
      </c>
      <c r="I42">
        <v>195.37584614120101</v>
      </c>
      <c r="J42">
        <v>500</v>
      </c>
      <c r="K42">
        <v>40.174167029989867</v>
      </c>
      <c r="L42">
        <v>196.51587745579249</v>
      </c>
      <c r="M42">
        <v>600</v>
      </c>
      <c r="N42">
        <v>50.443634037721765</v>
      </c>
      <c r="O42">
        <v>196.01973708738086</v>
      </c>
      <c r="P42">
        <v>700</v>
      </c>
      <c r="R42">
        <v>20.579117592474542</v>
      </c>
      <c r="S42">
        <v>194.06808457161492</v>
      </c>
      <c r="T42">
        <v>300</v>
      </c>
      <c r="V42" s="1">
        <f>(8.314*T42/S42)*(1+(V$11+$V$12/$T42+$V$13/($T42^2))/S42+(V$14+$V$15/$T42+$V$16/($T42^2))/(S42^2) + (W$11+$W$12/$T42+$W$13/($T42^2))/(S42^3)  )</f>
        <v>49.061759708727045</v>
      </c>
      <c r="W42" s="1">
        <f>(ABS(V42-$R42)/$R42)</f>
        <v>1.3840555596352759</v>
      </c>
      <c r="X42" s="1">
        <f t="shared" si="0"/>
        <v>28.482642116252503</v>
      </c>
      <c r="Y42" s="5">
        <f>(V42-R42)^2</f>
        <v>811.26090192252082</v>
      </c>
      <c r="Z42" s="5"/>
      <c r="AA42" s="1">
        <f t="shared" si="1"/>
        <v>28.129891278409087</v>
      </c>
      <c r="AB42" s="1">
        <f t="shared" si="2"/>
        <v>0.3669143563617005</v>
      </c>
      <c r="AC42" s="1">
        <f t="shared" si="3"/>
        <v>7.5507736859345442</v>
      </c>
      <c r="AD42" s="5">
        <f t="shared" si="4"/>
        <v>57.014183256201541</v>
      </c>
      <c r="AE42" s="5"/>
      <c r="AF42" s="1">
        <f t="shared" si="5"/>
        <v>51.337176949541814</v>
      </c>
      <c r="AG42" s="1">
        <f t="shared" si="6"/>
        <v>1.494624792285312</v>
      </c>
      <c r="AH42" s="1">
        <f t="shared" si="7"/>
        <v>30.758059357067271</v>
      </c>
      <c r="AI42" s="5">
        <f t="shared" si="8"/>
        <v>946.05821541287355</v>
      </c>
      <c r="AJ42" s="5"/>
      <c r="AK42" s="1">
        <f t="shared" si="9"/>
        <v>46.764750005992809</v>
      </c>
      <c r="AL42" s="1">
        <f t="shared" si="10"/>
        <v>1.2724370855966116</v>
      </c>
      <c r="AM42" s="1">
        <f t="shared" si="11"/>
        <v>26.185632413518267</v>
      </c>
      <c r="AN42" s="5">
        <f t="shared" si="12"/>
        <v>685.68734489589849</v>
      </c>
      <c r="AO42" s="5"/>
      <c r="AP42">
        <v>300</v>
      </c>
      <c r="AQ42">
        <v>25</v>
      </c>
      <c r="AR42" s="1"/>
      <c r="AT42" s="1">
        <f t="shared" si="13"/>
        <v>5864.7340414679957</v>
      </c>
      <c r="AV42" s="1"/>
    </row>
    <row r="43" spans="1:48" x14ac:dyDescent="0.2">
      <c r="A43">
        <v>25</v>
      </c>
      <c r="B43">
        <v>24.203570254475196</v>
      </c>
      <c r="C43">
        <v>192.131793899287</v>
      </c>
      <c r="D43">
        <v>300</v>
      </c>
      <c r="E43">
        <v>35.76743183975988</v>
      </c>
      <c r="F43">
        <v>193.05991453003369</v>
      </c>
      <c r="G43">
        <v>400</v>
      </c>
      <c r="H43">
        <v>35.373242562778003</v>
      </c>
      <c r="I43">
        <v>191.33277963303175</v>
      </c>
      <c r="J43">
        <v>500</v>
      </c>
      <c r="K43">
        <v>45.767162234708913</v>
      </c>
      <c r="L43">
        <v>193.0525501421952</v>
      </c>
      <c r="M43">
        <v>600</v>
      </c>
      <c r="N43">
        <v>58.335502038930777</v>
      </c>
      <c r="O43">
        <v>193.41079070249398</v>
      </c>
      <c r="P43">
        <v>700</v>
      </c>
      <c r="R43">
        <v>24.203570254475196</v>
      </c>
      <c r="S43">
        <v>192.131793899287</v>
      </c>
      <c r="T43">
        <v>300</v>
      </c>
      <c r="V43" s="1">
        <f>(8.314*T43/S43)*(1+(V$11+$V$12/$T43+$V$13/($T43^2))/S43+(V$14+$V$15/$T43+$V$16/($T43^2))/(S43^2) + (W$11+$W$12/$T43+$W$13/($T43^2))/(S43^3)  )</f>
        <v>49.93018368911018</v>
      </c>
      <c r="W43" s="1">
        <f>(ABS(V43-$R43)/$R43)</f>
        <v>1.0629263849980224</v>
      </c>
      <c r="X43" s="1">
        <f t="shared" si="0"/>
        <v>25.726613434634984</v>
      </c>
      <c r="Y43" s="5">
        <f>(V43-R43)^2</f>
        <v>661.85863881514126</v>
      </c>
      <c r="Z43" s="5"/>
      <c r="AA43" s="1">
        <f t="shared" si="1"/>
        <v>28.6049923027029</v>
      </c>
      <c r="AB43" s="1">
        <f t="shared" si="2"/>
        <v>0.18185011558011321</v>
      </c>
      <c r="AC43" s="1">
        <f t="shared" si="3"/>
        <v>4.4014220482277047</v>
      </c>
      <c r="AD43" s="5">
        <f t="shared" si="4"/>
        <v>19.372516046624963</v>
      </c>
      <c r="AE43" s="5"/>
      <c r="AF43" s="1">
        <f t="shared" si="5"/>
        <v>52.234669397271766</v>
      </c>
      <c r="AG43" s="1">
        <f t="shared" si="6"/>
        <v>1.1581390203213375</v>
      </c>
      <c r="AH43" s="1">
        <f t="shared" si="7"/>
        <v>28.03109914279657</v>
      </c>
      <c r="AI43" s="5">
        <f t="shared" si="8"/>
        <v>785.74251915329057</v>
      </c>
      <c r="AJ43" s="5"/>
      <c r="AK43" s="1">
        <f t="shared" si="9"/>
        <v>47.541386236467602</v>
      </c>
      <c r="AL43" s="1">
        <f t="shared" si="10"/>
        <v>0.96423030720756109</v>
      </c>
      <c r="AM43" s="1">
        <f t="shared" si="11"/>
        <v>23.337815981992406</v>
      </c>
      <c r="AN43" s="5">
        <f t="shared" si="12"/>
        <v>544.6536548093402</v>
      </c>
      <c r="AO43" s="5"/>
      <c r="AP43">
        <v>400</v>
      </c>
      <c r="AQ43">
        <v>1000</v>
      </c>
      <c r="AR43" s="1">
        <f>(8.314*AP43/AQ43)*(1+(AR$11+$AR$12/$AP43+$AR$13/($AP43^2))/AQ43+(AR$14+$AR$15/$AP43+$AR$16/($AP43^2))/(AQ43^2) + (AS$11+$AS$12/$AP43+$AS$13/($AP43^2))/(AQ43^3)  )</f>
        <v>4.6896617714910782</v>
      </c>
      <c r="AT43" s="1">
        <f t="shared" si="13"/>
        <v>3.840397535708417</v>
      </c>
      <c r="AV43" s="1">
        <f t="shared" si="14"/>
        <v>4.8824242137953311</v>
      </c>
    </row>
    <row r="44" spans="1:48" x14ac:dyDescent="0.2">
      <c r="A44">
        <v>26</v>
      </c>
      <c r="B44">
        <v>27.188553533286569</v>
      </c>
      <c r="C44">
        <v>184.42152105207242</v>
      </c>
      <c r="D44">
        <v>300</v>
      </c>
      <c r="E44">
        <v>27.192612380088853</v>
      </c>
      <c r="F44">
        <v>192.18002345627761</v>
      </c>
      <c r="G44">
        <v>400</v>
      </c>
      <c r="H44">
        <v>45.395070087254958</v>
      </c>
      <c r="I44">
        <v>188.73363795044875</v>
      </c>
      <c r="J44">
        <v>500</v>
      </c>
      <c r="K44">
        <v>52.930617526877342</v>
      </c>
      <c r="L44">
        <v>186.60843112636556</v>
      </c>
      <c r="M44">
        <v>600</v>
      </c>
      <c r="N44">
        <v>46.665095948315887</v>
      </c>
      <c r="O44">
        <v>192.8201407520823</v>
      </c>
      <c r="P44">
        <v>700</v>
      </c>
      <c r="R44">
        <v>27.188553533286569</v>
      </c>
      <c r="S44">
        <v>184.42152105207242</v>
      </c>
      <c r="T44">
        <v>300</v>
      </c>
      <c r="V44" s="1">
        <f>(8.314*T44/S44)*(1+(V$11+$V$12/$T44+$V$13/($T44^2))/S44+(V$14+$V$15/$T44+$V$16/($T44^2))/(S44^2) + (W$11+$W$12/$T44+$W$13/($T44^2))/(S44^3)  )</f>
        <v>53.654168020267704</v>
      </c>
      <c r="W44" s="1">
        <f>(ABS(V44-$R44)/$R44)</f>
        <v>0.97341016889992515</v>
      </c>
      <c r="X44" s="1">
        <f t="shared" si="0"/>
        <v>26.465614486981135</v>
      </c>
      <c r="Y44" s="5">
        <f>(V44-R44)^2</f>
        <v>700.4287501735057</v>
      </c>
      <c r="Z44" s="5"/>
      <c r="AA44" s="1">
        <f t="shared" si="1"/>
        <v>30.648564136205326</v>
      </c>
      <c r="AB44" s="1">
        <f t="shared" si="2"/>
        <v>0.12725982640756206</v>
      </c>
      <c r="AC44" s="1">
        <f t="shared" si="3"/>
        <v>3.4600106029187572</v>
      </c>
      <c r="AD44" s="5">
        <f t="shared" si="4"/>
        <v>11.971673372310221</v>
      </c>
      <c r="AE44" s="5"/>
      <c r="AF44" s="1">
        <f t="shared" si="5"/>
        <v>56.078596527766649</v>
      </c>
      <c r="AG44" s="1">
        <f t="shared" si="6"/>
        <v>1.0625810953536163</v>
      </c>
      <c r="AH44" s="1">
        <f t="shared" si="7"/>
        <v>28.89004299448008</v>
      </c>
      <c r="AI44" s="5">
        <f t="shared" si="8"/>
        <v>834.63458422290751</v>
      </c>
      <c r="AJ44" s="5"/>
      <c r="AK44" s="1">
        <f t="shared" si="9"/>
        <v>50.857374709877995</v>
      </c>
      <c r="AL44" s="1">
        <f t="shared" si="10"/>
        <v>0.87054359650336</v>
      </c>
      <c r="AM44" s="1">
        <f t="shared" si="11"/>
        <v>23.668821176591425</v>
      </c>
      <c r="AN44" s="5">
        <f t="shared" si="12"/>
        <v>560.21309588946269</v>
      </c>
      <c r="AO44" s="5"/>
      <c r="AP44">
        <v>400</v>
      </c>
      <c r="AQ44">
        <v>700</v>
      </c>
      <c r="AR44" s="1">
        <f>(8.314*AP44/AQ44)*(1+(AR$11+$AR$12/$AP44+$AR$13/($AP44^2))/AQ44+(AR$14+$AR$15/$AP44+$AR$16/($AP44^2))/(AQ44^2) + (AS$11+$AS$12/$AP44+$AS$13/($AP44^2))/(AQ44^3)  )</f>
        <v>7.5247096814081855</v>
      </c>
      <c r="AT44" s="1">
        <f t="shared" si="13"/>
        <v>5.8151043124526245</v>
      </c>
      <c r="AV44" s="1">
        <f t="shared" si="14"/>
        <v>7.9004752212582394</v>
      </c>
    </row>
    <row r="45" spans="1:48" x14ac:dyDescent="0.2">
      <c r="A45">
        <v>27</v>
      </c>
      <c r="B45">
        <v>24.789742140934841</v>
      </c>
      <c r="C45">
        <v>179.48063804191773</v>
      </c>
      <c r="D45">
        <v>300</v>
      </c>
      <c r="E45">
        <v>30.997163247507356</v>
      </c>
      <c r="F45">
        <v>185.73056714360121</v>
      </c>
      <c r="G45">
        <v>400</v>
      </c>
      <c r="H45">
        <v>45.043023337053043</v>
      </c>
      <c r="I45">
        <v>187.41475928180785</v>
      </c>
      <c r="J45">
        <v>500</v>
      </c>
      <c r="K45">
        <v>47.08633143493617</v>
      </c>
      <c r="L45">
        <v>185.51587197431064</v>
      </c>
      <c r="M45">
        <v>600</v>
      </c>
      <c r="N45">
        <v>52.895011453033668</v>
      </c>
      <c r="O45">
        <v>188.66474943357065</v>
      </c>
      <c r="P45">
        <v>700</v>
      </c>
      <c r="R45">
        <v>24.789742140934841</v>
      </c>
      <c r="S45">
        <v>179.48063804191773</v>
      </c>
      <c r="T45">
        <v>300</v>
      </c>
      <c r="V45" s="1">
        <f>(8.314*T45/S45)*(1+(V$11+$V$12/$T45+$V$13/($T45^2))/S45+(V$14+$V$15/$T45+$V$16/($T45^2))/(S45^2) + (W$11+$W$12/$T45+$W$13/($T45^2))/(S45^3)  )</f>
        <v>56.288676255192264</v>
      </c>
      <c r="W45" s="1">
        <f>(ABS(V45-$R45)/$R45)</f>
        <v>1.2706438790359105</v>
      </c>
      <c r="X45" s="1">
        <f t="shared" si="0"/>
        <v>31.498934114257423</v>
      </c>
      <c r="Y45" s="5">
        <f>(V45-R45)^2</f>
        <v>992.18285033433006</v>
      </c>
      <c r="Z45" s="5"/>
      <c r="AA45" s="1">
        <f t="shared" si="1"/>
        <v>32.100736419134009</v>
      </c>
      <c r="AB45" s="1">
        <f t="shared" si="2"/>
        <v>0.29492014223603635</v>
      </c>
      <c r="AC45" s="1">
        <f t="shared" si="3"/>
        <v>7.3109942781991677</v>
      </c>
      <c r="AD45" s="5">
        <f t="shared" si="4"/>
        <v>53.450637335860968</v>
      </c>
      <c r="AE45" s="5"/>
      <c r="AF45" s="1">
        <f t="shared" si="5"/>
        <v>58.793463861060438</v>
      </c>
      <c r="AG45" s="1">
        <f t="shared" si="6"/>
        <v>1.3716851723106827</v>
      </c>
      <c r="AH45" s="1">
        <f t="shared" si="7"/>
        <v>34.003721720125597</v>
      </c>
      <c r="AI45" s="5">
        <f t="shared" si="8"/>
        <v>1156.2530908197414</v>
      </c>
      <c r="AJ45" s="5"/>
      <c r="AK45" s="1">
        <f t="shared" si="9"/>
        <v>53.18968865580969</v>
      </c>
      <c r="AL45" s="1">
        <f t="shared" si="10"/>
        <v>1.145632994220563</v>
      </c>
      <c r="AM45" s="1">
        <f t="shared" si="11"/>
        <v>28.399946514874848</v>
      </c>
      <c r="AN45" s="5">
        <f t="shared" si="12"/>
        <v>806.55696204775199</v>
      </c>
      <c r="AO45" s="5"/>
      <c r="AP45">
        <v>400</v>
      </c>
      <c r="AQ45">
        <v>500</v>
      </c>
      <c r="AR45" s="1">
        <f>(8.314*AP45/AQ45)*(1+(AR$11+$AR$12/$AP45+$AR$13/($AP45^2))/AQ45+(AR$14+$AR$15/$AP45+$AR$16/($AP45^2))/(AQ45^2) + (AS$11+$AS$12/$AP45+$AS$13/($AP45^2))/(AQ45^3)  )</f>
        <v>12.066702715373111</v>
      </c>
      <c r="AT45" s="1">
        <f t="shared" si="13"/>
        <v>8.7781331723313656</v>
      </c>
      <c r="AV45" s="1">
        <f t="shared" si="14"/>
        <v>12.758295709913639</v>
      </c>
    </row>
    <row r="46" spans="1:48" x14ac:dyDescent="0.2">
      <c r="A46">
        <v>28</v>
      </c>
      <c r="B46">
        <v>29.470861425629035</v>
      </c>
      <c r="C46">
        <v>175.73015855800193</v>
      </c>
      <c r="D46">
        <v>300</v>
      </c>
      <c r="E46">
        <v>38.209056559171003</v>
      </c>
      <c r="F46">
        <v>174.82324291709364</v>
      </c>
      <c r="G46">
        <v>400</v>
      </c>
      <c r="H46">
        <v>42.145851349186138</v>
      </c>
      <c r="I46">
        <v>171.16594602605869</v>
      </c>
      <c r="J46">
        <v>500</v>
      </c>
      <c r="K46">
        <v>49.226532668429797</v>
      </c>
      <c r="L46">
        <v>180.57584281783522</v>
      </c>
      <c r="M46">
        <v>600</v>
      </c>
      <c r="N46">
        <v>65.501799152272142</v>
      </c>
      <c r="O46">
        <v>174.17083891955366</v>
      </c>
      <c r="P46">
        <v>700</v>
      </c>
      <c r="R46">
        <v>29.470861425629035</v>
      </c>
      <c r="S46">
        <v>175.73015855800193</v>
      </c>
      <c r="T46">
        <v>300</v>
      </c>
      <c r="V46" s="1">
        <f>(8.314*T46/S46)*(1+(V$11+$V$12/$T46+$V$13/($T46^2))/S46+(V$14+$V$15/$T46+$V$16/($T46^2))/(S46^2) + (W$11+$W$12/$T46+$W$13/($T46^2))/(S46^3)  )</f>
        <v>58.43422561605302</v>
      </c>
      <c r="W46" s="1">
        <f>(ABS(V46-$R46)/$R46)</f>
        <v>0.98277969456421421</v>
      </c>
      <c r="X46" s="1">
        <f t="shared" si="0"/>
        <v>28.963364190423984</v>
      </c>
      <c r="Y46" s="5">
        <f>(V46-R46)^2</f>
        <v>838.87646522713442</v>
      </c>
      <c r="Z46" s="5"/>
      <c r="AA46" s="1">
        <f t="shared" si="1"/>
        <v>33.287562671247898</v>
      </c>
      <c r="AB46" s="1">
        <f t="shared" si="2"/>
        <v>0.12950762417483008</v>
      </c>
      <c r="AC46" s="1">
        <f t="shared" si="3"/>
        <v>3.8167012456188623</v>
      </c>
      <c r="AD46" s="5">
        <f t="shared" si="4"/>
        <v>14.567208398308575</v>
      </c>
      <c r="AE46" s="5"/>
      <c r="AF46" s="1">
        <f t="shared" si="5"/>
        <v>61.00179056581603</v>
      </c>
      <c r="AG46" s="1">
        <f t="shared" si="6"/>
        <v>1.0699018493150134</v>
      </c>
      <c r="AH46" s="1">
        <f t="shared" si="7"/>
        <v>31.530929140186995</v>
      </c>
      <c r="AI46" s="5">
        <f t="shared" si="8"/>
        <v>994.19949244349334</v>
      </c>
      <c r="AJ46" s="5"/>
      <c r="AK46" s="1">
        <f t="shared" si="9"/>
        <v>55.081194387932413</v>
      </c>
      <c r="AL46" s="1">
        <f t="shared" si="10"/>
        <v>0.86900523851099964</v>
      </c>
      <c r="AM46" s="1">
        <f t="shared" si="11"/>
        <v>25.610332962303378</v>
      </c>
      <c r="AN46" s="5">
        <f t="shared" si="12"/>
        <v>655.88915444004294</v>
      </c>
      <c r="AO46" s="5"/>
      <c r="AP46">
        <v>400</v>
      </c>
      <c r="AQ46">
        <v>450</v>
      </c>
      <c r="AR46" s="1">
        <f>(8.314*AP46/AQ46)*(1+(AR$11+$AR$12/$AP46+$AR$13/($AP46^2))/AQ46+(AR$14+$AR$15/$AP46+$AR$16/($AP46^2))/(AQ46^2) + (AS$11+$AS$12/$AP46+$AS$13/($AP46^2))/(AQ46^3)  )</f>
        <v>14.067635171337738</v>
      </c>
      <c r="AT46" s="1">
        <f t="shared" si="13"/>
        <v>10.037797835423101</v>
      </c>
      <c r="AV46" s="1">
        <f t="shared" si="14"/>
        <v>14.900334524637913</v>
      </c>
    </row>
    <row r="47" spans="1:48" x14ac:dyDescent="0.2">
      <c r="A47">
        <v>29</v>
      </c>
      <c r="B47">
        <v>26.911733216950086</v>
      </c>
      <c r="C47">
        <v>172.01089613909826</v>
      </c>
      <c r="D47">
        <v>300</v>
      </c>
      <c r="E47">
        <v>34.893425790143255</v>
      </c>
      <c r="F47">
        <v>169.97056468888715</v>
      </c>
      <c r="G47">
        <v>400</v>
      </c>
      <c r="H47">
        <v>42.869601331975538</v>
      </c>
      <c r="I47">
        <v>166.76783009582687</v>
      </c>
      <c r="J47">
        <v>500</v>
      </c>
      <c r="K47">
        <v>55.607084578926141</v>
      </c>
      <c r="L47">
        <v>174.06166652533892</v>
      </c>
      <c r="M47">
        <v>600</v>
      </c>
      <c r="N47">
        <v>58.507290296026412</v>
      </c>
      <c r="O47">
        <v>172.10647780592578</v>
      </c>
      <c r="P47">
        <v>700</v>
      </c>
      <c r="R47">
        <v>26.911733216950086</v>
      </c>
      <c r="S47">
        <v>172.01089613909826</v>
      </c>
      <c r="T47">
        <v>300</v>
      </c>
      <c r="V47" s="1">
        <f>(8.314*T47/S47)*(1+(V$11+$V$12/$T47+$V$13/($T47^2))/S47+(V$14+$V$15/$T47+$V$16/($T47^2))/(S47^2) + (W$11+$W$12/$T47+$W$13/($T47^2))/(S47^3)  )</f>
        <v>60.698329056484589</v>
      </c>
      <c r="W47" s="1">
        <f>(ABS(V47-$R47)/$R47)</f>
        <v>1.2554596750481439</v>
      </c>
      <c r="X47" s="1">
        <f t="shared" si="0"/>
        <v>33.786595839534499</v>
      </c>
      <c r="Y47" s="5">
        <f>(V47-R47)^2</f>
        <v>1141.5340584240498</v>
      </c>
      <c r="Z47" s="5"/>
      <c r="AA47" s="1">
        <f t="shared" si="1"/>
        <v>34.544180527377442</v>
      </c>
      <c r="AB47" s="1">
        <f t="shared" si="2"/>
        <v>0.28361039584102798</v>
      </c>
      <c r="AC47" s="1">
        <f t="shared" si="3"/>
        <v>7.6324473104273558</v>
      </c>
      <c r="AD47" s="5">
        <f t="shared" si="4"/>
        <v>58.254251946449777</v>
      </c>
      <c r="AE47" s="5"/>
      <c r="AF47" s="1">
        <f t="shared" si="5"/>
        <v>63.3296095632587</v>
      </c>
      <c r="AG47" s="1">
        <f t="shared" si="6"/>
        <v>1.3532341470809164</v>
      </c>
      <c r="AH47" s="1">
        <f t="shared" si="7"/>
        <v>36.417876346308617</v>
      </c>
      <c r="AI47" s="5">
        <f t="shared" si="8"/>
        <v>1326.2617175750247</v>
      </c>
      <c r="AJ47" s="5"/>
      <c r="AK47" s="1">
        <f t="shared" si="9"/>
        <v>57.069769823465037</v>
      </c>
      <c r="AL47" s="1">
        <f t="shared" si="10"/>
        <v>1.1206278080789018</v>
      </c>
      <c r="AM47" s="1">
        <f t="shared" si="11"/>
        <v>30.158036606514951</v>
      </c>
      <c r="AN47" s="5">
        <f t="shared" si="12"/>
        <v>909.5071719598958</v>
      </c>
      <c r="AO47" s="5"/>
      <c r="AP47">
        <v>400</v>
      </c>
      <c r="AQ47">
        <v>400</v>
      </c>
      <c r="AR47" s="1">
        <f>(8.314*AP47/AQ47)*(1+(AR$11+$AR$12/$AP47+$AR$13/($AP47^2))/AQ47+(AR$14+$AR$15/$AP47+$AR$16/($AP47^2))/(AQ47^2) + (AS$11+$AS$12/$AP47+$AS$13/($AP47^2))/(AQ47^3)  )</f>
        <v>16.753625596546296</v>
      </c>
      <c r="AT47" s="1">
        <f t="shared" si="13"/>
        <v>11.701255609729948</v>
      </c>
      <c r="AV47" s="1">
        <f t="shared" si="14"/>
        <v>17.774539433603405</v>
      </c>
    </row>
    <row r="48" spans="1:48" x14ac:dyDescent="0.2">
      <c r="A48">
        <v>30</v>
      </c>
      <c r="B48">
        <v>36.847082847168444</v>
      </c>
      <c r="C48">
        <v>167.20951301091165</v>
      </c>
      <c r="D48">
        <v>300</v>
      </c>
      <c r="E48">
        <v>47.345417512363269</v>
      </c>
      <c r="F48">
        <v>165.74486099618744</v>
      </c>
      <c r="G48">
        <v>400</v>
      </c>
      <c r="H48">
        <v>54.320989393720275</v>
      </c>
      <c r="I48">
        <v>166.05709933951744</v>
      </c>
      <c r="J48">
        <v>500</v>
      </c>
      <c r="K48">
        <v>67.555937605814279</v>
      </c>
      <c r="L48">
        <v>164.31134894054432</v>
      </c>
      <c r="M48">
        <v>600</v>
      </c>
      <c r="N48">
        <v>76.12754173934438</v>
      </c>
      <c r="O48">
        <v>171.47753840538834</v>
      </c>
      <c r="P48">
        <v>700</v>
      </c>
      <c r="R48">
        <v>36.847082847168444</v>
      </c>
      <c r="S48">
        <v>167.20951301091165</v>
      </c>
      <c r="T48">
        <v>300</v>
      </c>
      <c r="V48" s="1">
        <f>(8.314*T48/S48)*(1+(V$11+$V$12/$T48+$V$13/($T48^2))/S48+(V$14+$V$15/$T48+$V$16/($T48^2))/(S48^2) + (W$11+$W$12/$T48+$W$13/($T48^2))/(S48^3)  )</f>
        <v>63.842153899259721</v>
      </c>
      <c r="W48" s="1">
        <f>(ABS(V48-$R48)/$R48)</f>
        <v>0.73262437528798141</v>
      </c>
      <c r="X48" s="1">
        <f t="shared" si="0"/>
        <v>26.995071052091276</v>
      </c>
      <c r="Y48" s="5">
        <f>(V48-R48)^2</f>
        <v>728.73386110745639</v>
      </c>
      <c r="Z48" s="5"/>
      <c r="AA48" s="1">
        <f t="shared" si="1"/>
        <v>36.296466806847164</v>
      </c>
      <c r="AB48" s="1">
        <f t="shared" si="2"/>
        <v>1.4943273599299138E-2</v>
      </c>
      <c r="AC48" s="1">
        <f t="shared" si="3"/>
        <v>0.55061604032128031</v>
      </c>
      <c r="AD48" s="5">
        <f t="shared" si="4"/>
        <v>0.30317802385908577</v>
      </c>
      <c r="AE48" s="5"/>
      <c r="AF48" s="1">
        <f t="shared" si="5"/>
        <v>66.557714747062107</v>
      </c>
      <c r="AG48" s="1">
        <f t="shared" si="6"/>
        <v>0.80632249839492542</v>
      </c>
      <c r="AH48" s="1">
        <f t="shared" si="7"/>
        <v>29.710631899893663</v>
      </c>
      <c r="AI48" s="5">
        <f t="shared" si="8"/>
        <v>882.72164789097894</v>
      </c>
      <c r="AJ48" s="5"/>
      <c r="AK48" s="1">
        <f t="shared" si="9"/>
        <v>59.818810525282757</v>
      </c>
      <c r="AL48" s="1">
        <f t="shared" si="10"/>
        <v>0.62343409309753817</v>
      </c>
      <c r="AM48" s="1">
        <f t="shared" si="11"/>
        <v>22.971727678114313</v>
      </c>
      <c r="AN48" s="5">
        <f t="shared" si="12"/>
        <v>527.70027251744318</v>
      </c>
      <c r="AO48" s="5"/>
      <c r="AP48">
        <v>400</v>
      </c>
      <c r="AQ48">
        <v>350</v>
      </c>
      <c r="AR48" s="1">
        <f>(8.314*AP48/AQ48)*(1+(AR$11+$AR$12/$AP48+$AR$13/($AP48^2))/AQ48+(AR$14+$AR$15/$AP48+$AR$16/($AP48^2))/(AQ48^2) + (AS$11+$AS$12/$AP48+$AS$13/($AP48^2))/(AQ48^3)  )</f>
        <v>20.509472472574444</v>
      </c>
      <c r="AT48" s="1">
        <f t="shared" si="13"/>
        <v>13.991384365282101</v>
      </c>
      <c r="AV48" s="1">
        <f t="shared" si="14"/>
        <v>21.788480304376066</v>
      </c>
    </row>
    <row r="49" spans="1:48" x14ac:dyDescent="0.2">
      <c r="A49">
        <v>31</v>
      </c>
      <c r="B49">
        <v>36.530289152273866</v>
      </c>
      <c r="C49">
        <v>158.2738602469199</v>
      </c>
      <c r="D49">
        <v>300</v>
      </c>
      <c r="E49">
        <v>40.554828544970093</v>
      </c>
      <c r="F49">
        <v>164.42638172031454</v>
      </c>
      <c r="G49">
        <v>400</v>
      </c>
      <c r="H49">
        <v>54.901723236382843</v>
      </c>
      <c r="I49">
        <v>163.54517634749595</v>
      </c>
      <c r="J49">
        <v>500</v>
      </c>
      <c r="K49">
        <v>60.443377354686938</v>
      </c>
      <c r="L49">
        <v>160.14728328104181</v>
      </c>
      <c r="M49">
        <v>600</v>
      </c>
      <c r="N49">
        <v>64.810397354432496</v>
      </c>
      <c r="O49">
        <v>167.47509787303076</v>
      </c>
      <c r="P49">
        <v>700</v>
      </c>
      <c r="R49">
        <v>36.530289152273866</v>
      </c>
      <c r="S49">
        <v>158.2738602469199</v>
      </c>
      <c r="T49">
        <v>300</v>
      </c>
      <c r="V49" s="1">
        <f>(8.314*T49/S49)*(1+(V$11+$V$12/$T49+$V$13/($T49^2))/S49+(V$14+$V$15/$T49+$V$16/($T49^2))/(S49^2) + (W$11+$W$12/$T49+$W$13/($T49^2))/(S49^3)  )</f>
        <v>70.456983812606097</v>
      </c>
      <c r="W49" s="1">
        <f>(ABS(V49-$R49)/$R49)</f>
        <v>0.92872778857323746</v>
      </c>
      <c r="X49" s="1">
        <f t="shared" si="0"/>
        <v>33.926694660332231</v>
      </c>
      <c r="Y49" s="5">
        <f>(V49-R49)^2</f>
        <v>1151.0206105754155</v>
      </c>
      <c r="Z49" s="5"/>
      <c r="AA49" s="1">
        <f t="shared" si="1"/>
        <v>40.012669952269853</v>
      </c>
      <c r="AB49" s="1">
        <f t="shared" si="2"/>
        <v>9.5328585697198681E-2</v>
      </c>
      <c r="AC49" s="1">
        <f t="shared" si="3"/>
        <v>3.4823807999959868</v>
      </c>
      <c r="AD49" s="5">
        <f t="shared" si="4"/>
        <v>12.12697603618069</v>
      </c>
      <c r="AE49" s="5"/>
      <c r="AF49" s="1">
        <f t="shared" si="5"/>
        <v>73.334642435718862</v>
      </c>
      <c r="AG49" s="1">
        <f t="shared" si="6"/>
        <v>1.0075023805595602</v>
      </c>
      <c r="AH49" s="1">
        <f t="shared" si="7"/>
        <v>36.804353283444996</v>
      </c>
      <c r="AI49" s="5">
        <f t="shared" si="8"/>
        <v>1354.5604206126284</v>
      </c>
      <c r="AJ49" s="5"/>
      <c r="AK49" s="1">
        <f t="shared" si="9"/>
        <v>65.559383431687394</v>
      </c>
      <c r="AL49" s="1">
        <f t="shared" si="10"/>
        <v>0.79465821248793977</v>
      </c>
      <c r="AM49" s="1">
        <f t="shared" si="11"/>
        <v>29.029094279413528</v>
      </c>
      <c r="AN49" s="5">
        <f t="shared" si="12"/>
        <v>842.68831468307917</v>
      </c>
      <c r="AO49" s="5"/>
      <c r="AP49">
        <v>400</v>
      </c>
      <c r="AQ49">
        <v>300</v>
      </c>
      <c r="AR49" s="1">
        <f>(8.314*AP49/AQ49)*(1+(AR$11+$AR$12/$AP49+$AR$13/($AP49^2))/AQ49+(AR$14+$AR$15/$AP49+$AR$16/($AP49^2))/(AQ49^2) + (AS$11+$AS$12/$AP49+$AS$13/($AP49^2))/(AQ49^3)  )</f>
        <v>26.049275654891776</v>
      </c>
      <c r="AT49" s="1">
        <f t="shared" si="13"/>
        <v>17.325487846432374</v>
      </c>
      <c r="AV49" s="1">
        <f t="shared" si="14"/>
        <v>27.693600222570616</v>
      </c>
    </row>
    <row r="50" spans="1:48" x14ac:dyDescent="0.2">
      <c r="A50">
        <v>32</v>
      </c>
      <c r="B50">
        <v>31.801117923849716</v>
      </c>
      <c r="C50">
        <v>157.23921892988477</v>
      </c>
      <c r="D50">
        <v>300</v>
      </c>
      <c r="E50">
        <v>58.264281269858884</v>
      </c>
      <c r="F50">
        <v>155.99502104580492</v>
      </c>
      <c r="G50">
        <v>400</v>
      </c>
      <c r="H50">
        <v>51.791779981901783</v>
      </c>
      <c r="I50">
        <v>154.2220620431099</v>
      </c>
      <c r="J50">
        <v>500</v>
      </c>
      <c r="K50">
        <v>69.927166890784804</v>
      </c>
      <c r="L50">
        <v>158.32494222456666</v>
      </c>
      <c r="M50">
        <v>600</v>
      </c>
      <c r="N50">
        <v>70.069498974382668</v>
      </c>
      <c r="O50">
        <v>157.98359569897087</v>
      </c>
      <c r="P50">
        <v>700</v>
      </c>
      <c r="R50">
        <v>31.801117923849716</v>
      </c>
      <c r="S50">
        <v>157.23921892988477</v>
      </c>
      <c r="T50">
        <v>300</v>
      </c>
      <c r="V50" s="1">
        <f>(8.314*T50/S50)*(1+(V$11+$V$12/$T50+$V$13/($T50^2))/S50+(V$14+$V$15/$T50+$V$16/($T50^2))/(S50^2) + (W$11+$W$12/$T50+$W$13/($T50^2))/(S50^3)  )</f>
        <v>71.295395950655831</v>
      </c>
      <c r="W50" s="1">
        <f>(ABS(V50-$R50)/$R50)</f>
        <v>1.241914769203343</v>
      </c>
      <c r="X50" s="1">
        <f t="shared" si="0"/>
        <v>39.494278026806114</v>
      </c>
      <c r="Y50" s="5">
        <f>(V50-R50)^2</f>
        <v>1559.7979968586603</v>
      </c>
      <c r="Z50" s="5"/>
      <c r="AA50" s="1">
        <f t="shared" si="1"/>
        <v>40.486602330730726</v>
      </c>
      <c r="AB50" s="1">
        <f t="shared" si="2"/>
        <v>0.27311883901940448</v>
      </c>
      <c r="AC50" s="1">
        <f t="shared" si="3"/>
        <v>8.6854844068810095</v>
      </c>
      <c r="AD50" s="5">
        <f t="shared" si="4"/>
        <v>75.43763938217316</v>
      </c>
      <c r="AE50" s="5"/>
      <c r="AF50" s="1">
        <f t="shared" si="5"/>
        <v>74.192181434399643</v>
      </c>
      <c r="AG50" s="1">
        <f t="shared" si="6"/>
        <v>1.3330054500618083</v>
      </c>
      <c r="AH50" s="1">
        <f t="shared" si="7"/>
        <v>42.391063510549927</v>
      </c>
      <c r="AI50" s="5">
        <f t="shared" si="8"/>
        <v>1797.0022655554774</v>
      </c>
      <c r="AJ50" s="5"/>
      <c r="AK50" s="1">
        <f t="shared" si="9"/>
        <v>66.282982421591697</v>
      </c>
      <c r="AL50" s="1">
        <f t="shared" si="10"/>
        <v>1.0842972432702374</v>
      </c>
      <c r="AM50" s="1">
        <f t="shared" si="11"/>
        <v>34.481864497741981</v>
      </c>
      <c r="AN50" s="5">
        <f t="shared" si="12"/>
        <v>1188.9989792406388</v>
      </c>
      <c r="AO50" s="5"/>
      <c r="AP50">
        <v>400</v>
      </c>
      <c r="AQ50">
        <v>275</v>
      </c>
      <c r="AR50" s="1">
        <f>(8.314*AP50/AQ50)*(1+(AR$11+$AR$12/$AP50+$AR$13/($AP50^2))/AQ50+(AR$14+$AR$15/$AP50+$AR$16/($AP50^2))/(AQ50^2) + (AS$11+$AS$12/$AP50+$AS$13/($AP50^2))/(AQ50^3)  )</f>
        <v>29.893635133521574</v>
      </c>
      <c r="AT50" s="1">
        <f t="shared" si="13"/>
        <v>19.624574012237375</v>
      </c>
      <c r="AV50" s="1">
        <f t="shared" si="14"/>
        <v>31.778981869929929</v>
      </c>
    </row>
    <row r="51" spans="1:48" x14ac:dyDescent="0.2">
      <c r="A51">
        <v>33</v>
      </c>
      <c r="B51">
        <v>32.701596876510699</v>
      </c>
      <c r="C51">
        <v>156.85799739161956</v>
      </c>
      <c r="D51">
        <v>300</v>
      </c>
      <c r="E51">
        <v>48.288177139575268</v>
      </c>
      <c r="F51">
        <v>154.39737886932949</v>
      </c>
      <c r="G51">
        <v>400</v>
      </c>
      <c r="H51">
        <v>71.019639117757407</v>
      </c>
      <c r="I51">
        <v>151.60879419242744</v>
      </c>
      <c r="J51">
        <v>500</v>
      </c>
      <c r="K51">
        <v>61.604256436402018</v>
      </c>
      <c r="L51">
        <v>154.6871036949081</v>
      </c>
      <c r="M51">
        <v>600</v>
      </c>
      <c r="N51">
        <v>94.809382487202882</v>
      </c>
      <c r="O51">
        <v>156.7159656155462</v>
      </c>
      <c r="P51">
        <v>700</v>
      </c>
      <c r="R51">
        <v>32.701596876510699</v>
      </c>
      <c r="S51">
        <v>156.85799739161956</v>
      </c>
      <c r="T51">
        <v>300</v>
      </c>
      <c r="V51" s="1">
        <f>(8.314*T51/S51)*(1+(V$11+$V$12/$T51+$V$13/($T51^2))/S51+(V$14+$V$15/$T51+$V$16/($T51^2))/(S51^2) + (W$11+$W$12/$T51+$W$13/($T51^2))/(S51^3)  )</f>
        <v>71.608450963566767</v>
      </c>
      <c r="W51" s="1">
        <f>(ABS(V51-$R51)/$R51)</f>
        <v>1.189753950976093</v>
      </c>
      <c r="X51" s="1">
        <f t="shared" si="0"/>
        <v>38.906854087056068</v>
      </c>
      <c r="Y51" s="5">
        <f>(V51-R51)^2</f>
        <v>1513.7432949514714</v>
      </c>
      <c r="Z51" s="5"/>
      <c r="AA51" s="1">
        <f t="shared" si="1"/>
        <v>40.663735027116907</v>
      </c>
      <c r="AB51" s="1">
        <f t="shared" si="2"/>
        <v>0.24347857325356945</v>
      </c>
      <c r="AC51" s="1">
        <f t="shared" si="3"/>
        <v>7.9621381506062079</v>
      </c>
      <c r="AD51" s="5">
        <f t="shared" si="4"/>
        <v>63.395643929338846</v>
      </c>
      <c r="AE51" s="5"/>
      <c r="AF51" s="1">
        <f t="shared" si="5"/>
        <v>74.512298696999778</v>
      </c>
      <c r="AG51" s="1">
        <f t="shared" si="6"/>
        <v>1.2785522975644463</v>
      </c>
      <c r="AH51" s="1">
        <f t="shared" si="7"/>
        <v>41.810701820489079</v>
      </c>
      <c r="AI51" s="5">
        <f t="shared" si="8"/>
        <v>1748.1347867218487</v>
      </c>
      <c r="AJ51" s="5"/>
      <c r="AK51" s="1">
        <f t="shared" si="9"/>
        <v>66.55294510426485</v>
      </c>
      <c r="AL51" s="1">
        <f t="shared" si="10"/>
        <v>1.0351588748275871</v>
      </c>
      <c r="AM51" s="1">
        <f t="shared" si="11"/>
        <v>33.851348227754151</v>
      </c>
      <c r="AN51" s="5">
        <f t="shared" si="12"/>
        <v>1145.9137768366741</v>
      </c>
      <c r="AO51" s="5"/>
      <c r="AP51">
        <v>400</v>
      </c>
      <c r="AQ51">
        <v>250</v>
      </c>
      <c r="AR51" s="1">
        <f>(8.314*AP51/AQ51)*(1+(AR$11+$AR$12/$AP51+$AR$13/($AP51^2))/AQ51+(AR$14+$AR$15/$AP51+$AR$16/($AP51^2))/(AQ51^2) + (AS$11+$AS$12/$AP51+$AS$13/($AP51^2))/(AQ51^3)  )</f>
        <v>34.837811151550646</v>
      </c>
      <c r="AT51" s="1">
        <f t="shared" si="13"/>
        <v>22.577321826009527</v>
      </c>
      <c r="AV51" s="1">
        <f t="shared" si="14"/>
        <v>37.017176884757284</v>
      </c>
    </row>
    <row r="52" spans="1:48" x14ac:dyDescent="0.2">
      <c r="A52">
        <v>34</v>
      </c>
      <c r="B52">
        <v>48.858359402005661</v>
      </c>
      <c r="C52">
        <v>146.85824058148819</v>
      </c>
      <c r="D52">
        <v>300</v>
      </c>
      <c r="E52">
        <v>41.735482375764342</v>
      </c>
      <c r="F52">
        <v>151.75759196524993</v>
      </c>
      <c r="G52">
        <v>400</v>
      </c>
      <c r="H52">
        <v>55.382854163402151</v>
      </c>
      <c r="I52">
        <v>150.59060568374534</v>
      </c>
      <c r="J52">
        <v>500</v>
      </c>
      <c r="K52">
        <v>68.288927893580492</v>
      </c>
      <c r="L52">
        <v>148.83615479637294</v>
      </c>
      <c r="M52">
        <v>600</v>
      </c>
      <c r="N52">
        <v>82.181474587888772</v>
      </c>
      <c r="O52">
        <v>154.00218364291271</v>
      </c>
      <c r="P52">
        <v>700</v>
      </c>
      <c r="R52">
        <v>48.858359402005661</v>
      </c>
      <c r="S52">
        <v>146.85824058148819</v>
      </c>
      <c r="T52">
        <v>300</v>
      </c>
      <c r="V52" s="1">
        <f>(8.314*T52/S52)*(1+(V$11+$V$12/$T52+$V$13/($T52^2))/S52+(V$14+$V$15/$T52+$V$16/($T52^2))/(S52^2) + (W$11+$W$12/$T52+$W$13/($T52^2))/(S52^3)  )</f>
        <v>80.701533646735953</v>
      </c>
      <c r="W52" s="1">
        <f>(ABS(V52-$R52)/$R52)</f>
        <v>0.65174464788564135</v>
      </c>
      <c r="X52" s="1">
        <f t="shared" si="0"/>
        <v>31.843174244730292</v>
      </c>
      <c r="Y52" s="5">
        <f>(V52-R52)^2</f>
        <v>1013.9877459802547</v>
      </c>
      <c r="Z52" s="5"/>
      <c r="AA52" s="1">
        <f t="shared" si="1"/>
        <v>45.850011846432416</v>
      </c>
      <c r="AB52" s="1">
        <f t="shared" si="2"/>
        <v>6.1572832006507171E-2</v>
      </c>
      <c r="AC52" s="1">
        <f t="shared" si="3"/>
        <v>3.0083475555732448</v>
      </c>
      <c r="AD52" s="5">
        <f t="shared" si="4"/>
        <v>9.0501550151235168</v>
      </c>
      <c r="AE52" s="5"/>
      <c r="AF52" s="1">
        <f t="shared" si="5"/>
        <v>83.792325519815918</v>
      </c>
      <c r="AG52" s="1">
        <f t="shared" si="6"/>
        <v>0.7150048946665245</v>
      </c>
      <c r="AH52" s="1">
        <f t="shared" si="7"/>
        <v>34.933966117810257</v>
      </c>
      <c r="AI52" s="5">
        <f t="shared" si="8"/>
        <v>1220.3819887203151</v>
      </c>
      <c r="AJ52" s="5"/>
      <c r="AK52" s="1">
        <f t="shared" si="9"/>
        <v>74.344163433503326</v>
      </c>
      <c r="AL52" s="1">
        <f t="shared" si="10"/>
        <v>0.52162627528691563</v>
      </c>
      <c r="AM52" s="1">
        <f t="shared" si="11"/>
        <v>25.485804031497665</v>
      </c>
      <c r="AN52" s="5">
        <f t="shared" si="12"/>
        <v>649.52620713190265</v>
      </c>
      <c r="AO52" s="5"/>
      <c r="AP52">
        <v>400</v>
      </c>
      <c r="AQ52">
        <v>225</v>
      </c>
      <c r="AR52" s="1">
        <f>(8.314*AP52/AQ52)*(1+(AR$11+$AR$12/$AP52+$AR$13/($AP52^2))/AQ52+(AR$14+$AR$15/$AP52+$AR$16/($AP52^2))/(AQ52^2) + (AS$11+$AS$12/$AP52+$AS$13/($AP52^2))/(AQ52^3)  )</f>
        <v>41.377203864759501</v>
      </c>
      <c r="AT52" s="1">
        <f t="shared" si="13"/>
        <v>26.491794303369225</v>
      </c>
      <c r="AV52" s="1">
        <f t="shared" si="14"/>
        <v>43.917609523702239</v>
      </c>
    </row>
    <row r="53" spans="1:48" x14ac:dyDescent="0.2">
      <c r="A53">
        <v>35</v>
      </c>
      <c r="B53">
        <v>45.943907528946497</v>
      </c>
      <c r="C53">
        <v>146.31189269959063</v>
      </c>
      <c r="D53">
        <v>300</v>
      </c>
      <c r="E53">
        <v>51.700855236515174</v>
      </c>
      <c r="F53">
        <v>144.73209760693311</v>
      </c>
      <c r="G53">
        <v>400</v>
      </c>
      <c r="H53">
        <v>72.431650610857105</v>
      </c>
      <c r="I53">
        <v>145.75288749663633</v>
      </c>
      <c r="J53">
        <v>500</v>
      </c>
      <c r="K53">
        <v>81.564262699527234</v>
      </c>
      <c r="L53">
        <v>148.77986776780389</v>
      </c>
      <c r="M53">
        <v>600</v>
      </c>
      <c r="N53">
        <v>75.266025347042387</v>
      </c>
      <c r="O53">
        <v>152.47634345956351</v>
      </c>
      <c r="P53">
        <v>700</v>
      </c>
      <c r="R53">
        <v>45.943907528946497</v>
      </c>
      <c r="S53">
        <v>146.31189269959063</v>
      </c>
      <c r="T53">
        <v>300</v>
      </c>
      <c r="V53" s="1">
        <f>(8.314*T53/S53)*(1+(V$11+$V$12/$T53+$V$13/($T53^2))/S53+(V$14+$V$15/$T53+$V$16/($T53^2))/(S53^2) + (W$11+$W$12/$T53+$W$13/($T53^2))/(S53^3)  )</f>
        <v>81.252331715008125</v>
      </c>
      <c r="W53" s="1">
        <f>(ABS(V53-$R53)/$R53)</f>
        <v>0.76851156301444123</v>
      </c>
      <c r="X53" s="1">
        <f t="shared" si="0"/>
        <v>35.308424186061629</v>
      </c>
      <c r="Y53" s="5">
        <f>(V53-R53)^2</f>
        <v>1246.6848185028618</v>
      </c>
      <c r="Z53" s="5"/>
      <c r="AA53" s="1">
        <f t="shared" si="1"/>
        <v>46.166756474416836</v>
      </c>
      <c r="AB53" s="1">
        <f t="shared" si="2"/>
        <v>4.8504569475274944E-3</v>
      </c>
      <c r="AC53" s="1">
        <f t="shared" si="3"/>
        <v>0.22284894547033929</v>
      </c>
      <c r="AD53" s="5">
        <f t="shared" si="4"/>
        <v>4.9661652497242255E-2</v>
      </c>
      <c r="AE53" s="5"/>
      <c r="AF53" s="1">
        <f t="shared" si="5"/>
        <v>84.353357821335635</v>
      </c>
      <c r="AG53" s="1">
        <f t="shared" si="6"/>
        <v>0.83600747864533831</v>
      </c>
      <c r="AH53" s="1">
        <f t="shared" si="7"/>
        <v>38.409450292389138</v>
      </c>
      <c r="AI53" s="5">
        <f t="shared" si="8"/>
        <v>1475.285871763512</v>
      </c>
      <c r="AJ53" s="5"/>
      <c r="AK53" s="1">
        <f t="shared" si="9"/>
        <v>74.813131809337634</v>
      </c>
      <c r="AL53" s="1">
        <f t="shared" si="10"/>
        <v>0.62835805296278668</v>
      </c>
      <c r="AM53" s="1">
        <f t="shared" si="11"/>
        <v>28.869224280391137</v>
      </c>
      <c r="AN53" s="5">
        <f t="shared" si="12"/>
        <v>833.43211055152517</v>
      </c>
      <c r="AO53" s="5"/>
      <c r="AP53">
        <v>400</v>
      </c>
      <c r="AQ53">
        <v>200</v>
      </c>
      <c r="AR53" s="1">
        <f>(8.314*AP53/AQ53)*(1+(AR$11+$AR$12/$AP53+$AR$13/($AP53^2))/AQ53+(AR$14+$AR$15/$AP53+$AR$16/($AP53^2))/(AQ53^2) + (AS$11+$AS$12/$AP53+$AS$13/($AP53^2))/(AQ53^3)  )</f>
        <v>50.333920193708842</v>
      </c>
      <c r="AT53" s="1">
        <f t="shared" si="13"/>
        <v>31.895404444848136</v>
      </c>
      <c r="AV53" s="1">
        <f t="shared" si="14"/>
        <v>53.318586735829292</v>
      </c>
    </row>
    <row r="54" spans="1:48" x14ac:dyDescent="0.2">
      <c r="A54">
        <v>36</v>
      </c>
      <c r="B54">
        <v>39.081222233276748</v>
      </c>
      <c r="C54">
        <v>143.18880353636087</v>
      </c>
      <c r="D54">
        <v>300</v>
      </c>
      <c r="E54">
        <v>60.063377870622595</v>
      </c>
      <c r="F54">
        <v>142.76720703288046</v>
      </c>
      <c r="G54">
        <v>400</v>
      </c>
      <c r="H54">
        <v>60.942695075935774</v>
      </c>
      <c r="I54">
        <v>140.32181580266052</v>
      </c>
      <c r="J54">
        <v>500</v>
      </c>
      <c r="K54">
        <v>84.98136288190851</v>
      </c>
      <c r="L54">
        <v>143.77995731162187</v>
      </c>
      <c r="M54">
        <v>600</v>
      </c>
      <c r="N54">
        <v>91.900164975947689</v>
      </c>
      <c r="O54">
        <v>143.80426894075936</v>
      </c>
      <c r="P54">
        <v>700</v>
      </c>
      <c r="R54">
        <v>39.081222233276748</v>
      </c>
      <c r="S54">
        <v>143.18880353636087</v>
      </c>
      <c r="T54">
        <v>300</v>
      </c>
      <c r="V54" s="1">
        <f>(8.314*T54/S54)*(1+(V$11+$V$12/$T54+$V$13/($T54^2))/S54+(V$14+$V$15/$T54+$V$16/($T54^2))/(S54^2) + (W$11+$W$12/$T54+$W$13/($T54^2))/(S54^3)  )</f>
        <v>84.522485513682497</v>
      </c>
      <c r="W54" s="1">
        <f>(ABS(V54-$R54)/$R54)</f>
        <v>1.1627390517411602</v>
      </c>
      <c r="X54" s="1">
        <f t="shared" si="0"/>
        <v>45.441263280405749</v>
      </c>
      <c r="Y54" s="5">
        <f>(V54-R54)^2</f>
        <v>2064.9084085191521</v>
      </c>
      <c r="Z54" s="5"/>
      <c r="AA54" s="1">
        <f t="shared" si="1"/>
        <v>48.053492116302344</v>
      </c>
      <c r="AB54" s="1">
        <f t="shared" si="2"/>
        <v>0.22958007376202064</v>
      </c>
      <c r="AC54" s="1">
        <f t="shared" si="3"/>
        <v>8.9722698830255965</v>
      </c>
      <c r="AD54" s="5">
        <f t="shared" si="4"/>
        <v>80.501626853848151</v>
      </c>
      <c r="AE54" s="5"/>
      <c r="AF54" s="1">
        <f t="shared" si="5"/>
        <v>87.681827542002168</v>
      </c>
      <c r="AG54" s="1">
        <f t="shared" si="6"/>
        <v>1.2435794617329838</v>
      </c>
      <c r="AH54" s="1">
        <f t="shared" si="7"/>
        <v>48.60060530872542</v>
      </c>
      <c r="AI54" s="5">
        <f t="shared" si="8"/>
        <v>2362.0188363745096</v>
      </c>
      <c r="AJ54" s="5"/>
      <c r="AK54" s="1">
        <f t="shared" si="9"/>
        <v>77.590883065421934</v>
      </c>
      <c r="AL54" s="1">
        <f t="shared" si="10"/>
        <v>0.98537503771709345</v>
      </c>
      <c r="AM54" s="1">
        <f t="shared" si="11"/>
        <v>38.509660832145187</v>
      </c>
      <c r="AN54" s="5">
        <f t="shared" si="12"/>
        <v>1482.9939774068571</v>
      </c>
      <c r="AO54" s="5"/>
      <c r="AP54">
        <v>400</v>
      </c>
      <c r="AQ54">
        <v>175</v>
      </c>
      <c r="AR54" s="1">
        <f>(8.314*AP54/AQ54)*(1+(AR$11+$AR$12/$AP54+$AR$13/($AP54^2))/AQ54+(AR$14+$AR$15/$AP54+$AR$16/($AP54^2))/(AQ54^2) + (AS$11+$AS$12/$AP54+$AS$13/($AP54^2))/(AQ54^3)  )</f>
        <v>63.16354651634289</v>
      </c>
      <c r="AT54" s="1">
        <f t="shared" si="13"/>
        <v>39.761689631475512</v>
      </c>
      <c r="AV54" s="1">
        <f t="shared" si="14"/>
        <v>66.689758601587656</v>
      </c>
    </row>
    <row r="55" spans="1:48" x14ac:dyDescent="0.2">
      <c r="A55">
        <v>37</v>
      </c>
      <c r="B55">
        <v>39.832392102225974</v>
      </c>
      <c r="C55">
        <v>141.6264087404364</v>
      </c>
      <c r="D55">
        <v>300</v>
      </c>
      <c r="E55">
        <v>71.542628016725075</v>
      </c>
      <c r="F55">
        <v>137.34180717504438</v>
      </c>
      <c r="G55">
        <v>400</v>
      </c>
      <c r="H55">
        <v>86.527769772044621</v>
      </c>
      <c r="I55">
        <v>138.77321664345516</v>
      </c>
      <c r="J55">
        <v>500</v>
      </c>
      <c r="K55">
        <v>81.002370430464524</v>
      </c>
      <c r="L55">
        <v>138.92343338482902</v>
      </c>
      <c r="M55">
        <v>600</v>
      </c>
      <c r="N55">
        <v>83.854334393745319</v>
      </c>
      <c r="O55">
        <v>141.66405653136579</v>
      </c>
      <c r="P55">
        <v>700</v>
      </c>
      <c r="R55">
        <v>39.832392102225974</v>
      </c>
      <c r="S55">
        <v>141.6264087404364</v>
      </c>
      <c r="T55">
        <v>300</v>
      </c>
      <c r="V55" s="1">
        <f>(8.314*T55/S55)*(1+(V$11+$V$12/$T55+$V$13/($T55^2))/S55+(V$14+$V$15/$T55+$V$16/($T55^2))/(S55^2) + (W$11+$W$12/$T55+$W$13/($T55^2))/(S55^3)  )</f>
        <v>86.240128667370627</v>
      </c>
      <c r="W55" s="1">
        <f>(ABS(V55-$R55)/$R55)</f>
        <v>1.1650753097138553</v>
      </c>
      <c r="X55" s="1">
        <f t="shared" si="0"/>
        <v>46.407736565144653</v>
      </c>
      <c r="Y55" s="5">
        <f>(V55-R55)^2</f>
        <v>2153.6780130998641</v>
      </c>
      <c r="Z55" s="5"/>
      <c r="AA55" s="1">
        <f t="shared" si="1"/>
        <v>49.048755445890947</v>
      </c>
      <c r="AB55" s="1">
        <f t="shared" si="2"/>
        <v>0.23137860563362778</v>
      </c>
      <c r="AC55" s="1">
        <f t="shared" si="3"/>
        <v>9.2163633436649732</v>
      </c>
      <c r="AD55" s="5">
        <f t="shared" si="4"/>
        <v>84.941353282451402</v>
      </c>
      <c r="AE55" s="5"/>
      <c r="AF55" s="1">
        <f t="shared" si="5"/>
        <v>89.428456923124102</v>
      </c>
      <c r="AG55" s="1">
        <f t="shared" si="6"/>
        <v>1.2451189146163915</v>
      </c>
      <c r="AH55" s="1">
        <f t="shared" si="7"/>
        <v>49.596064820898128</v>
      </c>
      <c r="AI55" s="5">
        <f t="shared" si="8"/>
        <v>2459.769645718729</v>
      </c>
      <c r="AJ55" s="5"/>
      <c r="AK55" s="1">
        <f t="shared" si="9"/>
        <v>79.045503965527502</v>
      </c>
      <c r="AL55" s="1">
        <f t="shared" si="10"/>
        <v>0.98445284839195391</v>
      </c>
      <c r="AM55" s="1">
        <f t="shared" si="11"/>
        <v>39.213111863301528</v>
      </c>
      <c r="AN55" s="5">
        <f t="shared" si="12"/>
        <v>1537.6681420037989</v>
      </c>
      <c r="AO55" s="5"/>
      <c r="AP55">
        <v>400</v>
      </c>
      <c r="AQ55">
        <v>150</v>
      </c>
      <c r="AR55" s="1">
        <f>(8.314*AP55/AQ55)*(1+(AR$11+$AR$12/$AP55+$AR$13/($AP55^2))/AQ55+(AR$14+$AR$15/$AP55+$AR$16/($AP55^2))/(AQ55^2) + (AS$11+$AS$12/$AP55+$AS$13/($AP55^2))/(AQ55^3)  )</f>
        <v>82.670914177168797</v>
      </c>
      <c r="AT55" s="1">
        <f t="shared" si="13"/>
        <v>52.073486899405644</v>
      </c>
      <c r="AV55" s="1">
        <f t="shared" si="14"/>
        <v>86.83088694627773</v>
      </c>
    </row>
    <row r="56" spans="1:48" x14ac:dyDescent="0.2">
      <c r="A56">
        <v>38</v>
      </c>
      <c r="B56">
        <v>60.660544760690691</v>
      </c>
      <c r="C56">
        <v>134.06733074233378</v>
      </c>
      <c r="D56">
        <v>300</v>
      </c>
      <c r="E56">
        <v>52.007938273780113</v>
      </c>
      <c r="F56">
        <v>137.06682884008541</v>
      </c>
      <c r="G56">
        <v>400</v>
      </c>
      <c r="H56">
        <v>81.254955019909616</v>
      </c>
      <c r="I56">
        <v>138.73490089999518</v>
      </c>
      <c r="J56">
        <v>500</v>
      </c>
      <c r="K56">
        <v>75.847038901633042</v>
      </c>
      <c r="L56">
        <v>137.05167862721626</v>
      </c>
      <c r="M56">
        <v>600</v>
      </c>
      <c r="N56">
        <v>91.024492940096181</v>
      </c>
      <c r="O56">
        <v>139.41148184886262</v>
      </c>
      <c r="P56">
        <v>700</v>
      </c>
      <c r="R56">
        <v>60.660544760690691</v>
      </c>
      <c r="S56">
        <v>134.06733074233378</v>
      </c>
      <c r="T56">
        <v>300</v>
      </c>
      <c r="V56" s="1">
        <f>(8.314*T56/S56)*(1+(V$11+$V$12/$T56+$V$13/($T56^2))/S56+(V$14+$V$15/$T56+$V$16/($T56^2))/(S56^2) + (W$11+$W$12/$T56+$W$13/($T56^2))/(S56^3)  )</f>
        <v>95.41865263258758</v>
      </c>
      <c r="W56" s="1">
        <f>(ABS(V56-$R56)/$R56)</f>
        <v>0.572993665141314</v>
      </c>
      <c r="X56" s="1">
        <f t="shared" si="0"/>
        <v>34.75810787189689</v>
      </c>
      <c r="Y56" s="5">
        <f>(V56-R56)^2</f>
        <v>1208.1260628344205</v>
      </c>
      <c r="Z56" s="5"/>
      <c r="AA56" s="1">
        <f t="shared" si="1"/>
        <v>54.417202713957991</v>
      </c>
      <c r="AB56" s="1">
        <f t="shared" si="2"/>
        <v>0.10292261751626268</v>
      </c>
      <c r="AC56" s="1">
        <f t="shared" si="3"/>
        <v>6.2433420467326997</v>
      </c>
      <c r="AD56" s="5">
        <f t="shared" si="4"/>
        <v>38.979319912500458</v>
      </c>
      <c r="AE56" s="5"/>
      <c r="AF56" s="1">
        <f t="shared" si="5"/>
        <v>98.743622065208754</v>
      </c>
      <c r="AG56" s="1">
        <f t="shared" si="6"/>
        <v>0.62780638477214434</v>
      </c>
      <c r="AH56" s="1">
        <f t="shared" si="7"/>
        <v>38.083077304518063</v>
      </c>
      <c r="AI56" s="5">
        <f t="shared" si="8"/>
        <v>1450.3207769818989</v>
      </c>
      <c r="AJ56" s="5"/>
      <c r="AK56" s="1">
        <f t="shared" si="9"/>
        <v>86.770558872706289</v>
      </c>
      <c r="AL56" s="1">
        <f t="shared" si="10"/>
        <v>0.43042828274986805</v>
      </c>
      <c r="AM56" s="1">
        <f t="shared" si="11"/>
        <v>26.110014112015598</v>
      </c>
      <c r="AN56" s="5">
        <f t="shared" si="12"/>
        <v>681.73283692965367</v>
      </c>
      <c r="AO56" s="5"/>
      <c r="AP56">
        <v>400</v>
      </c>
      <c r="AQ56">
        <v>125</v>
      </c>
      <c r="AR56" s="1">
        <f>(8.314*AP56/AQ56)*(1+(AR$11+$AR$12/$AP56+$AR$13/($AP56^2))/AQ56+(AR$14+$AR$15/$AP56+$AR$16/($AP56^2))/(AQ56^2) + (AS$11+$AS$12/$AP56+$AS$13/($AP56^2))/(AQ56^3)  )</f>
        <v>114.92333100327329</v>
      </c>
      <c r="AT56" s="1">
        <f t="shared" si="13"/>
        <v>73.445918808750392</v>
      </c>
      <c r="AV56" s="1">
        <f t="shared" si="14"/>
        <v>119.723111215758</v>
      </c>
    </row>
    <row r="57" spans="1:48" x14ac:dyDescent="0.2">
      <c r="A57">
        <v>39</v>
      </c>
      <c r="B57">
        <v>58.31682830421326</v>
      </c>
      <c r="C57">
        <v>131.41375635462987</v>
      </c>
      <c r="D57">
        <v>300</v>
      </c>
      <c r="E57">
        <v>72.789697492580103</v>
      </c>
      <c r="F57">
        <v>130.44361357373086</v>
      </c>
      <c r="G57">
        <v>400</v>
      </c>
      <c r="H57">
        <v>64.657341351417358</v>
      </c>
      <c r="I57">
        <v>136.85126087640762</v>
      </c>
      <c r="J57">
        <v>500</v>
      </c>
      <c r="K57">
        <v>102.13782856917896</v>
      </c>
      <c r="L57">
        <v>131.29120170302497</v>
      </c>
      <c r="M57">
        <v>600</v>
      </c>
      <c r="N57">
        <v>95.167953228992459</v>
      </c>
      <c r="O57">
        <v>138.2140862350717</v>
      </c>
      <c r="P57">
        <v>700</v>
      </c>
      <c r="R57">
        <v>58.31682830421326</v>
      </c>
      <c r="S57">
        <v>131.41375635462987</v>
      </c>
      <c r="T57">
        <v>300</v>
      </c>
      <c r="V57" s="1">
        <f>(8.314*T57/S57)*(1+(V$11+$V$12/$T57+$V$13/($T57^2))/S57+(V$14+$V$15/$T57+$V$16/($T57^2))/(S57^2) + (W$11+$W$12/$T57+$W$13/($T57^2))/(S57^3)  )</f>
        <v>99.025187500633351</v>
      </c>
      <c r="W57" s="1">
        <f>(ABS(V57-$R57)/$R57)</f>
        <v>0.69805509627619788</v>
      </c>
      <c r="X57" s="1">
        <f t="shared" si="0"/>
        <v>40.708359196420091</v>
      </c>
      <c r="Y57" s="5">
        <f>(V57-R57)^2</f>
        <v>1657.1705084647601</v>
      </c>
      <c r="Z57" s="5"/>
      <c r="AA57" s="1">
        <f t="shared" si="1"/>
        <v>56.549831342560893</v>
      </c>
      <c r="AB57" s="1">
        <f t="shared" si="2"/>
        <v>3.0299949654921575E-2</v>
      </c>
      <c r="AC57" s="1">
        <f t="shared" si="3"/>
        <v>1.7669969616523673</v>
      </c>
      <c r="AD57" s="5">
        <f t="shared" si="4"/>
        <v>3.1222782624886976</v>
      </c>
      <c r="AE57" s="5"/>
      <c r="AF57" s="1">
        <f t="shared" si="5"/>
        <v>102.3958538245852</v>
      </c>
      <c r="AG57" s="1">
        <f t="shared" si="6"/>
        <v>0.75585430144504839</v>
      </c>
      <c r="AH57" s="1">
        <f t="shared" si="7"/>
        <v>44.079025520371943</v>
      </c>
      <c r="AI57" s="5">
        <f t="shared" si="8"/>
        <v>1942.960490825601</v>
      </c>
      <c r="AJ57" s="5"/>
      <c r="AK57" s="1">
        <f t="shared" si="9"/>
        <v>89.785303377705674</v>
      </c>
      <c r="AL57" s="1">
        <f t="shared" si="10"/>
        <v>0.53961225239025712</v>
      </c>
      <c r="AM57" s="1">
        <f t="shared" si="11"/>
        <v>31.468475073492414</v>
      </c>
      <c r="AN57" s="5">
        <f t="shared" si="12"/>
        <v>990.26492345101337</v>
      </c>
      <c r="AO57" s="5"/>
      <c r="AP57">
        <v>400</v>
      </c>
      <c r="AQ57">
        <v>100</v>
      </c>
      <c r="AR57" s="1">
        <f>(8.314*AP57/AQ57)*(1+(AR$11+$AR$12/$AP57+$AR$13/($AP57^2))/AQ57+(AR$14+$AR$15/$AP57+$AR$16/($AP57^2))/(AQ57^2) + (AS$11+$AS$12/$AP57+$AS$13/($AP57^2))/(AQ57^3)  )</f>
        <v>175.44633787517384</v>
      </c>
      <c r="AT57" s="1">
        <f t="shared" si="13"/>
        <v>116.87130276050999</v>
      </c>
      <c r="AV57" s="1">
        <f t="shared" si="14"/>
        <v>180.49340423761865</v>
      </c>
    </row>
    <row r="58" spans="1:48" x14ac:dyDescent="0.2">
      <c r="A58">
        <v>40</v>
      </c>
      <c r="B58">
        <v>47.77996631162349</v>
      </c>
      <c r="C58">
        <v>130.61901634338079</v>
      </c>
      <c r="D58">
        <v>300</v>
      </c>
      <c r="E58">
        <v>65.083120791025721</v>
      </c>
      <c r="F58">
        <v>126.83034546748839</v>
      </c>
      <c r="G58">
        <v>400</v>
      </c>
      <c r="H58">
        <v>95.134842685369264</v>
      </c>
      <c r="I58">
        <v>130.46116369364657</v>
      </c>
      <c r="J58">
        <v>500</v>
      </c>
      <c r="K58">
        <v>100.76797141762033</v>
      </c>
      <c r="L58">
        <v>129.25616113611568</v>
      </c>
      <c r="M58">
        <v>600</v>
      </c>
      <c r="N58">
        <v>113.12132161221179</v>
      </c>
      <c r="O58">
        <v>136.45254110899708</v>
      </c>
      <c r="P58">
        <v>700</v>
      </c>
      <c r="R58">
        <v>47.77996631162349</v>
      </c>
      <c r="S58">
        <v>130.61901634338079</v>
      </c>
      <c r="T58">
        <v>300</v>
      </c>
      <c r="V58" s="1">
        <f>(8.314*T58/S58)*(1+(V$11+$V$12/$T58+$V$13/($T58^2))/S58+(V$14+$V$15/$T58+$V$16/($T58^2))/(S58^2) + (W$11+$W$12/$T58+$W$13/($T58^2))/(S58^3)  )</f>
        <v>100.14882702449289</v>
      </c>
      <c r="W58" s="1">
        <f>(ABS(V58-$R58)/$R58)</f>
        <v>1.096042227642374</v>
      </c>
      <c r="X58" s="1">
        <f t="shared" si="0"/>
        <v>52.368860712869399</v>
      </c>
      <c r="Y58" s="5">
        <f>(V58-R58)^2</f>
        <v>2742.4975723639159</v>
      </c>
      <c r="Z58" s="5"/>
      <c r="AA58" s="1">
        <f t="shared" si="1"/>
        <v>57.216944608423084</v>
      </c>
      <c r="AB58" s="1">
        <f t="shared" si="2"/>
        <v>0.1975091031929809</v>
      </c>
      <c r="AC58" s="1">
        <f t="shared" si="3"/>
        <v>9.4369782967995945</v>
      </c>
      <c r="AD58" s="5">
        <f t="shared" si="4"/>
        <v>89.05655937426657</v>
      </c>
      <c r="AE58" s="5"/>
      <c r="AF58" s="1">
        <f t="shared" si="5"/>
        <v>103.53285351607579</v>
      </c>
      <c r="AG58" s="1">
        <f t="shared" si="6"/>
        <v>1.1668674448372147</v>
      </c>
      <c r="AH58" s="1">
        <f t="shared" si="7"/>
        <v>55.7528872044523</v>
      </c>
      <c r="AI58" s="5">
        <f t="shared" si="8"/>
        <v>3108.3844316323812</v>
      </c>
      <c r="AJ58" s="5"/>
      <c r="AK58" s="1">
        <f t="shared" si="9"/>
        <v>90.722333093469132</v>
      </c>
      <c r="AL58" s="1">
        <f t="shared" si="10"/>
        <v>0.89875255461197345</v>
      </c>
      <c r="AM58" s="1">
        <f t="shared" si="11"/>
        <v>42.942366781845642</v>
      </c>
      <c r="AN58" s="5">
        <f t="shared" si="12"/>
        <v>1844.0468648265601</v>
      </c>
      <c r="AO58" s="5"/>
      <c r="AP58">
        <v>400</v>
      </c>
      <c r="AQ58">
        <v>75</v>
      </c>
      <c r="AR58" s="1">
        <f>(8.314*AP58/AQ58)*(1+(AR$11+$AR$12/$AP58+$AR$13/($AP58^2))/AQ58+(AR$14+$AR$15/$AP58+$AR$16/($AP58^2))/(AQ58^2) + (AS$11+$AS$12/$AP58+$AS$13/($AP58^2))/(AQ58^3)  )</f>
        <v>316.10990901983661</v>
      </c>
      <c r="AT58" s="1">
        <f t="shared" si="13"/>
        <v>231.29824413943683</v>
      </c>
      <c r="AV58" s="1">
        <f t="shared" si="14"/>
        <v>319.41711613976321</v>
      </c>
    </row>
    <row r="59" spans="1:48" x14ac:dyDescent="0.2">
      <c r="A59">
        <v>41</v>
      </c>
      <c r="B59">
        <v>51.423939465752113</v>
      </c>
      <c r="C59">
        <v>129.17272746315814</v>
      </c>
      <c r="D59">
        <v>300</v>
      </c>
      <c r="E59">
        <v>63.544873693537312</v>
      </c>
      <c r="F59">
        <v>125.7761737330873</v>
      </c>
      <c r="G59">
        <v>400</v>
      </c>
      <c r="H59">
        <v>74.384489659317083</v>
      </c>
      <c r="I59">
        <v>128.62742224997487</v>
      </c>
      <c r="J59">
        <v>500</v>
      </c>
      <c r="K59">
        <v>94.937860559417743</v>
      </c>
      <c r="L59">
        <v>128.27499588211205</v>
      </c>
      <c r="M59">
        <v>600</v>
      </c>
      <c r="N59">
        <v>114.42531960200223</v>
      </c>
      <c r="O59">
        <v>129.9961322010362</v>
      </c>
      <c r="P59">
        <v>700</v>
      </c>
      <c r="R59">
        <v>51.423939465752113</v>
      </c>
      <c r="S59">
        <v>129.17272746315814</v>
      </c>
      <c r="T59">
        <v>300</v>
      </c>
      <c r="V59" s="1">
        <f>(8.314*T59/S59)*(1+(V$11+$V$12/$T59+$V$13/($T59^2))/S59+(V$14+$V$15/$T59+$V$16/($T59^2))/(S59^2) + (W$11+$W$12/$T59+$W$13/($T59^2))/(S59^3)  )</f>
        <v>102.24783083329638</v>
      </c>
      <c r="W59" s="1">
        <f>(ABS(V59-$R59)/$R59)</f>
        <v>0.98833134714217141</v>
      </c>
      <c r="X59" s="1">
        <f t="shared" si="0"/>
        <v>50.823891367544263</v>
      </c>
      <c r="Y59" s="5">
        <f>(V59-R59)^2</f>
        <v>2583.0679337399401</v>
      </c>
      <c r="Z59" s="5"/>
      <c r="AA59" s="1">
        <f t="shared" si="1"/>
        <v>58.466548329043889</v>
      </c>
      <c r="AB59" s="1">
        <f t="shared" si="2"/>
        <v>0.13695195149298295</v>
      </c>
      <c r="AC59" s="1">
        <f t="shared" si="3"/>
        <v>7.0426088632917754</v>
      </c>
      <c r="AD59" s="5">
        <f t="shared" si="4"/>
        <v>49.598339601315871</v>
      </c>
      <c r="AE59" s="5"/>
      <c r="AF59" s="1">
        <f t="shared" si="5"/>
        <v>105.65572498820121</v>
      </c>
      <c r="AG59" s="1">
        <f t="shared" si="6"/>
        <v>1.0546019244318492</v>
      </c>
      <c r="AH59" s="1">
        <f t="shared" si="7"/>
        <v>54.231785522449101</v>
      </c>
      <c r="AI59" s="5">
        <f t="shared" si="8"/>
        <v>2941.0865609529201</v>
      </c>
      <c r="AJ59" s="5"/>
      <c r="AK59" s="1">
        <f t="shared" si="9"/>
        <v>92.469987548748847</v>
      </c>
      <c r="AL59" s="1">
        <f t="shared" si="10"/>
        <v>0.79818949130361816</v>
      </c>
      <c r="AM59" s="1">
        <f t="shared" si="11"/>
        <v>41.046048082996734</v>
      </c>
      <c r="AN59" s="5">
        <f t="shared" si="12"/>
        <v>1684.7780632316799</v>
      </c>
      <c r="AO59" s="5"/>
      <c r="AP59">
        <v>400</v>
      </c>
      <c r="AQ59">
        <v>60</v>
      </c>
      <c r="AR59" s="1">
        <f>(8.314*AP59/AQ59)*(1+(AR$11+$AR$12/$AP59+$AR$13/($AP59^2))/AQ59+(AR$14+$AR$15/$AP59+$AR$16/($AP59^2))/(AQ59^2) + (AS$11+$AS$12/$AP59+$AS$13/($AP59^2))/(AQ59^3)  )</f>
        <v>522.54892984467403</v>
      </c>
      <c r="AT59" s="1">
        <f t="shared" si="13"/>
        <v>421.88562285397887</v>
      </c>
      <c r="AV59" s="1">
        <f t="shared" si="14"/>
        <v>521.99240667255378</v>
      </c>
    </row>
    <row r="60" spans="1:48" x14ac:dyDescent="0.2">
      <c r="A60">
        <v>42</v>
      </c>
      <c r="B60">
        <v>57.969603177011912</v>
      </c>
      <c r="C60">
        <v>122.57644548730245</v>
      </c>
      <c r="D60">
        <v>300</v>
      </c>
      <c r="E60">
        <v>99.205808554440566</v>
      </c>
      <c r="F60">
        <v>119.32284835201496</v>
      </c>
      <c r="G60">
        <v>400</v>
      </c>
      <c r="H60">
        <v>79.351641594802359</v>
      </c>
      <c r="I60">
        <v>124.17783456142325</v>
      </c>
      <c r="J60">
        <v>500</v>
      </c>
      <c r="K60">
        <v>91.641967865504512</v>
      </c>
      <c r="L60">
        <v>127.39370952267419</v>
      </c>
      <c r="M60">
        <v>600</v>
      </c>
      <c r="N60">
        <v>138.65831594179343</v>
      </c>
      <c r="O60">
        <v>126.10558580779292</v>
      </c>
      <c r="P60">
        <v>700</v>
      </c>
      <c r="R60">
        <v>57.969603177011912</v>
      </c>
      <c r="S60">
        <v>122.57644548730245</v>
      </c>
      <c r="T60">
        <v>300</v>
      </c>
      <c r="V60" s="1">
        <f>(8.314*T60/S60)*(1+(V$11+$V$12/$T60+$V$13/($T60^2))/S60+(V$14+$V$15/$T60+$V$16/($T60^2))/(S60^2) + (W$11+$W$12/$T60+$W$13/($T60^2))/(S60^3)  )</f>
        <v>112.79910662596525</v>
      </c>
      <c r="W60" s="1">
        <f>(ABS(V60-$R60)/$R60)</f>
        <v>0.94583196095943278</v>
      </c>
      <c r="X60" s="1">
        <f t="shared" si="0"/>
        <v>54.829503448953339</v>
      </c>
      <c r="Y60" s="5">
        <f>(V60-R60)^2</f>
        <v>3006.2744484587861</v>
      </c>
      <c r="Z60" s="5"/>
      <c r="AA60" s="1">
        <f t="shared" si="1"/>
        <v>64.815215054509352</v>
      </c>
      <c r="AB60" s="1">
        <f t="shared" si="2"/>
        <v>0.11808967980329553</v>
      </c>
      <c r="AC60" s="1">
        <f t="shared" si="3"/>
        <v>6.8456118774974399</v>
      </c>
      <c r="AD60" s="5">
        <f t="shared" si="4"/>
        <v>46.862401977334024</v>
      </c>
      <c r="AE60" s="5"/>
      <c r="AF60" s="1">
        <f t="shared" si="5"/>
        <v>116.30647904657513</v>
      </c>
      <c r="AG60" s="1">
        <f t="shared" si="6"/>
        <v>1.0063356081881367</v>
      </c>
      <c r="AH60" s="1">
        <f t="shared" si="7"/>
        <v>58.336875869563222</v>
      </c>
      <c r="AI60" s="5">
        <f t="shared" si="8"/>
        <v>3403.1910862208279</v>
      </c>
      <c r="AJ60" s="5"/>
      <c r="AK60" s="1">
        <f t="shared" si="9"/>
        <v>101.20403209015335</v>
      </c>
      <c r="AL60" s="1">
        <f t="shared" si="10"/>
        <v>0.74581205569277087</v>
      </c>
      <c r="AM60" s="1">
        <f t="shared" si="11"/>
        <v>43.234428913141436</v>
      </c>
      <c r="AN60" s="5">
        <f t="shared" si="12"/>
        <v>1869.2158434454802</v>
      </c>
      <c r="AO60" s="5"/>
      <c r="AP60">
        <v>400</v>
      </c>
      <c r="AQ60">
        <v>55</v>
      </c>
      <c r="AR60" s="1">
        <f>(8.314*AP60/AQ60)*(1+(AR$11+$AR$12/$AP60+$AR$13/($AP60^2))/AQ60+(AR$14+$AR$15/$AP60+$AR$16/($AP60^2))/(AQ60^2) + (AS$11+$AS$12/$AP60+$AS$13/($AP60^2))/(AQ60^3)  )</f>
        <v>644.40410582705988</v>
      </c>
      <c r="AT60" s="1">
        <f t="shared" si="13"/>
        <v>542.49318842175569</v>
      </c>
      <c r="AV60" s="1">
        <f t="shared" si="14"/>
        <v>641.87603730617479</v>
      </c>
    </row>
    <row r="61" spans="1:48" x14ac:dyDescent="0.2">
      <c r="A61">
        <v>43</v>
      </c>
      <c r="B61">
        <v>61.628321071593263</v>
      </c>
      <c r="C61">
        <v>120.31175699164307</v>
      </c>
      <c r="D61">
        <v>300</v>
      </c>
      <c r="E61">
        <v>88.379885741349455</v>
      </c>
      <c r="F61">
        <v>118.82979429093911</v>
      </c>
      <c r="G61">
        <v>400</v>
      </c>
      <c r="H61">
        <v>109.51333720690019</v>
      </c>
      <c r="I61">
        <v>123.68473759950888</v>
      </c>
      <c r="J61">
        <v>500</v>
      </c>
      <c r="K61">
        <v>103.68580768067386</v>
      </c>
      <c r="L61">
        <v>124.07607201762579</v>
      </c>
      <c r="M61">
        <v>600</v>
      </c>
      <c r="N61">
        <v>130.75228032420816</v>
      </c>
      <c r="O61">
        <v>124.24497339477341</v>
      </c>
      <c r="P61">
        <v>700</v>
      </c>
      <c r="R61">
        <v>61.628321071593263</v>
      </c>
      <c r="S61">
        <v>120.31175699164307</v>
      </c>
      <c r="T61">
        <v>300</v>
      </c>
      <c r="V61" s="1">
        <f>(8.314*T61/S61)*(1+(V$11+$V$12/$T61+$V$13/($T61^2))/S61+(V$14+$V$15/$T61+$V$16/($T61^2))/(S61^2) + (W$11+$W$12/$T61+$W$13/($T61^2))/(S61^3)  )</f>
        <v>116.8370181275573</v>
      </c>
      <c r="W61" s="1">
        <f>(ABS(V61-$R61)/$R61)</f>
        <v>0.89583321589806764</v>
      </c>
      <c r="X61" s="1">
        <f t="shared" si="0"/>
        <v>55.208697055964038</v>
      </c>
      <c r="Y61" s="5">
        <f>(V61-R61)^2</f>
        <v>3048.0002306172123</v>
      </c>
      <c r="Z61" s="5"/>
      <c r="AA61" s="1">
        <f t="shared" si="1"/>
        <v>67.274336305048763</v>
      </c>
      <c r="AB61" s="1">
        <f t="shared" si="2"/>
        <v>9.1613971227555546E-2</v>
      </c>
      <c r="AC61" s="1">
        <f t="shared" si="3"/>
        <v>5.6460152334555005</v>
      </c>
      <c r="AD61" s="5">
        <f t="shared" si="4"/>
        <v>31.877488016411569</v>
      </c>
      <c r="AE61" s="5"/>
      <c r="AF61" s="1">
        <f t="shared" si="5"/>
        <v>120.37392187728678</v>
      </c>
      <c r="AG61" s="1">
        <f t="shared" si="6"/>
        <v>0.95322409866478575</v>
      </c>
      <c r="AH61" s="1">
        <f t="shared" si="7"/>
        <v>58.745600805693513</v>
      </c>
      <c r="AI61" s="5">
        <f t="shared" si="8"/>
        <v>3451.0456140218985</v>
      </c>
      <c r="AJ61" s="5"/>
      <c r="AK61" s="1">
        <f t="shared" si="9"/>
        <v>104.52561299848533</v>
      </c>
      <c r="AL61" s="1">
        <f t="shared" si="10"/>
        <v>0.69606458817949191</v>
      </c>
      <c r="AM61" s="1">
        <f t="shared" si="11"/>
        <v>42.897291926892066</v>
      </c>
      <c r="AN61" s="5">
        <f t="shared" si="12"/>
        <v>1840.1776546609992</v>
      </c>
      <c r="AO61" s="5"/>
      <c r="AP61">
        <v>400</v>
      </c>
      <c r="AQ61">
        <v>50</v>
      </c>
      <c r="AR61" s="1"/>
      <c r="AT61" s="1">
        <f t="shared" si="13"/>
        <v>722.11675383003012</v>
      </c>
      <c r="AV61" s="1"/>
    </row>
    <row r="62" spans="1:48" x14ac:dyDescent="0.2">
      <c r="A62">
        <v>44</v>
      </c>
      <c r="B62">
        <v>80.225154715506903</v>
      </c>
      <c r="C62">
        <v>119.85477905360526</v>
      </c>
      <c r="D62">
        <v>300</v>
      </c>
      <c r="E62">
        <v>77.300229649211602</v>
      </c>
      <c r="F62">
        <v>117.97520687300242</v>
      </c>
      <c r="G62">
        <v>400</v>
      </c>
      <c r="H62">
        <v>126.8332857294922</v>
      </c>
      <c r="I62">
        <v>120.29113359470654</v>
      </c>
      <c r="J62">
        <v>500</v>
      </c>
      <c r="K62">
        <v>124.75982547398424</v>
      </c>
      <c r="L62">
        <v>122.85129471452196</v>
      </c>
      <c r="M62">
        <v>600</v>
      </c>
      <c r="N62">
        <v>118.88302414757638</v>
      </c>
      <c r="O62">
        <v>122.4144709609896</v>
      </c>
      <c r="P62">
        <v>700</v>
      </c>
      <c r="R62">
        <v>80.225154715506903</v>
      </c>
      <c r="S62">
        <v>119.85477905360526</v>
      </c>
      <c r="T62">
        <v>300</v>
      </c>
      <c r="V62" s="1">
        <f>(8.314*T62/S62)*(1+(V$11+$V$12/$T62+$V$13/($T62^2))/S62+(V$14+$V$15/$T62+$V$16/($T62^2))/(S62^2) + (W$11+$W$12/$T62+$W$13/($T62^2))/(S62^3)  )</f>
        <v>117.68040329264501</v>
      </c>
      <c r="W62" s="1">
        <f>(ABS(V62-$R62)/$R62)</f>
        <v>0.46687661382469475</v>
      </c>
      <c r="X62" s="1">
        <f t="shared" si="0"/>
        <v>37.455248577138107</v>
      </c>
      <c r="Y62" s="5">
        <f>(V62-R62)^2</f>
        <v>1402.8956459752062</v>
      </c>
      <c r="Z62" s="5"/>
      <c r="AA62" s="1">
        <f t="shared" si="1"/>
        <v>67.790017601546651</v>
      </c>
      <c r="AB62" s="1">
        <f t="shared" si="2"/>
        <v>0.15500296830909865</v>
      </c>
      <c r="AC62" s="1">
        <f t="shared" si="3"/>
        <v>12.435137113960252</v>
      </c>
      <c r="AD62" s="5">
        <f t="shared" si="4"/>
        <v>154.63263504299169</v>
      </c>
      <c r="AE62" s="5"/>
      <c r="AF62" s="1">
        <f t="shared" si="5"/>
        <v>121.22290975537213</v>
      </c>
      <c r="AG62" s="1">
        <f t="shared" si="6"/>
        <v>0.51103366749806567</v>
      </c>
      <c r="AH62" s="1">
        <f t="shared" si="7"/>
        <v>40.997755039865226</v>
      </c>
      <c r="AI62" s="5">
        <f t="shared" si="8"/>
        <v>1680.8159183087946</v>
      </c>
      <c r="AJ62" s="5"/>
      <c r="AK62" s="1">
        <f t="shared" si="9"/>
        <v>105.21802134598954</v>
      </c>
      <c r="AL62" s="1">
        <f t="shared" si="10"/>
        <v>0.31153404090165887</v>
      </c>
      <c r="AM62" s="1">
        <f t="shared" si="11"/>
        <v>24.992866630482638</v>
      </c>
      <c r="AN62" s="5">
        <f t="shared" si="12"/>
        <v>624.64338240909251</v>
      </c>
      <c r="AO62" s="5"/>
      <c r="AP62">
        <v>400</v>
      </c>
      <c r="AQ62">
        <v>45</v>
      </c>
      <c r="AR62" s="1"/>
      <c r="AT62" s="1">
        <f t="shared" si="13"/>
        <v>1002.8660044737442</v>
      </c>
      <c r="AV62" s="1"/>
    </row>
    <row r="63" spans="1:48" x14ac:dyDescent="0.2">
      <c r="A63">
        <v>45</v>
      </c>
      <c r="B63">
        <v>70.526566106726634</v>
      </c>
      <c r="C63">
        <v>119.03916665641495</v>
      </c>
      <c r="D63">
        <v>300</v>
      </c>
      <c r="E63">
        <v>75.246609501810056</v>
      </c>
      <c r="F63">
        <v>116.06100085558701</v>
      </c>
      <c r="G63">
        <v>400</v>
      </c>
      <c r="H63">
        <v>87.387398993589045</v>
      </c>
      <c r="I63">
        <v>120.22970712465161</v>
      </c>
      <c r="J63">
        <v>500</v>
      </c>
      <c r="K63">
        <v>120.10985006591093</v>
      </c>
      <c r="L63">
        <v>121.05384013212769</v>
      </c>
      <c r="M63">
        <v>600</v>
      </c>
      <c r="N63">
        <v>114.0625764033685</v>
      </c>
      <c r="O63">
        <v>119.59462101317034</v>
      </c>
      <c r="P63">
        <v>700</v>
      </c>
      <c r="R63">
        <v>70.526566106726634</v>
      </c>
      <c r="S63">
        <v>119.03916665641495</v>
      </c>
      <c r="T63">
        <v>300</v>
      </c>
      <c r="V63" s="1">
        <f>(8.314*T63/S63)*(1+(V$11+$V$12/$T63+$V$13/($T63^2))/S63+(V$14+$V$15/$T63+$V$16/($T63^2))/(S63^2) + (W$11+$W$12/$T63+$W$13/($T63^2))/(S63^3)  )</f>
        <v>119.21055051381344</v>
      </c>
      <c r="W63" s="1">
        <f>(ABS(V63-$R63)/$R63)</f>
        <v>0.69029285125571238</v>
      </c>
      <c r="X63" s="1">
        <f t="shared" si="0"/>
        <v>48.683984407086811</v>
      </c>
      <c r="Y63" s="5">
        <f>(V63-R63)^2</f>
        <v>2370.1303377494719</v>
      </c>
      <c r="Z63" s="5"/>
      <c r="AA63" s="1">
        <f t="shared" si="1"/>
        <v>68.727420507098387</v>
      </c>
      <c r="AB63" s="1">
        <f t="shared" si="2"/>
        <v>2.5510182884923547E-2</v>
      </c>
      <c r="AC63" s="1">
        <f t="shared" si="3"/>
        <v>1.7991455996282468</v>
      </c>
      <c r="AD63" s="5">
        <f t="shared" si="4"/>
        <v>3.2369248886616839</v>
      </c>
      <c r="AE63" s="5"/>
      <c r="AF63" s="1">
        <f t="shared" si="5"/>
        <v>122.76273407178051</v>
      </c>
      <c r="AG63" s="1">
        <f t="shared" si="6"/>
        <v>0.74065945428288382</v>
      </c>
      <c r="AH63" s="1">
        <f t="shared" si="7"/>
        <v>52.23616796505388</v>
      </c>
      <c r="AI63" s="5">
        <f t="shared" si="8"/>
        <v>2728.6172436733214</v>
      </c>
      <c r="AJ63" s="5"/>
      <c r="AK63" s="1">
        <f t="shared" si="9"/>
        <v>106.47308809048066</v>
      </c>
      <c r="AL63" s="1">
        <f t="shared" si="10"/>
        <v>0.50968768179293988</v>
      </c>
      <c r="AM63" s="1">
        <f t="shared" si="11"/>
        <v>35.946521983754025</v>
      </c>
      <c r="AN63" s="5">
        <f t="shared" si="12"/>
        <v>1292.1524427285115</v>
      </c>
      <c r="AO63" s="5"/>
      <c r="AP63">
        <v>400</v>
      </c>
      <c r="AQ63">
        <v>40</v>
      </c>
      <c r="AR63" s="1"/>
      <c r="AT63" s="1">
        <f t="shared" si="13"/>
        <v>1468.3986823336727</v>
      </c>
      <c r="AV63" s="1"/>
    </row>
    <row r="64" spans="1:48" x14ac:dyDescent="0.2">
      <c r="A64">
        <v>46</v>
      </c>
      <c r="B64">
        <v>69.306835736721808</v>
      </c>
      <c r="C64">
        <v>113.02032542692304</v>
      </c>
      <c r="D64">
        <v>300</v>
      </c>
      <c r="E64">
        <v>113.09198817161869</v>
      </c>
      <c r="F64">
        <v>115.2945780728765</v>
      </c>
      <c r="G64">
        <v>400</v>
      </c>
      <c r="H64">
        <v>122.96273454632482</v>
      </c>
      <c r="I64">
        <v>114.83699914786786</v>
      </c>
      <c r="J64">
        <v>500</v>
      </c>
      <c r="K64">
        <v>111.86935277599</v>
      </c>
      <c r="L64">
        <v>116.69128618765249</v>
      </c>
      <c r="M64">
        <v>600</v>
      </c>
      <c r="N64">
        <v>152.35579872807119</v>
      </c>
      <c r="O64">
        <v>114.8217852550022</v>
      </c>
      <c r="P64">
        <v>700</v>
      </c>
      <c r="R64">
        <v>69.306835736721808</v>
      </c>
      <c r="S64">
        <v>113.02032542692304</v>
      </c>
      <c r="T64">
        <v>300</v>
      </c>
      <c r="V64" s="1">
        <f>(8.314*T64/S64)*(1+(V$11+$V$12/$T64+$V$13/($T64^2))/S64+(V$14+$V$15/$T64+$V$16/($T64^2))/(S64^2) + (W$11+$W$12/$T64+$W$13/($T64^2))/(S64^3)  )</f>
        <v>131.58040318738242</v>
      </c>
      <c r="W64" s="1">
        <f>(ABS(V64-$R64)/$R64)</f>
        <v>0.89851984712188115</v>
      </c>
      <c r="X64" s="1">
        <f t="shared" si="0"/>
        <v>62.273567450660607</v>
      </c>
      <c r="Y64" s="5">
        <f>(V64-R64)^2</f>
        <v>3877.9972030319764</v>
      </c>
      <c r="Z64" s="5"/>
      <c r="AA64" s="1">
        <f t="shared" si="1"/>
        <v>76.390392502399109</v>
      </c>
      <c r="AB64" s="1">
        <f t="shared" si="2"/>
        <v>0.10220574479241622</v>
      </c>
      <c r="AC64" s="1">
        <f t="shared" si="3"/>
        <v>7.0835567656773009</v>
      </c>
      <c r="AD64" s="5">
        <f t="shared" si="4"/>
        <v>50.176776452572661</v>
      </c>
      <c r="AE64" s="5"/>
      <c r="AF64" s="1">
        <f t="shared" si="5"/>
        <v>135.18885059965714</v>
      </c>
      <c r="AG64" s="1">
        <f t="shared" si="6"/>
        <v>0.95058465968932049</v>
      </c>
      <c r="AH64" s="1">
        <f t="shared" si="7"/>
        <v>65.882014862935335</v>
      </c>
      <c r="AI64" s="5">
        <f t="shared" si="8"/>
        <v>4340.4398824000327</v>
      </c>
      <c r="AJ64" s="5"/>
      <c r="AK64" s="1">
        <f t="shared" si="9"/>
        <v>116.56759163278301</v>
      </c>
      <c r="AL64" s="1">
        <f t="shared" si="10"/>
        <v>0.68190612648357241</v>
      </c>
      <c r="AM64" s="1">
        <f t="shared" si="11"/>
        <v>47.260755896061198</v>
      </c>
      <c r="AN64" s="5">
        <f t="shared" si="12"/>
        <v>2233.5790478670833</v>
      </c>
      <c r="AO64" s="5"/>
      <c r="AP64">
        <v>400</v>
      </c>
      <c r="AQ64">
        <v>35</v>
      </c>
      <c r="AR64" s="1"/>
      <c r="AT64" s="1">
        <f t="shared" si="13"/>
        <v>2299.645256459713</v>
      </c>
      <c r="AV64" s="1"/>
    </row>
    <row r="65" spans="1:48" x14ac:dyDescent="0.2">
      <c r="A65">
        <v>47</v>
      </c>
      <c r="B65">
        <v>86.448447613556155</v>
      </c>
      <c r="C65">
        <v>111.52163652565297</v>
      </c>
      <c r="D65">
        <v>300</v>
      </c>
      <c r="E65">
        <v>103.8764614112263</v>
      </c>
      <c r="F65">
        <v>113.42552658390393</v>
      </c>
      <c r="G65">
        <v>400</v>
      </c>
      <c r="H65">
        <v>96.367236976655079</v>
      </c>
      <c r="I65">
        <v>113.62467919559147</v>
      </c>
      <c r="J65">
        <v>500</v>
      </c>
      <c r="K65">
        <v>122.94818939054493</v>
      </c>
      <c r="L65">
        <v>113.18458154012943</v>
      </c>
      <c r="M65">
        <v>600</v>
      </c>
      <c r="N65">
        <v>130.90863718604069</v>
      </c>
      <c r="O65">
        <v>113.51051561068289</v>
      </c>
      <c r="P65">
        <v>700</v>
      </c>
      <c r="R65">
        <v>86.448447613556155</v>
      </c>
      <c r="S65">
        <v>111.52163652565297</v>
      </c>
      <c r="T65">
        <v>300</v>
      </c>
      <c r="V65" s="1">
        <f>(8.314*T65/S65)*(1+(V$11+$V$12/$T65+$V$13/($T65^2))/S65+(V$14+$V$15/$T65+$V$16/($T65^2))/(S65^2) + (W$11+$W$12/$T65+$W$13/($T65^2))/(S65^3)  )</f>
        <v>134.98776510186957</v>
      </c>
      <c r="W65" s="1">
        <f>(ABS(V65-$R65)/$R65)</f>
        <v>0.5614828123379958</v>
      </c>
      <c r="X65" s="1">
        <f t="shared" si="0"/>
        <v>48.539317488313415</v>
      </c>
      <c r="Y65" s="5">
        <f>(V65-R65)^2</f>
        <v>2356.0653422312885</v>
      </c>
      <c r="Z65" s="5"/>
      <c r="AA65" s="1">
        <f t="shared" si="1"/>
        <v>78.527518984963677</v>
      </c>
      <c r="AB65" s="1">
        <f t="shared" si="2"/>
        <v>9.1626036640944625E-2</v>
      </c>
      <c r="AC65" s="1">
        <f t="shared" si="3"/>
        <v>7.9209286285924776</v>
      </c>
      <c r="AD65" s="5">
        <f t="shared" si="4"/>
        <v>62.741110339255911</v>
      </c>
      <c r="AE65" s="5"/>
      <c r="AF65" s="1">
        <f t="shared" si="5"/>
        <v>138.60523748245424</v>
      </c>
      <c r="AG65" s="1">
        <f t="shared" si="6"/>
        <v>0.60332824138208441</v>
      </c>
      <c r="AH65" s="1">
        <f t="shared" si="7"/>
        <v>52.156789868898088</v>
      </c>
      <c r="AI65" s="5">
        <f t="shared" si="8"/>
        <v>2720.33072942839</v>
      </c>
      <c r="AJ65" s="5"/>
      <c r="AK65" s="1">
        <f t="shared" si="9"/>
        <v>119.33329768239152</v>
      </c>
      <c r="AL65" s="1">
        <f t="shared" si="10"/>
        <v>0.3803983874393902</v>
      </c>
      <c r="AM65" s="1">
        <f t="shared" si="11"/>
        <v>32.884850068835362</v>
      </c>
      <c r="AN65" s="5">
        <f t="shared" si="12"/>
        <v>1081.4133640497812</v>
      </c>
      <c r="AO65" s="5"/>
      <c r="AP65">
        <v>400</v>
      </c>
      <c r="AQ65">
        <v>30</v>
      </c>
      <c r="AR65" s="1"/>
      <c r="AT65" s="1">
        <f t="shared" si="13"/>
        <v>3932.4652076507514</v>
      </c>
      <c r="AV65" s="1"/>
    </row>
    <row r="66" spans="1:48" x14ac:dyDescent="0.2">
      <c r="A66">
        <v>48</v>
      </c>
      <c r="B66">
        <v>97.153470769852333</v>
      </c>
      <c r="C66">
        <v>109.3634998842563</v>
      </c>
      <c r="D66">
        <v>300</v>
      </c>
      <c r="E66">
        <v>87.722455341959503</v>
      </c>
      <c r="F66">
        <v>110.08116150507857</v>
      </c>
      <c r="G66">
        <v>400</v>
      </c>
      <c r="H66">
        <v>105.22028827428966</v>
      </c>
      <c r="I66">
        <v>111.35223874483468</v>
      </c>
      <c r="J66">
        <v>500</v>
      </c>
      <c r="K66">
        <v>149.65673039676537</v>
      </c>
      <c r="L66">
        <v>112.03627206865472</v>
      </c>
      <c r="M66">
        <v>600</v>
      </c>
      <c r="N66">
        <v>148.92112090215124</v>
      </c>
      <c r="O66">
        <v>109.13630449826923</v>
      </c>
      <c r="P66">
        <v>700</v>
      </c>
      <c r="R66">
        <v>97.153470769852333</v>
      </c>
      <c r="S66">
        <v>109.3634998842563</v>
      </c>
      <c r="T66">
        <v>300</v>
      </c>
      <c r="V66" s="1">
        <f>(8.314*T66/S66)*(1+(V$11+$V$12/$T66+$V$13/($T66^2))/S66+(V$14+$V$15/$T66+$V$16/($T66^2))/(S66^2) + (W$11+$W$12/$T66+$W$13/($T66^2))/(S66^3)  )</f>
        <v>140.15317916528912</v>
      </c>
      <c r="W66" s="1">
        <f>(ABS(V66-$R66)/$R66)</f>
        <v>0.44259569992408354</v>
      </c>
      <c r="X66" s="1">
        <f t="shared" si="0"/>
        <v>42.999708395436784</v>
      </c>
      <c r="Y66" s="5">
        <f>(V66-R66)^2</f>
        <v>1848.9749220925967</v>
      </c>
      <c r="Z66" s="5"/>
      <c r="AA66" s="1">
        <f t="shared" si="1"/>
        <v>81.788712980883346</v>
      </c>
      <c r="AB66" s="1">
        <f t="shared" si="2"/>
        <v>0.15814934522891816</v>
      </c>
      <c r="AC66" s="1">
        <f t="shared" si="3"/>
        <v>15.364757788968987</v>
      </c>
      <c r="AD66" s="5">
        <f t="shared" si="4"/>
        <v>236.07578191368316</v>
      </c>
      <c r="AE66" s="5"/>
      <c r="AF66" s="1">
        <f t="shared" si="5"/>
        <v>143.77937115522241</v>
      </c>
      <c r="AG66" s="1">
        <f t="shared" si="6"/>
        <v>0.47992006889617517</v>
      </c>
      <c r="AH66" s="1">
        <f t="shared" si="7"/>
        <v>46.625900385370073</v>
      </c>
      <c r="AI66" s="5">
        <f t="shared" si="8"/>
        <v>2173.974586746453</v>
      </c>
      <c r="AJ66" s="5"/>
      <c r="AK66" s="1">
        <f t="shared" si="9"/>
        <v>123.51486047544925</v>
      </c>
      <c r="AL66" s="1">
        <f t="shared" si="10"/>
        <v>0.27133760118611344</v>
      </c>
      <c r="AM66" s="1">
        <f t="shared" si="11"/>
        <v>26.36138970559692</v>
      </c>
      <c r="AN66" s="5">
        <f t="shared" si="12"/>
        <v>694.92286721035134</v>
      </c>
      <c r="AO66" s="5"/>
      <c r="AP66">
        <v>400</v>
      </c>
      <c r="AQ66">
        <v>25</v>
      </c>
      <c r="AR66" s="1"/>
      <c r="AT66" s="1">
        <f t="shared" si="13"/>
        <v>7577.0403646488548</v>
      </c>
      <c r="AV66" s="1"/>
    </row>
    <row r="67" spans="1:48" x14ac:dyDescent="0.2">
      <c r="A67">
        <v>49</v>
      </c>
      <c r="B67">
        <v>76.913487851510851</v>
      </c>
      <c r="C67">
        <v>108.92868354434866</v>
      </c>
      <c r="D67">
        <v>300</v>
      </c>
      <c r="E67">
        <v>97.270598285093953</v>
      </c>
      <c r="F67">
        <v>108.18354253523273</v>
      </c>
      <c r="G67">
        <v>400</v>
      </c>
      <c r="H67">
        <v>135.14148312705643</v>
      </c>
      <c r="I67">
        <v>109.46490182401163</v>
      </c>
      <c r="J67">
        <v>500</v>
      </c>
      <c r="K67">
        <v>142.33101473901681</v>
      </c>
      <c r="L67">
        <v>111.11641077530756</v>
      </c>
      <c r="M67">
        <v>600</v>
      </c>
      <c r="N67">
        <v>149.74755771280371</v>
      </c>
      <c r="O67">
        <v>106.83680126185469</v>
      </c>
      <c r="P67">
        <v>700</v>
      </c>
      <c r="R67">
        <v>76.913487851510851</v>
      </c>
      <c r="S67">
        <v>108.92868354434866</v>
      </c>
      <c r="T67">
        <v>300</v>
      </c>
      <c r="V67" s="1">
        <f>(8.314*T67/S67)*(1+(V$11+$V$12/$T67+$V$13/($T67^2))/S67+(V$14+$V$15/$T67+$V$16/($T67^2))/(S67^2) + (W$11+$W$12/$T67+$W$13/($T67^2))/(S67^3)  )</f>
        <v>141.23287394689604</v>
      </c>
      <c r="W67" s="1">
        <f>(ABS(V67-$R67)/$R67)</f>
        <v>0.83625626521527885</v>
      </c>
      <c r="X67" s="1">
        <f t="shared" si="0"/>
        <v>64.319386095385184</v>
      </c>
      <c r="Y67" s="5">
        <f>(V67-R67)^2</f>
        <v>4136.9834276872289</v>
      </c>
      <c r="Z67" s="5"/>
      <c r="AA67" s="1">
        <f t="shared" si="1"/>
        <v>82.473619023977832</v>
      </c>
      <c r="AB67" s="1">
        <f t="shared" si="2"/>
        <v>7.2290716853217848E-2</v>
      </c>
      <c r="AC67" s="1">
        <f t="shared" si="3"/>
        <v>5.5601311724669813</v>
      </c>
      <c r="AD67" s="5">
        <f t="shared" si="4"/>
        <v>30.915058655039047</v>
      </c>
      <c r="AE67" s="5"/>
      <c r="AF67" s="1">
        <f t="shared" si="5"/>
        <v>144.86015749728512</v>
      </c>
      <c r="AG67" s="1">
        <f t="shared" si="6"/>
        <v>0.88341683030877594</v>
      </c>
      <c r="AH67" s="1">
        <f t="shared" si="7"/>
        <v>67.946669645774264</v>
      </c>
      <c r="AI67" s="5">
        <f t="shared" si="8"/>
        <v>4616.7499159519821</v>
      </c>
      <c r="AJ67" s="5"/>
      <c r="AK67" s="1">
        <f t="shared" si="9"/>
        <v>124.38728699266694</v>
      </c>
      <c r="AL67" s="1">
        <f t="shared" si="10"/>
        <v>0.61723633223874841</v>
      </c>
      <c r="AM67" s="1">
        <f t="shared" si="11"/>
        <v>47.473799141156093</v>
      </c>
      <c r="AN67" s="5">
        <f t="shared" si="12"/>
        <v>2253.761604894833</v>
      </c>
      <c r="AO67" s="5"/>
      <c r="AP67">
        <v>500</v>
      </c>
      <c r="AQ67">
        <v>1000</v>
      </c>
      <c r="AR67" s="1">
        <f>(8.314*AP67/AQ67)*(1+(AR$11+$AR$12/$AP67+$AR$13/($AP67^2))/AQ67+(AR$14+$AR$15/$AP67+$AR$16/($AP67^2))/(AQ67^2) + (AS$11+$AS$12/$AP67+$AS$13/($AP67^2))/(AQ67^3)  )</f>
        <v>5.5100936494100612</v>
      </c>
      <c r="AT67" s="1">
        <f t="shared" si="13"/>
        <v>4.6870130495811582</v>
      </c>
      <c r="AV67" s="1">
        <f t="shared" si="14"/>
        <v>5.7530243555418075</v>
      </c>
    </row>
    <row r="68" spans="1:48" x14ac:dyDescent="0.2">
      <c r="A68">
        <v>50</v>
      </c>
      <c r="B68">
        <v>83.720407417135519</v>
      </c>
      <c r="C68">
        <v>105.13230544461757</v>
      </c>
      <c r="D68">
        <v>300</v>
      </c>
      <c r="E68">
        <v>139.30307683583882</v>
      </c>
      <c r="F68">
        <v>105.69330040950133</v>
      </c>
      <c r="G68">
        <v>400</v>
      </c>
      <c r="H68">
        <v>148.09033564675863</v>
      </c>
      <c r="I68">
        <v>109.32728410922302</v>
      </c>
      <c r="J68">
        <v>500</v>
      </c>
      <c r="K68">
        <v>133.73746414125904</v>
      </c>
      <c r="L68">
        <v>109.33682019016953</v>
      </c>
      <c r="M68">
        <v>600</v>
      </c>
      <c r="N68">
        <v>200.60536271709057</v>
      </c>
      <c r="O68">
        <v>105.70903223262853</v>
      </c>
      <c r="P68">
        <v>700</v>
      </c>
      <c r="R68">
        <v>83.720407417135519</v>
      </c>
      <c r="S68">
        <v>105.13230544461757</v>
      </c>
      <c r="T68">
        <v>300</v>
      </c>
      <c r="V68" s="1">
        <f>(8.314*T68/S68)*(1+(V$11+$V$12/$T68+$V$13/($T68^2))/S68+(V$14+$V$15/$T68+$V$16/($T68^2))/(S68^2) + (W$11+$W$12/$T68+$W$13/($T68^2))/(S68^3)  )</f>
        <v>151.26451646482255</v>
      </c>
      <c r="W68" s="1">
        <f>(ABS(V68-$R68)/$R68)</f>
        <v>0.80678189621258822</v>
      </c>
      <c r="X68" s="1">
        <f t="shared" si="0"/>
        <v>67.54410904768703</v>
      </c>
      <c r="Y68" s="5">
        <f>(V68-R68)^2</f>
        <v>4562.2066670458371</v>
      </c>
      <c r="Z68" s="5"/>
      <c r="AA68" s="1">
        <f t="shared" si="1"/>
        <v>88.89015479998929</v>
      </c>
      <c r="AB68" s="1">
        <f t="shared" si="2"/>
        <v>6.17501460199016E-2</v>
      </c>
      <c r="AC68" s="1">
        <f t="shared" si="3"/>
        <v>5.169747382853771</v>
      </c>
      <c r="AD68" s="5">
        <f t="shared" si="4"/>
        <v>26.726288002523415</v>
      </c>
      <c r="AE68" s="5"/>
      <c r="AF68" s="1">
        <f t="shared" si="5"/>
        <v>154.89050570984219</v>
      </c>
      <c r="AG68" s="1">
        <f t="shared" si="6"/>
        <v>0.85009259376991386</v>
      </c>
      <c r="AH68" s="1">
        <f t="shared" si="7"/>
        <v>71.170098292706669</v>
      </c>
      <c r="AI68" s="5">
        <f t="shared" si="8"/>
        <v>5065.1828909935284</v>
      </c>
      <c r="AJ68" s="5"/>
      <c r="AK68" s="1">
        <f t="shared" si="9"/>
        <v>132.46834458936621</v>
      </c>
      <c r="AL68" s="1">
        <f t="shared" si="10"/>
        <v>0.5822706634637469</v>
      </c>
      <c r="AM68" s="1">
        <f t="shared" si="11"/>
        <v>48.747937172230692</v>
      </c>
      <c r="AN68" s="5">
        <f t="shared" si="12"/>
        <v>2376.361378547751</v>
      </c>
      <c r="AO68" s="5"/>
      <c r="AP68">
        <v>500</v>
      </c>
      <c r="AQ68">
        <v>700</v>
      </c>
      <c r="AR68" s="1">
        <f>(8.314*AP68/AQ68)*(1+(AR$11+$AR$12/$AP68+$AR$13/($AP68^2))/AQ68+(AR$14+$AR$15/$AP68+$AR$16/($AP68^2))/(AQ68^2) + (AS$11+$AS$12/$AP68+$AS$13/($AP68^2))/(AQ68^3)  )</f>
        <v>8.6875441768957185</v>
      </c>
      <c r="AT68" s="1">
        <f t="shared" si="13"/>
        <v>7.0372753151109428</v>
      </c>
      <c r="AV68" s="1">
        <f t="shared" si="14"/>
        <v>9.1612879598171979</v>
      </c>
    </row>
    <row r="69" spans="1:48" x14ac:dyDescent="0.2">
      <c r="A69">
        <v>51</v>
      </c>
      <c r="B69">
        <v>118.34820380986103</v>
      </c>
      <c r="C69">
        <v>103.7214352824637</v>
      </c>
      <c r="D69">
        <v>300</v>
      </c>
      <c r="E69">
        <v>124.10119052963239</v>
      </c>
      <c r="F69">
        <v>104.01671282581371</v>
      </c>
      <c r="G69">
        <v>400</v>
      </c>
      <c r="H69">
        <v>113.17605831339823</v>
      </c>
      <c r="I69">
        <v>105.48328817150285</v>
      </c>
      <c r="J69">
        <v>500</v>
      </c>
      <c r="K69">
        <v>157.82281380426016</v>
      </c>
      <c r="L69">
        <v>106.24834007074061</v>
      </c>
      <c r="M69">
        <v>600</v>
      </c>
      <c r="N69">
        <v>189.00519032109028</v>
      </c>
      <c r="O69">
        <v>101.56395566197097</v>
      </c>
      <c r="P69">
        <v>700</v>
      </c>
      <c r="R69">
        <v>118.34820380986103</v>
      </c>
      <c r="S69">
        <v>103.7214352824637</v>
      </c>
      <c r="T69">
        <v>300</v>
      </c>
      <c r="V69" s="1">
        <f>(8.314*T69/S69)*(1+(V$11+$V$12/$T69+$V$13/($T69^2))/S69+(V$14+$V$15/$T69+$V$16/($T69^2))/(S69^2) + (W$11+$W$12/$T69+$W$13/($T69^2))/(S69^3)  )</f>
        <v>155.29136413585482</v>
      </c>
      <c r="W69" s="1">
        <f>(ABS(V69-$R69)/$R69)</f>
        <v>0.31215649360717718</v>
      </c>
      <c r="X69" s="1">
        <f t="shared" si="0"/>
        <v>36.943160325993787</v>
      </c>
      <c r="Y69" s="5">
        <f>(V69-R69)^2</f>
        <v>1364.7970948720813</v>
      </c>
      <c r="Z69" s="5"/>
      <c r="AA69" s="1">
        <f t="shared" si="1"/>
        <v>91.492447844211299</v>
      </c>
      <c r="AB69" s="1">
        <f t="shared" si="2"/>
        <v>0.2269215340927046</v>
      </c>
      <c r="AC69" s="1">
        <f t="shared" si="3"/>
        <v>26.855755965649735</v>
      </c>
      <c r="AD69" s="5">
        <f t="shared" si="4"/>
        <v>721.23162848653135</v>
      </c>
      <c r="AE69" s="5"/>
      <c r="AF69" s="1">
        <f t="shared" si="5"/>
        <v>158.91131631633635</v>
      </c>
      <c r="AG69" s="1">
        <f t="shared" si="6"/>
        <v>0.34274379501056285</v>
      </c>
      <c r="AH69" s="1">
        <f t="shared" si="7"/>
        <v>40.563112506475321</v>
      </c>
      <c r="AI69" s="5">
        <f t="shared" si="8"/>
        <v>1645.3660962129745</v>
      </c>
      <c r="AJ69" s="5"/>
      <c r="AK69" s="1">
        <f t="shared" si="9"/>
        <v>135.70046598848307</v>
      </c>
      <c r="AL69" s="1">
        <f t="shared" si="10"/>
        <v>0.14662041011201399</v>
      </c>
      <c r="AM69" s="1">
        <f t="shared" si="11"/>
        <v>17.352262178622041</v>
      </c>
      <c r="AN69" s="5">
        <f t="shared" si="12"/>
        <v>301.10100271563692</v>
      </c>
      <c r="AO69" s="5"/>
      <c r="AP69">
        <v>500</v>
      </c>
      <c r="AQ69">
        <v>500</v>
      </c>
      <c r="AR69" s="1">
        <f>(8.314*AP69/AQ69)*(1+(AR$11+$AR$12/$AP69+$AR$13/($AP69^2))/AQ69+(AR$14+$AR$15/$AP69+$AR$16/($AP69^2))/(AQ69^2) + (AS$11+$AS$12/$AP69+$AS$13/($AP69^2))/(AQ69^3)  )</f>
        <v>13.675402429562965</v>
      </c>
      <c r="AT69" s="1">
        <f t="shared" si="13"/>
        <v>10.518706560360316</v>
      </c>
      <c r="AV69" s="1">
        <f t="shared" si="14"/>
        <v>14.547808087468654</v>
      </c>
    </row>
    <row r="70" spans="1:48" x14ac:dyDescent="0.2">
      <c r="A70">
        <v>52</v>
      </c>
      <c r="B70">
        <v>105.39852180619688</v>
      </c>
      <c r="C70">
        <v>103.66751420427347</v>
      </c>
      <c r="D70">
        <v>300</v>
      </c>
      <c r="E70">
        <v>104.98152961284886</v>
      </c>
      <c r="F70">
        <v>103.16173806851313</v>
      </c>
      <c r="G70">
        <v>400</v>
      </c>
      <c r="H70">
        <v>123.39781765120122</v>
      </c>
      <c r="I70">
        <v>104.92996709992929</v>
      </c>
      <c r="J70">
        <v>500</v>
      </c>
      <c r="K70">
        <v>174.38520964774094</v>
      </c>
      <c r="L70">
        <v>106.08634763970413</v>
      </c>
      <c r="M70">
        <v>600</v>
      </c>
      <c r="N70">
        <v>169.33756117240648</v>
      </c>
      <c r="O70">
        <v>101.31203128948097</v>
      </c>
      <c r="P70">
        <v>700</v>
      </c>
      <c r="R70">
        <v>105.39852180619688</v>
      </c>
      <c r="S70">
        <v>103.66751420427347</v>
      </c>
      <c r="T70">
        <v>300</v>
      </c>
      <c r="V70" s="1">
        <f>(8.314*T70/S70)*(1+(V$11+$V$12/$T70+$V$13/($T70^2))/S70+(V$14+$V$15/$T70+$V$16/($T70^2))/(S70^2) + (W$11+$W$12/$T70+$W$13/($T70^2))/(S70^3)  )</f>
        <v>155.44871363417798</v>
      </c>
      <c r="W70" s="1">
        <f>(ABS(V70-$R70)/$R70)</f>
        <v>0.47486616482166266</v>
      </c>
      <c r="X70" s="1">
        <f t="shared" si="0"/>
        <v>50.050191827981095</v>
      </c>
      <c r="Y70" s="5">
        <f>(V70-R70)^2</f>
        <v>2505.0217020177056</v>
      </c>
      <c r="Z70" s="5"/>
      <c r="AA70" s="1">
        <f t="shared" si="1"/>
        <v>91.594438863875496</v>
      </c>
      <c r="AB70" s="1">
        <f t="shared" si="2"/>
        <v>0.13097036567271647</v>
      </c>
      <c r="AC70" s="1">
        <f t="shared" si="3"/>
        <v>13.804082942321386</v>
      </c>
      <c r="AD70" s="5">
        <f t="shared" si="4"/>
        <v>190.55270587848827</v>
      </c>
      <c r="AE70" s="5"/>
      <c r="AF70" s="1">
        <f t="shared" si="5"/>
        <v>159.06836880134676</v>
      </c>
      <c r="AG70" s="1">
        <f t="shared" si="6"/>
        <v>0.50920872584756094</v>
      </c>
      <c r="AH70" s="1">
        <f t="shared" si="7"/>
        <v>53.669846995149882</v>
      </c>
      <c r="AI70" s="5">
        <f t="shared" si="8"/>
        <v>2880.4524764827988</v>
      </c>
      <c r="AJ70" s="5"/>
      <c r="AK70" s="1">
        <f t="shared" si="9"/>
        <v>135.82663411391695</v>
      </c>
      <c r="AL70" s="1">
        <f t="shared" si="10"/>
        <v>0.28869581647141335</v>
      </c>
      <c r="AM70" s="1">
        <f t="shared" si="11"/>
        <v>30.42811230772007</v>
      </c>
      <c r="AN70" s="5">
        <f t="shared" si="12"/>
        <v>925.87001861122565</v>
      </c>
      <c r="AO70" s="5"/>
      <c r="AP70">
        <v>500</v>
      </c>
      <c r="AQ70">
        <v>450</v>
      </c>
      <c r="AR70" s="1">
        <f>(8.314*AP70/AQ70)*(1+(AR$11+$AR$12/$AP70+$AR$13/($AP70^2))/AQ70+(AR$14+$AR$15/$AP70+$AR$16/($AP70^2))/(AQ70^2) + (AS$11+$AS$12/$AP70+$AS$13/($AP70^2))/(AQ70^3)  )</f>
        <v>15.846290590046699</v>
      </c>
      <c r="AT70" s="1">
        <f t="shared" si="13"/>
        <v>11.986796265981772</v>
      </c>
      <c r="AV70" s="1">
        <f t="shared" si="14"/>
        <v>16.896936707630456</v>
      </c>
    </row>
    <row r="71" spans="1:48" x14ac:dyDescent="0.2">
      <c r="A71">
        <v>53</v>
      </c>
      <c r="B71">
        <v>94.008411927169718</v>
      </c>
      <c r="C71">
        <v>102.25871707966537</v>
      </c>
      <c r="D71">
        <v>300</v>
      </c>
      <c r="E71">
        <v>114.26920823446251</v>
      </c>
      <c r="F71">
        <v>101.20184577412306</v>
      </c>
      <c r="G71">
        <v>400</v>
      </c>
      <c r="H71">
        <v>158.6340346126415</v>
      </c>
      <c r="I71">
        <v>103.98934628821014</v>
      </c>
      <c r="J71">
        <v>500</v>
      </c>
      <c r="K71">
        <v>155.25257441398884</v>
      </c>
      <c r="L71">
        <v>101.05469033214071</v>
      </c>
      <c r="M71">
        <v>600</v>
      </c>
      <c r="N71">
        <v>205.53328990169862</v>
      </c>
      <c r="O71">
        <v>100.33600519619135</v>
      </c>
      <c r="P71">
        <v>700</v>
      </c>
      <c r="R71">
        <v>94.008411927169718</v>
      </c>
      <c r="S71">
        <v>102.25871707966537</v>
      </c>
      <c r="T71">
        <v>300</v>
      </c>
      <c r="V71" s="1">
        <f>(8.314*T71/S71)*(1+(V$11+$V$12/$T71+$V$13/($T71^2))/S71+(V$14+$V$15/$T71+$V$16/($T71^2))/(S71^2) + (W$11+$W$12/$T71+$W$13/($T71^2))/(S71^3)  )</f>
        <v>159.65351408326512</v>
      </c>
      <c r="W71" s="1">
        <f>(ABS(V71-$R71)/$R71)</f>
        <v>0.69828966164168416</v>
      </c>
      <c r="X71" s="1">
        <f t="shared" si="0"/>
        <v>65.645102156095405</v>
      </c>
      <c r="Y71" s="5">
        <f>(V71-R71)^2</f>
        <v>4309.2794370842012</v>
      </c>
      <c r="Z71" s="5"/>
      <c r="AA71" s="1">
        <f t="shared" si="1"/>
        <v>94.328386982097484</v>
      </c>
      <c r="AB71" s="1">
        <f t="shared" si="2"/>
        <v>3.4036853550473553E-3</v>
      </c>
      <c r="AC71" s="1">
        <f t="shared" si="3"/>
        <v>0.31997505492776668</v>
      </c>
      <c r="AD71" s="5">
        <f t="shared" si="4"/>
        <v>0.1023840357760273</v>
      </c>
      <c r="AE71" s="5"/>
      <c r="AF71" s="1">
        <f t="shared" si="5"/>
        <v>163.26357755917559</v>
      </c>
      <c r="AG71" s="1">
        <f t="shared" si="6"/>
        <v>0.73669115574103405</v>
      </c>
      <c r="AH71" s="1">
        <f t="shared" si="7"/>
        <v>69.25516563200587</v>
      </c>
      <c r="AI71" s="5">
        <f t="shared" si="8"/>
        <v>4796.2779667165669</v>
      </c>
      <c r="AJ71" s="5"/>
      <c r="AK71" s="1">
        <f t="shared" si="9"/>
        <v>139.19477813592491</v>
      </c>
      <c r="AL71" s="1">
        <f t="shared" si="10"/>
        <v>0.48066300964388176</v>
      </c>
      <c r="AM71" s="1">
        <f t="shared" si="11"/>
        <v>45.186366208755189</v>
      </c>
      <c r="AN71" s="5">
        <f t="shared" si="12"/>
        <v>2041.8076911517328</v>
      </c>
      <c r="AO71" s="5"/>
      <c r="AP71">
        <v>500</v>
      </c>
      <c r="AQ71">
        <v>400</v>
      </c>
      <c r="AR71" s="1">
        <f>(8.314*AP71/AQ71)*(1+(AR$11+$AR$12/$AP71+$AR$13/($AP71^2))/AQ71+(AR$14+$AR$15/$AP71+$AR$16/($AP71^2))/(AQ71^2) + (AS$11+$AS$12/$AP71+$AS$13/($AP71^2))/(AQ71^3)  )</f>
        <v>18.742036966218123</v>
      </c>
      <c r="AT71" s="1">
        <f t="shared" si="13"/>
        <v>13.917238078071486</v>
      </c>
      <c r="AV71" s="1">
        <f t="shared" si="14"/>
        <v>20.03054850767484</v>
      </c>
    </row>
    <row r="72" spans="1:48" x14ac:dyDescent="0.2">
      <c r="A72">
        <v>54</v>
      </c>
      <c r="B72">
        <v>100.43114951422255</v>
      </c>
      <c r="C72">
        <v>98.221369590329843</v>
      </c>
      <c r="D72">
        <v>300</v>
      </c>
      <c r="E72">
        <v>150.21757095913659</v>
      </c>
      <c r="F72">
        <v>98.092985096192393</v>
      </c>
      <c r="G72">
        <v>400</v>
      </c>
      <c r="H72">
        <v>177.12386964486242</v>
      </c>
      <c r="I72">
        <v>103.55127656347435</v>
      </c>
      <c r="J72">
        <v>500</v>
      </c>
      <c r="K72">
        <v>202.58131533007824</v>
      </c>
      <c r="L72">
        <v>100.06785750414075</v>
      </c>
      <c r="M72">
        <v>600</v>
      </c>
      <c r="N72">
        <v>185.44018660182795</v>
      </c>
      <c r="O72">
        <v>95.4083492519202</v>
      </c>
      <c r="P72">
        <v>700</v>
      </c>
      <c r="R72">
        <v>100.43114951422255</v>
      </c>
      <c r="S72">
        <v>98.221369590329843</v>
      </c>
      <c r="T72">
        <v>300</v>
      </c>
      <c r="V72" s="1">
        <f>(8.314*T72/S72)*(1+(V$11+$V$12/$T72+$V$13/($T72^2))/S72+(V$14+$V$15/$T72+$V$16/($T72^2))/(S72^2) + (W$11+$W$12/$T72+$W$13/($T72^2))/(S72^3)  )</f>
        <v>172.78716601544238</v>
      </c>
      <c r="W72" s="1">
        <f>(ABS(V72-$R72)/$R72)</f>
        <v>0.72045393138682667</v>
      </c>
      <c r="X72" s="1">
        <f t="shared" si="0"/>
        <v>72.356016501219827</v>
      </c>
      <c r="Y72" s="5">
        <f>(V72-R72)^2</f>
        <v>5235.3931239247959</v>
      </c>
      <c r="Z72" s="5"/>
      <c r="AA72" s="1">
        <f t="shared" si="1"/>
        <v>102.97163019476351</v>
      </c>
      <c r="AB72" s="1">
        <f t="shared" si="2"/>
        <v>2.5295744326626294E-2</v>
      </c>
      <c r="AC72" s="1">
        <f t="shared" si="3"/>
        <v>2.5404806805409521</v>
      </c>
      <c r="AD72" s="5">
        <f t="shared" si="4"/>
        <v>6.4540420882018195</v>
      </c>
      <c r="AE72" s="5"/>
      <c r="AF72" s="1">
        <f t="shared" si="5"/>
        <v>176.34790257292502</v>
      </c>
      <c r="AG72" s="1">
        <f t="shared" si="6"/>
        <v>0.7559084350413765</v>
      </c>
      <c r="AH72" s="1">
        <f t="shared" si="7"/>
        <v>75.916753058702469</v>
      </c>
      <c r="AI72" s="5">
        <f t="shared" si="8"/>
        <v>5763.3533949760103</v>
      </c>
      <c r="AJ72" s="5"/>
      <c r="AK72" s="1">
        <f t="shared" si="9"/>
        <v>149.67629776103786</v>
      </c>
      <c r="AL72" s="1">
        <f t="shared" si="10"/>
        <v>0.49033739517082253</v>
      </c>
      <c r="AM72" s="1">
        <f t="shared" si="11"/>
        <v>49.245148246815305</v>
      </c>
      <c r="AN72" s="5">
        <f t="shared" si="12"/>
        <v>2425.0846258508163</v>
      </c>
      <c r="AO72" s="5"/>
      <c r="AP72">
        <v>500</v>
      </c>
      <c r="AQ72">
        <v>350</v>
      </c>
      <c r="AR72" s="1">
        <f>(8.314*AP72/AQ72)*(1+(AR$11+$AR$12/$AP72+$AR$13/($AP72^2))/AQ72+(AR$14+$AR$15/$AP72+$AR$16/($AP72^2))/(AQ72^2) + (AS$11+$AS$12/$AP72+$AS$13/($AP72^2))/(AQ72^3)  )</f>
        <v>22.763347293889549</v>
      </c>
      <c r="AT72" s="1">
        <f t="shared" si="13"/>
        <v>16.562738943617827</v>
      </c>
      <c r="AV72" s="1">
        <f t="shared" si="14"/>
        <v>24.378265606291009</v>
      </c>
    </row>
    <row r="73" spans="1:48" x14ac:dyDescent="0.2">
      <c r="A73">
        <v>55</v>
      </c>
      <c r="B73">
        <v>120.90242146429294</v>
      </c>
      <c r="C73">
        <v>97.528718257841703</v>
      </c>
      <c r="D73">
        <v>300</v>
      </c>
      <c r="E73">
        <v>122.32330009881072</v>
      </c>
      <c r="F73">
        <v>96.14883346403694</v>
      </c>
      <c r="G73">
        <v>400</v>
      </c>
      <c r="H73">
        <v>181.97051717808631</v>
      </c>
      <c r="I73">
        <v>97.713154575691149</v>
      </c>
      <c r="J73">
        <v>500</v>
      </c>
      <c r="K73">
        <v>184.4864544765928</v>
      </c>
      <c r="L73">
        <v>99.994690063497586</v>
      </c>
      <c r="M73">
        <v>600</v>
      </c>
      <c r="N73">
        <v>205.44706267518899</v>
      </c>
      <c r="O73">
        <v>95.359214870450103</v>
      </c>
      <c r="P73">
        <v>700</v>
      </c>
      <c r="R73">
        <v>120.90242146429294</v>
      </c>
      <c r="S73">
        <v>97.528718257841703</v>
      </c>
      <c r="T73">
        <v>300</v>
      </c>
      <c r="V73" s="1">
        <f>(8.314*T73/S73)*(1+(V$11+$V$12/$T73+$V$13/($T73^2))/S73+(V$14+$V$15/$T73+$V$16/($T73^2))/(S73^2) + (W$11+$W$12/$T73+$W$13/($T73^2))/(S73^3)  )</f>
        <v>175.21695017783307</v>
      </c>
      <c r="W73" s="1">
        <f>(ABS(V73-$R73)/$R73)</f>
        <v>0.44924268724908262</v>
      </c>
      <c r="X73" s="1">
        <f t="shared" si="0"/>
        <v>54.314528713540128</v>
      </c>
      <c r="Y73" s="5">
        <f>(V73-R73)^2</f>
        <v>2950.0680293739752</v>
      </c>
      <c r="Z73" s="5"/>
      <c r="AA73" s="1">
        <f t="shared" si="1"/>
        <v>104.58763229554856</v>
      </c>
      <c r="AB73" s="1">
        <f t="shared" si="2"/>
        <v>0.13494179000842227</v>
      </c>
      <c r="AC73" s="1">
        <f t="shared" si="3"/>
        <v>16.314789168744383</v>
      </c>
      <c r="AD73" s="5">
        <f t="shared" si="4"/>
        <v>266.17234562057905</v>
      </c>
      <c r="AE73" s="5"/>
      <c r="AF73" s="1">
        <f t="shared" si="5"/>
        <v>178.76555489595154</v>
      </c>
      <c r="AG73" s="1">
        <f t="shared" si="6"/>
        <v>0.47859366860363312</v>
      </c>
      <c r="AH73" s="1">
        <f t="shared" si="7"/>
        <v>57.863133431658596</v>
      </c>
      <c r="AI73" s="5">
        <f t="shared" si="8"/>
        <v>3348.1422105299266</v>
      </c>
      <c r="AJ73" s="5"/>
      <c r="AK73" s="1">
        <f t="shared" si="9"/>
        <v>151.60958655293516</v>
      </c>
      <c r="AL73" s="1">
        <f t="shared" si="10"/>
        <v>0.25398304448113307</v>
      </c>
      <c r="AM73" s="1">
        <f t="shared" si="11"/>
        <v>30.707165088642213</v>
      </c>
      <c r="AN73" s="5">
        <f t="shared" si="12"/>
        <v>942.92998778112712</v>
      </c>
      <c r="AO73" s="5"/>
      <c r="AP73">
        <v>500</v>
      </c>
      <c r="AQ73">
        <v>300</v>
      </c>
      <c r="AR73" s="1">
        <f>(8.314*AP73/AQ73)*(1+(AR$11+$AR$12/$AP73+$AR$13/($AP73^2))/AQ73+(AR$14+$AR$15/$AP73+$AR$16/($AP73^2))/(AQ73^2) + (AS$11+$AS$12/$AP73+$AS$13/($AP73^2))/(AQ73^3)  )</f>
        <v>28.650395739424777</v>
      </c>
      <c r="AT73" s="1">
        <f t="shared" si="13"/>
        <v>20.395769605434541</v>
      </c>
      <c r="AV73" s="1">
        <f t="shared" si="14"/>
        <v>30.727800029760129</v>
      </c>
    </row>
    <row r="74" spans="1:48" x14ac:dyDescent="0.2">
      <c r="A74">
        <v>56</v>
      </c>
      <c r="B74">
        <v>109.41254841738116</v>
      </c>
      <c r="C74">
        <v>96.504232236133959</v>
      </c>
      <c r="D74">
        <v>300</v>
      </c>
      <c r="E74">
        <v>131.88326861044911</v>
      </c>
      <c r="F74">
        <v>95.248608332659657</v>
      </c>
      <c r="G74">
        <v>400</v>
      </c>
      <c r="H74">
        <v>142.2187225973874</v>
      </c>
      <c r="I74">
        <v>96.601166386428972</v>
      </c>
      <c r="J74">
        <v>500</v>
      </c>
      <c r="K74">
        <v>153.37964283911788</v>
      </c>
      <c r="L74">
        <v>99.751324174336446</v>
      </c>
      <c r="M74">
        <v>600</v>
      </c>
      <c r="N74">
        <v>235.33987673780106</v>
      </c>
      <c r="O74">
        <v>94.368426372967932</v>
      </c>
      <c r="P74">
        <v>700</v>
      </c>
      <c r="R74">
        <v>109.41254841738116</v>
      </c>
      <c r="S74">
        <v>96.504232236133959</v>
      </c>
      <c r="T74">
        <v>300</v>
      </c>
      <c r="V74" s="1">
        <f>(8.314*T74/S74)*(1+(V$11+$V$12/$T74+$V$13/($T74^2))/S74+(V$14+$V$15/$T74+$V$16/($T74^2))/(S74^2) + (W$11+$W$12/$T74+$W$13/($T74^2))/(S74^3)  )</f>
        <v>178.91401359579561</v>
      </c>
      <c r="W74" s="1">
        <f>(ABS(V74-$R74)/$R74)</f>
        <v>0.63522389509916144</v>
      </c>
      <c r="X74" s="1">
        <f t="shared" si="0"/>
        <v>69.501465178414449</v>
      </c>
      <c r="Y74" s="5">
        <f>(V74-R74)^2</f>
        <v>4830.4536619463561</v>
      </c>
      <c r="Z74" s="5"/>
      <c r="AA74" s="1">
        <f t="shared" si="1"/>
        <v>107.05647848440589</v>
      </c>
      <c r="AB74" s="1">
        <f t="shared" si="2"/>
        <v>2.1533818259926309E-2</v>
      </c>
      <c r="AC74" s="1">
        <f t="shared" si="3"/>
        <v>2.3560699329752737</v>
      </c>
      <c r="AD74" s="5">
        <f t="shared" si="4"/>
        <v>5.5510655290701107</v>
      </c>
      <c r="AE74" s="5"/>
      <c r="AF74" s="1">
        <f t="shared" si="5"/>
        <v>182.44247410894164</v>
      </c>
      <c r="AG74" s="1">
        <f t="shared" si="6"/>
        <v>0.66747303438148442</v>
      </c>
      <c r="AH74" s="1">
        <f t="shared" si="7"/>
        <v>73.029925691560479</v>
      </c>
      <c r="AI74" s="5">
        <f t="shared" si="8"/>
        <v>5333.3700465148449</v>
      </c>
      <c r="AJ74" s="5"/>
      <c r="AK74" s="1">
        <f t="shared" si="9"/>
        <v>154.54803887413664</v>
      </c>
      <c r="AL74" s="1">
        <f t="shared" si="10"/>
        <v>0.41252572131466142</v>
      </c>
      <c r="AM74" s="1">
        <f t="shared" si="11"/>
        <v>45.135490456755477</v>
      </c>
      <c r="AN74" s="5">
        <f t="shared" si="12"/>
        <v>2037.2124987718648</v>
      </c>
      <c r="AO74" s="5"/>
      <c r="AP74">
        <v>500</v>
      </c>
      <c r="AQ74">
        <v>275</v>
      </c>
      <c r="AR74" s="1">
        <f>(8.314*AP74/AQ74)*(1+(AR$11+$AR$12/$AP74+$AR$13/($AP74^2))/AQ74+(AR$14+$AR$15/$AP74+$AR$16/($AP74^2))/(AQ74^2) + (AS$11+$AS$12/$AP74+$AS$13/($AP74^2))/(AQ74^3)  )</f>
        <v>32.712352283179804</v>
      </c>
      <c r="AT74" s="1">
        <f t="shared" si="13"/>
        <v>23.029891482374957</v>
      </c>
      <c r="AV74" s="1">
        <f t="shared" si="14"/>
        <v>35.095219648083898</v>
      </c>
    </row>
    <row r="75" spans="1:48" x14ac:dyDescent="0.2">
      <c r="A75">
        <v>57</v>
      </c>
      <c r="B75">
        <v>142.01458490098628</v>
      </c>
      <c r="C75">
        <v>95.001479670920062</v>
      </c>
      <c r="D75">
        <v>300</v>
      </c>
      <c r="E75">
        <v>168.37579651174951</v>
      </c>
      <c r="F75">
        <v>94.787880940023044</v>
      </c>
      <c r="G75">
        <v>400</v>
      </c>
      <c r="H75">
        <v>139.3551300331257</v>
      </c>
      <c r="I75">
        <v>96.25680401024124</v>
      </c>
      <c r="J75">
        <v>500</v>
      </c>
      <c r="K75">
        <v>210.74286033541108</v>
      </c>
      <c r="L75">
        <v>95.70621591069218</v>
      </c>
      <c r="M75">
        <v>600</v>
      </c>
      <c r="N75">
        <v>203.64194904785472</v>
      </c>
      <c r="O75">
        <v>93.346524177066783</v>
      </c>
      <c r="P75">
        <v>700</v>
      </c>
      <c r="R75">
        <v>142.01458490098628</v>
      </c>
      <c r="S75">
        <v>95.001479670920062</v>
      </c>
      <c r="T75">
        <v>300</v>
      </c>
      <c r="V75" s="1">
        <f>(8.314*T75/S75)*(1+(V$11+$V$12/$T75+$V$13/($T75^2))/S75+(V$14+$V$15/$T75+$V$16/($T75^2))/(S75^2) + (W$11+$W$12/$T75+$W$13/($T75^2))/(S75^3)  )</f>
        <v>184.57111097067184</v>
      </c>
      <c r="W75" s="1">
        <f>(ABS(V75-$R75)/$R75)</f>
        <v>0.29966306699664907</v>
      </c>
      <c r="X75" s="1">
        <f t="shared" si="0"/>
        <v>42.55652606968556</v>
      </c>
      <c r="Y75" s="5">
        <f>(V75-R75)^2</f>
        <v>1811.0579111198267</v>
      </c>
      <c r="Z75" s="5"/>
      <c r="AA75" s="1">
        <f t="shared" si="1"/>
        <v>110.85734296288213</v>
      </c>
      <c r="AB75" s="1">
        <f t="shared" si="2"/>
        <v>0.21939466259629059</v>
      </c>
      <c r="AC75" s="1">
        <f t="shared" si="3"/>
        <v>31.15724193810415</v>
      </c>
      <c r="AD75" s="5">
        <f t="shared" si="4"/>
        <v>970.77372518955599</v>
      </c>
      <c r="AE75" s="5"/>
      <c r="AF75" s="1">
        <f t="shared" si="5"/>
        <v>188.06496726698842</v>
      </c>
      <c r="AG75" s="1">
        <f t="shared" si="6"/>
        <v>0.32426516190649601</v>
      </c>
      <c r="AH75" s="1">
        <f t="shared" si="7"/>
        <v>46.05038236600214</v>
      </c>
      <c r="AI75" s="5">
        <f t="shared" si="8"/>
        <v>2120.637716055001</v>
      </c>
      <c r="AJ75" s="5"/>
      <c r="AK75" s="1">
        <f t="shared" si="9"/>
        <v>159.03739562659925</v>
      </c>
      <c r="AL75" s="1">
        <f t="shared" si="10"/>
        <v>0.11986663720125233</v>
      </c>
      <c r="AM75" s="1">
        <f t="shared" si="11"/>
        <v>17.02281072561297</v>
      </c>
      <c r="AN75" s="5">
        <f t="shared" si="12"/>
        <v>289.77608500004396</v>
      </c>
      <c r="AO75" s="5"/>
      <c r="AP75">
        <v>500</v>
      </c>
      <c r="AQ75">
        <v>250</v>
      </c>
      <c r="AR75" s="1">
        <f>(8.314*AP75/AQ75)*(1+(AR$11+$AR$12/$AP75+$AR$13/($AP75^2))/AQ75+(AR$14+$AR$15/$AP75+$AR$16/($AP75^2))/(AQ75^2) + (AS$11+$AS$12/$AP75+$AS$13/($AP75^2))/(AQ75^3)  )</f>
        <v>37.915026385002427</v>
      </c>
      <c r="AT75" s="1">
        <f t="shared" si="13"/>
        <v>26.405617252529755</v>
      </c>
      <c r="AV75" s="1">
        <f t="shared" si="14"/>
        <v>40.670921665646993</v>
      </c>
    </row>
    <row r="76" spans="1:48" x14ac:dyDescent="0.2">
      <c r="A76">
        <v>58</v>
      </c>
      <c r="B76">
        <v>118.74345401774166</v>
      </c>
      <c r="C76">
        <v>92.232126517207661</v>
      </c>
      <c r="D76">
        <v>300</v>
      </c>
      <c r="E76">
        <v>164.29272386983314</v>
      </c>
      <c r="F76">
        <v>94.485410818590779</v>
      </c>
      <c r="G76">
        <v>400</v>
      </c>
      <c r="H76">
        <v>155.27589783062982</v>
      </c>
      <c r="I76">
        <v>92.445307454604844</v>
      </c>
      <c r="J76">
        <v>500</v>
      </c>
      <c r="K76">
        <v>178.60933019733969</v>
      </c>
      <c r="L76">
        <v>94.024578657756038</v>
      </c>
      <c r="M76">
        <v>600</v>
      </c>
      <c r="N76">
        <v>208.13630645684424</v>
      </c>
      <c r="O76">
        <v>91.088700781930257</v>
      </c>
      <c r="P76">
        <v>700</v>
      </c>
      <c r="R76">
        <v>118.74345401774166</v>
      </c>
      <c r="S76">
        <v>92.232126517207661</v>
      </c>
      <c r="T76">
        <v>300</v>
      </c>
      <c r="V76" s="1">
        <f>(8.314*T76/S76)*(1+(V$11+$V$12/$T76+$V$13/($T76^2))/S76+(V$14+$V$15/$T76+$V$16/($T76^2))/(S76^2) + (W$11+$W$12/$T76+$W$13/($T76^2))/(S76^3)  )</f>
        <v>195.78880464023132</v>
      </c>
      <c r="W76" s="1">
        <f>(ABS(V76-$R76)/$R76)</f>
        <v>0.64883871923565728</v>
      </c>
      <c r="X76" s="1">
        <f t="shared" si="0"/>
        <v>77.045350622489664</v>
      </c>
      <c r="Y76" s="5">
        <f>(V76-R76)^2</f>
        <v>5935.9860525423683</v>
      </c>
      <c r="Z76" s="5"/>
      <c r="AA76" s="1">
        <f t="shared" si="1"/>
        <v>118.47556447789347</v>
      </c>
      <c r="AB76" s="1">
        <f t="shared" si="2"/>
        <v>2.2560362763926201E-3</v>
      </c>
      <c r="AC76" s="1">
        <f t="shared" si="3"/>
        <v>0.2678895398481842</v>
      </c>
      <c r="AD76" s="5">
        <f t="shared" si="4"/>
        <v>7.1764805560071865E-2</v>
      </c>
      <c r="AE76" s="5"/>
      <c r="AF76" s="1">
        <f t="shared" si="5"/>
        <v>199.20144131430169</v>
      </c>
      <c r="AG76" s="1">
        <f t="shared" si="6"/>
        <v>0.67757829652267543</v>
      </c>
      <c r="AH76" s="1">
        <f t="shared" si="7"/>
        <v>80.457987296560034</v>
      </c>
      <c r="AI76" s="5">
        <f t="shared" si="8"/>
        <v>6473.4877198134163</v>
      </c>
      <c r="AJ76" s="5"/>
      <c r="AK76" s="1">
        <f t="shared" si="9"/>
        <v>167.91730227767979</v>
      </c>
      <c r="AL76" s="1">
        <f t="shared" si="10"/>
        <v>0.41411839218177865</v>
      </c>
      <c r="AM76" s="1">
        <f t="shared" si="11"/>
        <v>49.17384825993814</v>
      </c>
      <c r="AN76" s="5">
        <f t="shared" si="12"/>
        <v>2418.0673526914211</v>
      </c>
      <c r="AO76" s="5"/>
      <c r="AP76">
        <v>500</v>
      </c>
      <c r="AQ76">
        <v>225</v>
      </c>
      <c r="AR76" s="1">
        <f>(8.314*AP76/AQ76)*(1+(AR$11+$AR$12/$AP76+$AR$13/($AP76^2))/AQ76+(AR$14+$AR$15/$AP76+$AR$16/($AP76^2))/(AQ76^2) + (AS$11+$AS$12/$AP76+$AS$13/($AP76^2))/(AQ76^3)  )</f>
        <v>44.768033572424677</v>
      </c>
      <c r="AT76" s="1">
        <f t="shared" si="13"/>
        <v>30.872670710841039</v>
      </c>
      <c r="AV76" s="1">
        <f t="shared" si="14"/>
        <v>47.982670139266432</v>
      </c>
    </row>
    <row r="77" spans="1:48" x14ac:dyDescent="0.2">
      <c r="A77">
        <v>59</v>
      </c>
      <c r="B77">
        <v>141.73951684614474</v>
      </c>
      <c r="C77">
        <v>91.807798002574771</v>
      </c>
      <c r="D77">
        <v>300</v>
      </c>
      <c r="E77">
        <v>189.1903825115659</v>
      </c>
      <c r="F77">
        <v>89.807831733531955</v>
      </c>
      <c r="G77">
        <v>400</v>
      </c>
      <c r="H77">
        <v>163.98866691469925</v>
      </c>
      <c r="I77">
        <v>91.851759630666692</v>
      </c>
      <c r="J77">
        <v>500</v>
      </c>
      <c r="K77">
        <v>179.33455297763797</v>
      </c>
      <c r="L77">
        <v>93.517521509965192</v>
      </c>
      <c r="M77">
        <v>600</v>
      </c>
      <c r="N77">
        <v>285.65526562221982</v>
      </c>
      <c r="O77">
        <v>90.183525861604409</v>
      </c>
      <c r="P77">
        <v>700</v>
      </c>
      <c r="R77">
        <v>141.73951684614474</v>
      </c>
      <c r="S77">
        <v>91.807798002574771</v>
      </c>
      <c r="T77">
        <v>300</v>
      </c>
      <c r="V77" s="1">
        <f>(8.314*T77/S77)*(1+(V$11+$V$12/$T77+$V$13/($T77^2))/S77+(V$14+$V$15/$T77+$V$16/($T77^2))/(S77^2) + (W$11+$W$12/$T77+$W$13/($T77^2))/(S77^3)  )</f>
        <v>197.60538045916093</v>
      </c>
      <c r="W77" s="1">
        <f>(ABS(V77-$R77)/$R77)</f>
        <v>0.39414458900447225</v>
      </c>
      <c r="X77" s="1">
        <f t="shared" si="0"/>
        <v>55.865863613016188</v>
      </c>
      <c r="Y77" s="5">
        <f>(V77-R77)^2</f>
        <v>3120.9947172281263</v>
      </c>
      <c r="Z77" s="5"/>
      <c r="AA77" s="1">
        <f t="shared" si="1"/>
        <v>119.71925804421539</v>
      </c>
      <c r="AB77" s="1">
        <f t="shared" si="2"/>
        <v>0.15535723058680856</v>
      </c>
      <c r="AC77" s="1">
        <f t="shared" si="3"/>
        <v>22.020258801929344</v>
      </c>
      <c r="AD77" s="5">
        <f t="shared" si="4"/>
        <v>484.89179770394679</v>
      </c>
      <c r="AE77" s="5"/>
      <c r="AF77" s="1">
        <f t="shared" si="5"/>
        <v>201.0033877101574</v>
      </c>
      <c r="AG77" s="1">
        <f t="shared" si="6"/>
        <v>0.41811819443650527</v>
      </c>
      <c r="AH77" s="1">
        <f t="shared" si="7"/>
        <v>59.263870864012659</v>
      </c>
      <c r="AI77" s="5">
        <f t="shared" si="8"/>
        <v>3512.2063897863686</v>
      </c>
      <c r="AJ77" s="5"/>
      <c r="AK77" s="1">
        <f t="shared" si="9"/>
        <v>169.35280048857493</v>
      </c>
      <c r="AL77" s="1">
        <f t="shared" si="10"/>
        <v>0.19481711421666428</v>
      </c>
      <c r="AM77" s="1">
        <f t="shared" si="11"/>
        <v>27.61328364243019</v>
      </c>
      <c r="AN77" s="5">
        <f t="shared" si="12"/>
        <v>762.49343351730272</v>
      </c>
      <c r="AO77" s="5"/>
      <c r="AP77">
        <v>500</v>
      </c>
      <c r="AQ77">
        <v>200</v>
      </c>
      <c r="AR77" s="1">
        <f>(8.314*AP77/AQ77)*(1+(AR$11+$AR$12/$AP77+$AR$13/($AP77^2))/AQ77+(AR$14+$AR$15/$AP77+$AR$16/($AP77^2))/(AQ77^2) + (AS$11+$AS$12/$AP77+$AS$13/($AP77^2))/(AQ77^3)  )</f>
        <v>54.116768318847079</v>
      </c>
      <c r="AT77" s="1">
        <f t="shared" si="13"/>
        <v>37.031548149180487</v>
      </c>
      <c r="AV77" s="1">
        <f t="shared" si="14"/>
        <v>57.897138000333868</v>
      </c>
    </row>
    <row r="78" spans="1:48" x14ac:dyDescent="0.2">
      <c r="A78">
        <v>60</v>
      </c>
      <c r="B78">
        <v>163.04388866732876</v>
      </c>
      <c r="C78">
        <v>88.628030750022049</v>
      </c>
      <c r="D78">
        <v>300</v>
      </c>
      <c r="E78">
        <v>197.00294926116857</v>
      </c>
      <c r="F78">
        <v>89.333114561965232</v>
      </c>
      <c r="G78">
        <v>400</v>
      </c>
      <c r="H78">
        <v>211.60091402022817</v>
      </c>
      <c r="I78">
        <v>91.703952097199888</v>
      </c>
      <c r="J78">
        <v>500</v>
      </c>
      <c r="K78">
        <v>239.71598190968371</v>
      </c>
      <c r="L78">
        <v>93.215923221547769</v>
      </c>
      <c r="M78">
        <v>600</v>
      </c>
      <c r="N78">
        <v>272.01368275014647</v>
      </c>
      <c r="O78">
        <v>89.909279551458312</v>
      </c>
      <c r="P78">
        <v>700</v>
      </c>
      <c r="R78">
        <v>163.04388866732876</v>
      </c>
      <c r="S78">
        <v>88.628030750022049</v>
      </c>
      <c r="T78">
        <v>300</v>
      </c>
      <c r="V78" s="1">
        <f>(8.314*T78/S78)*(1+(V$11+$V$12/$T78+$V$13/($T78^2))/S78+(V$14+$V$15/$T78+$V$16/($T78^2))/(S78^2) + (W$11+$W$12/$T78+$W$13/($T78^2))/(S78^3)  )</f>
        <v>212.13555896562556</v>
      </c>
      <c r="W78" s="1">
        <f>(ABS(V78-$R78)/$R78)</f>
        <v>0.30109481992583231</v>
      </c>
      <c r="X78" s="1">
        <f t="shared" si="0"/>
        <v>49.091670298296805</v>
      </c>
      <c r="Y78" s="5">
        <f>(V78-R78)^2</f>
        <v>2409.9920926766767</v>
      </c>
      <c r="Z78" s="5"/>
      <c r="AA78" s="1">
        <f t="shared" si="1"/>
        <v>129.76518466115306</v>
      </c>
      <c r="AB78" s="1">
        <f t="shared" si="2"/>
        <v>0.20410887079660406</v>
      </c>
      <c r="AC78" s="1">
        <f t="shared" si="3"/>
        <v>33.278704006175701</v>
      </c>
      <c r="AD78" s="5">
        <f t="shared" si="4"/>
        <v>1107.4721403306546</v>
      </c>
      <c r="AE78" s="5"/>
      <c r="AF78" s="1">
        <f t="shared" si="5"/>
        <v>215.40309756033247</v>
      </c>
      <c r="AG78" s="1">
        <f t="shared" si="6"/>
        <v>0.32113567286067568</v>
      </c>
      <c r="AH78" s="1">
        <f t="shared" si="7"/>
        <v>52.359208893003711</v>
      </c>
      <c r="AI78" s="5">
        <f t="shared" si="8"/>
        <v>2741.4867559011986</v>
      </c>
      <c r="AJ78" s="5"/>
      <c r="AK78" s="1">
        <f t="shared" si="9"/>
        <v>180.81358461719438</v>
      </c>
      <c r="AL78" s="1">
        <f t="shared" si="10"/>
        <v>0.10898719415434531</v>
      </c>
      <c r="AM78" s="1">
        <f t="shared" si="11"/>
        <v>17.769695949865621</v>
      </c>
      <c r="AN78" s="5">
        <f t="shared" si="12"/>
        <v>315.76209415067069</v>
      </c>
      <c r="AO78" s="5"/>
      <c r="AP78">
        <v>500</v>
      </c>
      <c r="AQ78">
        <v>175</v>
      </c>
      <c r="AR78" s="1">
        <f>(8.314*AP78/AQ78)*(1+(AR$11+$AR$12/$AP78+$AR$13/($AP78^2))/AQ78+(AR$14+$AR$15/$AP78+$AR$16/($AP78^2))/(AQ78^2) + (AS$11+$AS$12/$AP78+$AS$13/($AP78^2))/(AQ78^3)  )</f>
        <v>67.459486941267059</v>
      </c>
      <c r="AT78" s="1">
        <f t="shared" si="13"/>
        <v>45.995576251954674</v>
      </c>
      <c r="AV78" s="1">
        <f t="shared" si="14"/>
        <v>71.931975032649461</v>
      </c>
    </row>
    <row r="79" spans="1:48" x14ac:dyDescent="0.2">
      <c r="A79">
        <v>61</v>
      </c>
      <c r="B79">
        <v>138.76354481096686</v>
      </c>
      <c r="C79">
        <v>87.683419177086819</v>
      </c>
      <c r="D79">
        <v>300</v>
      </c>
      <c r="E79">
        <v>146.62752195701299</v>
      </c>
      <c r="F79">
        <v>88.378016692436063</v>
      </c>
      <c r="G79">
        <v>400</v>
      </c>
      <c r="H79">
        <v>221.64769426516582</v>
      </c>
      <c r="I79">
        <v>91.459639625292894</v>
      </c>
      <c r="J79">
        <v>500</v>
      </c>
      <c r="K79">
        <v>236.9446894125193</v>
      </c>
      <c r="L79">
        <v>92.311627943587482</v>
      </c>
      <c r="M79">
        <v>600</v>
      </c>
      <c r="N79">
        <v>246.02559925314748</v>
      </c>
      <c r="O79">
        <v>89.510052763381012</v>
      </c>
      <c r="P79">
        <v>700</v>
      </c>
      <c r="R79">
        <v>138.76354481096686</v>
      </c>
      <c r="S79">
        <v>87.683419177086819</v>
      </c>
      <c r="T79">
        <v>300</v>
      </c>
      <c r="V79" s="1">
        <f>(8.314*T79/S79)*(1+(V$11+$V$12/$T79+$V$13/($T79^2))/S79+(V$14+$V$15/$T79+$V$16/($T79^2))/(S79^2) + (W$11+$W$12/$T79+$W$13/($T79^2))/(S79^3)  )</f>
        <v>216.78856282966973</v>
      </c>
      <c r="W79" s="1">
        <f>(ABS(V79-$R79)/$R79)</f>
        <v>0.56228758154740033</v>
      </c>
      <c r="X79" s="1">
        <f t="shared" si="0"/>
        <v>78.025018018702866</v>
      </c>
      <c r="Y79" s="5">
        <f>(V79-R79)^2</f>
        <v>6087.9034368189068</v>
      </c>
      <c r="Z79" s="5"/>
      <c r="AA79" s="1">
        <f t="shared" si="1"/>
        <v>133.01836443181648</v>
      </c>
      <c r="AB79" s="1">
        <f t="shared" si="2"/>
        <v>4.1402663696555597E-2</v>
      </c>
      <c r="AC79" s="1">
        <f t="shared" si="3"/>
        <v>5.7451803791503835</v>
      </c>
      <c r="AD79" s="5">
        <f t="shared" si="4"/>
        <v>33.007097588974545</v>
      </c>
      <c r="AE79" s="5"/>
      <c r="AF79" s="1">
        <f t="shared" si="5"/>
        <v>220.00962819578788</v>
      </c>
      <c r="AG79" s="1">
        <f t="shared" si="6"/>
        <v>0.58550020104703981</v>
      </c>
      <c r="AH79" s="1">
        <f t="shared" si="7"/>
        <v>81.24608338482102</v>
      </c>
      <c r="AI79" s="5">
        <f t="shared" si="8"/>
        <v>6600.9260653732899</v>
      </c>
      <c r="AJ79" s="5"/>
      <c r="AK79" s="1">
        <f t="shared" si="9"/>
        <v>184.4766765045056</v>
      </c>
      <c r="AL79" s="1">
        <f t="shared" si="10"/>
        <v>0.32943185298280092</v>
      </c>
      <c r="AM79" s="1">
        <f t="shared" si="11"/>
        <v>45.713131693538742</v>
      </c>
      <c r="AN79" s="5">
        <f t="shared" si="12"/>
        <v>2089.6904092308164</v>
      </c>
      <c r="AO79" s="5"/>
      <c r="AP79">
        <v>500</v>
      </c>
      <c r="AQ79">
        <v>150</v>
      </c>
      <c r="AR79" s="1">
        <f>(8.314*AP79/AQ79)*(1+(AR$11+$AR$12/$AP79+$AR$13/($AP79^2))/AQ79+(AR$14+$AR$15/$AP79+$AR$16/($AP79^2))/(AQ79^2) + (AS$11+$AS$12/$AP79+$AS$13/($AP79^2))/(AQ79^3)  )</f>
        <v>87.692302164067954</v>
      </c>
      <c r="AT79" s="1">
        <f t="shared" si="13"/>
        <v>60.046593070623302</v>
      </c>
      <c r="AV79" s="1">
        <f t="shared" si="14"/>
        <v>92.980403700461849</v>
      </c>
    </row>
    <row r="80" spans="1:48" x14ac:dyDescent="0.2">
      <c r="A80">
        <v>62</v>
      </c>
      <c r="B80">
        <v>162.51552467696601</v>
      </c>
      <c r="C80">
        <v>87.580417959703453</v>
      </c>
      <c r="D80">
        <v>300</v>
      </c>
      <c r="E80">
        <v>158.78958657650867</v>
      </c>
      <c r="F80">
        <v>88.003622552618054</v>
      </c>
      <c r="G80">
        <v>400</v>
      </c>
      <c r="H80">
        <v>223.37426299042451</v>
      </c>
      <c r="I80">
        <v>90.762272903687617</v>
      </c>
      <c r="J80">
        <v>500</v>
      </c>
      <c r="K80">
        <v>202.71067086739515</v>
      </c>
      <c r="L80">
        <v>90.084129268256078</v>
      </c>
      <c r="M80">
        <v>600</v>
      </c>
      <c r="N80">
        <v>230.63139373909735</v>
      </c>
      <c r="O80">
        <v>88.560859830368173</v>
      </c>
      <c r="P80">
        <v>700</v>
      </c>
      <c r="R80">
        <v>162.51552467696601</v>
      </c>
      <c r="S80">
        <v>87.580417959703453</v>
      </c>
      <c r="T80">
        <v>300</v>
      </c>
      <c r="V80" s="1">
        <f>(8.314*T80/S80)*(1+(V$11+$V$12/$T80+$V$13/($T80^2))/S80+(V$14+$V$15/$T80+$V$16/($T80^2))/(S80^2) + (W$11+$W$12/$T80+$W$13/($T80^2))/(S80^3)  )</f>
        <v>217.30593465995008</v>
      </c>
      <c r="W80" s="1">
        <f>(ABS(V80-$R80)/$R80)</f>
        <v>0.33713954461822404</v>
      </c>
      <c r="X80" s="1">
        <f t="shared" si="0"/>
        <v>54.790409982984073</v>
      </c>
      <c r="Y80" s="5">
        <f>(V80-R80)^2</f>
        <v>3001.9890261034807</v>
      </c>
      <c r="Z80" s="5"/>
      <c r="AA80" s="1">
        <f t="shared" si="1"/>
        <v>133.38115370842647</v>
      </c>
      <c r="AB80" s="1">
        <f t="shared" si="2"/>
        <v>0.17927130978071337</v>
      </c>
      <c r="AC80" s="1">
        <f t="shared" si="3"/>
        <v>29.134370968539542</v>
      </c>
      <c r="AD80" s="5">
        <f t="shared" si="4"/>
        <v>848.81157173247971</v>
      </c>
      <c r="AE80" s="5"/>
      <c r="AF80" s="1">
        <f t="shared" si="5"/>
        <v>220.52170167744612</v>
      </c>
      <c r="AG80" s="1">
        <f t="shared" si="6"/>
        <v>0.35692698968778308</v>
      </c>
      <c r="AH80" s="1">
        <f t="shared" si="7"/>
        <v>58.006177000480108</v>
      </c>
      <c r="AI80" s="5">
        <f t="shared" si="8"/>
        <v>3364.7165702110274</v>
      </c>
      <c r="AJ80" s="5"/>
      <c r="AK80" s="1">
        <f t="shared" si="9"/>
        <v>184.88379592981804</v>
      </c>
      <c r="AL80" s="1">
        <f t="shared" si="10"/>
        <v>0.13763775059222003</v>
      </c>
      <c r="AM80" s="1">
        <f t="shared" si="11"/>
        <v>22.368271252852026</v>
      </c>
      <c r="AN80" s="5">
        <f t="shared" si="12"/>
        <v>500.33955884116631</v>
      </c>
      <c r="AO80" s="5"/>
      <c r="AP80">
        <v>500</v>
      </c>
      <c r="AQ80">
        <v>125</v>
      </c>
      <c r="AR80" s="1">
        <f>(8.314*AP80/AQ80)*(1+(AR$11+$AR$12/$AP80+$AR$13/($AP80^2))/AQ80+(AR$14+$AR$15/$AP80+$AR$16/($AP80^2))/(AQ80^2) + (AS$11+$AS$12/$AP80+$AS$13/($AP80^2))/(AQ80^3)  )</f>
        <v>121.12254305591557</v>
      </c>
      <c r="AT80" s="1">
        <f t="shared" si="13"/>
        <v>84.541694935675409</v>
      </c>
      <c r="AV80" s="1">
        <f t="shared" si="14"/>
        <v>127.24926508254255</v>
      </c>
    </row>
    <row r="81" spans="1:48" x14ac:dyDescent="0.2">
      <c r="A81">
        <v>63</v>
      </c>
      <c r="B81">
        <v>132.74215031648228</v>
      </c>
      <c r="C81">
        <v>87.511625163731168</v>
      </c>
      <c r="D81">
        <v>300</v>
      </c>
      <c r="E81">
        <v>165.00741380868286</v>
      </c>
      <c r="F81">
        <v>86.332192659242907</v>
      </c>
      <c r="G81">
        <v>400</v>
      </c>
      <c r="H81">
        <v>249.02322509681431</v>
      </c>
      <c r="I81">
        <v>87.515186042019366</v>
      </c>
      <c r="J81">
        <v>500</v>
      </c>
      <c r="K81">
        <v>267.66283013414437</v>
      </c>
      <c r="L81">
        <v>87.173094377926475</v>
      </c>
      <c r="M81">
        <v>600</v>
      </c>
      <c r="N81">
        <v>262.32738399030558</v>
      </c>
      <c r="O81">
        <v>88.002606554398767</v>
      </c>
      <c r="P81">
        <v>700</v>
      </c>
      <c r="R81">
        <v>132.74215031648228</v>
      </c>
      <c r="S81">
        <v>87.511625163731168</v>
      </c>
      <c r="T81">
        <v>300</v>
      </c>
      <c r="V81" s="1">
        <f>(8.314*T81/S81)*(1+(V$11+$V$12/$T81+$V$13/($T81^2))/S81+(V$14+$V$15/$T81+$V$16/($T81^2))/(S81^2) + (W$11+$W$12/$T81+$W$13/($T81^2))/(S81^3)  )</f>
        <v>217.65259558528231</v>
      </c>
      <c r="W81" s="1">
        <f>(ABS(V81-$R81)/$R81)</f>
        <v>0.63966453056815442</v>
      </c>
      <c r="X81" s="1">
        <f t="shared" si="0"/>
        <v>84.910445268800032</v>
      </c>
      <c r="Y81" s="5">
        <f>(V81-R81)^2</f>
        <v>7209.7837157458862</v>
      </c>
      <c r="Z81" s="5"/>
      <c r="AA81" s="1">
        <f t="shared" si="1"/>
        <v>133.62435649847762</v>
      </c>
      <c r="AB81" s="1">
        <f t="shared" si="2"/>
        <v>6.6460139442671195E-3</v>
      </c>
      <c r="AC81" s="1">
        <f t="shared" si="3"/>
        <v>0.88220618199534329</v>
      </c>
      <c r="AD81" s="5">
        <f t="shared" si="4"/>
        <v>0.77828774755080077</v>
      </c>
      <c r="AE81" s="5"/>
      <c r="AF81" s="1">
        <f t="shared" si="5"/>
        <v>220.86479811433651</v>
      </c>
      <c r="AG81" s="1">
        <f t="shared" si="6"/>
        <v>0.66386334399249403</v>
      </c>
      <c r="AH81" s="1">
        <f t="shared" si="7"/>
        <v>88.122647797854228</v>
      </c>
      <c r="AI81" s="5">
        <f t="shared" si="8"/>
        <v>7765.6010549046623</v>
      </c>
      <c r="AJ81" s="5"/>
      <c r="AK81" s="1">
        <f t="shared" si="9"/>
        <v>185.15656337966277</v>
      </c>
      <c r="AL81" s="1">
        <f t="shared" si="10"/>
        <v>0.39485885182825997</v>
      </c>
      <c r="AM81" s="1">
        <f t="shared" si="11"/>
        <v>52.41441306318049</v>
      </c>
      <c r="AN81" s="5">
        <f t="shared" si="12"/>
        <v>2747.2706967577055</v>
      </c>
      <c r="AO81" s="5"/>
      <c r="AP81">
        <v>500</v>
      </c>
      <c r="AQ81">
        <v>100</v>
      </c>
      <c r="AR81" s="1">
        <f>(8.314*AP81/AQ81)*(1+(AR$11+$AR$12/$AP81+$AR$13/($AP81^2))/AQ81+(AR$14+$AR$15/$AP81+$AR$16/($AP81^2))/(AQ81^2) + (AS$11+$AS$12/$AP81+$AS$13/($AP81^2))/(AQ81^3)  )</f>
        <v>184.10017797627992</v>
      </c>
      <c r="AT81" s="1">
        <f t="shared" si="13"/>
        <v>134.73524502637164</v>
      </c>
      <c r="AV81" s="1">
        <f t="shared" si="14"/>
        <v>190.60763474907432</v>
      </c>
    </row>
    <row r="82" spans="1:48" x14ac:dyDescent="0.2">
      <c r="A82">
        <v>64</v>
      </c>
      <c r="B82">
        <v>192.63079862265286</v>
      </c>
      <c r="C82">
        <v>84.999785649968672</v>
      </c>
      <c r="D82">
        <v>300</v>
      </c>
      <c r="E82">
        <v>227.78673340973984</v>
      </c>
      <c r="F82">
        <v>85.003824841536272</v>
      </c>
      <c r="G82">
        <v>400</v>
      </c>
      <c r="H82">
        <v>190.18768095621516</v>
      </c>
      <c r="I82">
        <v>85.147107369259686</v>
      </c>
      <c r="J82">
        <v>500</v>
      </c>
      <c r="K82">
        <v>206.60083752604152</v>
      </c>
      <c r="L82">
        <v>87.097919953894689</v>
      </c>
      <c r="M82">
        <v>600</v>
      </c>
      <c r="N82">
        <v>230.91514231803254</v>
      </c>
      <c r="O82">
        <v>86.801583424496783</v>
      </c>
      <c r="P82">
        <v>700</v>
      </c>
      <c r="R82">
        <v>192.63079862265286</v>
      </c>
      <c r="S82">
        <v>84.999785649968672</v>
      </c>
      <c r="T82">
        <v>300</v>
      </c>
      <c r="V82" s="1">
        <f>(8.314*T82/S82)*(1+(V$11+$V$12/$T82+$V$13/($T82^2))/S82+(V$14+$V$15/$T82+$V$16/($T82^2))/(S82^2) + (W$11+$W$12/$T82+$W$13/($T82^2))/(S82^3)  )</f>
        <v>230.95253859368506</v>
      </c>
      <c r="W82" s="1">
        <f>(ABS(V82-$R82)/$R82)</f>
        <v>0.19893880025956384</v>
      </c>
      <c r="X82" s="1">
        <f t="shared" si="0"/>
        <v>38.321739971032201</v>
      </c>
      <c r="Y82" s="5">
        <f>(V82-R82)^2</f>
        <v>1468.555754407407</v>
      </c>
      <c r="Z82" s="5"/>
      <c r="AA82" s="1">
        <f t="shared" si="1"/>
        <v>143.02606209238562</v>
      </c>
      <c r="AB82" s="1">
        <f t="shared" si="2"/>
        <v>0.25751197048940577</v>
      </c>
      <c r="AC82" s="1">
        <f t="shared" si="3"/>
        <v>49.604736530267246</v>
      </c>
      <c r="AD82" s="5">
        <f t="shared" si="4"/>
        <v>2460.6298862372296</v>
      </c>
      <c r="AE82" s="5"/>
      <c r="AF82" s="1">
        <f t="shared" si="5"/>
        <v>234.01971204205307</v>
      </c>
      <c r="AG82" s="1">
        <f t="shared" si="6"/>
        <v>0.21486134987415759</v>
      </c>
      <c r="AH82" s="1">
        <f t="shared" si="7"/>
        <v>41.388913419400211</v>
      </c>
      <c r="AI82" s="5">
        <f t="shared" si="8"/>
        <v>1713.0421540386069</v>
      </c>
      <c r="AJ82" s="5"/>
      <c r="AK82" s="1">
        <f t="shared" si="9"/>
        <v>195.61074558213187</v>
      </c>
      <c r="AL82" s="1">
        <f t="shared" si="10"/>
        <v>1.5469732674038629E-2</v>
      </c>
      <c r="AM82" s="1">
        <f t="shared" si="11"/>
        <v>2.9799469594790082</v>
      </c>
      <c r="AN82" s="5">
        <f t="shared" si="12"/>
        <v>8.8800838813081864</v>
      </c>
      <c r="AO82" s="5"/>
      <c r="AP82">
        <v>500</v>
      </c>
      <c r="AQ82">
        <v>75</v>
      </c>
      <c r="AR82" s="1">
        <f>(8.314*AP82/AQ82)*(1+(AR$11+$AR$12/$AP82+$AR$13/($AP82^2))/AQ82+(AR$14+$AR$15/$AP82+$AR$16/($AP82^2))/(AQ82^2) + (AS$11+$AS$12/$AP82+$AS$13/($AP82^2))/(AQ82^3)  )</f>
        <v>332.53965506880706</v>
      </c>
      <c r="AT82" s="1">
        <f t="shared" si="13"/>
        <v>268.93450364678824</v>
      </c>
      <c r="AV82" s="1">
        <f t="shared" si="14"/>
        <v>337.02734139901668</v>
      </c>
    </row>
    <row r="83" spans="1:48" x14ac:dyDescent="0.2">
      <c r="A83">
        <v>65</v>
      </c>
      <c r="B83">
        <v>185.20077554295881</v>
      </c>
      <c r="C83">
        <v>83.624181002102262</v>
      </c>
      <c r="D83">
        <v>300</v>
      </c>
      <c r="E83">
        <v>217.66452082206806</v>
      </c>
      <c r="F83">
        <v>84.954800939027507</v>
      </c>
      <c r="G83">
        <v>400</v>
      </c>
      <c r="H83">
        <v>191.18321873056311</v>
      </c>
      <c r="I83">
        <v>83.809907886015594</v>
      </c>
      <c r="J83">
        <v>500</v>
      </c>
      <c r="K83">
        <v>233.20541917266206</v>
      </c>
      <c r="L83">
        <v>84.753376324025368</v>
      </c>
      <c r="M83">
        <v>600</v>
      </c>
      <c r="N83">
        <v>295.21863466021841</v>
      </c>
      <c r="O83">
        <v>86.712971651923496</v>
      </c>
      <c r="P83">
        <v>700</v>
      </c>
      <c r="R83">
        <v>185.20077554295881</v>
      </c>
      <c r="S83">
        <v>83.624181002102262</v>
      </c>
      <c r="T83">
        <v>300</v>
      </c>
      <c r="V83" s="1">
        <f>(8.314*T83/S83)*(1+(V$11+$V$12/$T83+$V$13/($T83^2))/S83+(V$14+$V$15/$T83+$V$16/($T83^2))/(S83^2) + (W$11+$W$12/$T83+$W$13/($T83^2))/(S83^3)  )</f>
        <v>238.80473287175741</v>
      </c>
      <c r="W83" s="1">
        <f>(ABS(V83-$R83)/$R83)</f>
        <v>0.28943700247283649</v>
      </c>
      <c r="X83" s="1">
        <f t="shared" si="0"/>
        <v>53.6039573287986</v>
      </c>
      <c r="Y83" s="5">
        <f>(V83-R83)^2</f>
        <v>2873.3842413076613</v>
      </c>
      <c r="Z83" s="5"/>
      <c r="AA83" s="1">
        <f t="shared" si="1"/>
        <v>148.64052619753787</v>
      </c>
      <c r="AB83" s="1">
        <f t="shared" si="2"/>
        <v>0.19740872703278986</v>
      </c>
      <c r="AC83" s="1">
        <f t="shared" si="3"/>
        <v>36.560249345420942</v>
      </c>
      <c r="AD83" s="5">
        <f t="shared" si="4"/>
        <v>1336.6518321993524</v>
      </c>
      <c r="AE83" s="5"/>
      <c r="AF83" s="1">
        <f t="shared" si="5"/>
        <v>241.77928500477452</v>
      </c>
      <c r="AG83" s="1">
        <f t="shared" si="6"/>
        <v>0.3054982318294443</v>
      </c>
      <c r="AH83" s="1">
        <f t="shared" si="7"/>
        <v>56.578509461815713</v>
      </c>
      <c r="AI83" s="5">
        <f t="shared" si="8"/>
        <v>3201.1277329207701</v>
      </c>
      <c r="AJ83" s="5"/>
      <c r="AK83" s="1">
        <f t="shared" si="9"/>
        <v>201.77450699369859</v>
      </c>
      <c r="AL83" s="1">
        <f t="shared" si="10"/>
        <v>8.9490615804118892E-2</v>
      </c>
      <c r="AM83" s="1">
        <f t="shared" si="11"/>
        <v>16.573731450739785</v>
      </c>
      <c r="AN83" s="5">
        <f t="shared" si="12"/>
        <v>274.68857420124112</v>
      </c>
      <c r="AO83" s="5"/>
      <c r="AP83">
        <v>500</v>
      </c>
      <c r="AQ83">
        <v>60</v>
      </c>
      <c r="AR83" s="1">
        <f>(8.314*AP83/AQ83)*(1+(AR$11+$AR$12/$AP83+$AR$13/($AP83^2))/AQ83+(AR$14+$AR$15/$AP83+$AR$16/($AP83^2))/(AQ83^2) + (AS$11+$AS$12/$AP83+$AS$13/($AP83^2))/(AQ83^3)  )</f>
        <v>555.36753852479171</v>
      </c>
      <c r="AT83" s="1">
        <f t="shared" si="13"/>
        <v>495.80715064928535</v>
      </c>
      <c r="AV83" s="1">
        <f t="shared" si="14"/>
        <v>555.22539636015711</v>
      </c>
    </row>
    <row r="84" spans="1:48" x14ac:dyDescent="0.2">
      <c r="A84">
        <v>66</v>
      </c>
      <c r="B84">
        <v>155.13426998075298</v>
      </c>
      <c r="C84">
        <v>83.542202373039757</v>
      </c>
      <c r="D84">
        <v>300</v>
      </c>
      <c r="E84">
        <v>187.67271207263872</v>
      </c>
      <c r="F84">
        <v>81.520531361216229</v>
      </c>
      <c r="G84">
        <v>400</v>
      </c>
      <c r="H84">
        <v>272.16059399032872</v>
      </c>
      <c r="I84">
        <v>83.17010480018152</v>
      </c>
      <c r="J84">
        <v>500</v>
      </c>
      <c r="K84">
        <v>252.40266135821838</v>
      </c>
      <c r="L84">
        <v>83.560319768618058</v>
      </c>
      <c r="M84">
        <v>600</v>
      </c>
      <c r="N84">
        <v>272.66722496299718</v>
      </c>
      <c r="O84">
        <v>86.42076267775478</v>
      </c>
      <c r="P84">
        <v>700</v>
      </c>
      <c r="R84">
        <v>155.13426998075298</v>
      </c>
      <c r="S84">
        <v>83.542202373039757</v>
      </c>
      <c r="T84">
        <v>300</v>
      </c>
      <c r="V84" s="1">
        <f>(8.314*T84/S84)*(1+(V$11+$V$12/$T84+$V$13/($T84^2))/S84+(V$14+$V$15/$T84+$V$16/($T84^2))/(S84^2) + (W$11+$W$12/$T84+$W$13/($T84^2))/(S84^3)  )</f>
        <v>239.2863122327721</v>
      </c>
      <c r="W84" s="1">
        <f>(ABS(V84-$R84)/$R84)</f>
        <v>0.54244650303546471</v>
      </c>
      <c r="X84" s="1">
        <f t="shared" ref="X84:X147" si="15">ABS(V84-$R84)</f>
        <v>84.152042252019129</v>
      </c>
      <c r="Y84" s="5">
        <f>(V84-R84)^2</f>
        <v>7081.5662151856131</v>
      </c>
      <c r="Z84" s="5"/>
      <c r="AA84" s="1">
        <f t="shared" ref="AA84:AA147" si="16">(8.314*T84/S84)*(1+(AA$11+$AA$12/$T84+$AA$13/($T84^2))/S84+(AA$14+$AA$15/$T84+$AA$16/($T84^2))/(S84^2) + (AB$11+$AB$12/$T84+$AB$13/($T84^2))/(S84^3)  )</f>
        <v>148.98637555068009</v>
      </c>
      <c r="AB84" s="1">
        <f t="shared" ref="AB84:AB147" si="17">(ABS(AA84-$R84)/$R84)</f>
        <v>3.9629505658779526E-2</v>
      </c>
      <c r="AC84" s="1">
        <f t="shared" ref="AC84:AC147" si="18">ABS(AA84-$R84)</f>
        <v>6.1478944300728813</v>
      </c>
      <c r="AD84" s="5">
        <f t="shared" ref="AD84:AD147" si="19">(AA84-R84)^2</f>
        <v>37.79660592332116</v>
      </c>
      <c r="AE84" s="5"/>
      <c r="AF84" s="1">
        <f t="shared" ref="AF84:AF147" si="20">(8.314*T84/S84)*(1+(AF$11+$AF$12/$T84+$AF$13/($T84^2))/S84+(AF$14+$AF$15/$T84+$AF$16/($T84^2))/(S84^2) + (AG$11+$AG$12/$T84+$AG$13/($T84^2))/(S84^3)  )</f>
        <v>242.25502809744731</v>
      </c>
      <c r="AG84" s="1">
        <f t="shared" ref="AG84:AG147" si="21">(ABS(AF84-$R84)/$R84)</f>
        <v>0.56158293153088057</v>
      </c>
      <c r="AH84" s="1">
        <f t="shared" ref="AH84:AH147" si="22">ABS(AF84-$R84)</f>
        <v>87.120758116694333</v>
      </c>
      <c r="AI84" s="5">
        <f t="shared" ref="AI84:AI147" si="23">(AF84-R84)^2</f>
        <v>7590.0264948275617</v>
      </c>
      <c r="AJ84" s="5"/>
      <c r="AK84" s="1">
        <f t="shared" ref="AK84:AK147" si="24">(8.314*T84/S84)*(1+(AK$11+$AK$12/$T84+$AK$13/($T84^2))/S84+(AK$14+$AK$15/$T84+$AK$16/($T84^2))/(S84^2) + (AL$11+$AL$12/$T84+$AL$13/($T84^2))/(S84^3)  )</f>
        <v>202.15236846513952</v>
      </c>
      <c r="AL84" s="1">
        <f t="shared" ref="AL84:AL147" si="25">(ABS(AK84-$R84)/$R84)</f>
        <v>0.30308002538845819</v>
      </c>
      <c r="AM84" s="1">
        <f t="shared" ref="AM84:AM147" si="26">ABS(AK84-$R84)</f>
        <v>47.018098484386542</v>
      </c>
      <c r="AN84" s="5">
        <f t="shared" ref="AN84:AN147" si="27">(AK84-R84)^2</f>
        <v>2210.7015850874718</v>
      </c>
      <c r="AO84" s="5"/>
      <c r="AP84">
        <v>500</v>
      </c>
      <c r="AQ84">
        <v>55</v>
      </c>
      <c r="AR84" s="1">
        <f>(8.314*AP84/AQ84)*(1+(AR$11+$AR$12/$AP84+$AR$13/($AP84^2))/AQ84+(AR$14+$AR$15/$AP84+$AR$16/($AP84^2))/(AQ84^2) + (AS$11+$AS$12/$AP84+$AS$13/($AP84^2))/(AQ84^3)  )</f>
        <v>689.08765406601913</v>
      </c>
      <c r="AT84" s="1">
        <f t="shared" si="13"/>
        <v>640.566463079443</v>
      </c>
      <c r="AV84" s="1">
        <f t="shared" si="14"/>
        <v>686.58677613389727</v>
      </c>
    </row>
    <row r="85" spans="1:48" x14ac:dyDescent="0.2">
      <c r="A85">
        <v>67</v>
      </c>
      <c r="B85">
        <v>157.84918143392463</v>
      </c>
      <c r="C85">
        <v>82.948829105388654</v>
      </c>
      <c r="D85">
        <v>300</v>
      </c>
      <c r="E85">
        <v>241.77886372490377</v>
      </c>
      <c r="F85">
        <v>81.344103018176014</v>
      </c>
      <c r="G85">
        <v>400</v>
      </c>
      <c r="H85">
        <v>287.96915378336564</v>
      </c>
      <c r="I85">
        <v>82.950584312361315</v>
      </c>
      <c r="J85">
        <v>500</v>
      </c>
      <c r="K85">
        <v>240.35327455995022</v>
      </c>
      <c r="L85">
        <v>82.486031105223489</v>
      </c>
      <c r="M85">
        <v>600</v>
      </c>
      <c r="N85">
        <v>300.61502572590183</v>
      </c>
      <c r="O85">
        <v>84.250539722671149</v>
      </c>
      <c r="P85">
        <v>700</v>
      </c>
      <c r="R85">
        <v>157.84918143392463</v>
      </c>
      <c r="S85">
        <v>82.948829105388654</v>
      </c>
      <c r="T85">
        <v>300</v>
      </c>
      <c r="V85" s="1">
        <f>(8.314*T85/S85)*(1+(V$11+$V$12/$T85+$V$13/($T85^2))/S85+(V$14+$V$15/$T85+$V$16/($T85^2))/(S85^2) + (W$11+$W$12/$T85+$W$13/($T85^2))/(S85^3)  )</f>
        <v>242.8195050232016</v>
      </c>
      <c r="W85" s="1">
        <f>(ABS(V85-$R85)/$R85)</f>
        <v>0.53830069194780961</v>
      </c>
      <c r="X85" s="1">
        <f t="shared" si="15"/>
        <v>84.970323589276973</v>
      </c>
      <c r="Y85" s="5">
        <f>(V85-R85)^2</f>
        <v>7219.9558908664385</v>
      </c>
      <c r="Z85" s="5"/>
      <c r="AA85" s="1">
        <f t="shared" si="16"/>
        <v>151.52904586122705</v>
      </c>
      <c r="AB85" s="1">
        <f t="shared" si="17"/>
        <v>4.003907727163715E-2</v>
      </c>
      <c r="AC85" s="1">
        <f t="shared" si="18"/>
        <v>6.3201355726975805</v>
      </c>
      <c r="AD85" s="5">
        <f t="shared" si="19"/>
        <v>39.944113657277377</v>
      </c>
      <c r="AE85" s="5"/>
      <c r="AF85" s="1">
        <f t="shared" si="20"/>
        <v>245.74487602969239</v>
      </c>
      <c r="AG85" s="1">
        <f t="shared" si="21"/>
        <v>0.55683338866448751</v>
      </c>
      <c r="AH85" s="1">
        <f t="shared" si="22"/>
        <v>87.895694595767765</v>
      </c>
      <c r="AI85" s="5">
        <f t="shared" si="23"/>
        <v>7725.6531284724788</v>
      </c>
      <c r="AJ85" s="5"/>
      <c r="AK85" s="1">
        <f t="shared" si="24"/>
        <v>204.92409668859452</v>
      </c>
      <c r="AL85" s="1">
        <f t="shared" si="25"/>
        <v>0.29822717373023161</v>
      </c>
      <c r="AM85" s="1">
        <f t="shared" si="26"/>
        <v>47.074915254669889</v>
      </c>
      <c r="AN85" s="5">
        <f t="shared" si="27"/>
        <v>2216.0476462343518</v>
      </c>
      <c r="AO85" s="5"/>
      <c r="AP85">
        <v>500</v>
      </c>
      <c r="AQ85">
        <v>50</v>
      </c>
      <c r="AR85" s="1"/>
      <c r="AT85" s="1">
        <f t="shared" si="13"/>
        <v>857.2059712945786</v>
      </c>
      <c r="AV85" s="1"/>
    </row>
    <row r="86" spans="1:48" x14ac:dyDescent="0.2">
      <c r="A86">
        <v>68</v>
      </c>
      <c r="B86">
        <v>180.7698610067134</v>
      </c>
      <c r="C86">
        <v>79.153044302394719</v>
      </c>
      <c r="D86">
        <v>300</v>
      </c>
      <c r="E86">
        <v>263.09223264021472</v>
      </c>
      <c r="F86">
        <v>80.309751002620274</v>
      </c>
      <c r="G86">
        <v>400</v>
      </c>
      <c r="H86">
        <v>215.72330303757545</v>
      </c>
      <c r="I86">
        <v>81.459573406153766</v>
      </c>
      <c r="J86">
        <v>500</v>
      </c>
      <c r="K86">
        <v>306.87748683342085</v>
      </c>
      <c r="L86">
        <v>82.345683729850094</v>
      </c>
      <c r="M86">
        <v>600</v>
      </c>
      <c r="N86">
        <v>259.79627420319162</v>
      </c>
      <c r="O86">
        <v>83.685281571570059</v>
      </c>
      <c r="P86">
        <v>700</v>
      </c>
      <c r="R86">
        <v>180.7698610067134</v>
      </c>
      <c r="S86">
        <v>79.153044302394719</v>
      </c>
      <c r="T86">
        <v>300</v>
      </c>
      <c r="V86" s="1">
        <f>(8.314*T86/S86)*(1+(V$11+$V$12/$T86+$V$13/($T86^2))/S86+(V$14+$V$15/$T86+$V$16/($T86^2))/(S86^2) + (W$11+$W$12/$T86+$W$13/($T86^2))/(S86^3)  )</f>
        <v>267.56875280585314</v>
      </c>
      <c r="W86" s="1">
        <f>(ABS(V86-$R86)/$R86)</f>
        <v>0.4801624082452341</v>
      </c>
      <c r="X86" s="1">
        <f t="shared" si="15"/>
        <v>86.798891799139739</v>
      </c>
      <c r="Y86" s="5">
        <f>(V86-R86)^2</f>
        <v>7534.0476175587673</v>
      </c>
      <c r="Z86" s="5"/>
      <c r="AA86" s="1">
        <f t="shared" si="16"/>
        <v>169.59411664619537</v>
      </c>
      <c r="AB86" s="1">
        <f t="shared" si="17"/>
        <v>6.1823051134076941E-2</v>
      </c>
      <c r="AC86" s="1">
        <f t="shared" si="18"/>
        <v>11.175744360518024</v>
      </c>
      <c r="AD86" s="5">
        <f t="shared" si="19"/>
        <v>124.89726201165043</v>
      </c>
      <c r="AE86" s="5"/>
      <c r="AF86" s="1">
        <f t="shared" si="20"/>
        <v>270.16725402599974</v>
      </c>
      <c r="AG86" s="1">
        <f t="shared" si="21"/>
        <v>0.49453704573001978</v>
      </c>
      <c r="AH86" s="1">
        <f t="shared" si="22"/>
        <v>89.397393019286341</v>
      </c>
      <c r="AI86" s="5">
        <f t="shared" si="23"/>
        <v>7991.8938786447461</v>
      </c>
      <c r="AJ86" s="5"/>
      <c r="AK86" s="1">
        <f t="shared" si="24"/>
        <v>224.32089066856236</v>
      </c>
      <c r="AL86" s="1">
        <f t="shared" si="25"/>
        <v>0.24091974967127716</v>
      </c>
      <c r="AM86" s="1">
        <f t="shared" si="26"/>
        <v>43.551029661848958</v>
      </c>
      <c r="AN86" s="5">
        <f t="shared" si="27"/>
        <v>1896.6921846072478</v>
      </c>
      <c r="AO86" s="5"/>
      <c r="AP86">
        <v>500</v>
      </c>
      <c r="AQ86">
        <v>45</v>
      </c>
      <c r="AR86" s="1"/>
      <c r="AT86" s="1">
        <f t="shared" si="13"/>
        <v>1197.4770700903159</v>
      </c>
      <c r="AV86" s="1"/>
    </row>
    <row r="87" spans="1:48" x14ac:dyDescent="0.2">
      <c r="A87">
        <v>69</v>
      </c>
      <c r="B87">
        <v>179.00611012589346</v>
      </c>
      <c r="C87">
        <v>78.997456168511789</v>
      </c>
      <c r="D87">
        <v>300</v>
      </c>
      <c r="E87">
        <v>192.041515782738</v>
      </c>
      <c r="F87">
        <v>79.862768191755009</v>
      </c>
      <c r="G87">
        <v>400</v>
      </c>
      <c r="H87">
        <v>316.49047033242215</v>
      </c>
      <c r="I87">
        <v>80.62876133315514</v>
      </c>
      <c r="J87">
        <v>500</v>
      </c>
      <c r="K87">
        <v>304.48410874312634</v>
      </c>
      <c r="L87">
        <v>82.011919548673333</v>
      </c>
      <c r="M87">
        <v>600</v>
      </c>
      <c r="N87">
        <v>284.30821870227481</v>
      </c>
      <c r="O87">
        <v>82.796454409248639</v>
      </c>
      <c r="P87">
        <v>700</v>
      </c>
      <c r="R87">
        <v>179.00611012589346</v>
      </c>
      <c r="S87">
        <v>78.997456168511789</v>
      </c>
      <c r="T87">
        <v>300</v>
      </c>
      <c r="V87" s="1">
        <f>(8.314*T87/S87)*(1+(V$11+$V$12/$T87+$V$13/($T87^2))/S87+(V$14+$V$15/$T87+$V$16/($T87^2))/(S87^2) + (W$11+$W$12/$T87+$W$13/($T87^2))/(S87^3)  )</f>
        <v>268.66959291006867</v>
      </c>
      <c r="W87" s="1">
        <f>(ABS(V87-$R87)/$R87)</f>
        <v>0.50089621366061565</v>
      </c>
      <c r="X87" s="1">
        <f t="shared" si="15"/>
        <v>89.663482784175216</v>
      </c>
      <c r="Y87" s="5">
        <f>(V87-R87)^2</f>
        <v>8039.5401449880856</v>
      </c>
      <c r="Z87" s="5"/>
      <c r="AA87" s="1">
        <f t="shared" si="16"/>
        <v>170.40771427973931</v>
      </c>
      <c r="AB87" s="1">
        <f t="shared" si="17"/>
        <v>4.8034091350887237E-2</v>
      </c>
      <c r="AC87" s="1">
        <f t="shared" si="18"/>
        <v>8.5983958461541476</v>
      </c>
      <c r="AD87" s="5">
        <f t="shared" si="19"/>
        <v>73.932411127160904</v>
      </c>
      <c r="AE87" s="5"/>
      <c r="AF87" s="1">
        <f t="shared" si="20"/>
        <v>271.25271560134837</v>
      </c>
      <c r="AG87" s="1">
        <f t="shared" si="21"/>
        <v>0.5153265741073233</v>
      </c>
      <c r="AH87" s="1">
        <f t="shared" si="22"/>
        <v>92.246605475454913</v>
      </c>
      <c r="AI87" s="5">
        <f t="shared" si="23"/>
        <v>8509.4362217442285</v>
      </c>
      <c r="AJ87" s="5"/>
      <c r="AK87" s="1">
        <f t="shared" si="24"/>
        <v>225.18317450613873</v>
      </c>
      <c r="AL87" s="1">
        <f t="shared" si="25"/>
        <v>0.25796362117342997</v>
      </c>
      <c r="AM87" s="1">
        <f t="shared" si="26"/>
        <v>46.17706438024527</v>
      </c>
      <c r="AN87" s="5">
        <f t="shared" si="27"/>
        <v>2132.3212747773164</v>
      </c>
      <c r="AO87" s="5"/>
      <c r="AP87">
        <v>500</v>
      </c>
      <c r="AQ87">
        <v>40</v>
      </c>
      <c r="AR87" s="1"/>
      <c r="AT87" s="1">
        <f t="shared" si="13"/>
        <v>1764.4793011954246</v>
      </c>
      <c r="AV87" s="1"/>
    </row>
    <row r="88" spans="1:48" x14ac:dyDescent="0.2">
      <c r="A88">
        <v>70</v>
      </c>
      <c r="B88">
        <v>230.09910207978004</v>
      </c>
      <c r="C88">
        <v>77.827900333836126</v>
      </c>
      <c r="D88">
        <v>300</v>
      </c>
      <c r="E88">
        <v>216.74925775263873</v>
      </c>
      <c r="F88">
        <v>78.015319388859524</v>
      </c>
      <c r="G88">
        <v>400</v>
      </c>
      <c r="H88">
        <v>219.60641267265945</v>
      </c>
      <c r="I88">
        <v>80.593142072829835</v>
      </c>
      <c r="J88">
        <v>500</v>
      </c>
      <c r="K88">
        <v>283.1147855656215</v>
      </c>
      <c r="L88">
        <v>81.278821350014113</v>
      </c>
      <c r="M88">
        <v>600</v>
      </c>
      <c r="N88">
        <v>335.80593772263114</v>
      </c>
      <c r="O88">
        <v>82.477706675308468</v>
      </c>
      <c r="P88">
        <v>700</v>
      </c>
      <c r="R88">
        <v>230.09910207978004</v>
      </c>
      <c r="S88">
        <v>77.827900333836126</v>
      </c>
      <c r="T88">
        <v>300</v>
      </c>
      <c r="V88" s="1">
        <f>(8.314*T88/S88)*(1+(V$11+$V$12/$T88+$V$13/($T88^2))/S88+(V$14+$V$15/$T88+$V$16/($T88^2))/(S88^2) + (W$11+$W$12/$T88+$W$13/($T88^2))/(S88^3)  )</f>
        <v>277.18481773957967</v>
      </c>
      <c r="W88" s="1">
        <f>(ABS(V88-$R88)/$R88)</f>
        <v>0.20463233117473903</v>
      </c>
      <c r="X88" s="1">
        <f t="shared" si="15"/>
        <v>47.085715659799632</v>
      </c>
      <c r="Y88" s="5">
        <f>(V88-R88)^2</f>
        <v>2217.0646191955002</v>
      </c>
      <c r="Z88" s="5"/>
      <c r="AA88" s="1">
        <f t="shared" si="16"/>
        <v>176.72915575532585</v>
      </c>
      <c r="AB88" s="1">
        <f t="shared" si="17"/>
        <v>0.23194330548039141</v>
      </c>
      <c r="AC88" s="1">
        <f t="shared" si="18"/>
        <v>53.36994632445419</v>
      </c>
      <c r="AD88" s="5">
        <f t="shared" si="19"/>
        <v>2848.3511706751215</v>
      </c>
      <c r="AE88" s="5"/>
      <c r="AF88" s="1">
        <f t="shared" si="20"/>
        <v>279.64689763840545</v>
      </c>
      <c r="AG88" s="1">
        <f t="shared" si="21"/>
        <v>0.21533241594939462</v>
      </c>
      <c r="AH88" s="1">
        <f t="shared" si="22"/>
        <v>49.54779555862541</v>
      </c>
      <c r="AI88" s="5">
        <f t="shared" si="23"/>
        <v>2454.9840447193401</v>
      </c>
      <c r="AJ88" s="5"/>
      <c r="AK88" s="1">
        <f t="shared" si="24"/>
        <v>231.85257678289085</v>
      </c>
      <c r="AL88" s="1">
        <f t="shared" si="25"/>
        <v>7.6205195381546763E-3</v>
      </c>
      <c r="AM88" s="1">
        <f t="shared" si="26"/>
        <v>1.7534747031108111</v>
      </c>
      <c r="AN88" s="5">
        <f t="shared" si="27"/>
        <v>3.0746735344495471</v>
      </c>
      <c r="AO88" s="5"/>
      <c r="AP88">
        <v>500</v>
      </c>
      <c r="AQ88">
        <v>35</v>
      </c>
      <c r="AR88" s="1"/>
      <c r="AT88" s="1">
        <f t="shared" si="13"/>
        <v>2781.7791734475109</v>
      </c>
      <c r="AV88" s="1"/>
    </row>
    <row r="89" spans="1:48" x14ac:dyDescent="0.2">
      <c r="A89">
        <v>71</v>
      </c>
      <c r="B89">
        <v>212.38519040393487</v>
      </c>
      <c r="C89">
        <v>77.709779479325249</v>
      </c>
      <c r="D89">
        <v>300</v>
      </c>
      <c r="E89">
        <v>269.85688081157593</v>
      </c>
      <c r="F89">
        <v>77.749301339774632</v>
      </c>
      <c r="G89">
        <v>400</v>
      </c>
      <c r="H89">
        <v>300.81130294976396</v>
      </c>
      <c r="I89">
        <v>78.487510300806377</v>
      </c>
      <c r="J89">
        <v>500</v>
      </c>
      <c r="K89">
        <v>333.89497075595091</v>
      </c>
      <c r="L89">
        <v>80.964350418616206</v>
      </c>
      <c r="M89">
        <v>600</v>
      </c>
      <c r="N89">
        <v>383.33693222444828</v>
      </c>
      <c r="O89">
        <v>80.697339602417514</v>
      </c>
      <c r="P89">
        <v>700</v>
      </c>
      <c r="R89">
        <v>212.38519040393487</v>
      </c>
      <c r="S89">
        <v>77.709779479325249</v>
      </c>
      <c r="T89">
        <v>300</v>
      </c>
      <c r="V89" s="1">
        <f>(8.314*T89/S89)*(1+(V$11+$V$12/$T89+$V$13/($T89^2))/S89+(V$14+$V$15/$T89+$V$16/($T89^2))/(S89^2) + (W$11+$W$12/$T89+$W$13/($T89^2))/(S89^3)  )</f>
        <v>278.06908241402647</v>
      </c>
      <c r="W89" s="1">
        <f>(ABS(V89-$R89)/$R89)</f>
        <v>0.30926775960775593</v>
      </c>
      <c r="X89" s="1">
        <f t="shared" si="15"/>
        <v>65.683892010091597</v>
      </c>
      <c r="Y89" s="5">
        <f>(V89-R89)^2</f>
        <v>4314.3736695933749</v>
      </c>
      <c r="Z89" s="5"/>
      <c r="AA89" s="1">
        <f t="shared" si="16"/>
        <v>177.38843227638563</v>
      </c>
      <c r="AB89" s="1">
        <f t="shared" si="17"/>
        <v>0.16477965370838238</v>
      </c>
      <c r="AC89" s="1">
        <f t="shared" si="18"/>
        <v>34.996758127549242</v>
      </c>
      <c r="AD89" s="5">
        <f t="shared" si="19"/>
        <v>1224.7730794381839</v>
      </c>
      <c r="AE89" s="5"/>
      <c r="AF89" s="1">
        <f t="shared" si="20"/>
        <v>280.51839026814048</v>
      </c>
      <c r="AG89" s="1">
        <f t="shared" si="21"/>
        <v>0.32080014493771081</v>
      </c>
      <c r="AH89" s="1">
        <f t="shared" si="22"/>
        <v>68.133199864205608</v>
      </c>
      <c r="AI89" s="5">
        <f t="shared" si="23"/>
        <v>4642.1329237357868</v>
      </c>
      <c r="AJ89" s="5"/>
      <c r="AK89" s="1">
        <f t="shared" si="24"/>
        <v>232.54513085828333</v>
      </c>
      <c r="AL89" s="1">
        <f t="shared" si="25"/>
        <v>9.492159230126318E-2</v>
      </c>
      <c r="AM89" s="1">
        <f t="shared" si="26"/>
        <v>20.159940454348458</v>
      </c>
      <c r="AN89" s="5">
        <f t="shared" si="27"/>
        <v>406.42319912287553</v>
      </c>
      <c r="AO89" s="5"/>
      <c r="AP89">
        <v>500</v>
      </c>
      <c r="AQ89">
        <v>30</v>
      </c>
      <c r="AR89" s="1"/>
      <c r="AT89" s="1">
        <f t="shared" si="13"/>
        <v>4789.2688195336432</v>
      </c>
      <c r="AV89" s="1"/>
    </row>
    <row r="90" spans="1:48" x14ac:dyDescent="0.2">
      <c r="A90">
        <v>72</v>
      </c>
      <c r="B90">
        <v>201.25122599821549</v>
      </c>
      <c r="C90">
        <v>75.755661890404127</v>
      </c>
      <c r="D90">
        <v>300</v>
      </c>
      <c r="E90">
        <v>217.39202514163608</v>
      </c>
      <c r="F90">
        <v>77.048096958995103</v>
      </c>
      <c r="G90">
        <v>400</v>
      </c>
      <c r="H90">
        <v>247.51527168166649</v>
      </c>
      <c r="I90">
        <v>76.936752255007733</v>
      </c>
      <c r="J90">
        <v>500</v>
      </c>
      <c r="K90">
        <v>280.30292343184254</v>
      </c>
      <c r="L90">
        <v>80.876801136365458</v>
      </c>
      <c r="M90">
        <v>600</v>
      </c>
      <c r="N90">
        <v>408.8098708282979</v>
      </c>
      <c r="O90">
        <v>80.488505504671735</v>
      </c>
      <c r="P90">
        <v>700</v>
      </c>
      <c r="R90">
        <v>201.25122599821549</v>
      </c>
      <c r="S90">
        <v>75.755661890404127</v>
      </c>
      <c r="T90">
        <v>300</v>
      </c>
      <c r="V90" s="1">
        <f>(8.314*T90/S90)*(1+(V$11+$V$12/$T90+$V$13/($T90^2))/S90+(V$14+$V$15/$T90+$V$16/($T90^2))/(S90^2) + (W$11+$W$12/$T90+$W$13/($T90^2))/(S90^3)  )</f>
        <v>293.38726085777506</v>
      </c>
      <c r="W90" s="1">
        <f>(ABS(V90-$R90)/$R90)</f>
        <v>0.45781601777857767</v>
      </c>
      <c r="X90" s="1">
        <f t="shared" si="15"/>
        <v>92.136034859559572</v>
      </c>
      <c r="Y90" s="5">
        <f>(V90-R90)^2</f>
        <v>8489.0489196419767</v>
      </c>
      <c r="Z90" s="5"/>
      <c r="AA90" s="1">
        <f t="shared" si="16"/>
        <v>188.89168255381281</v>
      </c>
      <c r="AB90" s="1">
        <f t="shared" si="17"/>
        <v>6.1413506343122939E-2</v>
      </c>
      <c r="AC90" s="1">
        <f t="shared" si="18"/>
        <v>12.359543444402675</v>
      </c>
      <c r="AD90" s="5">
        <f t="shared" si="19"/>
        <v>152.75831415407714</v>
      </c>
      <c r="AE90" s="5"/>
      <c r="AF90" s="1">
        <f t="shared" si="20"/>
        <v>295.60990786427413</v>
      </c>
      <c r="AG90" s="1">
        <f t="shared" si="21"/>
        <v>0.46886015922653473</v>
      </c>
      <c r="AH90" s="1">
        <f t="shared" si="22"/>
        <v>94.358681866058646</v>
      </c>
      <c r="AI90" s="5">
        <f t="shared" si="23"/>
        <v>8903.5608435000649</v>
      </c>
      <c r="AJ90" s="5"/>
      <c r="AK90" s="1">
        <f t="shared" si="24"/>
        <v>244.54295716823952</v>
      </c>
      <c r="AL90" s="1">
        <f t="shared" si="25"/>
        <v>0.21511288169945314</v>
      </c>
      <c r="AM90" s="1">
        <f t="shared" si="26"/>
        <v>43.291731170024036</v>
      </c>
      <c r="AN90" s="5">
        <f t="shared" si="27"/>
        <v>1874.1739876976308</v>
      </c>
      <c r="AO90" s="5"/>
      <c r="AP90">
        <v>500</v>
      </c>
      <c r="AQ90">
        <v>25</v>
      </c>
      <c r="AR90" s="1"/>
      <c r="AT90" s="1">
        <f t="shared" si="13"/>
        <v>9289.3449627213631</v>
      </c>
      <c r="AV90" s="1"/>
    </row>
    <row r="91" spans="1:48" x14ac:dyDescent="0.2">
      <c r="A91">
        <v>73</v>
      </c>
      <c r="B91">
        <v>239.22042283715422</v>
      </c>
      <c r="C91">
        <v>75.165231312720834</v>
      </c>
      <c r="D91">
        <v>300</v>
      </c>
      <c r="E91">
        <v>296.77399355119547</v>
      </c>
      <c r="F91">
        <v>75.160194768827708</v>
      </c>
      <c r="G91">
        <v>400</v>
      </c>
      <c r="H91">
        <v>247.43574230183353</v>
      </c>
      <c r="I91">
        <v>76.2733816296589</v>
      </c>
      <c r="J91">
        <v>500</v>
      </c>
      <c r="K91">
        <v>301.91103112704604</v>
      </c>
      <c r="L91">
        <v>80.458822499256527</v>
      </c>
      <c r="M91">
        <v>600</v>
      </c>
      <c r="N91">
        <v>341.72255507445863</v>
      </c>
      <c r="O91">
        <v>79.364148405330766</v>
      </c>
      <c r="P91">
        <v>700</v>
      </c>
      <c r="R91">
        <v>239.22042283715422</v>
      </c>
      <c r="S91">
        <v>75.165231312720834</v>
      </c>
      <c r="T91">
        <v>300</v>
      </c>
      <c r="V91" s="1">
        <f>(8.314*T91/S91)*(1+(V$11+$V$12/$T91+$V$13/($T91^2))/S91+(V$14+$V$15/$T91+$V$16/($T91^2))/(S91^2) + (W$11+$W$12/$T91+$W$13/($T91^2))/(S91^3)  )</f>
        <v>298.28571105937573</v>
      </c>
      <c r="W91" s="1">
        <f>(ABS(V91-$R91)/$R91)</f>
        <v>0.24690738157598416</v>
      </c>
      <c r="X91" s="1">
        <f t="shared" si="15"/>
        <v>59.065288222221511</v>
      </c>
      <c r="Y91" s="5">
        <f>(V91-R91)^2</f>
        <v>3488.708272774099</v>
      </c>
      <c r="Z91" s="5"/>
      <c r="AA91" s="1">
        <f t="shared" si="16"/>
        <v>192.60253083832768</v>
      </c>
      <c r="AB91" s="1">
        <f t="shared" si="17"/>
        <v>0.19487421452540857</v>
      </c>
      <c r="AC91" s="1">
        <f t="shared" si="18"/>
        <v>46.617891998826536</v>
      </c>
      <c r="AD91" s="5">
        <f t="shared" si="19"/>
        <v>2173.227854414255</v>
      </c>
      <c r="AE91" s="5"/>
      <c r="AF91" s="1">
        <f t="shared" si="20"/>
        <v>300.43392072569003</v>
      </c>
      <c r="AG91" s="1">
        <f t="shared" si="21"/>
        <v>0.25588742450391033</v>
      </c>
      <c r="AH91" s="1">
        <f t="shared" si="22"/>
        <v>61.213497888535812</v>
      </c>
      <c r="AI91" s="5">
        <f t="shared" si="23"/>
        <v>3747.0923237497782</v>
      </c>
      <c r="AJ91" s="5"/>
      <c r="AK91" s="1">
        <f t="shared" si="24"/>
        <v>248.38039360452944</v>
      </c>
      <c r="AL91" s="1">
        <f t="shared" si="25"/>
        <v>3.8290922901723749E-2</v>
      </c>
      <c r="AM91" s="1">
        <f t="shared" si="26"/>
        <v>9.1599707673752278</v>
      </c>
      <c r="AN91" s="5">
        <f t="shared" si="27"/>
        <v>83.905064459168713</v>
      </c>
      <c r="AO91" s="5"/>
      <c r="AP91">
        <v>600</v>
      </c>
      <c r="AQ91">
        <v>1000</v>
      </c>
      <c r="AR91" s="1">
        <f>(8.314*AP91/AQ91)*(1+(AR$11+$AR$12/$AP91+$AR$13/($AP91^2))/AQ91+(AR$14+$AR$15/$AP91+$AR$16/($AP91^2))/(AQ91^2) + (AS$11+$AS$12/$AP91+$AS$13/($AP91^2))/(AQ91^3)  )</f>
        <v>6.330525808037013</v>
      </c>
      <c r="AT91" s="1">
        <f t="shared" si="13"/>
        <v>5.5336280279933314</v>
      </c>
      <c r="AV91" s="1">
        <f t="shared" si="14"/>
        <v>6.6236251549153824</v>
      </c>
    </row>
    <row r="92" spans="1:48" x14ac:dyDescent="0.2">
      <c r="A92">
        <v>74</v>
      </c>
      <c r="B92">
        <v>203.58264833464651</v>
      </c>
      <c r="C92">
        <v>75.163278743294498</v>
      </c>
      <c r="D92">
        <v>300</v>
      </c>
      <c r="E92">
        <v>243.93571792121566</v>
      </c>
      <c r="F92">
        <v>73.769867755077485</v>
      </c>
      <c r="G92">
        <v>400</v>
      </c>
      <c r="H92">
        <v>334.22704988557405</v>
      </c>
      <c r="I92">
        <v>76.090561996521444</v>
      </c>
      <c r="J92">
        <v>500</v>
      </c>
      <c r="K92">
        <v>262.87130033545128</v>
      </c>
      <c r="L92">
        <v>79.569001494426161</v>
      </c>
      <c r="M92">
        <v>600</v>
      </c>
      <c r="N92">
        <v>370.85867866938872</v>
      </c>
      <c r="O92">
        <v>78.429217977469619</v>
      </c>
      <c r="P92">
        <v>700</v>
      </c>
      <c r="R92">
        <v>203.58264833464651</v>
      </c>
      <c r="S92">
        <v>75.163278743294498</v>
      </c>
      <c r="T92">
        <v>300</v>
      </c>
      <c r="V92" s="1">
        <f>(8.314*T92/S92)*(1+(V$11+$V$12/$T92+$V$13/($T92^2))/S92+(V$14+$V$15/$T92+$V$16/($T92^2))/(S92^2) + (W$11+$W$12/$T92+$W$13/($T92^2))/(S92^3)  )</f>
        <v>298.30212941569442</v>
      </c>
      <c r="W92" s="1">
        <f>(ABS(V92-$R92)/$R92)</f>
        <v>0.46526303619623449</v>
      </c>
      <c r="X92" s="1">
        <f t="shared" si="15"/>
        <v>94.719481081047917</v>
      </c>
      <c r="Y92" s="5">
        <f>(V92-R92)^2</f>
        <v>8971.7800962629935</v>
      </c>
      <c r="Z92" s="5"/>
      <c r="AA92" s="1">
        <f t="shared" si="16"/>
        <v>192.61499454089494</v>
      </c>
      <c r="AB92" s="1">
        <f t="shared" si="17"/>
        <v>5.3873224871910888E-2</v>
      </c>
      <c r="AC92" s="1">
        <f t="shared" si="18"/>
        <v>10.967653793751566</v>
      </c>
      <c r="AD92" s="5">
        <f t="shared" si="19"/>
        <v>120.28942973959312</v>
      </c>
      <c r="AE92" s="5"/>
      <c r="AF92" s="1">
        <f t="shared" si="20"/>
        <v>300.45008814537016</v>
      </c>
      <c r="AG92" s="1">
        <f t="shared" si="21"/>
        <v>0.47581383090907736</v>
      </c>
      <c r="AH92" s="1">
        <f t="shared" si="22"/>
        <v>96.867439810723653</v>
      </c>
      <c r="AI92" s="5">
        <f t="shared" si="23"/>
        <v>9383.3008954841698</v>
      </c>
      <c r="AJ92" s="5"/>
      <c r="AK92" s="1">
        <f t="shared" si="24"/>
        <v>248.39325671480896</v>
      </c>
      <c r="AL92" s="1">
        <f t="shared" si="25"/>
        <v>0.22011015549077323</v>
      </c>
      <c r="AM92" s="1">
        <f t="shared" si="26"/>
        <v>44.810608380162449</v>
      </c>
      <c r="AN92" s="5">
        <f t="shared" si="27"/>
        <v>2007.9906234002851</v>
      </c>
      <c r="AO92" s="5"/>
      <c r="AP92">
        <v>600</v>
      </c>
      <c r="AQ92">
        <v>700</v>
      </c>
      <c r="AR92" s="1">
        <f>(8.314*AP92/AQ92)*(1+(AR$11+$AR$12/$AP92+$AR$13/($AP92^2))/AQ92+(AR$14+$AR$15/$AP92+$AR$16/($AP92^2))/(AQ92^2) + (AS$11+$AS$12/$AP92+$AS$13/($AP92^2))/(AQ92^3)  )</f>
        <v>9.850379245444465</v>
      </c>
      <c r="AT92" s="1">
        <f t="shared" si="13"/>
        <v>8.2594452248913601</v>
      </c>
      <c r="AV92" s="1">
        <f t="shared" si="14"/>
        <v>10.422102040714357</v>
      </c>
    </row>
    <row r="93" spans="1:48" x14ac:dyDescent="0.2">
      <c r="A93">
        <v>75</v>
      </c>
      <c r="B93">
        <v>260.80998771689269</v>
      </c>
      <c r="C93">
        <v>74.484898664992855</v>
      </c>
      <c r="D93">
        <v>300</v>
      </c>
      <c r="E93">
        <v>305.05521261857132</v>
      </c>
      <c r="F93">
        <v>73.194861521142911</v>
      </c>
      <c r="G93">
        <v>400</v>
      </c>
      <c r="H93">
        <v>368.68053316647189</v>
      </c>
      <c r="I93">
        <v>73.77679496960188</v>
      </c>
      <c r="J93">
        <v>500</v>
      </c>
      <c r="K93">
        <v>334.56334215081932</v>
      </c>
      <c r="L93">
        <v>79.548920556899418</v>
      </c>
      <c r="M93">
        <v>600</v>
      </c>
      <c r="N93">
        <v>350.31702914859744</v>
      </c>
      <c r="O93">
        <v>76.503031084344656</v>
      </c>
      <c r="P93">
        <v>700</v>
      </c>
      <c r="R93">
        <v>260.80998771689269</v>
      </c>
      <c r="S93">
        <v>74.484898664992855</v>
      </c>
      <c r="T93">
        <v>300</v>
      </c>
      <c r="V93" s="1">
        <f>(8.314*T93/S93)*(1+(V$11+$V$12/$T93+$V$13/($T93^2))/S93+(V$14+$V$15/$T93+$V$16/($T93^2))/(S93^2) + (W$11+$W$12/$T93+$W$13/($T93^2))/(S93^3)  )</f>
        <v>304.09610718421425</v>
      </c>
      <c r="W93" s="1">
        <f>(ABS(V93-$R93)/$R93)</f>
        <v>0.16596802847254574</v>
      </c>
      <c r="X93" s="1">
        <f t="shared" si="15"/>
        <v>43.286119467321555</v>
      </c>
      <c r="Y93" s="5">
        <f>(V93-R93)^2</f>
        <v>1873.6881385392342</v>
      </c>
      <c r="Z93" s="5"/>
      <c r="AA93" s="1">
        <f t="shared" si="16"/>
        <v>197.0240883619482</v>
      </c>
      <c r="AB93" s="1">
        <f t="shared" si="17"/>
        <v>0.2445684688432393</v>
      </c>
      <c r="AC93" s="1">
        <f t="shared" si="18"/>
        <v>63.78589935494449</v>
      </c>
      <c r="AD93" s="5">
        <f t="shared" si="19"/>
        <v>4068.6409565191079</v>
      </c>
      <c r="AE93" s="5"/>
      <c r="AF93" s="1">
        <f t="shared" si="20"/>
        <v>306.15494168532621</v>
      </c>
      <c r="AG93" s="1">
        <f t="shared" si="21"/>
        <v>0.17386203022890032</v>
      </c>
      <c r="AH93" s="1">
        <f t="shared" si="22"/>
        <v>45.344953968433515</v>
      </c>
      <c r="AI93" s="5">
        <f t="shared" si="23"/>
        <v>2056.1648503993542</v>
      </c>
      <c r="AJ93" s="5"/>
      <c r="AK93" s="1">
        <f t="shared" si="24"/>
        <v>252.9330969330162</v>
      </c>
      <c r="AL93" s="1">
        <f t="shared" si="25"/>
        <v>3.0201645469293902E-2</v>
      </c>
      <c r="AM93" s="1">
        <f t="shared" si="26"/>
        <v>7.8768907838764903</v>
      </c>
      <c r="AN93" s="5">
        <f t="shared" si="27"/>
        <v>62.045408421118388</v>
      </c>
      <c r="AO93" s="5"/>
      <c r="AP93">
        <v>600</v>
      </c>
      <c r="AQ93">
        <v>500</v>
      </c>
      <c r="AR93" s="1">
        <f>(8.314*AP93/AQ93)*(1+(AR$11+$AR$12/$AP93+$AR$13/($AP93^2))/AQ93+(AR$14+$AR$15/$AP93+$AR$16/($AP93^2))/(AQ93^2) + (AS$11+$AS$12/$AP93+$AS$13/($AP93^2))/(AQ93^3)  )</f>
        <v>15.284103267444147</v>
      </c>
      <c r="AT93" s="1">
        <f t="shared" si="13"/>
        <v>12.259277806085384</v>
      </c>
      <c r="AV93" s="1">
        <f t="shared" si="14"/>
        <v>16.33732309663959</v>
      </c>
    </row>
    <row r="94" spans="1:48" x14ac:dyDescent="0.2">
      <c r="A94">
        <v>76</v>
      </c>
      <c r="B94">
        <v>262.24267955653784</v>
      </c>
      <c r="C94">
        <v>72.754965697440397</v>
      </c>
      <c r="D94">
        <v>300</v>
      </c>
      <c r="E94">
        <v>246.02373693532354</v>
      </c>
      <c r="F94">
        <v>73.182692001357637</v>
      </c>
      <c r="G94">
        <v>400</v>
      </c>
      <c r="H94">
        <v>274.18931752663542</v>
      </c>
      <c r="I94">
        <v>73.605047475702648</v>
      </c>
      <c r="J94">
        <v>500</v>
      </c>
      <c r="K94">
        <v>373.75539878262128</v>
      </c>
      <c r="L94">
        <v>76.955318155602413</v>
      </c>
      <c r="M94">
        <v>600</v>
      </c>
      <c r="N94">
        <v>461.85644323029823</v>
      </c>
      <c r="O94">
        <v>76.378255618663971</v>
      </c>
      <c r="P94">
        <v>700</v>
      </c>
      <c r="R94">
        <v>262.24267955653784</v>
      </c>
      <c r="S94">
        <v>72.754965697440397</v>
      </c>
      <c r="T94">
        <v>300</v>
      </c>
      <c r="V94" s="1">
        <f>(8.314*T94/S94)*(1+(V$11+$V$12/$T94+$V$13/($T94^2))/S94+(V$14+$V$15/$T94+$V$16/($T94^2))/(S94^2) + (W$11+$W$12/$T94+$W$13/($T94^2))/(S94^3)  )</f>
        <v>319.72434447438673</v>
      </c>
      <c r="W94" s="1">
        <f>(ABS(V94-$R94)/$R94)</f>
        <v>0.2191926387232335</v>
      </c>
      <c r="X94" s="1">
        <f t="shared" si="15"/>
        <v>57.481664917848889</v>
      </c>
      <c r="Y94" s="5">
        <f>(V94-R94)^2</f>
        <v>3304.1418017278597</v>
      </c>
      <c r="Z94" s="5"/>
      <c r="AA94" s="1">
        <f t="shared" si="16"/>
        <v>209.02128707415639</v>
      </c>
      <c r="AB94" s="1">
        <f t="shared" si="17"/>
        <v>0.20294710446209904</v>
      </c>
      <c r="AC94" s="1">
        <f t="shared" si="18"/>
        <v>53.221392482381447</v>
      </c>
      <c r="AD94" s="5">
        <f t="shared" si="19"/>
        <v>2832.5166177636884</v>
      </c>
      <c r="AE94" s="5"/>
      <c r="AF94" s="1">
        <f t="shared" si="20"/>
        <v>321.5377195441518</v>
      </c>
      <c r="AG94" s="1">
        <f t="shared" si="21"/>
        <v>0.22610751265920592</v>
      </c>
      <c r="AH94" s="1">
        <f t="shared" si="22"/>
        <v>59.295039987613961</v>
      </c>
      <c r="AI94" s="5">
        <f t="shared" si="23"/>
        <v>3515.9017671327388</v>
      </c>
      <c r="AJ94" s="5"/>
      <c r="AK94" s="1">
        <f t="shared" si="24"/>
        <v>265.18490774909816</v>
      </c>
      <c r="AL94" s="1">
        <f t="shared" si="25"/>
        <v>1.1219486460158733E-2</v>
      </c>
      <c r="AM94" s="1">
        <f t="shared" si="26"/>
        <v>2.9422281925603215</v>
      </c>
      <c r="AN94" s="5">
        <f t="shared" si="27"/>
        <v>8.6567067370967763</v>
      </c>
      <c r="AO94" s="5"/>
      <c r="AP94">
        <v>600</v>
      </c>
      <c r="AQ94">
        <v>450</v>
      </c>
      <c r="AR94" s="1">
        <f>(8.314*AP94/AQ94)*(1+(AR$11+$AR$12/$AP94+$AR$13/($AP94^2))/AQ94+(AR$14+$AR$15/$AP94+$AR$16/($AP94^2))/(AQ94^2) + (AS$11+$AS$12/$AP94+$AS$13/($AP94^2))/(AQ94^3)  )</f>
        <v>17.624947396265007</v>
      </c>
      <c r="AT94" s="1">
        <f t="shared" si="13"/>
        <v>13.935792051594973</v>
      </c>
      <c r="AV94" s="1">
        <f t="shared" si="14"/>
        <v>18.89354213983562</v>
      </c>
    </row>
    <row r="95" spans="1:48" x14ac:dyDescent="0.2">
      <c r="A95">
        <v>77</v>
      </c>
      <c r="B95">
        <v>229.4204529417666</v>
      </c>
      <c r="C95">
        <v>72.008500710651987</v>
      </c>
      <c r="D95">
        <v>300</v>
      </c>
      <c r="E95">
        <v>330.67444930056666</v>
      </c>
      <c r="F95">
        <v>72.681695993296117</v>
      </c>
      <c r="G95">
        <v>400</v>
      </c>
      <c r="H95">
        <v>371.23565597808948</v>
      </c>
      <c r="I95">
        <v>72.878921421817765</v>
      </c>
      <c r="J95">
        <v>500</v>
      </c>
      <c r="K95">
        <v>324.07387688241903</v>
      </c>
      <c r="L95">
        <v>75.762750074039886</v>
      </c>
      <c r="M95">
        <v>600</v>
      </c>
      <c r="N95">
        <v>389.69408991092558</v>
      </c>
      <c r="O95">
        <v>75.110435216257883</v>
      </c>
      <c r="P95">
        <v>700</v>
      </c>
      <c r="R95">
        <v>229.4204529417666</v>
      </c>
      <c r="S95">
        <v>72.008500710651987</v>
      </c>
      <c r="T95">
        <v>300</v>
      </c>
      <c r="V95" s="1">
        <f>(8.314*T95/S95)*(1+(V$11+$V$12/$T95+$V$13/($T95^2))/S95+(V$14+$V$15/$T95+$V$16/($T95^2))/(S95^2) + (W$11+$W$12/$T95+$W$13/($T95^2))/(S95^3)  )</f>
        <v>326.87292117148144</v>
      </c>
      <c r="W95" s="1">
        <f>(ABS(V95-$R95)/$R95)</f>
        <v>0.42477672317407128</v>
      </c>
      <c r="X95" s="1">
        <f t="shared" si="15"/>
        <v>97.452468229714839</v>
      </c>
      <c r="Y95" s="5">
        <f>(V95-R95)^2</f>
        <v>9496.9835640635793</v>
      </c>
      <c r="Z95" s="5"/>
      <c r="AA95" s="1">
        <f t="shared" si="16"/>
        <v>214.55853276440462</v>
      </c>
      <c r="AB95" s="1">
        <f t="shared" si="17"/>
        <v>6.4780275632767392E-2</v>
      </c>
      <c r="AC95" s="1">
        <f t="shared" si="18"/>
        <v>14.861920177361981</v>
      </c>
      <c r="AD95" s="5">
        <f t="shared" si="19"/>
        <v>220.87667135827917</v>
      </c>
      <c r="AE95" s="5"/>
      <c r="AF95" s="1">
        <f t="shared" si="20"/>
        <v>328.57192666771357</v>
      </c>
      <c r="AG95" s="1">
        <f t="shared" si="21"/>
        <v>0.43218236410297045</v>
      </c>
      <c r="AH95" s="1">
        <f t="shared" si="22"/>
        <v>99.151473725946971</v>
      </c>
      <c r="AI95" s="5">
        <f t="shared" si="23"/>
        <v>9831.0147420271533</v>
      </c>
      <c r="AJ95" s="5"/>
      <c r="AK95" s="1">
        <f t="shared" si="24"/>
        <v>270.79305223066848</v>
      </c>
      <c r="AL95" s="1">
        <f t="shared" si="25"/>
        <v>0.18033526984363255</v>
      </c>
      <c r="AM95" s="1">
        <f t="shared" si="26"/>
        <v>41.372599288901881</v>
      </c>
      <c r="AN95" s="5">
        <f t="shared" si="27"/>
        <v>1711.6919719200444</v>
      </c>
      <c r="AO95" s="5"/>
      <c r="AP95">
        <v>600</v>
      </c>
      <c r="AQ95">
        <v>400</v>
      </c>
      <c r="AR95" s="1">
        <f>(8.314*AP95/AQ95)*(1+(AR$11+$AR$12/$AP95+$AR$13/($AP95^2))/AQ95+(AR$14+$AR$15/$AP95+$AR$16/($AP95^2))/(AQ95^2) + (AS$11+$AS$12/$AP95+$AS$13/($AP95^2))/(AQ95^3)  )</f>
        <v>20.730450092330205</v>
      </c>
      <c r="AT95" s="1">
        <f t="shared" si="13"/>
        <v>16.133217198705317</v>
      </c>
      <c r="AV95" s="1">
        <f t="shared" si="14"/>
        <v>22.286561694512223</v>
      </c>
    </row>
    <row r="96" spans="1:48" x14ac:dyDescent="0.2">
      <c r="A96">
        <v>78</v>
      </c>
      <c r="B96">
        <v>231.11044787358938</v>
      </c>
      <c r="C96">
        <v>71.645217370316018</v>
      </c>
      <c r="D96">
        <v>300</v>
      </c>
      <c r="E96">
        <v>335.38365153295518</v>
      </c>
      <c r="F96">
        <v>71.420962194430615</v>
      </c>
      <c r="G96">
        <v>400</v>
      </c>
      <c r="H96">
        <v>278.68239720745078</v>
      </c>
      <c r="I96">
        <v>72.695128776529501</v>
      </c>
      <c r="J96">
        <v>500</v>
      </c>
      <c r="K96">
        <v>374.78736225591291</v>
      </c>
      <c r="L96">
        <v>75.551774743429931</v>
      </c>
      <c r="M96">
        <v>600</v>
      </c>
      <c r="N96">
        <v>338.69771980993153</v>
      </c>
      <c r="O96">
        <v>73.762937697194204</v>
      </c>
      <c r="P96">
        <v>700</v>
      </c>
      <c r="R96">
        <v>231.11044787358938</v>
      </c>
      <c r="S96">
        <v>71.645217370316018</v>
      </c>
      <c r="T96">
        <v>300</v>
      </c>
      <c r="V96" s="1">
        <f>(8.314*T96/S96)*(1+(V$11+$V$12/$T96+$V$13/($T96^2))/S96+(V$14+$V$15/$T96+$V$16/($T96^2))/(S96^2) + (W$11+$W$12/$T96+$W$13/($T96^2))/(S96^3)  )</f>
        <v>330.44584862215942</v>
      </c>
      <c r="W96" s="1">
        <f>(ABS(V96-$R96)/$R96)</f>
        <v>0.42981787133614824</v>
      </c>
      <c r="X96" s="1">
        <f t="shared" si="15"/>
        <v>99.335400748570038</v>
      </c>
      <c r="Y96" s="5">
        <f>(V96-R96)^2</f>
        <v>9867.5218418790082</v>
      </c>
      <c r="Z96" s="5"/>
      <c r="AA96" s="1">
        <f t="shared" si="16"/>
        <v>217.33749957190383</v>
      </c>
      <c r="AB96" s="1">
        <f t="shared" si="17"/>
        <v>5.9594658867257025E-2</v>
      </c>
      <c r="AC96" s="1">
        <f t="shared" si="18"/>
        <v>13.772948301685545</v>
      </c>
      <c r="AD96" s="5">
        <f t="shared" si="19"/>
        <v>189.69410492090276</v>
      </c>
      <c r="AE96" s="5"/>
      <c r="AF96" s="1">
        <f t="shared" si="20"/>
        <v>332.0872739120631</v>
      </c>
      <c r="AG96" s="1">
        <f t="shared" si="21"/>
        <v>0.43692021268421871</v>
      </c>
      <c r="AH96" s="1">
        <f t="shared" si="22"/>
        <v>100.97682603847372</v>
      </c>
      <c r="AI96" s="5">
        <f t="shared" si="23"/>
        <v>10196.319396804183</v>
      </c>
      <c r="AJ96" s="5"/>
      <c r="AK96" s="1">
        <f t="shared" si="24"/>
        <v>273.59717463957782</v>
      </c>
      <c r="AL96" s="1">
        <f t="shared" si="25"/>
        <v>0.18383732607894657</v>
      </c>
      <c r="AM96" s="1">
        <f t="shared" si="26"/>
        <v>42.486726765988436</v>
      </c>
      <c r="AN96" s="5">
        <f t="shared" si="27"/>
        <v>1805.1219512877583</v>
      </c>
      <c r="AO96" s="5"/>
      <c r="AP96">
        <v>600</v>
      </c>
      <c r="AQ96">
        <v>350</v>
      </c>
      <c r="AR96" s="1">
        <f>(8.314*AP96/AQ96)*(1+(AR$11+$AR$12/$AP96+$AR$13/($AP96^2))/AQ96+(AR$14+$AR$15/$AP96+$AR$16/($AP96^2))/(AQ96^2) + (AS$11+$AS$12/$AP96+$AS$13/($AP96^2))/(AQ96^3)  )</f>
        <v>25.017224409958736</v>
      </c>
      <c r="AT96" s="1">
        <f t="shared" si="13"/>
        <v>19.134089149104923</v>
      </c>
      <c r="AV96" s="1">
        <f t="shared" si="14"/>
        <v>26.968056280790318</v>
      </c>
    </row>
    <row r="97" spans="1:48" x14ac:dyDescent="0.2">
      <c r="A97">
        <v>79</v>
      </c>
      <c r="B97">
        <v>302.70184165312679</v>
      </c>
      <c r="C97">
        <v>70.991457507882131</v>
      </c>
      <c r="D97">
        <v>300</v>
      </c>
      <c r="E97">
        <v>275.39152604606215</v>
      </c>
      <c r="F97">
        <v>71.182521208991915</v>
      </c>
      <c r="G97">
        <v>400</v>
      </c>
      <c r="H97">
        <v>408.07664040859936</v>
      </c>
      <c r="I97">
        <v>71.657176112616483</v>
      </c>
      <c r="J97">
        <v>500</v>
      </c>
      <c r="K97">
        <v>405.60758604799332</v>
      </c>
      <c r="L97">
        <v>74.491879871757078</v>
      </c>
      <c r="M97">
        <v>600</v>
      </c>
      <c r="N97">
        <v>446.98335728928907</v>
      </c>
      <c r="O97">
        <v>72.19692274789189</v>
      </c>
      <c r="P97">
        <v>700</v>
      </c>
      <c r="R97">
        <v>302.70184165312679</v>
      </c>
      <c r="S97">
        <v>70.991457507882131</v>
      </c>
      <c r="T97">
        <v>300</v>
      </c>
      <c r="V97" s="1">
        <f>(8.314*T97/S97)*(1+(V$11+$V$12/$T97+$V$13/($T97^2))/S97+(V$14+$V$15/$T97+$V$16/($T97^2))/(S97^2) + (W$11+$W$12/$T97+$W$13/($T97^2))/(S97^3)  )</f>
        <v>337.0366883720547</v>
      </c>
      <c r="W97" s="1">
        <f>(ABS(V97-$R97)/$R97)</f>
        <v>0.11342794127520711</v>
      </c>
      <c r="X97" s="1">
        <f t="shared" si="15"/>
        <v>34.334846718927906</v>
      </c>
      <c r="Y97" s="5">
        <f>(V97-R97)^2</f>
        <v>1178.8816992122745</v>
      </c>
      <c r="Z97" s="5"/>
      <c r="AA97" s="1">
        <f t="shared" si="16"/>
        <v>222.48339103684569</v>
      </c>
      <c r="AB97" s="1">
        <f t="shared" si="17"/>
        <v>0.26500813532613166</v>
      </c>
      <c r="AC97" s="1">
        <f t="shared" si="18"/>
        <v>80.218450616281103</v>
      </c>
      <c r="AD97" s="5">
        <f t="shared" si="19"/>
        <v>6434.9998192767298</v>
      </c>
      <c r="AE97" s="5"/>
      <c r="AF97" s="1">
        <f t="shared" si="20"/>
        <v>338.57124921837863</v>
      </c>
      <c r="AG97" s="1">
        <f t="shared" si="21"/>
        <v>0.1184974870630468</v>
      </c>
      <c r="AH97" s="1">
        <f t="shared" si="22"/>
        <v>35.869407565251834</v>
      </c>
      <c r="AI97" s="5">
        <f t="shared" si="23"/>
        <v>1286.6143990821454</v>
      </c>
      <c r="AJ97" s="5"/>
      <c r="AK97" s="1">
        <f t="shared" si="24"/>
        <v>278.77197432351318</v>
      </c>
      <c r="AL97" s="1">
        <f t="shared" si="25"/>
        <v>7.9054250872498538E-2</v>
      </c>
      <c r="AM97" s="1">
        <f t="shared" si="26"/>
        <v>23.929867329613614</v>
      </c>
      <c r="AN97" s="5">
        <f t="shared" si="27"/>
        <v>572.63855041290901</v>
      </c>
      <c r="AO97" s="5"/>
      <c r="AP97">
        <v>600</v>
      </c>
      <c r="AQ97">
        <v>300</v>
      </c>
      <c r="AR97" s="1">
        <f>(8.314*AP97/AQ97)*(1+(AR$11+$AR$12/$AP97+$AR$13/($AP97^2))/AQ97+(AR$14+$AR$15/$AP97+$AR$16/($AP97^2))/(AQ97^2) + (AS$11+$AS$12/$AP97+$AS$13/($AP97^2))/(AQ97^3)  )</f>
        <v>31.251518948513851</v>
      </c>
      <c r="AT97" s="1">
        <f t="shared" si="13"/>
        <v>23.466045411903114</v>
      </c>
      <c r="AV97" s="1">
        <f t="shared" si="14"/>
        <v>33.762007151101834</v>
      </c>
    </row>
    <row r="98" spans="1:48" x14ac:dyDescent="0.2">
      <c r="A98">
        <v>80</v>
      </c>
      <c r="B98">
        <v>254.75063589378999</v>
      </c>
      <c r="C98">
        <v>69.553326560960159</v>
      </c>
      <c r="D98">
        <v>300</v>
      </c>
      <c r="E98">
        <v>277.91555228765588</v>
      </c>
      <c r="F98">
        <v>69.389366729302338</v>
      </c>
      <c r="G98">
        <v>400</v>
      </c>
      <c r="H98">
        <v>306.21222090613981</v>
      </c>
      <c r="I98">
        <v>70.815609980352818</v>
      </c>
      <c r="J98">
        <v>500</v>
      </c>
      <c r="K98">
        <v>358.76026737177358</v>
      </c>
      <c r="L98">
        <v>73.398804434267618</v>
      </c>
      <c r="M98">
        <v>600</v>
      </c>
      <c r="N98">
        <v>433.7530011793931</v>
      </c>
      <c r="O98">
        <v>71.572204635607278</v>
      </c>
      <c r="P98">
        <v>700</v>
      </c>
      <c r="R98">
        <v>254.75063589378999</v>
      </c>
      <c r="S98">
        <v>69.553326560960159</v>
      </c>
      <c r="T98">
        <v>300</v>
      </c>
      <c r="V98" s="1">
        <f>(8.314*T98/S98)*(1+(V$11+$V$12/$T98+$V$13/($T98^2))/S98+(V$14+$V$15/$T98+$V$16/($T98^2))/(S98^2) + (W$11+$W$12/$T98+$W$13/($T98^2))/(S98^3)  )</f>
        <v>352.30526744219577</v>
      </c>
      <c r="W98" s="1">
        <f>(ABS(V98-$R98)/$R98)</f>
        <v>0.38294166060130275</v>
      </c>
      <c r="X98" s="1">
        <f t="shared" si="15"/>
        <v>97.55463154840578</v>
      </c>
      <c r="Y98" s="5">
        <f>(V98-R98)^2</f>
        <v>9516.9061365452089</v>
      </c>
      <c r="Z98" s="5"/>
      <c r="AA98" s="1">
        <f t="shared" si="16"/>
        <v>234.50032584184774</v>
      </c>
      <c r="AB98" s="1">
        <f t="shared" si="17"/>
        <v>7.9490714442750049E-2</v>
      </c>
      <c r="AC98" s="1">
        <f t="shared" si="18"/>
        <v>20.25031005194225</v>
      </c>
      <c r="AD98" s="5">
        <f t="shared" si="19"/>
        <v>410.07505719979332</v>
      </c>
      <c r="AE98" s="5"/>
      <c r="AF98" s="1">
        <f t="shared" si="20"/>
        <v>353.58958875950674</v>
      </c>
      <c r="AG98" s="1">
        <f t="shared" si="21"/>
        <v>0.38798314484649388</v>
      </c>
      <c r="AH98" s="1">
        <f t="shared" si="22"/>
        <v>98.838952865716749</v>
      </c>
      <c r="AI98" s="5">
        <f t="shared" si="23"/>
        <v>9769.1386035913765</v>
      </c>
      <c r="AJ98" s="5"/>
      <c r="AK98" s="1">
        <f t="shared" si="24"/>
        <v>290.77207859537356</v>
      </c>
      <c r="AL98" s="1">
        <f t="shared" si="25"/>
        <v>0.14139883331479314</v>
      </c>
      <c r="AM98" s="1">
        <f t="shared" si="26"/>
        <v>36.021442701583567</v>
      </c>
      <c r="AN98" s="5">
        <f t="shared" si="27"/>
        <v>1297.5443343034681</v>
      </c>
      <c r="AO98" s="5"/>
      <c r="AP98">
        <v>600</v>
      </c>
      <c r="AQ98">
        <v>275</v>
      </c>
      <c r="AR98" s="1">
        <f>(8.314*AP98/AQ98)*(1+(AR$11+$AR$12/$AP98+$AR$13/($AP98^2))/AQ98+(AR$14+$AR$15/$AP98+$AR$16/($AP98^2))/(AQ98^2) + (AS$11+$AS$12/$AP98+$AS$13/($AP98^2))/(AQ98^3)  )</f>
        <v>35.531073152182707</v>
      </c>
      <c r="AT98" s="1">
        <f t="shared" si="13"/>
        <v>26.435201868052495</v>
      </c>
      <c r="AV98" s="1">
        <f t="shared" si="14"/>
        <v>38.411466131795692</v>
      </c>
    </row>
    <row r="99" spans="1:48" x14ac:dyDescent="0.2">
      <c r="A99">
        <v>81</v>
      </c>
      <c r="B99">
        <v>253.28843049975265</v>
      </c>
      <c r="C99">
        <v>68.906650395327844</v>
      </c>
      <c r="D99">
        <v>300</v>
      </c>
      <c r="E99">
        <v>302.58055840206373</v>
      </c>
      <c r="F99">
        <v>68.775229038906417</v>
      </c>
      <c r="G99">
        <v>400</v>
      </c>
      <c r="H99">
        <v>453.25463856905333</v>
      </c>
      <c r="I99">
        <v>68.835273062928479</v>
      </c>
      <c r="J99">
        <v>500</v>
      </c>
      <c r="K99">
        <v>349.19307921505458</v>
      </c>
      <c r="L99">
        <v>72.983129344624004</v>
      </c>
      <c r="M99">
        <v>600</v>
      </c>
      <c r="N99">
        <v>370.95292305061309</v>
      </c>
      <c r="O99">
        <v>71.144357734947462</v>
      </c>
      <c r="P99">
        <v>700</v>
      </c>
      <c r="R99">
        <v>253.28843049975265</v>
      </c>
      <c r="S99">
        <v>68.906650395327844</v>
      </c>
      <c r="T99">
        <v>300</v>
      </c>
      <c r="V99" s="1">
        <f>(8.314*T99/S99)*(1+(V$11+$V$12/$T99+$V$13/($T99^2))/S99+(V$14+$V$15/$T99+$V$16/($T99^2))/(S99^2) + (W$11+$W$12/$T99+$W$13/($T99^2))/(S99^3)  )</f>
        <v>359.53829835753317</v>
      </c>
      <c r="W99" s="1">
        <f>(ABS(V99-$R99)/$R99)</f>
        <v>0.4194817254311356</v>
      </c>
      <c r="X99" s="1">
        <f t="shared" si="15"/>
        <v>106.24986785778052</v>
      </c>
      <c r="Y99" s="5">
        <f>(V99-R99)^2</f>
        <v>11289.03441979582</v>
      </c>
      <c r="Z99" s="5"/>
      <c r="AA99" s="1">
        <f t="shared" si="16"/>
        <v>240.23856340714096</v>
      </c>
      <c r="AB99" s="1">
        <f t="shared" si="17"/>
        <v>5.1521765391587579E-2</v>
      </c>
      <c r="AC99" s="1">
        <f t="shared" si="18"/>
        <v>13.049867092611692</v>
      </c>
      <c r="AD99" s="5">
        <f t="shared" si="19"/>
        <v>170.29903113482953</v>
      </c>
      <c r="AE99" s="5"/>
      <c r="AF99" s="1">
        <f t="shared" si="20"/>
        <v>360.70306485599667</v>
      </c>
      <c r="AG99" s="1">
        <f t="shared" si="21"/>
        <v>0.42408030301387539</v>
      </c>
      <c r="AH99" s="1">
        <f t="shared" si="22"/>
        <v>107.41463435624402</v>
      </c>
      <c r="AI99" s="5">
        <f t="shared" si="23"/>
        <v>11537.903673885599</v>
      </c>
      <c r="AJ99" s="5"/>
      <c r="AK99" s="1">
        <f t="shared" si="24"/>
        <v>296.46327492567252</v>
      </c>
      <c r="AL99" s="1">
        <f t="shared" si="25"/>
        <v>0.17045723067861182</v>
      </c>
      <c r="AM99" s="1">
        <f t="shared" si="26"/>
        <v>43.174844425919872</v>
      </c>
      <c r="AN99" s="5">
        <f t="shared" si="27"/>
        <v>1864.0671912023843</v>
      </c>
      <c r="AO99" s="5"/>
      <c r="AP99">
        <v>600</v>
      </c>
      <c r="AQ99">
        <v>250</v>
      </c>
      <c r="AR99" s="1">
        <f>(8.314*AP99/AQ99)*(1+(AR$11+$AR$12/$AP99+$AR$13/($AP99^2))/AQ99+(AR$14+$AR$15/$AP99+$AR$16/($AP99^2))/(AQ99^2) + (AS$11+$AS$12/$AP99+$AS$13/($AP99^2))/(AQ99^3)  )</f>
        <v>40.992246120117713</v>
      </c>
      <c r="AT99" s="1">
        <f t="shared" si="13"/>
        <v>30.233904106197642</v>
      </c>
      <c r="AV99" s="1">
        <f t="shared" si="14"/>
        <v>44.324676981877346</v>
      </c>
    </row>
    <row r="100" spans="1:48" x14ac:dyDescent="0.2">
      <c r="A100">
        <v>82</v>
      </c>
      <c r="B100">
        <v>298.50366940209562</v>
      </c>
      <c r="C100">
        <v>68.732975465042159</v>
      </c>
      <c r="D100">
        <v>300</v>
      </c>
      <c r="E100">
        <v>378.68486920431707</v>
      </c>
      <c r="F100">
        <v>66.862028468881263</v>
      </c>
      <c r="G100">
        <v>400</v>
      </c>
      <c r="H100">
        <v>413.22467444139102</v>
      </c>
      <c r="I100">
        <v>68.605447949619759</v>
      </c>
      <c r="J100">
        <v>500</v>
      </c>
      <c r="K100">
        <v>417.00245299845545</v>
      </c>
      <c r="L100">
        <v>72.750313416365188</v>
      </c>
      <c r="M100">
        <v>600</v>
      </c>
      <c r="N100">
        <v>404.75823914606775</v>
      </c>
      <c r="O100">
        <v>68.642745180798187</v>
      </c>
      <c r="P100">
        <v>700</v>
      </c>
      <c r="R100">
        <v>298.50366940209562</v>
      </c>
      <c r="S100">
        <v>68.732975465042159</v>
      </c>
      <c r="T100">
        <v>300</v>
      </c>
      <c r="V100" s="1">
        <f>(8.314*T100/S100)*(1+(V$11+$V$12/$T100+$V$13/($T100^2))/S100+(V$14+$V$15/$T100+$V$16/($T100^2))/(S100^2) + (W$11+$W$12/$T100+$W$13/($T100^2))/(S100^3)  )</f>
        <v>361.52171224677392</v>
      </c>
      <c r="W100" s="1">
        <f>(ABS(V100-$R100)/$R100)</f>
        <v>0.21111312625035314</v>
      </c>
      <c r="X100" s="1">
        <f t="shared" si="15"/>
        <v>63.018042844678291</v>
      </c>
      <c r="Y100" s="5">
        <f>(V100-R100)^2</f>
        <v>3971.2737239737089</v>
      </c>
      <c r="Z100" s="5"/>
      <c r="AA100" s="1">
        <f t="shared" si="16"/>
        <v>241.81709582351414</v>
      </c>
      <c r="AB100" s="1">
        <f t="shared" si="17"/>
        <v>0.18990243467400245</v>
      </c>
      <c r="AC100" s="1">
        <f t="shared" si="18"/>
        <v>56.686573578581488</v>
      </c>
      <c r="AD100" s="5">
        <f t="shared" si="19"/>
        <v>3213.3676240799327</v>
      </c>
      <c r="AE100" s="5"/>
      <c r="AF100" s="1">
        <f t="shared" si="20"/>
        <v>362.6536073389687</v>
      </c>
      <c r="AG100" s="1">
        <f t="shared" si="21"/>
        <v>0.21490502299474484</v>
      </c>
      <c r="AH100" s="1">
        <f t="shared" si="22"/>
        <v>64.149937936873073</v>
      </c>
      <c r="AI100" s="5">
        <f t="shared" si="23"/>
        <v>4115.2145373046669</v>
      </c>
      <c r="AJ100" s="5"/>
      <c r="AK100" s="1">
        <f t="shared" si="24"/>
        <v>298.02468248193225</v>
      </c>
      <c r="AL100" s="1">
        <f t="shared" si="25"/>
        <v>1.6046265733442823E-3</v>
      </c>
      <c r="AM100" s="1">
        <f t="shared" si="26"/>
        <v>0.47898692016337918</v>
      </c>
      <c r="AN100" s="5">
        <f t="shared" si="27"/>
        <v>0.22942846968759939</v>
      </c>
      <c r="AO100" s="5"/>
      <c r="AP100">
        <v>600</v>
      </c>
      <c r="AQ100">
        <v>225</v>
      </c>
      <c r="AR100" s="1">
        <f>(8.314*AP100/AQ100)*(1+(AR$11+$AR$12/$AP100+$AR$13/($AP100^2))/AQ100+(AR$14+$AR$15/$AP100+$AR$16/($AP100^2))/(AQ100^2) + (AS$11+$AS$12/$AP100+$AS$13/($AP100^2))/(AQ100^3)  )</f>
        <v>48.158868839596664</v>
      </c>
      <c r="AT100" s="1">
        <f t="shared" si="13"/>
        <v>35.25353653355932</v>
      </c>
      <c r="AV100" s="1">
        <f t="shared" si="14"/>
        <v>52.047743763863117</v>
      </c>
    </row>
    <row r="101" spans="1:48" x14ac:dyDescent="0.2">
      <c r="A101">
        <v>83</v>
      </c>
      <c r="B101">
        <v>338.2730106920713</v>
      </c>
      <c r="C101">
        <v>67.791852734299795</v>
      </c>
      <c r="D101">
        <v>300</v>
      </c>
      <c r="E101">
        <v>387.57936435587885</v>
      </c>
      <c r="F101">
        <v>66.75787653659556</v>
      </c>
      <c r="G101">
        <v>400</v>
      </c>
      <c r="H101">
        <v>323.7360705054914</v>
      </c>
      <c r="I101">
        <v>68.490185303762615</v>
      </c>
      <c r="J101">
        <v>500</v>
      </c>
      <c r="K101">
        <v>459.9096902542359</v>
      </c>
      <c r="L101">
        <v>70.340251434470915</v>
      </c>
      <c r="M101">
        <v>600</v>
      </c>
      <c r="N101">
        <v>425.58841798137985</v>
      </c>
      <c r="O101">
        <v>67.628261656037182</v>
      </c>
      <c r="P101">
        <v>700</v>
      </c>
      <c r="R101">
        <v>338.2730106920713</v>
      </c>
      <c r="S101">
        <v>67.791852734299795</v>
      </c>
      <c r="T101">
        <v>300</v>
      </c>
      <c r="V101" s="1">
        <f>(8.314*T101/S101)*(1+(V$11+$V$12/$T101+$V$13/($T101^2))/S101+(V$14+$V$15/$T101+$V$16/($T101^2))/(S101^2) + (W$11+$W$12/$T101+$W$13/($T101^2))/(S101^3)  )</f>
        <v>372.58321460884201</v>
      </c>
      <c r="W101" s="1">
        <f>(ABS(V101-$R101)/$R101)</f>
        <v>0.10142755358039242</v>
      </c>
      <c r="X101" s="1">
        <f t="shared" si="15"/>
        <v>34.310203916770718</v>
      </c>
      <c r="Y101" s="5">
        <f>(V101-R101)^2</f>
        <v>1177.1900928103887</v>
      </c>
      <c r="Z101" s="5"/>
      <c r="AA101" s="1">
        <f t="shared" si="16"/>
        <v>250.65950151319305</v>
      </c>
      <c r="AB101" s="1">
        <f t="shared" si="17"/>
        <v>0.25900236320843378</v>
      </c>
      <c r="AC101" s="1">
        <f t="shared" si="18"/>
        <v>87.613509178878246</v>
      </c>
      <c r="AD101" s="5">
        <f t="shared" si="19"/>
        <v>7676.1269906373827</v>
      </c>
      <c r="AE101" s="5"/>
      <c r="AF101" s="1">
        <f t="shared" si="20"/>
        <v>373.53125399595638</v>
      </c>
      <c r="AG101" s="1">
        <f t="shared" si="21"/>
        <v>0.10423014012188082</v>
      </c>
      <c r="AH101" s="1">
        <f t="shared" si="22"/>
        <v>35.258243303885081</v>
      </c>
      <c r="AI101" s="5">
        <f t="shared" si="23"/>
        <v>1243.1437208759571</v>
      </c>
      <c r="AJ101" s="5"/>
      <c r="AK101" s="1">
        <f t="shared" si="24"/>
        <v>306.73924152050711</v>
      </c>
      <c r="AL101" s="1">
        <f t="shared" si="25"/>
        <v>9.3219879135640726E-2</v>
      </c>
      <c r="AM101" s="1">
        <f t="shared" si="26"/>
        <v>31.533769171564188</v>
      </c>
      <c r="AN101" s="5">
        <f t="shared" si="27"/>
        <v>994.37859816549201</v>
      </c>
      <c r="AO101" s="5"/>
      <c r="AP101">
        <v>600</v>
      </c>
      <c r="AQ101">
        <v>200</v>
      </c>
      <c r="AR101" s="1">
        <f t="shared" ref="AR101:AR132" si="28">(8.314*AP101/AQ101)*(1+(AR$11+$AR$12/$AP101+$AR$13/($AP101^2))/AQ101+(AR$14+$AR$15/$AP101+$AR$16/($AP101^2))/(AQ101^2) + (AS$11+$AS$12/$AP101+$AS$13/($AP101^2))/(AQ101^3)  )</f>
        <v>57.899623483241342</v>
      </c>
      <c r="AT101" s="1">
        <f t="shared" si="13"/>
        <v>42.167678455633592</v>
      </c>
      <c r="AV101" s="1">
        <f t="shared" si="14"/>
        <v>62.475705733256362</v>
      </c>
    </row>
    <row r="102" spans="1:48" x14ac:dyDescent="0.2">
      <c r="A102">
        <v>84</v>
      </c>
      <c r="B102">
        <v>293.380502032376</v>
      </c>
      <c r="C102">
        <v>66.328065382972582</v>
      </c>
      <c r="D102">
        <v>300</v>
      </c>
      <c r="E102">
        <v>337.88436048277379</v>
      </c>
      <c r="F102">
        <v>66.695581754172309</v>
      </c>
      <c r="G102">
        <v>400</v>
      </c>
      <c r="H102">
        <v>343.52991091053912</v>
      </c>
      <c r="I102">
        <v>67.061601750362186</v>
      </c>
      <c r="J102">
        <v>500</v>
      </c>
      <c r="K102">
        <v>388.71116059703957</v>
      </c>
      <c r="L102">
        <v>70.025100512472946</v>
      </c>
      <c r="M102">
        <v>600</v>
      </c>
      <c r="N102">
        <v>521.64321301230632</v>
      </c>
      <c r="O102">
        <v>66.325492781448304</v>
      </c>
      <c r="P102">
        <v>700</v>
      </c>
      <c r="R102">
        <v>293.380502032376</v>
      </c>
      <c r="S102">
        <v>66.328065382972582</v>
      </c>
      <c r="T102">
        <v>300</v>
      </c>
      <c r="V102" s="1">
        <f>(8.314*T102/S102)*(1+(V$11+$V$12/$T102+$V$13/($T102^2))/S102+(V$14+$V$15/$T102+$V$16/($T102^2))/(S102^2) + (W$11+$W$12/$T102+$W$13/($T102^2))/(S102^3)  )</f>
        <v>390.90705184985552</v>
      </c>
      <c r="W102" s="1">
        <f>(ABS(V102-$R102)/$R102)</f>
        <v>0.33242341989965296</v>
      </c>
      <c r="X102" s="1">
        <f t="shared" si="15"/>
        <v>97.52654981747952</v>
      </c>
      <c r="Y102" s="5">
        <f>(V102-R102)^2</f>
        <v>9511.4279193013153</v>
      </c>
      <c r="Z102" s="5"/>
      <c r="AA102" s="1">
        <f t="shared" si="16"/>
        <v>265.44889434563026</v>
      </c>
      <c r="AB102" s="1">
        <f t="shared" si="17"/>
        <v>9.5206080476552407E-2</v>
      </c>
      <c r="AC102" s="1">
        <f t="shared" si="18"/>
        <v>27.931607686745735</v>
      </c>
      <c r="AD102" s="5">
        <f t="shared" si="19"/>
        <v>780.17470796627344</v>
      </c>
      <c r="AE102" s="5"/>
      <c r="AF102" s="1">
        <f t="shared" si="20"/>
        <v>391.54939773265249</v>
      </c>
      <c r="AG102" s="1">
        <f t="shared" si="21"/>
        <v>0.33461288333824946</v>
      </c>
      <c r="AH102" s="1">
        <f t="shared" si="22"/>
        <v>98.168895700276494</v>
      </c>
      <c r="AI102" s="5">
        <f t="shared" si="23"/>
        <v>9637.1320830117638</v>
      </c>
      <c r="AJ102" s="5"/>
      <c r="AK102" s="1">
        <f t="shared" si="24"/>
        <v>321.20171789146531</v>
      </c>
      <c r="AL102" s="1">
        <f t="shared" si="25"/>
        <v>9.4829805206411086E-2</v>
      </c>
      <c r="AM102" s="1">
        <f t="shared" si="26"/>
        <v>27.821215859089307</v>
      </c>
      <c r="AN102" s="5">
        <f t="shared" si="27"/>
        <v>774.02005187804241</v>
      </c>
      <c r="AO102" s="5"/>
      <c r="AP102">
        <v>600</v>
      </c>
      <c r="AQ102">
        <v>175</v>
      </c>
      <c r="AR102" s="1">
        <f t="shared" si="28"/>
        <v>71.75543656537522</v>
      </c>
      <c r="AT102" s="1">
        <f t="shared" ref="AT102:AT138" si="29">(8.314*AP102/AQ102)*(1+(AT$11+$AT$12/$AP102+$AT$13/($AP102^2))/AQ102+(AT$14+$AT$15/$AP102+$AT$16/($AP102^2))/(AQ102^2) + (AU$11+$AU$12/$AP102+$AU$13/($AP102^2))/(AQ102^3)  )</f>
        <v>52.229445370576443</v>
      </c>
      <c r="AV102" s="1">
        <f t="shared" ref="AV102:AV132" si="30">(8.314*AP102/AQ102)*(1+(AV$11+$AV$12/$AP102+$AV$13/($AP102^2))/AQ102+(AV$14+$AV$15/$AP102+$AV$16/($AP102^2))/(AQ102^2) + (AW$11+$AW$12/$AP102+$AW$13/($AP102^2))/(AQ102^3)  )</f>
        <v>77.174212979970903</v>
      </c>
    </row>
    <row r="103" spans="1:48" x14ac:dyDescent="0.2">
      <c r="A103">
        <v>85</v>
      </c>
      <c r="B103">
        <v>283.3795460113713</v>
      </c>
      <c r="C103">
        <v>66.161426814952179</v>
      </c>
      <c r="D103">
        <v>300</v>
      </c>
      <c r="E103">
        <v>307.08180628875363</v>
      </c>
      <c r="F103">
        <v>66.417637902841903</v>
      </c>
      <c r="G103">
        <v>400</v>
      </c>
      <c r="H103">
        <v>497.68091599114018</v>
      </c>
      <c r="I103">
        <v>65.975560231541905</v>
      </c>
      <c r="J103">
        <v>500</v>
      </c>
      <c r="K103">
        <v>454.68454760751007</v>
      </c>
      <c r="L103">
        <v>69.947295417793939</v>
      </c>
      <c r="M103">
        <v>600</v>
      </c>
      <c r="N103">
        <v>555.76366558164989</v>
      </c>
      <c r="O103">
        <v>65.936838917069863</v>
      </c>
      <c r="P103">
        <v>700</v>
      </c>
      <c r="R103">
        <v>283.3795460113713</v>
      </c>
      <c r="S103">
        <v>66.161426814952179</v>
      </c>
      <c r="T103">
        <v>300</v>
      </c>
      <c r="V103" s="1">
        <f>(8.314*T103/S103)*(1+(V$11+$V$12/$T103+$V$13/($T103^2))/S103+(V$14+$V$15/$T103+$V$16/($T103^2))/(S103^2) + (W$11+$W$12/$T103+$W$13/($T103^2))/(S103^3)  )</f>
        <v>393.08490239917165</v>
      </c>
      <c r="W103" s="1">
        <f>(ABS(V103-$R103)/$R103)</f>
        <v>0.3871322328372922</v>
      </c>
      <c r="X103" s="1">
        <f t="shared" si="15"/>
        <v>109.70535638780035</v>
      </c>
      <c r="Y103" s="5">
        <f>(V103-R103)^2</f>
        <v>12035.265220174288</v>
      </c>
      <c r="Z103" s="5"/>
      <c r="AA103" s="1">
        <f t="shared" si="16"/>
        <v>267.2181057910505</v>
      </c>
      <c r="AB103" s="1">
        <f t="shared" si="17"/>
        <v>5.7031075276238463E-2</v>
      </c>
      <c r="AC103" s="1">
        <f t="shared" si="18"/>
        <v>16.161440220320799</v>
      </c>
      <c r="AD103" s="5">
        <f t="shared" si="19"/>
        <v>261.19214999500281</v>
      </c>
      <c r="AE103" s="5"/>
      <c r="AF103" s="1">
        <f t="shared" si="20"/>
        <v>393.69088903329862</v>
      </c>
      <c r="AG103" s="1">
        <f t="shared" si="21"/>
        <v>0.38927066040786445</v>
      </c>
      <c r="AH103" s="1">
        <f t="shared" si="22"/>
        <v>110.31134302192731</v>
      </c>
      <c r="AI103" s="5">
        <f t="shared" si="23"/>
        <v>12168.592399301311</v>
      </c>
      <c r="AJ103" s="5"/>
      <c r="AK103" s="1">
        <f t="shared" si="24"/>
        <v>322.92297000665332</v>
      </c>
      <c r="AL103" s="1">
        <f t="shared" si="25"/>
        <v>0.13954226602401021</v>
      </c>
      <c r="AM103" s="1">
        <f t="shared" si="26"/>
        <v>39.543423995282012</v>
      </c>
      <c r="AN103" s="5">
        <f t="shared" si="27"/>
        <v>1563.6823812706452</v>
      </c>
      <c r="AO103" s="5"/>
      <c r="AP103">
        <v>600</v>
      </c>
      <c r="AQ103">
        <v>150</v>
      </c>
      <c r="AR103" s="1">
        <f t="shared" si="28"/>
        <v>92.71370268126671</v>
      </c>
      <c r="AT103" s="1">
        <f t="shared" si="29"/>
        <v>68.019675415215431</v>
      </c>
      <c r="AV103" s="1">
        <f t="shared" si="30"/>
        <v>99.129949752455133</v>
      </c>
    </row>
    <row r="104" spans="1:48" x14ac:dyDescent="0.2">
      <c r="A104">
        <v>86</v>
      </c>
      <c r="B104">
        <v>327.5162700364657</v>
      </c>
      <c r="C104">
        <v>66.005899719153319</v>
      </c>
      <c r="D104">
        <v>300</v>
      </c>
      <c r="E104">
        <v>408.69522942985759</v>
      </c>
      <c r="F104">
        <v>65.359420330839612</v>
      </c>
      <c r="G104">
        <v>400</v>
      </c>
      <c r="H104">
        <v>455.6298748619933</v>
      </c>
      <c r="I104">
        <v>65.71251282696052</v>
      </c>
      <c r="J104">
        <v>500</v>
      </c>
      <c r="K104">
        <v>401.15799735885298</v>
      </c>
      <c r="L104">
        <v>69.181390863743758</v>
      </c>
      <c r="M104">
        <v>600</v>
      </c>
      <c r="N104">
        <v>567.74934177667853</v>
      </c>
      <c r="O104">
        <v>65.672057175708844</v>
      </c>
      <c r="P104">
        <v>700</v>
      </c>
      <c r="R104">
        <v>327.5162700364657</v>
      </c>
      <c r="S104">
        <v>66.005899719153319</v>
      </c>
      <c r="T104">
        <v>300</v>
      </c>
      <c r="V104" s="1">
        <f>(8.314*T104/S104)*(1+(V$11+$V$12/$T104+$V$13/($T104^2))/S104+(V$14+$V$15/$T104+$V$16/($T104^2))/(S104^2) + (W$11+$W$12/$T104+$W$13/($T104^2))/(S104^3)  )</f>
        <v>395.13521878884978</v>
      </c>
      <c r="W104" s="1">
        <f>(ABS(V104-$R104)/$R104)</f>
        <v>0.20645981570581329</v>
      </c>
      <c r="X104" s="1">
        <f t="shared" si="15"/>
        <v>67.618948752384085</v>
      </c>
      <c r="Y104" s="5">
        <f>(V104-R104)^2</f>
        <v>4572.3222303775456</v>
      </c>
      <c r="Z104" s="5"/>
      <c r="AA104" s="1">
        <f t="shared" si="16"/>
        <v>268.88589407638329</v>
      </c>
      <c r="AB104" s="1">
        <f t="shared" si="17"/>
        <v>0.17901515534954796</v>
      </c>
      <c r="AC104" s="1">
        <f t="shared" si="18"/>
        <v>58.630375960082404</v>
      </c>
      <c r="AD104" s="5">
        <f t="shared" si="19"/>
        <v>3437.5209852206085</v>
      </c>
      <c r="AE104" s="5"/>
      <c r="AF104" s="1">
        <f t="shared" si="20"/>
        <v>395.70697894691483</v>
      </c>
      <c r="AG104" s="1">
        <f t="shared" si="21"/>
        <v>0.20820556152174294</v>
      </c>
      <c r="AH104" s="1">
        <f t="shared" si="22"/>
        <v>68.190708910449132</v>
      </c>
      <c r="AI104" s="5">
        <f t="shared" si="23"/>
        <v>4649.9727817096064</v>
      </c>
      <c r="AJ104" s="5"/>
      <c r="AK104" s="1">
        <f t="shared" si="24"/>
        <v>324.54389855030615</v>
      </c>
      <c r="AL104" s="1">
        <f t="shared" si="25"/>
        <v>9.0754926032486916E-3</v>
      </c>
      <c r="AM104" s="1">
        <f t="shared" si="26"/>
        <v>2.9723714861595454</v>
      </c>
      <c r="AN104" s="5">
        <f t="shared" si="27"/>
        <v>8.8349922517343042</v>
      </c>
      <c r="AO104" s="5"/>
      <c r="AP104">
        <v>600</v>
      </c>
      <c r="AQ104">
        <v>125</v>
      </c>
      <c r="AR104" s="1">
        <f t="shared" si="28"/>
        <v>127.32177317075808</v>
      </c>
      <c r="AT104" s="1">
        <f t="shared" si="29"/>
        <v>95.63743674299306</v>
      </c>
      <c r="AV104" s="1">
        <f t="shared" si="30"/>
        <v>134.77546116197328</v>
      </c>
    </row>
    <row r="105" spans="1:48" x14ac:dyDescent="0.2">
      <c r="A105">
        <v>87</v>
      </c>
      <c r="B105">
        <v>312.3031752672008</v>
      </c>
      <c r="C105">
        <v>64.173668904801502</v>
      </c>
      <c r="D105">
        <v>300</v>
      </c>
      <c r="E105">
        <v>435.37282783252118</v>
      </c>
      <c r="F105">
        <v>64.90004467202823</v>
      </c>
      <c r="G105">
        <v>400</v>
      </c>
      <c r="H105">
        <v>357.91916126817034</v>
      </c>
      <c r="I105">
        <v>65.145021108987279</v>
      </c>
      <c r="J105">
        <v>500</v>
      </c>
      <c r="K105">
        <v>513.51913124024338</v>
      </c>
      <c r="L105">
        <v>68.037542150916167</v>
      </c>
      <c r="M105">
        <v>600</v>
      </c>
      <c r="N105">
        <v>457.33251259942631</v>
      </c>
      <c r="O105">
        <v>65.291374250681784</v>
      </c>
      <c r="P105">
        <v>700</v>
      </c>
      <c r="R105">
        <v>312.3031752672008</v>
      </c>
      <c r="S105">
        <v>64.173668904801502</v>
      </c>
      <c r="T105">
        <v>300</v>
      </c>
      <c r="V105" s="1">
        <f>(8.314*T105/S105)*(1+(V$11+$V$12/$T105+$V$13/($T105^2))/S105+(V$14+$V$15/$T105+$V$16/($T105^2))/(S105^2) + (W$11+$W$12/$T105+$W$13/($T105^2))/(S105^3)  )</f>
        <v>420.6461363567177</v>
      </c>
      <c r="W105" s="1">
        <f>(ABS(V105-$R105)/$R105)</f>
        <v>0.34691597674862151</v>
      </c>
      <c r="X105" s="1">
        <f t="shared" si="15"/>
        <v>108.3429610895169</v>
      </c>
      <c r="Y105" s="5">
        <f>(V105-R105)^2</f>
        <v>11738.197217644574</v>
      </c>
      <c r="Z105" s="5"/>
      <c r="AA105" s="1">
        <f t="shared" si="16"/>
        <v>289.81000856135546</v>
      </c>
      <c r="AB105" s="1">
        <f t="shared" si="17"/>
        <v>7.202349667626852E-2</v>
      </c>
      <c r="AC105" s="1">
        <f t="shared" si="18"/>
        <v>22.49316670584534</v>
      </c>
      <c r="AD105" s="5">
        <f t="shared" si="19"/>
        <v>505.94254845694928</v>
      </c>
      <c r="AE105" s="5"/>
      <c r="AF105" s="1">
        <f t="shared" si="20"/>
        <v>420.79318282007137</v>
      </c>
      <c r="AG105" s="1">
        <f t="shared" si="21"/>
        <v>0.34738682198811627</v>
      </c>
      <c r="AH105" s="1">
        <f t="shared" si="22"/>
        <v>108.49000755287057</v>
      </c>
      <c r="AI105" s="5">
        <f t="shared" si="23"/>
        <v>11770.081738821913</v>
      </c>
      <c r="AJ105" s="5"/>
      <c r="AK105" s="1">
        <f t="shared" si="24"/>
        <v>344.75226744722289</v>
      </c>
      <c r="AL105" s="1">
        <f t="shared" si="25"/>
        <v>0.10390253686104617</v>
      </c>
      <c r="AM105" s="1">
        <f t="shared" si="26"/>
        <v>32.449092180022092</v>
      </c>
      <c r="AN105" s="5">
        <f t="shared" si="27"/>
        <v>1052.9435833075709</v>
      </c>
      <c r="AO105" s="5"/>
      <c r="AP105">
        <v>600</v>
      </c>
      <c r="AQ105">
        <v>100</v>
      </c>
      <c r="AR105" s="1">
        <f t="shared" si="28"/>
        <v>192.75404634325128</v>
      </c>
      <c r="AT105" s="1">
        <f t="shared" si="29"/>
        <v>152.59913364651737</v>
      </c>
      <c r="AV105" s="1">
        <f t="shared" si="30"/>
        <v>200.72193127368945</v>
      </c>
    </row>
    <row r="106" spans="1:48" x14ac:dyDescent="0.2">
      <c r="A106">
        <v>88</v>
      </c>
      <c r="B106">
        <v>360.62672492397775</v>
      </c>
      <c r="C106">
        <v>64.0224094439765</v>
      </c>
      <c r="D106">
        <v>300</v>
      </c>
      <c r="E106">
        <v>341.25340353216149</v>
      </c>
      <c r="F106">
        <v>63.941102226542384</v>
      </c>
      <c r="G106">
        <v>400</v>
      </c>
      <c r="H106">
        <v>379.29627175666405</v>
      </c>
      <c r="I106">
        <v>64.481776644605077</v>
      </c>
      <c r="J106">
        <v>500</v>
      </c>
      <c r="K106">
        <v>440.89469138813956</v>
      </c>
      <c r="L106">
        <v>67.251871844096186</v>
      </c>
      <c r="M106">
        <v>600</v>
      </c>
      <c r="N106">
        <v>467.95214937074286</v>
      </c>
      <c r="O106">
        <v>65.013563301202723</v>
      </c>
      <c r="P106">
        <v>700</v>
      </c>
      <c r="R106">
        <v>360.62672492397775</v>
      </c>
      <c r="S106">
        <v>64.0224094439765</v>
      </c>
      <c r="T106">
        <v>300</v>
      </c>
      <c r="V106" s="1">
        <f>(8.314*T106/S106)*(1+(V$11+$V$12/$T106+$V$13/($T106^2))/S106+(V$14+$V$15/$T106+$V$16/($T106^2))/(S106^2) + (W$11+$W$12/$T106+$W$13/($T106^2))/(S106^3)  )</f>
        <v>422.87007778138235</v>
      </c>
      <c r="W106" s="1">
        <f>(ABS(V106-$R106)/$R106)</f>
        <v>0.17259772655652703</v>
      </c>
      <c r="X106" s="1">
        <f t="shared" si="15"/>
        <v>62.243352857404602</v>
      </c>
      <c r="Y106" s="5">
        <f>(V106-R106)^2</f>
        <v>3874.2349749313776</v>
      </c>
      <c r="Z106" s="5"/>
      <c r="AA106" s="1">
        <f t="shared" si="16"/>
        <v>291.64889362605692</v>
      </c>
      <c r="AB106" s="1">
        <f t="shared" si="17"/>
        <v>0.19127210084738386</v>
      </c>
      <c r="AC106" s="1">
        <f t="shared" si="18"/>
        <v>68.977831297920829</v>
      </c>
      <c r="AD106" s="5">
        <f t="shared" si="19"/>
        <v>4757.941210564426</v>
      </c>
      <c r="AE106" s="5"/>
      <c r="AF106" s="1">
        <f t="shared" si="20"/>
        <v>422.98027091548084</v>
      </c>
      <c r="AG106" s="1">
        <f t="shared" si="21"/>
        <v>0.17290328664534663</v>
      </c>
      <c r="AH106" s="1">
        <f t="shared" si="22"/>
        <v>62.353545991503097</v>
      </c>
      <c r="AI106" s="5">
        <f t="shared" si="23"/>
        <v>3887.9646977144921</v>
      </c>
      <c r="AJ106" s="5"/>
      <c r="AK106" s="1">
        <f t="shared" si="24"/>
        <v>346.51761375457363</v>
      </c>
      <c r="AL106" s="1">
        <f t="shared" si="25"/>
        <v>3.912386463420979E-2</v>
      </c>
      <c r="AM106" s="1">
        <f t="shared" si="26"/>
        <v>14.109111169404116</v>
      </c>
      <c r="AN106" s="5">
        <f t="shared" si="27"/>
        <v>199.06701799060397</v>
      </c>
      <c r="AO106" s="5"/>
      <c r="AP106">
        <v>600</v>
      </c>
      <c r="AQ106">
        <v>75</v>
      </c>
      <c r="AR106" s="1">
        <f t="shared" si="28"/>
        <v>348.96945149836131</v>
      </c>
      <c r="AT106" s="1">
        <f t="shared" si="29"/>
        <v>306.57066772262408</v>
      </c>
      <c r="AV106" s="1">
        <f t="shared" si="30"/>
        <v>354.6376841811786</v>
      </c>
    </row>
    <row r="107" spans="1:48" x14ac:dyDescent="0.2">
      <c r="A107">
        <v>89</v>
      </c>
      <c r="B107">
        <v>378.15093557838992</v>
      </c>
      <c r="C107">
        <v>63.715821173401203</v>
      </c>
      <c r="D107">
        <v>300</v>
      </c>
      <c r="E107">
        <v>433.49895727729171</v>
      </c>
      <c r="F107">
        <v>63.561126892411401</v>
      </c>
      <c r="G107">
        <v>400</v>
      </c>
      <c r="H107">
        <v>501.37931679980761</v>
      </c>
      <c r="I107">
        <v>62.845596471961166</v>
      </c>
      <c r="J107">
        <v>500</v>
      </c>
      <c r="K107">
        <v>494.19213142507277</v>
      </c>
      <c r="L107">
        <v>67.23105815230106</v>
      </c>
      <c r="M107">
        <v>600</v>
      </c>
      <c r="N107">
        <v>506.76048796608387</v>
      </c>
      <c r="O107">
        <v>63.987752691483017</v>
      </c>
      <c r="P107">
        <v>700</v>
      </c>
      <c r="R107">
        <v>378.15093557838992</v>
      </c>
      <c r="S107">
        <v>63.715821173401203</v>
      </c>
      <c r="T107">
        <v>300</v>
      </c>
      <c r="V107" s="1">
        <f>(8.314*T107/S107)*(1+(V$11+$V$12/$T107+$V$13/($T107^2))/S107+(V$14+$V$15/$T107+$V$16/($T107^2))/(S107^2) + (W$11+$W$12/$T107+$W$13/($T107^2))/(S107^3)  )</f>
        <v>427.43620830683756</v>
      </c>
      <c r="W107" s="1">
        <f>(ABS(V107-$R107)/$R107)</f>
        <v>0.13033227764745514</v>
      </c>
      <c r="X107" s="1">
        <f t="shared" si="15"/>
        <v>49.285272728447637</v>
      </c>
      <c r="Y107" s="5">
        <f>(V107-R107)^2</f>
        <v>2429.0381079174645</v>
      </c>
      <c r="Z107" s="5"/>
      <c r="AA107" s="1">
        <f t="shared" si="16"/>
        <v>295.43169140108103</v>
      </c>
      <c r="AB107" s="1">
        <f t="shared" si="17"/>
        <v>0.21874663367099184</v>
      </c>
      <c r="AC107" s="1">
        <f t="shared" si="18"/>
        <v>82.719244177308894</v>
      </c>
      <c r="AD107" s="5">
        <f t="shared" si="19"/>
        <v>6842.4733572652513</v>
      </c>
      <c r="AE107" s="5"/>
      <c r="AF107" s="1">
        <f t="shared" si="20"/>
        <v>427.47085781271534</v>
      </c>
      <c r="AG107" s="1">
        <f t="shared" si="21"/>
        <v>0.13042390641950824</v>
      </c>
      <c r="AH107" s="1">
        <f t="shared" si="22"/>
        <v>49.319922234325418</v>
      </c>
      <c r="AI107" s="5">
        <f t="shared" si="23"/>
        <v>2432.4547291999065</v>
      </c>
      <c r="AJ107" s="5"/>
      <c r="AK107" s="1">
        <f t="shared" si="24"/>
        <v>350.14408267507162</v>
      </c>
      <c r="AL107" s="1">
        <f t="shared" si="25"/>
        <v>7.4062630204738814E-2</v>
      </c>
      <c r="AM107" s="1">
        <f t="shared" si="26"/>
        <v>28.006852903318304</v>
      </c>
      <c r="AN107" s="5">
        <f t="shared" si="27"/>
        <v>784.38380954810896</v>
      </c>
      <c r="AO107" s="5"/>
      <c r="AP107">
        <v>600</v>
      </c>
      <c r="AQ107">
        <v>60</v>
      </c>
      <c r="AR107" s="1">
        <f t="shared" si="28"/>
        <v>588.18622612939168</v>
      </c>
      <c r="AT107" s="1">
        <f t="shared" si="29"/>
        <v>569.72852924058532</v>
      </c>
      <c r="AV107" s="1">
        <f t="shared" si="30"/>
        <v>588.45856993804</v>
      </c>
    </row>
    <row r="108" spans="1:48" x14ac:dyDescent="0.2">
      <c r="A108">
        <v>90</v>
      </c>
      <c r="B108">
        <v>412.55997785099225</v>
      </c>
      <c r="C108">
        <v>62.376152638456183</v>
      </c>
      <c r="D108">
        <v>300</v>
      </c>
      <c r="E108">
        <v>377.16746851258466</v>
      </c>
      <c r="F108">
        <v>63.341727909454633</v>
      </c>
      <c r="G108">
        <v>400</v>
      </c>
      <c r="H108">
        <v>599.57690342821036</v>
      </c>
      <c r="I108">
        <v>61.803262488118534</v>
      </c>
      <c r="J108">
        <v>500</v>
      </c>
      <c r="K108">
        <v>422.10435185510738</v>
      </c>
      <c r="L108">
        <v>67.026437930767102</v>
      </c>
      <c r="M108">
        <v>600</v>
      </c>
      <c r="N108">
        <v>618.23468169011437</v>
      </c>
      <c r="O108">
        <v>63.390593262980893</v>
      </c>
      <c r="P108">
        <v>700</v>
      </c>
      <c r="R108">
        <v>412.55997785099225</v>
      </c>
      <c r="S108">
        <v>62.376152638456183</v>
      </c>
      <c r="T108">
        <v>300</v>
      </c>
      <c r="V108" s="1">
        <f>(8.314*T108/S108)*(1+(V$11+$V$12/$T108+$V$13/($T108^2))/S108+(V$14+$V$15/$T108+$V$16/($T108^2))/(S108^2) + (W$11+$W$12/$T108+$W$13/($T108^2))/(S108^3)  )</f>
        <v>448.35002835617013</v>
      </c>
      <c r="W108" s="1">
        <f>(ABS(V108-$R108)/$R108)</f>
        <v>8.6751145110116487E-2</v>
      </c>
      <c r="X108" s="1">
        <f t="shared" si="15"/>
        <v>35.790050505177874</v>
      </c>
      <c r="Y108" s="5">
        <f>(V108-R108)^2</f>
        <v>1280.9277151631829</v>
      </c>
      <c r="Z108" s="5"/>
      <c r="AA108" s="1">
        <f t="shared" si="16"/>
        <v>312.87971249835675</v>
      </c>
      <c r="AB108" s="1">
        <f t="shared" si="17"/>
        <v>0.24161399724681451</v>
      </c>
      <c r="AC108" s="1">
        <f t="shared" si="18"/>
        <v>99.680265352635502</v>
      </c>
      <c r="AD108" s="5">
        <f t="shared" si="19"/>
        <v>9936.1553007718248</v>
      </c>
      <c r="AE108" s="5"/>
      <c r="AF108" s="1">
        <f t="shared" si="20"/>
        <v>448.04126415866716</v>
      </c>
      <c r="AG108" s="1">
        <f t="shared" si="21"/>
        <v>8.6002734662958463E-2</v>
      </c>
      <c r="AH108" s="1">
        <f t="shared" si="22"/>
        <v>35.481286307674907</v>
      </c>
      <c r="AI108" s="5">
        <f t="shared" si="23"/>
        <v>1258.9216780471988</v>
      </c>
      <c r="AJ108" s="5"/>
      <c r="AK108" s="1">
        <f t="shared" si="24"/>
        <v>366.7878647941705</v>
      </c>
      <c r="AL108" s="1">
        <f t="shared" si="25"/>
        <v>0.11094656659438171</v>
      </c>
      <c r="AM108" s="1">
        <f t="shared" si="26"/>
        <v>45.772113056821752</v>
      </c>
      <c r="AN108" s="5">
        <f t="shared" si="27"/>
        <v>2095.0863336864722</v>
      </c>
      <c r="AO108" s="5"/>
      <c r="AP108">
        <v>600</v>
      </c>
      <c r="AQ108">
        <v>55</v>
      </c>
      <c r="AR108" s="1">
        <f t="shared" si="28"/>
        <v>733.77129634300195</v>
      </c>
      <c r="AT108" s="1">
        <f t="shared" si="29"/>
        <v>738.63956012353901</v>
      </c>
      <c r="AV108" s="1">
        <f t="shared" si="30"/>
        <v>731.29773394771712</v>
      </c>
    </row>
    <row r="109" spans="1:48" x14ac:dyDescent="0.2">
      <c r="A109">
        <v>91</v>
      </c>
      <c r="B109">
        <v>332.76850213187464</v>
      </c>
      <c r="C109">
        <v>61.53384304145613</v>
      </c>
      <c r="D109">
        <v>300</v>
      </c>
      <c r="E109">
        <v>486.25261767631167</v>
      </c>
      <c r="F109">
        <v>61.391395855272854</v>
      </c>
      <c r="G109">
        <v>400</v>
      </c>
      <c r="H109">
        <v>404.45404838911941</v>
      </c>
      <c r="I109">
        <v>61.774734143559265</v>
      </c>
      <c r="J109">
        <v>500</v>
      </c>
      <c r="K109">
        <v>462.41518002075526</v>
      </c>
      <c r="L109">
        <v>65.261889045588134</v>
      </c>
      <c r="M109">
        <v>600</v>
      </c>
      <c r="N109">
        <v>495.41578353107883</v>
      </c>
      <c r="O109">
        <v>62.793042871086641</v>
      </c>
      <c r="P109">
        <v>700</v>
      </c>
      <c r="R109">
        <v>332.76850213187464</v>
      </c>
      <c r="S109">
        <v>61.53384304145613</v>
      </c>
      <c r="T109">
        <v>300</v>
      </c>
      <c r="V109" s="1">
        <f>(8.314*T109/S109)*(1+(V$11+$V$12/$T109+$V$13/($T109^2))/S109+(V$14+$V$15/$T109+$V$16/($T109^2))/(S109^2) + (W$11+$W$12/$T109+$W$13/($T109^2))/(S109^3)  )</f>
        <v>462.35483997310303</v>
      </c>
      <c r="W109" s="1">
        <f>(ABS(V109-$R109)/$R109)</f>
        <v>0.3894188813275179</v>
      </c>
      <c r="X109" s="1">
        <f t="shared" si="15"/>
        <v>129.58633784122839</v>
      </c>
      <c r="Y109" s="5">
        <f>(V109-R109)^2</f>
        <v>16792.618955100981</v>
      </c>
      <c r="Z109" s="5"/>
      <c r="AA109" s="1">
        <f t="shared" si="16"/>
        <v>324.6723173740499</v>
      </c>
      <c r="AB109" s="1">
        <f t="shared" si="17"/>
        <v>2.4329780931658801E-2</v>
      </c>
      <c r="AC109" s="1">
        <f t="shared" si="18"/>
        <v>8.0961847578247443</v>
      </c>
      <c r="AD109" s="5">
        <f t="shared" si="19"/>
        <v>65.548207632833709</v>
      </c>
      <c r="AE109" s="5"/>
      <c r="AF109" s="1">
        <f t="shared" si="20"/>
        <v>461.819078645628</v>
      </c>
      <c r="AG109" s="1">
        <f t="shared" si="21"/>
        <v>0.38780886918982255</v>
      </c>
      <c r="AH109" s="1">
        <f t="shared" si="22"/>
        <v>129.05057651375336</v>
      </c>
      <c r="AI109" s="5">
        <f t="shared" si="23"/>
        <v>16654.051298532107</v>
      </c>
      <c r="AJ109" s="5"/>
      <c r="AK109" s="1">
        <f t="shared" si="24"/>
        <v>377.96540598402123</v>
      </c>
      <c r="AL109" s="1">
        <f t="shared" si="25"/>
        <v>0.13582085913358249</v>
      </c>
      <c r="AM109" s="1">
        <f t="shared" si="26"/>
        <v>45.19690385214659</v>
      </c>
      <c r="AN109" s="5">
        <f t="shared" si="27"/>
        <v>2042.7601178201833</v>
      </c>
      <c r="AO109" s="5"/>
      <c r="AP109">
        <v>600</v>
      </c>
      <c r="AQ109">
        <v>50</v>
      </c>
      <c r="AR109" s="1"/>
      <c r="AT109" s="1">
        <f t="shared" si="29"/>
        <v>992.2949737776853</v>
      </c>
      <c r="AV109" s="1"/>
    </row>
    <row r="110" spans="1:48" x14ac:dyDescent="0.2">
      <c r="A110">
        <v>92</v>
      </c>
      <c r="B110">
        <v>447.47502674933253</v>
      </c>
      <c r="C110">
        <v>61.410045959149087</v>
      </c>
      <c r="D110">
        <v>300</v>
      </c>
      <c r="E110">
        <v>374.38989807493795</v>
      </c>
      <c r="F110">
        <v>61.047270029710887</v>
      </c>
      <c r="G110">
        <v>400</v>
      </c>
      <c r="H110">
        <v>579.9433669677428</v>
      </c>
      <c r="I110">
        <v>61.712284426295867</v>
      </c>
      <c r="J110">
        <v>500</v>
      </c>
      <c r="K110">
        <v>484.13287658517112</v>
      </c>
      <c r="L110">
        <v>64.60667927877617</v>
      </c>
      <c r="M110">
        <v>600</v>
      </c>
      <c r="N110">
        <v>612.19917698425638</v>
      </c>
      <c r="O110">
        <v>62.299020361767234</v>
      </c>
      <c r="P110">
        <v>700</v>
      </c>
      <c r="R110">
        <v>447.47502674933253</v>
      </c>
      <c r="S110">
        <v>61.410045959149087</v>
      </c>
      <c r="T110">
        <v>300</v>
      </c>
      <c r="V110" s="1">
        <f>(8.314*T110/S110)*(1+(V$11+$V$12/$T110+$V$13/($T110^2))/S110+(V$14+$V$15/$T110+$V$16/($T110^2))/(S110^2) + (W$11+$W$12/$T110+$W$13/($T110^2))/(S110^3)  )</f>
        <v>464.47230656334762</v>
      </c>
      <c r="W110" s="1">
        <f>(ABS(V110-$R110)/$R110)</f>
        <v>3.7984867976859543E-2</v>
      </c>
      <c r="X110" s="1">
        <f t="shared" si="15"/>
        <v>16.997279814015087</v>
      </c>
      <c r="Y110" s="5">
        <f>(V110-R110)^2</f>
        <v>288.90752107592476</v>
      </c>
      <c r="Z110" s="5"/>
      <c r="AA110" s="1">
        <f t="shared" si="16"/>
        <v>326.46268086316007</v>
      </c>
      <c r="AB110" s="1">
        <f t="shared" si="17"/>
        <v>0.27043374189005054</v>
      </c>
      <c r="AC110" s="1">
        <f t="shared" si="18"/>
        <v>121.01234588617245</v>
      </c>
      <c r="AD110" s="5">
        <f t="shared" si="19"/>
        <v>14643.987856874639</v>
      </c>
      <c r="AE110" s="5"/>
      <c r="AF110" s="1">
        <f t="shared" si="20"/>
        <v>463.90246721251418</v>
      </c>
      <c r="AG110" s="1">
        <f t="shared" si="21"/>
        <v>3.6711412886029082E-2</v>
      </c>
      <c r="AH110" s="1">
        <f t="shared" si="22"/>
        <v>16.427440463181654</v>
      </c>
      <c r="AI110" s="5">
        <f t="shared" si="23"/>
        <v>269.86080017137789</v>
      </c>
      <c r="AJ110" s="5"/>
      <c r="AK110" s="1">
        <f t="shared" si="24"/>
        <v>379.65771037315892</v>
      </c>
      <c r="AL110" s="1">
        <f t="shared" si="25"/>
        <v>0.15155553343128497</v>
      </c>
      <c r="AM110" s="1">
        <f t="shared" si="26"/>
        <v>67.817316376173608</v>
      </c>
      <c r="AN110" s="5">
        <f t="shared" si="27"/>
        <v>4599.1884004660251</v>
      </c>
      <c r="AO110" s="5"/>
      <c r="AP110">
        <v>600</v>
      </c>
      <c r="AQ110">
        <v>45</v>
      </c>
      <c r="AR110" s="1"/>
      <c r="AT110" s="1">
        <f t="shared" si="29"/>
        <v>1392.0878701961788</v>
      </c>
      <c r="AV110" s="1"/>
    </row>
    <row r="111" spans="1:48" x14ac:dyDescent="0.2">
      <c r="A111">
        <v>93</v>
      </c>
      <c r="B111">
        <v>347.37246476181627</v>
      </c>
      <c r="C111">
        <v>60.997519815795314</v>
      </c>
      <c r="D111">
        <v>300</v>
      </c>
      <c r="E111">
        <v>417.85068047478126</v>
      </c>
      <c r="F111">
        <v>60.104700243947512</v>
      </c>
      <c r="G111">
        <v>400</v>
      </c>
      <c r="H111">
        <v>543.81948562547529</v>
      </c>
      <c r="I111">
        <v>61.46357594867797</v>
      </c>
      <c r="J111">
        <v>500</v>
      </c>
      <c r="K111">
        <v>565.478951314715</v>
      </c>
      <c r="L111">
        <v>64.132147388183142</v>
      </c>
      <c r="M111">
        <v>600</v>
      </c>
      <c r="N111">
        <v>661.29867512138173</v>
      </c>
      <c r="O111">
        <v>61.279984106710394</v>
      </c>
      <c r="P111">
        <v>700</v>
      </c>
      <c r="R111">
        <v>347.37246476181627</v>
      </c>
      <c r="S111">
        <v>60.997519815795314</v>
      </c>
      <c r="T111">
        <v>300</v>
      </c>
      <c r="V111" s="1">
        <f>(8.314*T111/S111)*(1+(V$11+$V$12/$T111+$V$13/($T111^2))/S111+(V$14+$V$15/$T111+$V$16/($T111^2))/(S111^2) + (W$11+$W$12/$T111+$W$13/($T111^2))/(S111^3)  )</f>
        <v>471.64178358788337</v>
      </c>
      <c r="W111" s="1">
        <f>(ABS(V111-$R111)/$R111)</f>
        <v>0.35774084428734193</v>
      </c>
      <c r="X111" s="1">
        <f t="shared" si="15"/>
        <v>124.26931882606709</v>
      </c>
      <c r="Y111" s="5">
        <f>(V111-R111)^2</f>
        <v>15442.863601494713</v>
      </c>
      <c r="Z111" s="5"/>
      <c r="AA111" s="1">
        <f t="shared" si="16"/>
        <v>332.53875760946994</v>
      </c>
      <c r="AB111" s="1">
        <f t="shared" si="17"/>
        <v>4.2702599247517785E-2</v>
      </c>
      <c r="AC111" s="1">
        <f t="shared" si="18"/>
        <v>14.833707152346335</v>
      </c>
      <c r="AD111" s="5">
        <f t="shared" si="19"/>
        <v>220.03886788157081</v>
      </c>
      <c r="AE111" s="5"/>
      <c r="AF111" s="1">
        <f t="shared" si="20"/>
        <v>470.95707464636899</v>
      </c>
      <c r="AG111" s="1">
        <f t="shared" si="21"/>
        <v>0.35576973543165341</v>
      </c>
      <c r="AH111" s="1">
        <f t="shared" si="22"/>
        <v>123.58460988455272</v>
      </c>
      <c r="AI111" s="5">
        <f t="shared" si="23"/>
        <v>15273.155800317085</v>
      </c>
      <c r="AJ111" s="5"/>
      <c r="AK111" s="1">
        <f t="shared" si="24"/>
        <v>385.39221612215675</v>
      </c>
      <c r="AL111" s="1">
        <f t="shared" si="25"/>
        <v>0.1094495252708345</v>
      </c>
      <c r="AM111" s="1">
        <f t="shared" si="26"/>
        <v>38.019751360340479</v>
      </c>
      <c r="AN111" s="5">
        <f t="shared" si="27"/>
        <v>1445.5014935021118</v>
      </c>
      <c r="AO111" s="5"/>
      <c r="AP111">
        <v>600</v>
      </c>
      <c r="AQ111">
        <v>40</v>
      </c>
      <c r="AR111" s="1"/>
      <c r="AT111" s="1">
        <f t="shared" si="29"/>
        <v>2060.5595838646395</v>
      </c>
      <c r="AV111" s="1"/>
    </row>
    <row r="112" spans="1:48" x14ac:dyDescent="0.2">
      <c r="A112">
        <v>94</v>
      </c>
      <c r="B112">
        <v>356.72560600336976</v>
      </c>
      <c r="C112">
        <v>60.77406258618042</v>
      </c>
      <c r="D112">
        <v>300</v>
      </c>
      <c r="E112">
        <v>495.60358835473841</v>
      </c>
      <c r="F112">
        <v>59.826738910419891</v>
      </c>
      <c r="G112">
        <v>400</v>
      </c>
      <c r="H112">
        <v>420.92503169786727</v>
      </c>
      <c r="I112">
        <v>61.409319603506226</v>
      </c>
      <c r="J112">
        <v>500</v>
      </c>
      <c r="K112">
        <v>559.04386981663663</v>
      </c>
      <c r="L112">
        <v>63.059563983546489</v>
      </c>
      <c r="M112">
        <v>600</v>
      </c>
      <c r="N112">
        <v>566.99714947875566</v>
      </c>
      <c r="O112">
        <v>60.520510147345838</v>
      </c>
      <c r="P112">
        <v>700</v>
      </c>
      <c r="R112">
        <v>356.72560600336976</v>
      </c>
      <c r="S112">
        <v>60.77406258618042</v>
      </c>
      <c r="T112">
        <v>300</v>
      </c>
      <c r="V112" s="1">
        <f>(8.314*T112/S112)*(1+(V$11+$V$12/$T112+$V$13/($T112^2))/S112+(V$14+$V$15/$T112+$V$16/($T112^2))/(S112^2) + (W$11+$W$12/$T112+$W$13/($T112^2))/(S112^3)  )</f>
        <v>475.59976014597282</v>
      </c>
      <c r="W112" s="1">
        <f>(ABS(V112-$R112)/$R112)</f>
        <v>0.33323695339515419</v>
      </c>
      <c r="X112" s="1">
        <f t="shared" si="15"/>
        <v>118.87415414260306</v>
      </c>
      <c r="Y112" s="5">
        <f>(V112-R112)^2</f>
        <v>14131.064523119352</v>
      </c>
      <c r="Z112" s="5"/>
      <c r="AA112" s="1">
        <f t="shared" si="16"/>
        <v>335.90236684082191</v>
      </c>
      <c r="AB112" s="1">
        <f t="shared" si="17"/>
        <v>5.8373267329598834E-2</v>
      </c>
      <c r="AC112" s="1">
        <f t="shared" si="18"/>
        <v>20.82323916254785</v>
      </c>
      <c r="AD112" s="5">
        <f t="shared" si="19"/>
        <v>433.60728922066647</v>
      </c>
      <c r="AE112" s="5"/>
      <c r="AF112" s="1">
        <f t="shared" si="20"/>
        <v>474.85199108369801</v>
      </c>
      <c r="AG112" s="1">
        <f t="shared" si="21"/>
        <v>0.33114075102086277</v>
      </c>
      <c r="AH112" s="1">
        <f t="shared" si="22"/>
        <v>118.12638508032825</v>
      </c>
      <c r="AI112" s="5">
        <f t="shared" si="23"/>
        <v>13953.842852145995</v>
      </c>
      <c r="AJ112" s="5"/>
      <c r="AK112" s="1">
        <f t="shared" si="24"/>
        <v>388.56105462776191</v>
      </c>
      <c r="AL112" s="1">
        <f t="shared" si="25"/>
        <v>8.9243519637027161E-2</v>
      </c>
      <c r="AM112" s="1">
        <f t="shared" si="26"/>
        <v>31.835448624392143</v>
      </c>
      <c r="AN112" s="5">
        <f t="shared" si="27"/>
        <v>1013.4957891163116</v>
      </c>
      <c r="AO112" s="5"/>
      <c r="AP112">
        <v>600</v>
      </c>
      <c r="AQ112">
        <v>35</v>
      </c>
      <c r="AR112" s="1"/>
      <c r="AT112" s="1">
        <f t="shared" si="29"/>
        <v>3263.9126510762826</v>
      </c>
      <c r="AV112" s="1"/>
    </row>
    <row r="113" spans="1:48" x14ac:dyDescent="0.2">
      <c r="A113">
        <v>95</v>
      </c>
      <c r="B113">
        <v>404.5940874291029</v>
      </c>
      <c r="C113">
        <v>59.953755427715087</v>
      </c>
      <c r="D113">
        <v>300</v>
      </c>
      <c r="E113">
        <v>409.26003170275544</v>
      </c>
      <c r="F113">
        <v>59.565984509256118</v>
      </c>
      <c r="G113">
        <v>400</v>
      </c>
      <c r="H113">
        <v>457.32611461410158</v>
      </c>
      <c r="I113">
        <v>59.832725129044057</v>
      </c>
      <c r="J113">
        <v>500</v>
      </c>
      <c r="K113">
        <v>612.72219147361125</v>
      </c>
      <c r="L113">
        <v>62.742215764432331</v>
      </c>
      <c r="M113">
        <v>600</v>
      </c>
      <c r="N113">
        <v>551.1644406161721</v>
      </c>
      <c r="O113">
        <v>60.215162767639328</v>
      </c>
      <c r="P113">
        <v>700</v>
      </c>
      <c r="R113">
        <v>404.5940874291029</v>
      </c>
      <c r="S113">
        <v>59.953755427715087</v>
      </c>
      <c r="T113">
        <v>300</v>
      </c>
      <c r="V113" s="1">
        <f>(8.314*T113/S113)*(1+(V$11+$V$12/$T113+$V$13/($T113^2))/S113+(V$14+$V$15/$T113+$V$16/($T113^2))/(S113^2) + (W$11+$W$12/$T113+$W$13/($T113^2))/(S113^3)  )</f>
        <v>490.59592747440985</v>
      </c>
      <c r="W113" s="1">
        <f>(ABS(V113-$R113)/$R113)</f>
        <v>0.21256326455926539</v>
      </c>
      <c r="X113" s="1">
        <f t="shared" si="15"/>
        <v>86.001840045306949</v>
      </c>
      <c r="Y113" s="5">
        <f>(V113-R113)^2</f>
        <v>7396.3164911785616</v>
      </c>
      <c r="Z113" s="5"/>
      <c r="AA113" s="1">
        <f t="shared" si="16"/>
        <v>348.70514903691844</v>
      </c>
      <c r="AB113" s="1">
        <f t="shared" si="17"/>
        <v>0.13813582582809711</v>
      </c>
      <c r="AC113" s="1">
        <f t="shared" si="18"/>
        <v>55.888938392184457</v>
      </c>
      <c r="AD113" s="5">
        <f t="shared" si="19"/>
        <v>3123.5734346053896</v>
      </c>
      <c r="AE113" s="5"/>
      <c r="AF113" s="1">
        <f t="shared" si="20"/>
        <v>489.61169780076938</v>
      </c>
      <c r="AG113" s="1">
        <f t="shared" si="21"/>
        <v>0.21013062971802357</v>
      </c>
      <c r="AH113" s="1">
        <f t="shared" si="22"/>
        <v>85.017610371666478</v>
      </c>
      <c r="AI113" s="5">
        <f t="shared" si="23"/>
        <v>7227.9940733084914</v>
      </c>
      <c r="AJ113" s="5"/>
      <c r="AK113" s="1">
        <f t="shared" si="24"/>
        <v>400.58728788588894</v>
      </c>
      <c r="AL113" s="1">
        <f t="shared" si="25"/>
        <v>9.9032577778736582E-3</v>
      </c>
      <c r="AM113" s="1">
        <f t="shared" si="26"/>
        <v>4.0067995432139583</v>
      </c>
      <c r="AN113" s="5">
        <f t="shared" si="27"/>
        <v>16.054442579499586</v>
      </c>
      <c r="AO113" s="5"/>
      <c r="AP113">
        <v>600</v>
      </c>
      <c r="AQ113">
        <v>30</v>
      </c>
      <c r="AR113" s="1"/>
      <c r="AT113" s="1">
        <f t="shared" si="29"/>
        <v>5646.0718329713754</v>
      </c>
      <c r="AV113" s="1"/>
    </row>
    <row r="114" spans="1:48" x14ac:dyDescent="0.2">
      <c r="A114">
        <v>96</v>
      </c>
      <c r="B114">
        <v>374.3392601843675</v>
      </c>
      <c r="C114">
        <v>59.087430542811681</v>
      </c>
      <c r="D114">
        <v>300</v>
      </c>
      <c r="E114">
        <v>531.54266888618474</v>
      </c>
      <c r="F114">
        <v>59.404224711462859</v>
      </c>
      <c r="G114">
        <v>400</v>
      </c>
      <c r="H114">
        <v>602.95518513134448</v>
      </c>
      <c r="I114">
        <v>59.326740949871279</v>
      </c>
      <c r="J114">
        <v>500</v>
      </c>
      <c r="K114">
        <v>598.62698416571152</v>
      </c>
      <c r="L114">
        <v>61.995353390391507</v>
      </c>
      <c r="M114">
        <v>600</v>
      </c>
      <c r="N114">
        <v>590.10339384343058</v>
      </c>
      <c r="O114">
        <v>58.891702746316049</v>
      </c>
      <c r="P114">
        <v>700</v>
      </c>
      <c r="R114">
        <v>374.3392601843675</v>
      </c>
      <c r="S114">
        <v>59.087430542811681</v>
      </c>
      <c r="T114">
        <v>300</v>
      </c>
      <c r="V114" s="1">
        <f>(8.314*T114/S114)*(1+(V$11+$V$12/$T114+$V$13/($T114^2))/S114+(V$14+$V$15/$T114+$V$16/($T114^2))/(S114^2) + (W$11+$W$12/$T114+$W$13/($T114^2))/(S114^3)  )</f>
        <v>507.27272585565362</v>
      </c>
      <c r="W114" s="1">
        <f>(ABS(V114-$R114)/$R114)</f>
        <v>0.35511494467829652</v>
      </c>
      <c r="X114" s="1">
        <f t="shared" si="15"/>
        <v>132.93346567128611</v>
      </c>
      <c r="Y114" s="5">
        <f>(V114-R114)^2</f>
        <v>17671.306295379003</v>
      </c>
      <c r="Z114" s="5"/>
      <c r="AA114" s="1">
        <f t="shared" si="16"/>
        <v>363.04880620686998</v>
      </c>
      <c r="AB114" s="1">
        <f t="shared" si="17"/>
        <v>3.0161020171746902E-2</v>
      </c>
      <c r="AC114" s="1">
        <f t="shared" si="18"/>
        <v>11.290453977497521</v>
      </c>
      <c r="AD114" s="5">
        <f t="shared" si="19"/>
        <v>127.47435101798958</v>
      </c>
      <c r="AE114" s="5"/>
      <c r="AF114" s="1">
        <f t="shared" si="20"/>
        <v>506.03052659905575</v>
      </c>
      <c r="AG114" s="1">
        <f t="shared" si="21"/>
        <v>0.35179656643502577</v>
      </c>
      <c r="AH114" s="1">
        <f t="shared" si="22"/>
        <v>131.69126641468824</v>
      </c>
      <c r="AI114" s="5">
        <f t="shared" si="23"/>
        <v>17342.589649904396</v>
      </c>
      <c r="AJ114" s="5"/>
      <c r="AK114" s="1">
        <f t="shared" si="24"/>
        <v>413.99912798496973</v>
      </c>
      <c r="AL114" s="1">
        <f t="shared" si="25"/>
        <v>0.1059463220103314</v>
      </c>
      <c r="AM114" s="1">
        <f t="shared" si="26"/>
        <v>39.659867800602228</v>
      </c>
      <c r="AN114" s="5">
        <f t="shared" si="27"/>
        <v>1572.9051139612454</v>
      </c>
      <c r="AO114" s="5"/>
      <c r="AP114">
        <v>600</v>
      </c>
      <c r="AQ114">
        <v>25</v>
      </c>
      <c r="AR114" s="1"/>
      <c r="AT114" s="1">
        <f t="shared" si="29"/>
        <v>11001.648698239695</v>
      </c>
      <c r="AV114" s="1"/>
    </row>
    <row r="115" spans="1:48" x14ac:dyDescent="0.2">
      <c r="A115">
        <v>97</v>
      </c>
      <c r="B115">
        <v>434.51480376243518</v>
      </c>
      <c r="C115">
        <v>58.735328792925941</v>
      </c>
      <c r="D115">
        <v>300</v>
      </c>
      <c r="E115">
        <v>455.83583084057364</v>
      </c>
      <c r="F115">
        <v>58.406497937438978</v>
      </c>
      <c r="G115">
        <v>400</v>
      </c>
      <c r="H115">
        <v>449.68535030424613</v>
      </c>
      <c r="I115">
        <v>59.226732279294005</v>
      </c>
      <c r="J115">
        <v>500</v>
      </c>
      <c r="K115">
        <v>536.52117186291559</v>
      </c>
      <c r="L115">
        <v>61.616311811601626</v>
      </c>
      <c r="M115">
        <v>600</v>
      </c>
      <c r="N115">
        <v>724.76530896188012</v>
      </c>
      <c r="O115">
        <v>58.164293241768767</v>
      </c>
      <c r="P115">
        <v>700</v>
      </c>
      <c r="R115">
        <v>434.51480376243518</v>
      </c>
      <c r="S115">
        <v>58.735328792925941</v>
      </c>
      <c r="T115">
        <v>300</v>
      </c>
      <c r="V115" s="1">
        <f>(8.314*T115/S115)*(1+(V$11+$V$12/$T115+$V$13/($T115^2))/S115+(V$14+$V$15/$T115+$V$16/($T115^2))/(S115^2) + (W$11+$W$12/$T115+$W$13/($T115^2))/(S115^3)  )</f>
        <v>514.31152165268941</v>
      </c>
      <c r="W115" s="1">
        <f>(ABS(V115-$R115)/$R115)</f>
        <v>0.18364556788238209</v>
      </c>
      <c r="X115" s="1">
        <f t="shared" si="15"/>
        <v>79.796717890254229</v>
      </c>
      <c r="Y115" s="5">
        <f>(V115-R115)^2</f>
        <v>6367.5161860568196</v>
      </c>
      <c r="Z115" s="5"/>
      <c r="AA115" s="1">
        <f t="shared" si="16"/>
        <v>369.13543720713898</v>
      </c>
      <c r="AB115" s="1">
        <f t="shared" si="17"/>
        <v>0.15046522233346379</v>
      </c>
      <c r="AC115" s="1">
        <f t="shared" si="18"/>
        <v>65.379366555296201</v>
      </c>
      <c r="AD115" s="5">
        <f t="shared" si="19"/>
        <v>4274.4615711717834</v>
      </c>
      <c r="AE115" s="5"/>
      <c r="AF115" s="1">
        <f t="shared" si="20"/>
        <v>512.96214908168542</v>
      </c>
      <c r="AG115" s="1">
        <f t="shared" si="21"/>
        <v>0.18054009815081057</v>
      </c>
      <c r="AH115" s="1">
        <f t="shared" si="22"/>
        <v>78.447345319250246</v>
      </c>
      <c r="AI115" s="5">
        <f t="shared" si="23"/>
        <v>6153.9859876376931</v>
      </c>
      <c r="AJ115" s="5"/>
      <c r="AK115" s="1">
        <f t="shared" si="24"/>
        <v>419.67203596844075</v>
      </c>
      <c r="AL115" s="1">
        <f t="shared" si="25"/>
        <v>3.4159406458587539E-2</v>
      </c>
      <c r="AM115" s="1">
        <f t="shared" si="26"/>
        <v>14.842767793994426</v>
      </c>
      <c r="AN115" s="5">
        <f t="shared" si="27"/>
        <v>220.30775578643815</v>
      </c>
      <c r="AO115" s="5"/>
      <c r="AP115">
        <v>700</v>
      </c>
      <c r="AQ115">
        <v>1000</v>
      </c>
      <c r="AR115" s="1">
        <f t="shared" si="28"/>
        <v>7.1509581270685221</v>
      </c>
      <c r="AT115" s="1">
        <f t="shared" si="29"/>
        <v>6.3802427004280338</v>
      </c>
      <c r="AV115" s="1">
        <f t="shared" si="30"/>
        <v>7.4942263300758727</v>
      </c>
    </row>
    <row r="116" spans="1:48" x14ac:dyDescent="0.2">
      <c r="A116">
        <v>98</v>
      </c>
      <c r="B116">
        <v>399.53839200595485</v>
      </c>
      <c r="C116">
        <v>57.143635683800007</v>
      </c>
      <c r="D116">
        <v>300</v>
      </c>
      <c r="E116">
        <v>535.0898066644969</v>
      </c>
      <c r="F116">
        <v>57.940169765293348</v>
      </c>
      <c r="G116">
        <v>400</v>
      </c>
      <c r="H116">
        <v>675.40139477777609</v>
      </c>
      <c r="I116">
        <v>58.986687705167107</v>
      </c>
      <c r="J116">
        <v>500</v>
      </c>
      <c r="K116">
        <v>516.50333401456464</v>
      </c>
      <c r="L116">
        <v>61.232122592264282</v>
      </c>
      <c r="M116">
        <v>600</v>
      </c>
      <c r="N116">
        <v>728.45145710683971</v>
      </c>
      <c r="O116">
        <v>57.676044324121463</v>
      </c>
      <c r="P116">
        <v>700</v>
      </c>
      <c r="R116">
        <v>399.53839200595485</v>
      </c>
      <c r="S116">
        <v>57.143635683800007</v>
      </c>
      <c r="T116">
        <v>300</v>
      </c>
      <c r="V116" s="1">
        <f>(8.314*T116/S116)*(1+(V$11+$V$12/$T116+$V$13/($T116^2))/S116+(V$14+$V$15/$T116+$V$16/($T116^2))/(S116^2) + (W$11+$W$12/$T116+$W$13/($T116^2))/(S116^3)  )</f>
        <v>548.16903687163119</v>
      </c>
      <c r="W116" s="1">
        <f>(ABS(V116-$R116)/$R116)</f>
        <v>0.37200591442401637</v>
      </c>
      <c r="X116" s="1">
        <f t="shared" si="15"/>
        <v>148.63064486567635</v>
      </c>
      <c r="Y116" s="5">
        <f>(V116-R116)^2</f>
        <v>22091.068593186803</v>
      </c>
      <c r="Z116" s="5"/>
      <c r="AA116" s="1">
        <f t="shared" si="16"/>
        <v>398.67236816065929</v>
      </c>
      <c r="AB116" s="1">
        <f t="shared" si="17"/>
        <v>2.1675610219772088E-3</v>
      </c>
      <c r="AC116" s="1">
        <f t="shared" si="18"/>
        <v>0.8660238452955582</v>
      </c>
      <c r="AD116" s="5">
        <f t="shared" si="19"/>
        <v>0.74999730062050496</v>
      </c>
      <c r="AE116" s="5"/>
      <c r="AF116" s="1">
        <f t="shared" si="20"/>
        <v>546.31973147248129</v>
      </c>
      <c r="AG116" s="1">
        <f t="shared" si="21"/>
        <v>0.3673773094234678</v>
      </c>
      <c r="AH116" s="1">
        <f t="shared" si="22"/>
        <v>146.78133946652645</v>
      </c>
      <c r="AI116" s="5">
        <f t="shared" si="23"/>
        <v>21544.761615587675</v>
      </c>
      <c r="AJ116" s="5"/>
      <c r="AK116" s="1">
        <f t="shared" si="24"/>
        <v>447.06234602251374</v>
      </c>
      <c r="AL116" s="1">
        <f t="shared" si="25"/>
        <v>0.11894715243247657</v>
      </c>
      <c r="AM116" s="1">
        <f t="shared" si="26"/>
        <v>47.523954016558889</v>
      </c>
      <c r="AN116" s="5">
        <f t="shared" si="27"/>
        <v>2258.526205368004</v>
      </c>
      <c r="AO116" s="5"/>
      <c r="AP116">
        <v>700</v>
      </c>
      <c r="AQ116">
        <v>700</v>
      </c>
      <c r="AR116" s="1">
        <f t="shared" si="28"/>
        <v>11.013214641456766</v>
      </c>
      <c r="AT116" s="1">
        <f t="shared" si="29"/>
        <v>9.4816145101701235</v>
      </c>
      <c r="AV116" s="1">
        <f t="shared" si="30"/>
        <v>11.682916888661923</v>
      </c>
    </row>
    <row r="117" spans="1:48" x14ac:dyDescent="0.2">
      <c r="A117">
        <v>99</v>
      </c>
      <c r="B117">
        <v>415.2042701369333</v>
      </c>
      <c r="C117">
        <v>56.502836622888054</v>
      </c>
      <c r="D117">
        <v>300</v>
      </c>
      <c r="E117">
        <v>442.49342621798712</v>
      </c>
      <c r="F117">
        <v>57.929121394265394</v>
      </c>
      <c r="G117">
        <v>400</v>
      </c>
      <c r="H117">
        <v>641.0961955217075</v>
      </c>
      <c r="I117">
        <v>58.133454833011463</v>
      </c>
      <c r="J117">
        <v>500</v>
      </c>
      <c r="K117">
        <v>711.12757396024449</v>
      </c>
      <c r="L117">
        <v>60.820920850293348</v>
      </c>
      <c r="M117">
        <v>600</v>
      </c>
      <c r="N117">
        <v>857.81146313810007</v>
      </c>
      <c r="O117">
        <v>57.273695453789038</v>
      </c>
      <c r="P117">
        <v>700</v>
      </c>
      <c r="R117">
        <v>415.2042701369333</v>
      </c>
      <c r="S117">
        <v>56.502836622888054</v>
      </c>
      <c r="T117">
        <v>300</v>
      </c>
      <c r="V117" s="1">
        <f>(8.314*T117/S117)*(1+(V$11+$V$12/$T117+$V$13/($T117^2))/S117+(V$14+$V$15/$T117+$V$16/($T117^2))/(S117^2) + (W$11+$W$12/$T117+$W$13/($T117^2))/(S117^3)  )</f>
        <v>562.8156122002008</v>
      </c>
      <c r="W117" s="1">
        <f>(ABS(V117-$R117)/$R117)</f>
        <v>0.35551499028318195</v>
      </c>
      <c r="X117" s="1">
        <f t="shared" si="15"/>
        <v>147.6113420632675</v>
      </c>
      <c r="Y117" s="5">
        <f>(V117-R117)^2</f>
        <v>21789.108305718964</v>
      </c>
      <c r="Z117" s="5"/>
      <c r="AA117" s="1">
        <f t="shared" si="16"/>
        <v>411.5779193001099</v>
      </c>
      <c r="AB117" s="1">
        <f t="shared" si="17"/>
        <v>8.733895813806165E-3</v>
      </c>
      <c r="AC117" s="1">
        <f t="shared" si="18"/>
        <v>3.6263508368234056</v>
      </c>
      <c r="AD117" s="5">
        <f t="shared" si="19"/>
        <v>13.150420391729815</v>
      </c>
      <c r="AE117" s="5"/>
      <c r="AF117" s="1">
        <f t="shared" si="20"/>
        <v>560.75864863118784</v>
      </c>
      <c r="AG117" s="1">
        <f t="shared" si="21"/>
        <v>0.35056089005599839</v>
      </c>
      <c r="AH117" s="1">
        <f t="shared" si="22"/>
        <v>145.55437849425454</v>
      </c>
      <c r="AI117" s="5">
        <f t="shared" si="23"/>
        <v>21186.077098848706</v>
      </c>
      <c r="AJ117" s="5"/>
      <c r="AK117" s="1">
        <f t="shared" si="24"/>
        <v>458.96484391043299</v>
      </c>
      <c r="AL117" s="1">
        <f t="shared" si="25"/>
        <v>0.10539528834582448</v>
      </c>
      <c r="AM117" s="1">
        <f t="shared" si="26"/>
        <v>43.760573773499686</v>
      </c>
      <c r="AN117" s="5">
        <f t="shared" si="27"/>
        <v>1914.9878169859087</v>
      </c>
      <c r="AO117" s="5"/>
      <c r="AP117">
        <v>700</v>
      </c>
      <c r="AQ117">
        <v>500</v>
      </c>
      <c r="AR117" s="1">
        <f t="shared" si="28"/>
        <v>16.892804747434667</v>
      </c>
      <c r="AT117" s="1">
        <f t="shared" si="29"/>
        <v>13.99984782763681</v>
      </c>
      <c r="AV117" s="1">
        <f t="shared" si="30"/>
        <v>18.126839609591052</v>
      </c>
    </row>
    <row r="118" spans="1:48" x14ac:dyDescent="0.2">
      <c r="A118">
        <v>100</v>
      </c>
      <c r="B118">
        <v>486.95599132772435</v>
      </c>
      <c r="C118">
        <v>56.251464234928513</v>
      </c>
      <c r="D118">
        <v>300</v>
      </c>
      <c r="E118">
        <v>582.4439845285882</v>
      </c>
      <c r="F118">
        <v>56.331763845135477</v>
      </c>
      <c r="G118">
        <v>400</v>
      </c>
      <c r="H118">
        <v>487.28957282401518</v>
      </c>
      <c r="I118">
        <v>57.751808089956434</v>
      </c>
      <c r="J118">
        <v>500</v>
      </c>
      <c r="K118">
        <v>644.35948728619064</v>
      </c>
      <c r="L118">
        <v>60.806540450657295</v>
      </c>
      <c r="M118">
        <v>600</v>
      </c>
      <c r="N118">
        <v>772.00031492420794</v>
      </c>
      <c r="O118">
        <v>56.949312870562537</v>
      </c>
      <c r="P118">
        <v>700</v>
      </c>
      <c r="R118">
        <v>486.95599132772435</v>
      </c>
      <c r="S118">
        <v>56.251464234928513</v>
      </c>
      <c r="T118">
        <v>300</v>
      </c>
      <c r="V118" s="1">
        <f>(8.314*T118/S118)*(1+(V$11+$V$12/$T118+$V$13/($T118^2))/S118+(V$14+$V$15/$T118+$V$16/($T118^2))/(S118^2) + (W$11+$W$12/$T118+$W$13/($T118^2))/(S118^3)  )</f>
        <v>568.73237027371852</v>
      </c>
      <c r="W118" s="1">
        <f>(ABS(V118-$R118)/$R118)</f>
        <v>0.16793381825537118</v>
      </c>
      <c r="X118" s="1">
        <f t="shared" si="15"/>
        <v>81.776378945994168</v>
      </c>
      <c r="Y118" s="5">
        <f>(V118-R118)^2</f>
        <v>6687.3761535188378</v>
      </c>
      <c r="Z118" s="5"/>
      <c r="AA118" s="1">
        <f t="shared" si="16"/>
        <v>416.81247289210978</v>
      </c>
      <c r="AB118" s="1">
        <f t="shared" si="17"/>
        <v>0.14404488225796888</v>
      </c>
      <c r="AC118" s="1">
        <f t="shared" si="18"/>
        <v>70.143518435614567</v>
      </c>
      <c r="AD118" s="5">
        <f t="shared" si="19"/>
        <v>4920.113178527401</v>
      </c>
      <c r="AE118" s="5"/>
      <c r="AF118" s="1">
        <f t="shared" si="20"/>
        <v>566.59308581931066</v>
      </c>
      <c r="AG118" s="1">
        <f t="shared" si="21"/>
        <v>0.16354064003699681</v>
      </c>
      <c r="AH118" s="1">
        <f t="shared" si="22"/>
        <v>79.637094491586311</v>
      </c>
      <c r="AI118" s="5">
        <f t="shared" si="23"/>
        <v>6342.0668190618471</v>
      </c>
      <c r="AJ118" s="5"/>
      <c r="AK118" s="1">
        <f t="shared" si="24"/>
        <v>463.78237014466163</v>
      </c>
      <c r="AL118" s="1">
        <f t="shared" si="25"/>
        <v>4.758873819352339E-2</v>
      </c>
      <c r="AM118" s="1">
        <f t="shared" si="26"/>
        <v>23.173621183062721</v>
      </c>
      <c r="AN118" s="5">
        <f t="shared" si="27"/>
        <v>537.01671873609325</v>
      </c>
      <c r="AO118" s="5"/>
      <c r="AP118">
        <v>700</v>
      </c>
      <c r="AQ118">
        <v>450</v>
      </c>
      <c r="AR118" s="1">
        <f t="shared" si="28"/>
        <v>19.403604995345802</v>
      </c>
      <c r="AT118" s="1">
        <f t="shared" si="29"/>
        <v>15.884786325810769</v>
      </c>
      <c r="AV118" s="1">
        <f t="shared" si="30"/>
        <v>20.890149428733714</v>
      </c>
    </row>
    <row r="119" spans="1:48" x14ac:dyDescent="0.2">
      <c r="A119">
        <v>101</v>
      </c>
      <c r="B119">
        <v>546.36386309325519</v>
      </c>
      <c r="C119">
        <v>56.025535312397793</v>
      </c>
      <c r="D119">
        <v>300</v>
      </c>
      <c r="E119">
        <v>589.60375345383841</v>
      </c>
      <c r="F119">
        <v>56.193154369444706</v>
      </c>
      <c r="G119">
        <v>400</v>
      </c>
      <c r="H119">
        <v>499.07388513616849</v>
      </c>
      <c r="I119">
        <v>57.585842624589297</v>
      </c>
      <c r="J119">
        <v>500</v>
      </c>
      <c r="K119">
        <v>563.7157333474546</v>
      </c>
      <c r="L119">
        <v>59.860670447106614</v>
      </c>
      <c r="M119">
        <v>600</v>
      </c>
      <c r="N119">
        <v>666.73762724101312</v>
      </c>
      <c r="O119">
        <v>56.366511083271497</v>
      </c>
      <c r="P119">
        <v>700</v>
      </c>
      <c r="R119">
        <v>546.36386309325519</v>
      </c>
      <c r="S119">
        <v>56.025535312397793</v>
      </c>
      <c r="T119">
        <v>300</v>
      </c>
      <c r="V119" s="1">
        <f>(8.314*T119/S119)*(1+(V$11+$V$12/$T119+$V$13/($T119^2))/S119+(V$14+$V$15/$T119+$V$16/($T119^2))/(S119^2) + (W$11+$W$12/$T119+$W$13/($T119^2))/(S119^3)  )</f>
        <v>574.1353511677803</v>
      </c>
      <c r="W119" s="1">
        <f>(ABS(V119-$R119)/$R119)</f>
        <v>5.0829657578918212E-2</v>
      </c>
      <c r="X119" s="1">
        <f t="shared" si="15"/>
        <v>27.771488074525109</v>
      </c>
      <c r="Y119" s="5">
        <f>(V119-R119)^2</f>
        <v>771.25554987349039</v>
      </c>
      <c r="Z119" s="5"/>
      <c r="AA119" s="1">
        <f t="shared" si="16"/>
        <v>421.6029156836214</v>
      </c>
      <c r="AB119" s="1">
        <f t="shared" si="17"/>
        <v>0.22834772911827658</v>
      </c>
      <c r="AC119" s="1">
        <f t="shared" si="18"/>
        <v>124.76094740963379</v>
      </c>
      <c r="AD119" s="5">
        <f t="shared" si="19"/>
        <v>15565.293998549407</v>
      </c>
      <c r="AE119" s="5"/>
      <c r="AF119" s="1">
        <f t="shared" si="20"/>
        <v>571.9217012432523</v>
      </c>
      <c r="AG119" s="1">
        <f t="shared" si="21"/>
        <v>4.6778053741147248E-2</v>
      </c>
      <c r="AH119" s="1">
        <f t="shared" si="22"/>
        <v>25.55783814999711</v>
      </c>
      <c r="AI119" s="5">
        <f t="shared" si="23"/>
        <v>653.20309090144769</v>
      </c>
      <c r="AJ119" s="5"/>
      <c r="AK119" s="1">
        <f t="shared" si="24"/>
        <v>468.18626074013292</v>
      </c>
      <c r="AL119" s="1">
        <f t="shared" si="25"/>
        <v>0.1430870663929299</v>
      </c>
      <c r="AM119" s="1">
        <f t="shared" si="26"/>
        <v>78.177602353122268</v>
      </c>
      <c r="AN119" s="5">
        <f t="shared" si="27"/>
        <v>6111.7375096829082</v>
      </c>
      <c r="AO119" s="5"/>
      <c r="AP119">
        <v>700</v>
      </c>
      <c r="AQ119">
        <v>400</v>
      </c>
      <c r="AR119" s="1">
        <f t="shared" si="28"/>
        <v>22.718864222122427</v>
      </c>
      <c r="AT119" s="1">
        <f t="shared" si="29"/>
        <v>18.349194406363317</v>
      </c>
      <c r="AV119" s="1">
        <f t="shared" si="30"/>
        <v>24.542577231501578</v>
      </c>
    </row>
    <row r="120" spans="1:48" x14ac:dyDescent="0.2">
      <c r="A120">
        <v>102</v>
      </c>
      <c r="B120">
        <v>436.06991949418608</v>
      </c>
      <c r="C120">
        <v>56.018080134900529</v>
      </c>
      <c r="D120">
        <v>300</v>
      </c>
      <c r="E120">
        <v>650.7640445360388</v>
      </c>
      <c r="F120">
        <v>55.13694955302698</v>
      </c>
      <c r="G120">
        <v>400</v>
      </c>
      <c r="H120">
        <v>550.823374548424</v>
      </c>
      <c r="I120">
        <v>57.143121212834671</v>
      </c>
      <c r="J120">
        <v>500</v>
      </c>
      <c r="K120">
        <v>768.43429290609311</v>
      </c>
      <c r="L120">
        <v>59.381682077774293</v>
      </c>
      <c r="M120">
        <v>600</v>
      </c>
      <c r="N120">
        <v>910.90675449757987</v>
      </c>
      <c r="O120">
        <v>56.349930045702308</v>
      </c>
      <c r="P120">
        <v>700</v>
      </c>
      <c r="R120">
        <v>436.06991949418608</v>
      </c>
      <c r="S120">
        <v>56.018080134900529</v>
      </c>
      <c r="T120">
        <v>300</v>
      </c>
      <c r="V120" s="1">
        <f>(8.314*T120/S120)*(1+(V$11+$V$12/$T120+$V$13/($T120^2))/S120+(V$14+$V$15/$T120+$V$16/($T120^2))/(S120^2) + (W$11+$W$12/$T120+$W$13/($T120^2))/(S120^3)  )</f>
        <v>574.3150314085168</v>
      </c>
      <c r="W120" s="1">
        <f>(ABS(V120-$R120)/$R120)</f>
        <v>0.31702510476917656</v>
      </c>
      <c r="X120" s="1">
        <f t="shared" si="15"/>
        <v>138.24511191433072</v>
      </c>
      <c r="Y120" s="5">
        <f>(V120-R120)^2</f>
        <v>19111.710968205825</v>
      </c>
      <c r="Z120" s="5"/>
      <c r="AA120" s="1">
        <f t="shared" si="16"/>
        <v>421.76239520137432</v>
      </c>
      <c r="AB120" s="1">
        <f t="shared" si="17"/>
        <v>3.2810161061803116E-2</v>
      </c>
      <c r="AC120" s="1">
        <f t="shared" si="18"/>
        <v>14.307524292811763</v>
      </c>
      <c r="AD120" s="5">
        <f t="shared" si="19"/>
        <v>204.70525138939874</v>
      </c>
      <c r="AE120" s="5"/>
      <c r="AF120" s="1">
        <f t="shared" si="20"/>
        <v>572.09892177776953</v>
      </c>
      <c r="AG120" s="1">
        <f t="shared" si="21"/>
        <v>0.31194309949507321</v>
      </c>
      <c r="AH120" s="1">
        <f t="shared" si="22"/>
        <v>136.02900228358345</v>
      </c>
      <c r="AI120" s="5">
        <f t="shared" si="23"/>
        <v>18503.889462267151</v>
      </c>
      <c r="AJ120" s="5"/>
      <c r="AK120" s="1">
        <f t="shared" si="24"/>
        <v>468.33279253920978</v>
      </c>
      <c r="AL120" s="1">
        <f t="shared" si="25"/>
        <v>7.3985550487973617E-2</v>
      </c>
      <c r="AM120" s="1">
        <f t="shared" si="26"/>
        <v>32.262873045023696</v>
      </c>
      <c r="AN120" s="5">
        <f t="shared" si="27"/>
        <v>1040.8929771193166</v>
      </c>
      <c r="AO120" s="5"/>
      <c r="AP120">
        <v>700</v>
      </c>
      <c r="AQ120">
        <v>350</v>
      </c>
      <c r="AR120" s="1">
        <f t="shared" si="28"/>
        <v>27.271102837315976</v>
      </c>
      <c r="AT120" s="1">
        <f t="shared" si="29"/>
        <v>21.705436855821379</v>
      </c>
      <c r="AV120" s="1">
        <f t="shared" si="30"/>
        <v>29.557850025337839</v>
      </c>
    </row>
    <row r="121" spans="1:48" x14ac:dyDescent="0.2">
      <c r="A121">
        <v>103</v>
      </c>
      <c r="B121">
        <v>523.1092888055465</v>
      </c>
      <c r="C121">
        <v>55.315261338912435</v>
      </c>
      <c r="D121">
        <v>300</v>
      </c>
      <c r="E121">
        <v>635.79357371046024</v>
      </c>
      <c r="F121">
        <v>55.055172859695517</v>
      </c>
      <c r="G121">
        <v>400</v>
      </c>
      <c r="H121">
        <v>741.55172680171029</v>
      </c>
      <c r="I121">
        <v>56.572305333600355</v>
      </c>
      <c r="J121">
        <v>500</v>
      </c>
      <c r="K121">
        <v>582.43981639484491</v>
      </c>
      <c r="L121">
        <v>59.341297907973811</v>
      </c>
      <c r="M121">
        <v>600</v>
      </c>
      <c r="N121">
        <v>641.02669997512123</v>
      </c>
      <c r="O121">
        <v>56.20526019811529</v>
      </c>
      <c r="P121">
        <v>700</v>
      </c>
      <c r="R121">
        <v>523.1092888055465</v>
      </c>
      <c r="S121">
        <v>55.315261338912435</v>
      </c>
      <c r="T121">
        <v>300</v>
      </c>
      <c r="V121" s="1">
        <f>(8.314*T121/S121)*(1+(V$11+$V$12/$T121+$V$13/($T121^2))/S121+(V$14+$V$15/$T121+$V$16/($T121^2))/(S121^2) + (W$11+$W$12/$T121+$W$13/($T121^2))/(S121^3)  )</f>
        <v>591.66520575918628</v>
      </c>
      <c r="W121" s="1">
        <f>(ABS(V121-$R121)/$R121)</f>
        <v>0.13105467331726892</v>
      </c>
      <c r="X121" s="1">
        <f t="shared" si="15"/>
        <v>68.55591695363978</v>
      </c>
      <c r="Y121" s="5">
        <f>(V121-R121)^2</f>
        <v>4699.913749354354</v>
      </c>
      <c r="Z121" s="5"/>
      <c r="AA121" s="1">
        <f t="shared" si="16"/>
        <v>437.21262781117525</v>
      </c>
      <c r="AB121" s="1">
        <f t="shared" si="17"/>
        <v>0.16420404460892932</v>
      </c>
      <c r="AC121" s="1">
        <f t="shared" si="18"/>
        <v>85.896660994371246</v>
      </c>
      <c r="AD121" s="5">
        <f t="shared" si="19"/>
        <v>7378.2363699819389</v>
      </c>
      <c r="AE121" s="5"/>
      <c r="AF121" s="1">
        <f t="shared" si="20"/>
        <v>589.21571651096576</v>
      </c>
      <c r="AG121" s="1">
        <f t="shared" si="21"/>
        <v>0.12637211596139858</v>
      </c>
      <c r="AH121" s="1">
        <f t="shared" si="22"/>
        <v>66.106427705419264</v>
      </c>
      <c r="AI121" s="5">
        <f t="shared" si="23"/>
        <v>4370.0597839718239</v>
      </c>
      <c r="AJ121" s="5"/>
      <c r="AK121" s="1">
        <f t="shared" si="24"/>
        <v>482.50554669424133</v>
      </c>
      <c r="AL121" s="1">
        <f t="shared" si="25"/>
        <v>7.7619998306699245E-2</v>
      </c>
      <c r="AM121" s="1">
        <f t="shared" si="26"/>
        <v>40.603742111305166</v>
      </c>
      <c r="AN121" s="5">
        <f t="shared" si="27"/>
        <v>1648.6638734413766</v>
      </c>
      <c r="AO121" s="5"/>
      <c r="AP121">
        <v>700</v>
      </c>
      <c r="AQ121">
        <v>300</v>
      </c>
      <c r="AR121" s="1">
        <f t="shared" si="28"/>
        <v>33.852643943063562</v>
      </c>
      <c r="AT121" s="1">
        <f t="shared" si="29"/>
        <v>26.536317816923933</v>
      </c>
      <c r="AV121" s="1">
        <f t="shared" si="30"/>
        <v>36.796218451959092</v>
      </c>
    </row>
    <row r="122" spans="1:48" x14ac:dyDescent="0.2">
      <c r="A122">
        <v>104</v>
      </c>
      <c r="B122">
        <v>453.81503523307759</v>
      </c>
      <c r="C122">
        <v>54.697197468095332</v>
      </c>
      <c r="D122">
        <v>300</v>
      </c>
      <c r="E122">
        <v>493.18687755133777</v>
      </c>
      <c r="F122">
        <v>54.924508319611718</v>
      </c>
      <c r="G122">
        <v>400</v>
      </c>
      <c r="H122">
        <v>793.98966474257702</v>
      </c>
      <c r="I122">
        <v>55.726913369406205</v>
      </c>
      <c r="J122">
        <v>500</v>
      </c>
      <c r="K122">
        <v>693.67705722935352</v>
      </c>
      <c r="L122">
        <v>58.951060451198416</v>
      </c>
      <c r="M122">
        <v>600</v>
      </c>
      <c r="N122">
        <v>648.43047751840277</v>
      </c>
      <c r="O122">
        <v>56.161196076523197</v>
      </c>
      <c r="P122">
        <v>700</v>
      </c>
      <c r="R122">
        <v>453.81503523307759</v>
      </c>
      <c r="S122">
        <v>54.697197468095332</v>
      </c>
      <c r="T122">
        <v>300</v>
      </c>
      <c r="V122" s="1">
        <f>(8.314*T122/S122)*(1+(V$11+$V$12/$T122+$V$13/($T122^2))/S122+(V$14+$V$15/$T122+$V$16/($T122^2))/(S122^2) + (W$11+$W$12/$T122+$W$13/($T122^2))/(S122^3)  )</f>
        <v>607.62357652762773</v>
      </c>
      <c r="W122" s="1">
        <f>(ABS(V122-$R122)/$R122)</f>
        <v>0.3389234145042257</v>
      </c>
      <c r="X122" s="1">
        <f t="shared" si="15"/>
        <v>153.80854129455014</v>
      </c>
      <c r="Y122" s="5">
        <f>(V122-R122)^2</f>
        <v>23657.067375157334</v>
      </c>
      <c r="Z122" s="5"/>
      <c r="AA122" s="1">
        <f t="shared" si="16"/>
        <v>451.51007095228675</v>
      </c>
      <c r="AB122" s="1">
        <f t="shared" si="17"/>
        <v>5.0790831106047882E-3</v>
      </c>
      <c r="AC122" s="1">
        <f t="shared" si="18"/>
        <v>2.3049642807908413</v>
      </c>
      <c r="AD122" s="5">
        <f t="shared" si="19"/>
        <v>5.3128603357216404</v>
      </c>
      <c r="AE122" s="5"/>
      <c r="AF122" s="1">
        <f t="shared" si="20"/>
        <v>604.966836952309</v>
      </c>
      <c r="AG122" s="1">
        <f t="shared" si="21"/>
        <v>0.33306918013767534</v>
      </c>
      <c r="AH122" s="1">
        <f t="shared" si="22"/>
        <v>151.1518017192314</v>
      </c>
      <c r="AI122" s="5">
        <f t="shared" si="23"/>
        <v>22846.867162969844</v>
      </c>
      <c r="AJ122" s="5"/>
      <c r="AK122" s="1">
        <f t="shared" si="24"/>
        <v>495.58250269810429</v>
      </c>
      <c r="AL122" s="1">
        <f t="shared" si="25"/>
        <v>9.2036323661191813E-2</v>
      </c>
      <c r="AM122" s="1">
        <f t="shared" si="26"/>
        <v>41.767467465026698</v>
      </c>
      <c r="AN122" s="5">
        <f t="shared" si="27"/>
        <v>1744.5213384420638</v>
      </c>
      <c r="AO122" s="5"/>
      <c r="AP122">
        <v>700</v>
      </c>
      <c r="AQ122">
        <v>275</v>
      </c>
      <c r="AR122" s="1">
        <f t="shared" si="28"/>
        <v>38.349796146525428</v>
      </c>
      <c r="AT122" s="1">
        <f t="shared" si="29"/>
        <v>29.84050820546716</v>
      </c>
      <c r="AV122" s="1">
        <f t="shared" si="30"/>
        <v>41.727717590111965</v>
      </c>
    </row>
    <row r="123" spans="1:48" x14ac:dyDescent="0.2">
      <c r="A123">
        <v>105</v>
      </c>
      <c r="B123">
        <v>535.27299240689445</v>
      </c>
      <c r="C123">
        <v>54.055241180525442</v>
      </c>
      <c r="D123">
        <v>300</v>
      </c>
      <c r="E123">
        <v>551.03450784674351</v>
      </c>
      <c r="F123">
        <v>54.38851904775639</v>
      </c>
      <c r="G123">
        <v>400</v>
      </c>
      <c r="H123">
        <v>551.08518343491971</v>
      </c>
      <c r="I123">
        <v>55.074830945589675</v>
      </c>
      <c r="J123">
        <v>500</v>
      </c>
      <c r="K123">
        <v>608.2765049830507</v>
      </c>
      <c r="L123">
        <v>57.959768599502269</v>
      </c>
      <c r="M123">
        <v>600</v>
      </c>
      <c r="N123">
        <v>876.50253966538503</v>
      </c>
      <c r="O123">
        <v>55.074838386330072</v>
      </c>
      <c r="P123">
        <v>700</v>
      </c>
      <c r="R123">
        <v>535.27299240689445</v>
      </c>
      <c r="S123">
        <v>54.055241180525442</v>
      </c>
      <c r="T123">
        <v>300</v>
      </c>
      <c r="V123" s="1">
        <f>(8.314*T123/S123)*(1+(V$11+$V$12/$T123+$V$13/($T123^2))/S123+(V$14+$V$15/$T123+$V$16/($T123^2))/(S123^2) + (W$11+$W$12/$T123+$W$13/($T123^2))/(S123^3)  )</f>
        <v>624.93618301305639</v>
      </c>
      <c r="W123" s="1">
        <f>(ABS(V123-$R123)/$R123)</f>
        <v>0.16750927447877542</v>
      </c>
      <c r="X123" s="1">
        <f t="shared" si="15"/>
        <v>89.663190606161947</v>
      </c>
      <c r="Y123" s="5">
        <f>(V123-R123)^2</f>
        <v>8039.4877496769277</v>
      </c>
      <c r="Z123" s="5"/>
      <c r="AA123" s="1">
        <f t="shared" si="16"/>
        <v>467.11157471136596</v>
      </c>
      <c r="AB123" s="1">
        <f t="shared" si="17"/>
        <v>0.12733954199526423</v>
      </c>
      <c r="AC123" s="1">
        <f t="shared" si="18"/>
        <v>68.161417695528485</v>
      </c>
      <c r="AD123" s="5">
        <f t="shared" si="19"/>
        <v>4645.9788622643036</v>
      </c>
      <c r="AE123" s="5"/>
      <c r="AF123" s="1">
        <f t="shared" si="20"/>
        <v>622.06290769992825</v>
      </c>
      <c r="AG123" s="1">
        <f t="shared" si="21"/>
        <v>0.16214140545887912</v>
      </c>
      <c r="AH123" s="1">
        <f t="shared" si="22"/>
        <v>86.7899152930338</v>
      </c>
      <c r="AI123" s="5">
        <f t="shared" si="23"/>
        <v>7532.4893965719821</v>
      </c>
      <c r="AJ123" s="5"/>
      <c r="AK123" s="1">
        <f t="shared" si="24"/>
        <v>509.81392134614822</v>
      </c>
      <c r="AL123" s="1">
        <f t="shared" si="25"/>
        <v>4.7562779034054446E-2</v>
      </c>
      <c r="AM123" s="1">
        <f t="shared" si="26"/>
        <v>25.459071060746226</v>
      </c>
      <c r="AN123" s="5">
        <f t="shared" si="27"/>
        <v>648.16429927612592</v>
      </c>
      <c r="AO123" s="5"/>
      <c r="AP123">
        <v>700</v>
      </c>
      <c r="AQ123">
        <v>250</v>
      </c>
      <c r="AR123" s="1">
        <f t="shared" si="28"/>
        <v>44.069468427612144</v>
      </c>
      <c r="AT123" s="1">
        <f t="shared" si="29"/>
        <v>34.062186061092788</v>
      </c>
      <c r="AV123" s="1">
        <f t="shared" si="30"/>
        <v>47.978438318302331</v>
      </c>
    </row>
    <row r="124" spans="1:48" x14ac:dyDescent="0.2">
      <c r="A124">
        <v>106</v>
      </c>
      <c r="B124">
        <v>476.92562657699608</v>
      </c>
      <c r="C124">
        <v>53.936121494817073</v>
      </c>
      <c r="D124">
        <v>300</v>
      </c>
      <c r="E124">
        <v>523.51912110210628</v>
      </c>
      <c r="F124">
        <v>54.120827689270854</v>
      </c>
      <c r="G124">
        <v>400</v>
      </c>
      <c r="H124">
        <v>721.11149744258319</v>
      </c>
      <c r="I124">
        <v>55.040438324814545</v>
      </c>
      <c r="J124">
        <v>500</v>
      </c>
      <c r="K124">
        <v>641.64915227340111</v>
      </c>
      <c r="L124">
        <v>57.575919761031535</v>
      </c>
      <c r="M124">
        <v>600</v>
      </c>
      <c r="N124">
        <v>808.48696920471514</v>
      </c>
      <c r="O124">
        <v>54.925904844853221</v>
      </c>
      <c r="P124">
        <v>700</v>
      </c>
      <c r="R124">
        <v>476.92562657699608</v>
      </c>
      <c r="S124">
        <v>53.936121494817073</v>
      </c>
      <c r="T124">
        <v>300</v>
      </c>
      <c r="V124" s="1">
        <f>(8.314*T124/S124)*(1+(V$11+$V$12/$T124+$V$13/($T124^2))/S124+(V$14+$V$15/$T124+$V$16/($T124^2))/(S124^2) + (W$11+$W$12/$T124+$W$13/($T124^2))/(S124^3)  )</f>
        <v>628.23492262183231</v>
      </c>
      <c r="W124" s="1">
        <f>(ABS(V124-$R124)/$R124)</f>
        <v>0.31725973110486333</v>
      </c>
      <c r="X124" s="1">
        <f t="shared" si="15"/>
        <v>151.30929604483623</v>
      </c>
      <c r="Y124" s="5">
        <f>(V124-R124)^2</f>
        <v>22894.503069583894</v>
      </c>
      <c r="Z124" s="5"/>
      <c r="AA124" s="1">
        <f t="shared" si="16"/>
        <v>470.09474378347852</v>
      </c>
      <c r="AB124" s="1">
        <f t="shared" si="17"/>
        <v>1.4322742190526356E-2</v>
      </c>
      <c r="AC124" s="1">
        <f t="shared" si="18"/>
        <v>6.83088279351756</v>
      </c>
      <c r="AD124" s="5">
        <f t="shared" si="19"/>
        <v>46.660959738774267</v>
      </c>
      <c r="AE124" s="5"/>
      <c r="AF124" s="1">
        <f t="shared" si="20"/>
        <v>625.32138963130478</v>
      </c>
      <c r="AG124" s="1">
        <f t="shared" si="21"/>
        <v>0.3111507429772204</v>
      </c>
      <c r="AH124" s="1">
        <f t="shared" si="22"/>
        <v>148.3957630543087</v>
      </c>
      <c r="AI124" s="5">
        <f t="shared" si="23"/>
        <v>22021.302492470531</v>
      </c>
      <c r="AJ124" s="5"/>
      <c r="AK124" s="1">
        <f t="shared" si="24"/>
        <v>512.53086481361208</v>
      </c>
      <c r="AL124" s="1">
        <f t="shared" si="25"/>
        <v>7.4655745576439059E-2</v>
      </c>
      <c r="AM124" s="1">
        <f t="shared" si="26"/>
        <v>35.605238236616003</v>
      </c>
      <c r="AN124" s="5">
        <f t="shared" si="27"/>
        <v>1267.7329898861822</v>
      </c>
      <c r="AO124" s="5"/>
      <c r="AP124">
        <v>700</v>
      </c>
      <c r="AQ124">
        <v>225</v>
      </c>
      <c r="AR124" s="1">
        <f t="shared" si="28"/>
        <v>51.549707283629679</v>
      </c>
      <c r="AT124" s="1">
        <f t="shared" si="29"/>
        <v>39.634396307847005</v>
      </c>
      <c r="AV124" s="1">
        <f t="shared" si="30"/>
        <v>56.11282482219265</v>
      </c>
    </row>
    <row r="125" spans="1:48" x14ac:dyDescent="0.2">
      <c r="A125">
        <v>107</v>
      </c>
      <c r="B125">
        <v>568.53970011332615</v>
      </c>
      <c r="C125">
        <v>53.413564730200171</v>
      </c>
      <c r="D125">
        <v>300</v>
      </c>
      <c r="E125">
        <v>724.94230461123561</v>
      </c>
      <c r="F125">
        <v>53.76920264588383</v>
      </c>
      <c r="G125">
        <v>400</v>
      </c>
      <c r="H125">
        <v>539.59343770786836</v>
      </c>
      <c r="I125">
        <v>54.939312468713332</v>
      </c>
      <c r="J125">
        <v>500</v>
      </c>
      <c r="K125">
        <v>722.17880500016474</v>
      </c>
      <c r="L125">
        <v>57.042800082495113</v>
      </c>
      <c r="M125">
        <v>600</v>
      </c>
      <c r="N125">
        <v>778.70490636598936</v>
      </c>
      <c r="O125">
        <v>53.875761117427885</v>
      </c>
      <c r="P125">
        <v>700</v>
      </c>
      <c r="R125">
        <v>568.53970011332615</v>
      </c>
      <c r="S125">
        <v>53.413564730200171</v>
      </c>
      <c r="T125">
        <v>300</v>
      </c>
      <c r="V125" s="1">
        <f>(8.314*T125/S125)*(1+(V$11+$V$12/$T125+$V$13/($T125^2))/S125+(V$14+$V$15/$T125+$V$16/($T125^2))/(S125^2) + (W$11+$W$12/$T125+$W$13/($T125^2))/(S125^3)  )</f>
        <v>643.03810609811921</v>
      </c>
      <c r="W125" s="1">
        <f>(ABS(V125-$R125)/$R125)</f>
        <v>0.13103465944408704</v>
      </c>
      <c r="X125" s="1">
        <f t="shared" si="15"/>
        <v>74.498405984793067</v>
      </c>
      <c r="Y125" s="5">
        <f>(V125-R125)^2</f>
        <v>5550.0124942750517</v>
      </c>
      <c r="Z125" s="5"/>
      <c r="AA125" s="1">
        <f t="shared" si="16"/>
        <v>483.52210314215699</v>
      </c>
      <c r="AB125" s="1">
        <f t="shared" si="17"/>
        <v>0.14953678160772718</v>
      </c>
      <c r="AC125" s="1">
        <f t="shared" si="18"/>
        <v>85.017596971169155</v>
      </c>
      <c r="AD125" s="5">
        <f t="shared" si="19"/>
        <v>7227.9917947521508</v>
      </c>
      <c r="AE125" s="5"/>
      <c r="AF125" s="1">
        <f t="shared" si="20"/>
        <v>639.94793312047841</v>
      </c>
      <c r="AG125" s="1">
        <f t="shared" si="21"/>
        <v>0.1255993785357796</v>
      </c>
      <c r="AH125" s="1">
        <f t="shared" si="22"/>
        <v>71.408233007152262</v>
      </c>
      <c r="AI125" s="5">
        <f t="shared" si="23"/>
        <v>5099.1357412037496</v>
      </c>
      <c r="AJ125" s="5"/>
      <c r="AK125" s="1">
        <f t="shared" si="24"/>
        <v>524.74410605006472</v>
      </c>
      <c r="AL125" s="1">
        <f t="shared" si="25"/>
        <v>7.7031725409029E-2</v>
      </c>
      <c r="AM125" s="1">
        <f t="shared" si="26"/>
        <v>43.795594063261433</v>
      </c>
      <c r="AN125" s="5">
        <f t="shared" si="27"/>
        <v>1918.0540593539802</v>
      </c>
      <c r="AO125" s="5"/>
      <c r="AP125">
        <v>700</v>
      </c>
      <c r="AQ125">
        <v>200</v>
      </c>
      <c r="AR125" s="1">
        <f t="shared" si="28"/>
        <v>61.682482670067664</v>
      </c>
      <c r="AT125" s="1">
        <f t="shared" si="29"/>
        <v>47.30380110615571</v>
      </c>
      <c r="AV125" s="1">
        <f t="shared" si="30"/>
        <v>67.054282876703454</v>
      </c>
    </row>
    <row r="126" spans="1:48" x14ac:dyDescent="0.2">
      <c r="A126">
        <v>108</v>
      </c>
      <c r="B126">
        <v>496.92849379922842</v>
      </c>
      <c r="C126">
        <v>52.478244235970635</v>
      </c>
      <c r="D126">
        <v>300</v>
      </c>
      <c r="E126">
        <v>535.88342682665916</v>
      </c>
      <c r="F126">
        <v>53.039376963813375</v>
      </c>
      <c r="G126">
        <v>400</v>
      </c>
      <c r="H126">
        <v>610.52591748464522</v>
      </c>
      <c r="I126">
        <v>54.638514870020295</v>
      </c>
      <c r="J126">
        <v>500</v>
      </c>
      <c r="K126">
        <v>647.72617452190832</v>
      </c>
      <c r="L126">
        <v>56.809475219422225</v>
      </c>
      <c r="M126">
        <v>600</v>
      </c>
      <c r="N126">
        <v>866.36884163881621</v>
      </c>
      <c r="O126">
        <v>53.754889442883886</v>
      </c>
      <c r="P126">
        <v>700</v>
      </c>
      <c r="R126">
        <v>496.92849379922842</v>
      </c>
      <c r="S126">
        <v>52.478244235970635</v>
      </c>
      <c r="T126">
        <v>300</v>
      </c>
      <c r="V126" s="1">
        <f>(8.314*T126/S126)*(1+(V$11+$V$12/$T126+$V$13/($T126^2))/S126+(V$14+$V$15/$T126+$V$16/($T126^2))/(S126^2) + (W$11+$W$12/$T126+$W$13/($T126^2))/(S126^3)  )</f>
        <v>670.95540208037028</v>
      </c>
      <c r="W126" s="1">
        <f>(ABS(V126-$R126)/$R126)</f>
        <v>0.35020513102525591</v>
      </c>
      <c r="X126" s="1">
        <f t="shared" si="15"/>
        <v>174.02690828114186</v>
      </c>
      <c r="Y126" s="5">
        <f>(V126-R126)^2</f>
        <v>30285.364805892961</v>
      </c>
      <c r="Z126" s="5"/>
      <c r="AA126" s="1">
        <f t="shared" si="16"/>
        <v>509.01900153368632</v>
      </c>
      <c r="AB126" s="1">
        <f t="shared" si="17"/>
        <v>2.4330477896368666E-2</v>
      </c>
      <c r="AC126" s="1">
        <f t="shared" si="18"/>
        <v>12.090507734457901</v>
      </c>
      <c r="AD126" s="5">
        <f t="shared" si="19"/>
        <v>146.18037727698632</v>
      </c>
      <c r="AE126" s="5"/>
      <c r="AF126" s="1">
        <f t="shared" si="20"/>
        <v>667.55035221916887</v>
      </c>
      <c r="AG126" s="1">
        <f t="shared" si="21"/>
        <v>0.34335293819733342</v>
      </c>
      <c r="AH126" s="1">
        <f t="shared" si="22"/>
        <v>170.62185841994045</v>
      </c>
      <c r="AI126" s="5">
        <f t="shared" si="23"/>
        <v>29111.818570674204</v>
      </c>
      <c r="AJ126" s="5"/>
      <c r="AK126" s="1">
        <f t="shared" si="24"/>
        <v>547.87001808372031</v>
      </c>
      <c r="AL126" s="1">
        <f t="shared" si="25"/>
        <v>0.10251278588398585</v>
      </c>
      <c r="AM126" s="1">
        <f t="shared" si="26"/>
        <v>50.941524284491891</v>
      </c>
      <c r="AN126" s="5">
        <f t="shared" si="27"/>
        <v>2595.0388964274771</v>
      </c>
      <c r="AO126" s="5"/>
      <c r="AP126">
        <v>700</v>
      </c>
      <c r="AQ126">
        <v>175</v>
      </c>
      <c r="AR126" s="1">
        <f t="shared" si="28"/>
        <v>76.051391446159968</v>
      </c>
      <c r="AT126" s="1">
        <f t="shared" si="29"/>
        <v>58.463304488136835</v>
      </c>
      <c r="AV126" s="1">
        <f t="shared" si="30"/>
        <v>82.416463222297836</v>
      </c>
    </row>
    <row r="127" spans="1:48" x14ac:dyDescent="0.2">
      <c r="A127">
        <v>109</v>
      </c>
      <c r="B127">
        <v>619.38347759080079</v>
      </c>
      <c r="C127">
        <v>52.412381341439847</v>
      </c>
      <c r="D127">
        <v>300</v>
      </c>
      <c r="E127">
        <v>601.70176786907382</v>
      </c>
      <c r="F127">
        <v>52.50774652036133</v>
      </c>
      <c r="G127">
        <v>400</v>
      </c>
      <c r="H127">
        <v>801.37166027546402</v>
      </c>
      <c r="I127">
        <v>53.961220964496654</v>
      </c>
      <c r="J127">
        <v>500</v>
      </c>
      <c r="K127">
        <v>857.27424892929923</v>
      </c>
      <c r="L127">
        <v>56.621573770276697</v>
      </c>
      <c r="M127">
        <v>600</v>
      </c>
      <c r="N127">
        <v>748.50598219193569</v>
      </c>
      <c r="O127">
        <v>53.322292167523059</v>
      </c>
      <c r="P127">
        <v>700</v>
      </c>
      <c r="R127">
        <v>619.38347759080079</v>
      </c>
      <c r="S127">
        <v>52.412381341439847</v>
      </c>
      <c r="T127">
        <v>300</v>
      </c>
      <c r="V127" s="1">
        <f>(8.314*T127/S127)*(1+(V$11+$V$12/$T127+$V$13/($T127^2))/S127+(V$14+$V$15/$T127+$V$16/($T127^2))/(S127^2) + (W$11+$W$12/$T127+$W$13/($T127^2))/(S127^3)  )</f>
        <v>672.99344137401761</v>
      </c>
      <c r="W127" s="1">
        <f>(ABS(V127-$R127)/$R127)</f>
        <v>8.6553751791607431E-2</v>
      </c>
      <c r="X127" s="1">
        <f t="shared" si="15"/>
        <v>53.609963783216813</v>
      </c>
      <c r="Y127" s="5">
        <f>(V127-R127)^2</f>
        <v>2874.0282168378185</v>
      </c>
      <c r="Z127" s="5"/>
      <c r="AA127" s="1">
        <f t="shared" si="16"/>
        <v>510.88901876795182</v>
      </c>
      <c r="AB127" s="1">
        <f t="shared" si="17"/>
        <v>0.17516524535794359</v>
      </c>
      <c r="AC127" s="1">
        <f t="shared" si="18"/>
        <v>108.49445882284897</v>
      </c>
      <c r="AD127" s="5">
        <f t="shared" si="19"/>
        <v>11771.047595262871</v>
      </c>
      <c r="AE127" s="5"/>
      <c r="AF127" s="1">
        <f t="shared" si="20"/>
        <v>669.56635527911715</v>
      </c>
      <c r="AG127" s="1">
        <f t="shared" si="21"/>
        <v>8.1020691548814541E-2</v>
      </c>
      <c r="AH127" s="1">
        <f t="shared" si="22"/>
        <v>50.182877688316353</v>
      </c>
      <c r="AI127" s="5">
        <f t="shared" si="23"/>
        <v>2518.3212130805191</v>
      </c>
      <c r="AJ127" s="5"/>
      <c r="AK127" s="1">
        <f t="shared" si="24"/>
        <v>549.56303104516837</v>
      </c>
      <c r="AL127" s="1">
        <f t="shared" si="25"/>
        <v>0.11272571689708472</v>
      </c>
      <c r="AM127" s="1">
        <f t="shared" si="26"/>
        <v>69.820446545632421</v>
      </c>
      <c r="AN127" s="5">
        <f t="shared" si="27"/>
        <v>4874.894755831514</v>
      </c>
      <c r="AO127" s="5"/>
      <c r="AP127">
        <v>700</v>
      </c>
      <c r="AQ127">
        <v>150</v>
      </c>
      <c r="AR127" s="1">
        <f t="shared" si="28"/>
        <v>97.735110358636675</v>
      </c>
      <c r="AT127" s="1">
        <f t="shared" si="29"/>
        <v>75.992744144592962</v>
      </c>
      <c r="AV127" s="1">
        <f t="shared" si="30"/>
        <v>105.27951254605367</v>
      </c>
    </row>
    <row r="128" spans="1:48" x14ac:dyDescent="0.2">
      <c r="A128">
        <v>110</v>
      </c>
      <c r="B128">
        <v>524.61338774830529</v>
      </c>
      <c r="C128">
        <v>51.976575638425373</v>
      </c>
      <c r="D128">
        <v>300</v>
      </c>
      <c r="E128">
        <v>696.9952660690484</v>
      </c>
      <c r="F128">
        <v>52.352579188595456</v>
      </c>
      <c r="G128">
        <v>400</v>
      </c>
      <c r="H128">
        <v>865.24457152320031</v>
      </c>
      <c r="I128">
        <v>53.931948629096034</v>
      </c>
      <c r="J128">
        <v>500</v>
      </c>
      <c r="K128">
        <v>686.14302641227687</v>
      </c>
      <c r="L128">
        <v>56.293683922122504</v>
      </c>
      <c r="M128">
        <v>600</v>
      </c>
      <c r="N128">
        <v>720.58700100029534</v>
      </c>
      <c r="O128">
        <v>53.141126874684538</v>
      </c>
      <c r="P128">
        <v>700</v>
      </c>
      <c r="R128">
        <v>524.61338774830529</v>
      </c>
      <c r="S128">
        <v>51.976575638425373</v>
      </c>
      <c r="T128">
        <v>300</v>
      </c>
      <c r="V128" s="1">
        <f>(8.314*T128/S128)*(1+(V$11+$V$12/$T128+$V$13/($T128^2))/S128+(V$14+$V$15/$T128+$V$16/($T128^2))/(S128^2) + (W$11+$W$12/$T128+$W$13/($T128^2))/(S128^3)  )</f>
        <v>686.7295973558621</v>
      </c>
      <c r="W128" s="1">
        <f>(ABS(V128-$R128)/$R128)</f>
        <v>0.30902034411164436</v>
      </c>
      <c r="X128" s="1">
        <f t="shared" si="15"/>
        <v>162.11620960755681</v>
      </c>
      <c r="Y128" s="5">
        <f>(V128-R128)^2</f>
        <v>26281.665417521297</v>
      </c>
      <c r="Z128" s="5"/>
      <c r="AA128" s="1">
        <f t="shared" si="16"/>
        <v>523.52268755402758</v>
      </c>
      <c r="AB128" s="1">
        <f t="shared" si="17"/>
        <v>2.0790552047462974E-3</v>
      </c>
      <c r="AC128" s="1">
        <f t="shared" si="18"/>
        <v>1.0907001942777015</v>
      </c>
      <c r="AD128" s="5">
        <f t="shared" si="19"/>
        <v>1.1896269137974158</v>
      </c>
      <c r="AE128" s="5"/>
      <c r="AF128" s="1">
        <f t="shared" si="20"/>
        <v>683.15741390976405</v>
      </c>
      <c r="AG128" s="1">
        <f t="shared" si="21"/>
        <v>0.30221117086231075</v>
      </c>
      <c r="AH128" s="1">
        <f t="shared" si="22"/>
        <v>158.54402616145876</v>
      </c>
      <c r="AI128" s="5">
        <f t="shared" si="23"/>
        <v>25136.208231485321</v>
      </c>
      <c r="AJ128" s="5"/>
      <c r="AK128" s="1">
        <f t="shared" si="24"/>
        <v>560.99061421794352</v>
      </c>
      <c r="AL128" s="1">
        <f t="shared" si="25"/>
        <v>6.9341018203467955E-2</v>
      </c>
      <c r="AM128" s="1">
        <f t="shared" si="26"/>
        <v>36.377226469638231</v>
      </c>
      <c r="AN128" s="5">
        <f t="shared" si="27"/>
        <v>1323.3026056233484</v>
      </c>
      <c r="AO128" s="5"/>
      <c r="AP128">
        <v>700</v>
      </c>
      <c r="AQ128">
        <v>125</v>
      </c>
      <c r="AR128" s="1">
        <f t="shared" si="28"/>
        <v>133.52101360685791</v>
      </c>
      <c r="AT128" s="1">
        <f t="shared" si="29"/>
        <v>106.73315893910656</v>
      </c>
      <c r="AV128" s="1">
        <f t="shared" si="30"/>
        <v>142.30168136291613</v>
      </c>
    </row>
    <row r="129" spans="1:48" x14ac:dyDescent="0.2">
      <c r="A129">
        <v>111</v>
      </c>
      <c r="B129">
        <v>618.54618610047009</v>
      </c>
      <c r="C129">
        <v>51.829107652668306</v>
      </c>
      <c r="D129">
        <v>300</v>
      </c>
      <c r="E129">
        <v>713.90659210265619</v>
      </c>
      <c r="F129">
        <v>51.748524609635474</v>
      </c>
      <c r="G129">
        <v>400</v>
      </c>
      <c r="H129">
        <v>596.47908027870642</v>
      </c>
      <c r="I129">
        <v>53.854937377767406</v>
      </c>
      <c r="J129">
        <v>500</v>
      </c>
      <c r="K129">
        <v>819.71785277908475</v>
      </c>
      <c r="L129">
        <v>54.997852438736146</v>
      </c>
      <c r="M129">
        <v>600</v>
      </c>
      <c r="N129">
        <v>763.1257637012111</v>
      </c>
      <c r="O129">
        <v>52.789404430120968</v>
      </c>
      <c r="P129">
        <v>700</v>
      </c>
      <c r="R129">
        <v>618.54618610047009</v>
      </c>
      <c r="S129">
        <v>51.829107652668306</v>
      </c>
      <c r="T129">
        <v>300</v>
      </c>
      <c r="V129" s="1">
        <f>(8.314*T129/S129)*(1+(V$11+$V$12/$T129+$V$13/($T129^2))/S129+(V$14+$V$15/$T129+$V$16/($T129^2))/(S129^2) + (W$11+$W$12/$T129+$W$13/($T129^2))/(S129^3)  )</f>
        <v>691.47841450546298</v>
      </c>
      <c r="W129" s="1">
        <f>(ABS(V129-$R129)/$R129)</f>
        <v>0.11790910694120187</v>
      </c>
      <c r="X129" s="1">
        <f t="shared" si="15"/>
        <v>72.932228404992884</v>
      </c>
      <c r="Y129" s="5">
        <f>(V129-R129)^2</f>
        <v>5319.1099401180509</v>
      </c>
      <c r="Z129" s="5"/>
      <c r="AA129" s="1">
        <f t="shared" si="16"/>
        <v>527.90234407361902</v>
      </c>
      <c r="AB129" s="1">
        <f t="shared" si="17"/>
        <v>0.14654336905430027</v>
      </c>
      <c r="AC129" s="1">
        <f t="shared" si="18"/>
        <v>90.643842026851075</v>
      </c>
      <c r="AD129" s="5">
        <f t="shared" si="19"/>
        <v>8216.3060973887332</v>
      </c>
      <c r="AE129" s="5"/>
      <c r="AF129" s="1">
        <f t="shared" si="20"/>
        <v>687.85746439923162</v>
      </c>
      <c r="AG129" s="1">
        <f t="shared" si="21"/>
        <v>0.11205513809037265</v>
      </c>
      <c r="AH129" s="1">
        <f t="shared" si="22"/>
        <v>69.311278298761522</v>
      </c>
      <c r="AI129" s="5">
        <f t="shared" si="23"/>
        <v>4804.0532994083696</v>
      </c>
      <c r="AJ129" s="5"/>
      <c r="AK129" s="1">
        <f t="shared" si="24"/>
        <v>564.94814638158607</v>
      </c>
      <c r="AL129" s="1">
        <f t="shared" si="25"/>
        <v>8.6651637215297811E-2</v>
      </c>
      <c r="AM129" s="1">
        <f t="shared" si="26"/>
        <v>53.598039718884024</v>
      </c>
      <c r="AN129" s="5">
        <f t="shared" si="27"/>
        <v>2872.7498617070696</v>
      </c>
      <c r="AO129" s="5"/>
      <c r="AP129">
        <v>700</v>
      </c>
      <c r="AQ129">
        <v>100</v>
      </c>
      <c r="AR129" s="1">
        <f t="shared" si="28"/>
        <v>201.40793086214578</v>
      </c>
      <c r="AT129" s="1">
        <f t="shared" si="29"/>
        <v>170.46299161196839</v>
      </c>
      <c r="AV129" s="1">
        <f t="shared" si="30"/>
        <v>210.83626552011009</v>
      </c>
    </row>
    <row r="130" spans="1:48" x14ac:dyDescent="0.2">
      <c r="A130">
        <v>112</v>
      </c>
      <c r="B130">
        <v>675.94976648758711</v>
      </c>
      <c r="C130">
        <v>51.178075221238146</v>
      </c>
      <c r="D130">
        <v>300</v>
      </c>
      <c r="E130">
        <v>770.31214771394298</v>
      </c>
      <c r="F130">
        <v>51.202269841793878</v>
      </c>
      <c r="G130">
        <v>400</v>
      </c>
      <c r="H130">
        <v>770.61603677531775</v>
      </c>
      <c r="I130">
        <v>53.498519541753303</v>
      </c>
      <c r="J130">
        <v>500</v>
      </c>
      <c r="K130">
        <v>787.95381993796673</v>
      </c>
      <c r="L130">
        <v>54.416510011100328</v>
      </c>
      <c r="M130">
        <v>600</v>
      </c>
      <c r="N130">
        <v>885.24891128480738</v>
      </c>
      <c r="O130">
        <v>52.741528817172899</v>
      </c>
      <c r="P130">
        <v>700</v>
      </c>
      <c r="R130">
        <v>675.94976648758711</v>
      </c>
      <c r="S130">
        <v>51.178075221238146</v>
      </c>
      <c r="T130">
        <v>300</v>
      </c>
      <c r="V130" s="1">
        <f>(8.314*T130/S130)*(1+(V$11+$V$12/$T130+$V$13/($T130^2))/S130+(V$14+$V$15/$T130+$V$16/($T130^2))/(S130^2) + (W$11+$W$12/$T130+$W$13/($T130^2))/(S130^3)  )</f>
        <v>713.07775654976854</v>
      </c>
      <c r="W130" s="1">
        <f>(ABS(V130-$R130)/$R130)</f>
        <v>5.4927143854355084E-2</v>
      </c>
      <c r="X130" s="1">
        <f t="shared" si="15"/>
        <v>37.127990062181425</v>
      </c>
      <c r="Y130" s="5">
        <f>(V130-R130)^2</f>
        <v>1378.4876460574426</v>
      </c>
      <c r="Z130" s="5"/>
      <c r="AA130" s="1">
        <f t="shared" si="16"/>
        <v>547.89846587094758</v>
      </c>
      <c r="AB130" s="1">
        <f t="shared" si="17"/>
        <v>0.18943907811674793</v>
      </c>
      <c r="AC130" s="1">
        <f t="shared" si="18"/>
        <v>128.05130061663954</v>
      </c>
      <c r="AD130" s="5">
        <f t="shared" si="19"/>
        <v>16397.13558961299</v>
      </c>
      <c r="AE130" s="5"/>
      <c r="AF130" s="1">
        <f t="shared" si="20"/>
        <v>709.24414647823153</v>
      </c>
      <c r="AG130" s="1">
        <f t="shared" si="21"/>
        <v>4.9255701593996809E-2</v>
      </c>
      <c r="AH130" s="1">
        <f t="shared" si="22"/>
        <v>33.294379990644416</v>
      </c>
      <c r="AI130" s="5">
        <f t="shared" si="23"/>
        <v>1108.5157389614233</v>
      </c>
      <c r="AJ130" s="5"/>
      <c r="AK130" s="1">
        <f t="shared" si="24"/>
        <v>582.99260331217363</v>
      </c>
      <c r="AL130" s="1">
        <f t="shared" si="25"/>
        <v>0.13752081557545817</v>
      </c>
      <c r="AM130" s="1">
        <f t="shared" si="26"/>
        <v>92.957163175413484</v>
      </c>
      <c r="AN130" s="5">
        <f t="shared" si="27"/>
        <v>8641.0341856204486</v>
      </c>
      <c r="AO130" s="5"/>
      <c r="AP130">
        <v>700</v>
      </c>
      <c r="AQ130">
        <v>75</v>
      </c>
      <c r="AR130" s="1">
        <f t="shared" si="28"/>
        <v>365.39927671682096</v>
      </c>
      <c r="AT130" s="1">
        <f t="shared" si="29"/>
        <v>344.20677726616543</v>
      </c>
      <c r="AV130" s="1">
        <f t="shared" si="30"/>
        <v>372.24809411928834</v>
      </c>
    </row>
    <row r="131" spans="1:48" x14ac:dyDescent="0.2">
      <c r="A131">
        <v>113</v>
      </c>
      <c r="B131">
        <v>539.79658040289394</v>
      </c>
      <c r="C131">
        <v>50.982797403321236</v>
      </c>
      <c r="D131">
        <v>300</v>
      </c>
      <c r="E131">
        <v>589.03643530479451</v>
      </c>
      <c r="F131">
        <v>51.06203482300171</v>
      </c>
      <c r="G131">
        <v>400</v>
      </c>
      <c r="H131">
        <v>669.0583618499827</v>
      </c>
      <c r="I131">
        <v>53.116129143825376</v>
      </c>
      <c r="J131">
        <v>500</v>
      </c>
      <c r="K131">
        <v>749.19381614076781</v>
      </c>
      <c r="L131">
        <v>54.401440250303601</v>
      </c>
      <c r="M131">
        <v>600</v>
      </c>
      <c r="N131">
        <v>995.30436903398186</v>
      </c>
      <c r="O131">
        <v>50.812716547038413</v>
      </c>
      <c r="P131">
        <v>700</v>
      </c>
      <c r="R131">
        <v>539.79658040289394</v>
      </c>
      <c r="S131">
        <v>50.982797403321236</v>
      </c>
      <c r="T131">
        <v>300</v>
      </c>
      <c r="V131" s="1">
        <f>(8.314*T131/S131)*(1+(V$11+$V$12/$T131+$V$13/($T131^2))/S131+(V$14+$V$15/$T131+$V$16/($T131^2))/(S131^2) + (W$11+$W$12/$T131+$W$13/($T131^2))/(S131^3)  )</f>
        <v>719.76505606911019</v>
      </c>
      <c r="W131" s="1">
        <f>(ABS(V131-$R131)/$R131)</f>
        <v>0.33340054790990187</v>
      </c>
      <c r="X131" s="1">
        <f t="shared" si="15"/>
        <v>179.96847566621625</v>
      </c>
      <c r="Y131" s="5">
        <f>(V131-R131)^2</f>
        <v>32388.652233621469</v>
      </c>
      <c r="Z131" s="5"/>
      <c r="AA131" s="1">
        <f t="shared" si="16"/>
        <v>554.11411730113559</v>
      </c>
      <c r="AB131" s="1">
        <f t="shared" si="17"/>
        <v>2.6523948868952298E-2</v>
      </c>
      <c r="AC131" s="1">
        <f t="shared" si="18"/>
        <v>14.317536898241656</v>
      </c>
      <c r="AD131" s="5">
        <f t="shared" si="19"/>
        <v>204.99186283251129</v>
      </c>
      <c r="AE131" s="5"/>
      <c r="AF131" s="1">
        <f t="shared" si="20"/>
        <v>715.86867000088921</v>
      </c>
      <c r="AG131" s="1">
        <f t="shared" si="21"/>
        <v>0.32618229901823093</v>
      </c>
      <c r="AH131" s="1">
        <f t="shared" si="22"/>
        <v>176.07208959799527</v>
      </c>
      <c r="AI131" s="5">
        <f t="shared" si="23"/>
        <v>31001.380735404477</v>
      </c>
      <c r="AJ131" s="5"/>
      <c r="AK131" s="1">
        <f t="shared" si="24"/>
        <v>588.59393549655226</v>
      </c>
      <c r="AL131" s="1">
        <f t="shared" si="25"/>
        <v>9.0399526164535726E-2</v>
      </c>
      <c r="AM131" s="1">
        <f t="shared" si="26"/>
        <v>48.797355093658325</v>
      </c>
      <c r="AN131" s="5">
        <f t="shared" si="27"/>
        <v>2381.1818641365821</v>
      </c>
      <c r="AO131" s="5"/>
      <c r="AP131">
        <v>700</v>
      </c>
      <c r="AQ131">
        <v>60</v>
      </c>
      <c r="AR131" s="1">
        <f t="shared" si="28"/>
        <v>621.00495883369581</v>
      </c>
      <c r="AT131" s="1">
        <f t="shared" si="29"/>
        <v>643.6498225724531</v>
      </c>
      <c r="AV131" s="1">
        <f t="shared" si="30"/>
        <v>621.69184859608242</v>
      </c>
    </row>
    <row r="132" spans="1:48" x14ac:dyDescent="0.2">
      <c r="A132">
        <v>114</v>
      </c>
      <c r="B132">
        <v>672.54187729097816</v>
      </c>
      <c r="C132">
        <v>50.637253444633473</v>
      </c>
      <c r="D132">
        <v>300</v>
      </c>
      <c r="E132">
        <v>800.14224113213982</v>
      </c>
      <c r="F132">
        <v>50.623313768732892</v>
      </c>
      <c r="G132">
        <v>400</v>
      </c>
      <c r="H132">
        <v>932.98381423193223</v>
      </c>
      <c r="I132">
        <v>53.077468258912191</v>
      </c>
      <c r="J132">
        <v>500</v>
      </c>
      <c r="K132">
        <v>941.65388090373767</v>
      </c>
      <c r="L132">
        <v>53.839015940830301</v>
      </c>
      <c r="M132">
        <v>600</v>
      </c>
      <c r="N132">
        <v>886.74514924974983</v>
      </c>
      <c r="O132">
        <v>50.118006527224139</v>
      </c>
      <c r="P132">
        <v>700</v>
      </c>
      <c r="R132">
        <v>672.54187729097816</v>
      </c>
      <c r="S132">
        <v>50.637253444633473</v>
      </c>
      <c r="T132">
        <v>300</v>
      </c>
      <c r="V132" s="1">
        <f>(8.314*T132/S132)*(1+(V$11+$V$12/$T132+$V$13/($T132^2))/S132+(V$14+$V$15/$T132+$V$16/($T132^2))/(S132^2) + (W$11+$W$12/$T132+$W$13/($T132^2))/(S132^3)  )</f>
        <v>731.84370286883268</v>
      </c>
      <c r="W132" s="1">
        <f>(ABS(V132-$R132)/$R132)</f>
        <v>8.8175662483240907E-2</v>
      </c>
      <c r="X132" s="1">
        <f t="shared" si="15"/>
        <v>59.301825577854515</v>
      </c>
      <c r="Y132" s="5">
        <f>(V132-R132)^2</f>
        <v>3516.7065168662798</v>
      </c>
      <c r="Z132" s="5"/>
      <c r="AA132" s="1">
        <f t="shared" si="16"/>
        <v>565.36978910716425</v>
      </c>
      <c r="AB132" s="1">
        <f t="shared" si="17"/>
        <v>0.15935377677224619</v>
      </c>
      <c r="AC132" s="1">
        <f t="shared" si="18"/>
        <v>107.17208818381391</v>
      </c>
      <c r="AD132" s="5">
        <f t="shared" si="19"/>
        <v>11485.856485679185</v>
      </c>
      <c r="AE132" s="5"/>
      <c r="AF132" s="1">
        <f t="shared" si="20"/>
        <v>727.83763451026323</v>
      </c>
      <c r="AG132" s="1">
        <f t="shared" si="21"/>
        <v>8.2219054435715255E-2</v>
      </c>
      <c r="AH132" s="1">
        <f t="shared" si="22"/>
        <v>55.295757219285065</v>
      </c>
      <c r="AI132" s="5">
        <f t="shared" si="23"/>
        <v>3057.6207664541162</v>
      </c>
      <c r="AJ132" s="5"/>
      <c r="AK132" s="1">
        <f t="shared" si="24"/>
        <v>598.7286005652627</v>
      </c>
      <c r="AL132" s="1">
        <f t="shared" si="25"/>
        <v>0.10975268487820845</v>
      </c>
      <c r="AM132" s="1">
        <f t="shared" si="26"/>
        <v>73.813276725715468</v>
      </c>
      <c r="AN132" s="5">
        <f t="shared" si="27"/>
        <v>5448.3998209870488</v>
      </c>
      <c r="AO132" s="5"/>
      <c r="AP132">
        <v>700</v>
      </c>
      <c r="AQ132">
        <v>55</v>
      </c>
      <c r="AR132" s="1">
        <f t="shared" si="28"/>
        <v>778.45499235599846</v>
      </c>
      <c r="AT132" s="1">
        <f t="shared" si="29"/>
        <v>836.71255567415483</v>
      </c>
      <c r="AV132" s="1">
        <f t="shared" si="30"/>
        <v>776.00881689644996</v>
      </c>
    </row>
    <row r="133" spans="1:48" x14ac:dyDescent="0.2">
      <c r="A133">
        <v>115</v>
      </c>
      <c r="B133">
        <v>584.55163792244252</v>
      </c>
      <c r="C133">
        <v>49.599910866162254</v>
      </c>
      <c r="D133">
        <v>300</v>
      </c>
      <c r="E133">
        <v>860.79234838190212</v>
      </c>
      <c r="F133">
        <v>50.330501970731369</v>
      </c>
      <c r="G133">
        <v>400</v>
      </c>
      <c r="H133">
        <v>653.47109153104839</v>
      </c>
      <c r="I133">
        <v>51.666132172575729</v>
      </c>
      <c r="J133">
        <v>500</v>
      </c>
      <c r="K133">
        <v>1057.0987299410604</v>
      </c>
      <c r="L133">
        <v>53.732097395182116</v>
      </c>
      <c r="M133">
        <v>600</v>
      </c>
      <c r="N133">
        <v>1082.6432661812003</v>
      </c>
      <c r="O133">
        <v>50.103545518437599</v>
      </c>
      <c r="P133">
        <v>700</v>
      </c>
      <c r="R133">
        <v>584.55163792244252</v>
      </c>
      <c r="S133">
        <v>49.599910866162254</v>
      </c>
      <c r="T133">
        <v>300</v>
      </c>
      <c r="V133" s="1">
        <f>(8.314*T133/S133)*(1+(V$11+$V$12/$T133+$V$13/($T133^2))/S133+(V$14+$V$15/$T133+$V$16/($T133^2))/(S133^2) + (W$11+$W$12/$T133+$W$13/($T133^2))/(S133^3)  )</f>
        <v>770.0940396925738</v>
      </c>
      <c r="W133" s="1">
        <f>(ABS(V133-$R133)/$R133)</f>
        <v>0.31740977140970528</v>
      </c>
      <c r="X133" s="1">
        <f t="shared" si="15"/>
        <v>185.54240177013128</v>
      </c>
      <c r="Y133" s="5">
        <f>(V133-R133)^2</f>
        <v>34425.982854628812</v>
      </c>
      <c r="Z133" s="5"/>
      <c r="AA133" s="1">
        <f t="shared" si="16"/>
        <v>601.25156645090055</v>
      </c>
      <c r="AB133" s="1">
        <f t="shared" si="17"/>
        <v>2.8568782371068736E-2</v>
      </c>
      <c r="AC133" s="1">
        <f t="shared" si="18"/>
        <v>16.699928528458031</v>
      </c>
      <c r="AD133" s="5">
        <f t="shared" si="19"/>
        <v>278.88761285560639</v>
      </c>
      <c r="AE133" s="5"/>
      <c r="AF133" s="1">
        <f t="shared" si="20"/>
        <v>765.77239813690062</v>
      </c>
      <c r="AG133" s="1">
        <f t="shared" si="21"/>
        <v>0.31001668365610191</v>
      </c>
      <c r="AH133" s="1">
        <f t="shared" si="22"/>
        <v>181.2207602144581</v>
      </c>
      <c r="AI133" s="5">
        <f t="shared" si="23"/>
        <v>32840.963932706116</v>
      </c>
      <c r="AJ133" s="5"/>
      <c r="AK133" s="1">
        <f t="shared" si="24"/>
        <v>630.97064817355067</v>
      </c>
      <c r="AL133" s="1">
        <f t="shared" si="25"/>
        <v>7.9409597441358906E-2</v>
      </c>
      <c r="AM133" s="1">
        <f t="shared" si="26"/>
        <v>46.419010251108148</v>
      </c>
      <c r="AN133" s="5">
        <f t="shared" si="27"/>
        <v>2154.7245126924831</v>
      </c>
      <c r="AO133" s="5"/>
      <c r="AP133">
        <v>700</v>
      </c>
      <c r="AQ133">
        <v>50</v>
      </c>
      <c r="AT133" s="1">
        <f t="shared" si="29"/>
        <v>1127.3838534142544</v>
      </c>
    </row>
    <row r="134" spans="1:48" x14ac:dyDescent="0.2">
      <c r="A134">
        <v>116</v>
      </c>
      <c r="B134">
        <v>754.09802324883469</v>
      </c>
      <c r="C134">
        <v>49.490380283964512</v>
      </c>
      <c r="D134">
        <v>300</v>
      </c>
      <c r="E134">
        <v>642.93371256801493</v>
      </c>
      <c r="F134">
        <v>49.441831704779261</v>
      </c>
      <c r="G134">
        <v>400</v>
      </c>
      <c r="H134">
        <v>682.95784082643763</v>
      </c>
      <c r="I134">
        <v>51.453535604904168</v>
      </c>
      <c r="J134">
        <v>500</v>
      </c>
      <c r="K134">
        <v>757.57292736551426</v>
      </c>
      <c r="L134">
        <v>53.731248679760149</v>
      </c>
      <c r="M134">
        <v>600</v>
      </c>
      <c r="N134">
        <v>943.82639436469697</v>
      </c>
      <c r="O134">
        <v>49.31786560554589</v>
      </c>
      <c r="P134">
        <v>700</v>
      </c>
      <c r="R134">
        <v>754.09802324883469</v>
      </c>
      <c r="S134">
        <v>49.490380283964512</v>
      </c>
      <c r="T134">
        <v>300</v>
      </c>
      <c r="V134" s="1">
        <f>(8.314*T134/S134)*(1+(V$11+$V$12/$T134+$V$13/($T134^2))/S134+(V$14+$V$15/$T134+$V$16/($T134^2))/(S134^2) + (W$11+$W$12/$T134+$W$13/($T134^2))/(S134^3)  )</f>
        <v>774.31621812544779</v>
      </c>
      <c r="W134" s="1">
        <f>(ABS(V134-$R134)/$R134)</f>
        <v>2.6811096506404137E-2</v>
      </c>
      <c r="X134" s="1">
        <f t="shared" si="15"/>
        <v>20.218194876613097</v>
      </c>
      <c r="Y134" s="5">
        <f>(V134-R134)^2</f>
        <v>408.77540406870412</v>
      </c>
      <c r="Z134" s="5"/>
      <c r="AA134" s="1">
        <f t="shared" si="16"/>
        <v>605.23374615605394</v>
      </c>
      <c r="AB134" s="1">
        <f t="shared" si="17"/>
        <v>0.19740706447079365</v>
      </c>
      <c r="AC134" s="1">
        <f t="shared" si="18"/>
        <v>148.86427709278075</v>
      </c>
      <c r="AD134" s="5">
        <f t="shared" si="19"/>
        <v>22160.572994356207</v>
      </c>
      <c r="AE134" s="5"/>
      <c r="AF134" s="1">
        <f t="shared" si="20"/>
        <v>769.96272453876418</v>
      </c>
      <c r="AG134" s="1">
        <f t="shared" si="21"/>
        <v>2.1037982862732563E-2</v>
      </c>
      <c r="AH134" s="1">
        <f t="shared" si="22"/>
        <v>15.864701289929485</v>
      </c>
      <c r="AI134" s="5">
        <f t="shared" si="23"/>
        <v>251.68874701869026</v>
      </c>
      <c r="AJ134" s="5"/>
      <c r="AK134" s="1">
        <f t="shared" si="24"/>
        <v>634.54331196585861</v>
      </c>
      <c r="AL134" s="1">
        <f t="shared" si="25"/>
        <v>0.15854001415877711</v>
      </c>
      <c r="AM134" s="1">
        <f t="shared" si="26"/>
        <v>119.55471128297609</v>
      </c>
      <c r="AN134" s="5">
        <f t="shared" si="27"/>
        <v>14293.328989955769</v>
      </c>
      <c r="AO134" s="5"/>
      <c r="AP134">
        <v>700</v>
      </c>
      <c r="AQ134">
        <v>45</v>
      </c>
      <c r="AT134" s="1">
        <f t="shared" si="29"/>
        <v>1586.6985185816366</v>
      </c>
    </row>
    <row r="135" spans="1:48" x14ac:dyDescent="0.2">
      <c r="A135">
        <v>117</v>
      </c>
      <c r="B135">
        <v>585.98441015729065</v>
      </c>
      <c r="C135">
        <v>49.445352823787644</v>
      </c>
      <c r="D135">
        <v>300</v>
      </c>
      <c r="E135">
        <v>675.07599756356626</v>
      </c>
      <c r="F135">
        <v>49.375409185192801</v>
      </c>
      <c r="G135">
        <v>400</v>
      </c>
      <c r="H135">
        <v>885.10682955534503</v>
      </c>
      <c r="I135">
        <v>51.427243159852011</v>
      </c>
      <c r="J135">
        <v>500</v>
      </c>
      <c r="K135">
        <v>725.62229266638019</v>
      </c>
      <c r="L135">
        <v>53.697223652753607</v>
      </c>
      <c r="M135">
        <v>600</v>
      </c>
      <c r="N135">
        <v>854.97685246227104</v>
      </c>
      <c r="O135">
        <v>48.852927160469875</v>
      </c>
      <c r="P135">
        <v>700</v>
      </c>
      <c r="R135">
        <v>585.98441015729065</v>
      </c>
      <c r="S135">
        <v>49.445352823787644</v>
      </c>
      <c r="T135">
        <v>300</v>
      </c>
      <c r="V135" s="1">
        <f>(8.314*T135/S135)*(1+(V$11+$V$12/$T135+$V$13/($T135^2))/S135+(V$14+$V$15/$T135+$V$16/($T135^2))/(S135^2) + (W$11+$W$12/$T135+$W$13/($T135^2))/(S135^3)  )</f>
        <v>776.0625226678203</v>
      </c>
      <c r="W135" s="1">
        <f>(ABS(V135-$R135)/$R135)</f>
        <v>0.32437400930087651</v>
      </c>
      <c r="X135" s="1">
        <f t="shared" si="15"/>
        <v>190.07811251052965</v>
      </c>
      <c r="Y135" s="5">
        <f>(V135-R135)^2</f>
        <v>36129.688855565568</v>
      </c>
      <c r="Z135" s="5"/>
      <c r="AA135" s="1">
        <f t="shared" si="16"/>
        <v>606.88200213361142</v>
      </c>
      <c r="AB135" s="1">
        <f t="shared" si="17"/>
        <v>3.5662368510301169E-2</v>
      </c>
      <c r="AC135" s="1">
        <f t="shared" si="18"/>
        <v>20.897591976320768</v>
      </c>
      <c r="AD135" s="5">
        <f t="shared" si="19"/>
        <v>436.70935040878618</v>
      </c>
      <c r="AE135" s="5"/>
      <c r="AF135" s="1">
        <f t="shared" si="20"/>
        <v>771.69602919508657</v>
      </c>
      <c r="AG135" s="1">
        <f t="shared" si="21"/>
        <v>0.31692245701203375</v>
      </c>
      <c r="AH135" s="1">
        <f t="shared" si="22"/>
        <v>185.71161903779591</v>
      </c>
      <c r="AI135" s="5">
        <f t="shared" si="23"/>
        <v>34488.805445639438</v>
      </c>
      <c r="AJ135" s="5"/>
      <c r="AK135" s="1">
        <f t="shared" si="24"/>
        <v>636.021767661274</v>
      </c>
      <c r="AL135" s="1">
        <f t="shared" si="25"/>
        <v>8.5390253796260987E-2</v>
      </c>
      <c r="AM135" s="1">
        <f t="shared" si="26"/>
        <v>50.037357503983344</v>
      </c>
      <c r="AN135" s="5">
        <f t="shared" si="27"/>
        <v>2503.7371459814381</v>
      </c>
      <c r="AO135" s="5"/>
      <c r="AP135">
        <v>700</v>
      </c>
      <c r="AQ135">
        <v>40</v>
      </c>
      <c r="AT135" s="1">
        <f t="shared" si="29"/>
        <v>2356.6396744238332</v>
      </c>
    </row>
    <row r="136" spans="1:48" x14ac:dyDescent="0.2">
      <c r="A136">
        <v>118</v>
      </c>
      <c r="B136">
        <v>737.08563241040179</v>
      </c>
      <c r="C136">
        <v>48.782556636362735</v>
      </c>
      <c r="D136">
        <v>300</v>
      </c>
      <c r="E136">
        <v>711.43185974847097</v>
      </c>
      <c r="F136">
        <v>49.075670221190769</v>
      </c>
      <c r="G136">
        <v>400</v>
      </c>
      <c r="H136">
        <v>1088.2079373183662</v>
      </c>
      <c r="I136">
        <v>51.321658825206946</v>
      </c>
      <c r="J136">
        <v>500</v>
      </c>
      <c r="K136">
        <v>1013.4697592154988</v>
      </c>
      <c r="L136">
        <v>53.482673309739475</v>
      </c>
      <c r="M136">
        <v>600</v>
      </c>
      <c r="N136">
        <v>1108.6642923301572</v>
      </c>
      <c r="O136">
        <v>48.041911492140315</v>
      </c>
      <c r="P136">
        <v>700</v>
      </c>
      <c r="R136">
        <v>737.08563241040179</v>
      </c>
      <c r="S136">
        <v>48.782556636362735</v>
      </c>
      <c r="T136">
        <v>300</v>
      </c>
      <c r="V136" s="1">
        <f>(8.314*T136/S136)*(1+(V$11+$V$12/$T136+$V$13/($T136^2))/S136+(V$14+$V$15/$T136+$V$16/($T136^2))/(S136^2) + (W$11+$W$12/$T136+$W$13/($T136^2))/(S136^3)  )</f>
        <v>802.50258785830306</v>
      </c>
      <c r="W136" s="1">
        <f>(ABS(V136-$R136)/$R136)</f>
        <v>8.8750821575474398E-2</v>
      </c>
      <c r="X136" s="1">
        <f t="shared" si="15"/>
        <v>65.416955447901273</v>
      </c>
      <c r="Y136" s="5">
        <f>(V136-R136)^2</f>
        <v>4279.3780600727005</v>
      </c>
      <c r="Z136" s="5"/>
      <c r="AA136" s="1">
        <f t="shared" si="16"/>
        <v>631.92291130816136</v>
      </c>
      <c r="AB136" s="1">
        <f t="shared" si="17"/>
        <v>0.14267368196872801</v>
      </c>
      <c r="AC136" s="1">
        <f t="shared" si="18"/>
        <v>105.16272110224043</v>
      </c>
      <c r="AD136" s="5">
        <f t="shared" si="19"/>
        <v>11059.197909627605</v>
      </c>
      <c r="AE136" s="5"/>
      <c r="AF136" s="1">
        <f t="shared" si="20"/>
        <v>797.95176029475988</v>
      </c>
      <c r="AG136" s="1">
        <f t="shared" si="21"/>
        <v>8.2576738994782697E-2</v>
      </c>
      <c r="AH136" s="1">
        <f t="shared" si="22"/>
        <v>60.866127884358093</v>
      </c>
      <c r="AI136" s="5">
        <f t="shared" si="23"/>
        <v>3704.6855236350339</v>
      </c>
      <c r="AJ136" s="5"/>
      <c r="AK136" s="1">
        <f t="shared" si="24"/>
        <v>658.4628656487921</v>
      </c>
      <c r="AL136" s="1">
        <f t="shared" si="25"/>
        <v>0.10666707273142631</v>
      </c>
      <c r="AM136" s="1">
        <f t="shared" si="26"/>
        <v>78.622766761609682</v>
      </c>
      <c r="AN136" s="5">
        <f t="shared" si="27"/>
        <v>6181.5394532504761</v>
      </c>
      <c r="AO136" s="5"/>
      <c r="AP136">
        <v>700</v>
      </c>
      <c r="AQ136">
        <v>35</v>
      </c>
      <c r="AT136" s="1">
        <f t="shared" si="29"/>
        <v>3746.0458776427545</v>
      </c>
    </row>
    <row r="137" spans="1:48" x14ac:dyDescent="0.2">
      <c r="A137">
        <v>119</v>
      </c>
      <c r="B137">
        <v>628.89097894553083</v>
      </c>
      <c r="C137">
        <v>48.782101197647684</v>
      </c>
      <c r="D137">
        <v>300</v>
      </c>
      <c r="E137">
        <v>856.10857123449227</v>
      </c>
      <c r="F137">
        <v>49.036707340410729</v>
      </c>
      <c r="G137">
        <v>400</v>
      </c>
      <c r="H137">
        <v>1035.8957915346034</v>
      </c>
      <c r="I137">
        <v>50.74910370238959</v>
      </c>
      <c r="J137">
        <v>500</v>
      </c>
      <c r="K137">
        <v>894.01253564838771</v>
      </c>
      <c r="L137">
        <v>52.981809252874953</v>
      </c>
      <c r="M137">
        <v>600</v>
      </c>
      <c r="N137">
        <v>919.69404645981047</v>
      </c>
      <c r="O137">
        <v>48.002186065854524</v>
      </c>
      <c r="P137">
        <v>700</v>
      </c>
      <c r="R137">
        <v>628.89097894553083</v>
      </c>
      <c r="S137">
        <v>48.782101197647684</v>
      </c>
      <c r="T137">
        <v>300</v>
      </c>
      <c r="V137" s="1">
        <f>(8.314*T137/S137)*(1+(V$11+$V$12/$T137+$V$13/($T137^2))/S137+(V$14+$V$15/$T137+$V$16/($T137^2))/(S137^2) + (W$11+$W$12/$T137+$W$13/($T137^2))/(S137^3)  )</f>
        <v>802.52124120554322</v>
      </c>
      <c r="W137" s="1">
        <f>(ABS(V137-$R137)/$R137)</f>
        <v>0.27608960546888489</v>
      </c>
      <c r="X137" s="1">
        <f t="shared" si="15"/>
        <v>173.63026226001239</v>
      </c>
      <c r="Y137" s="5">
        <f>(V137-R137)^2</f>
        <v>30147.467972480681</v>
      </c>
      <c r="Z137" s="5"/>
      <c r="AA137" s="1">
        <f t="shared" si="16"/>
        <v>631.9406332040345</v>
      </c>
      <c r="AB137" s="1">
        <f t="shared" si="17"/>
        <v>4.8492574398460242E-3</v>
      </c>
      <c r="AC137" s="1">
        <f t="shared" si="18"/>
        <v>3.049654258503665</v>
      </c>
      <c r="AD137" s="5">
        <f t="shared" si="19"/>
        <v>9.3003910964095393</v>
      </c>
      <c r="AE137" s="5"/>
      <c r="AF137" s="1">
        <f t="shared" si="20"/>
        <v>797.97029188597378</v>
      </c>
      <c r="AG137" s="1">
        <f t="shared" si="21"/>
        <v>0.2688531376677406</v>
      </c>
      <c r="AH137" s="1">
        <f t="shared" si="22"/>
        <v>169.07931294044295</v>
      </c>
      <c r="AI137" s="5">
        <f t="shared" si="23"/>
        <v>28587.814064412236</v>
      </c>
      <c r="AJ137" s="5"/>
      <c r="AK137" s="1">
        <f t="shared" si="24"/>
        <v>658.47873497436251</v>
      </c>
      <c r="AL137" s="1">
        <f t="shared" si="25"/>
        <v>4.7047512238833238E-2</v>
      </c>
      <c r="AM137" s="1">
        <f t="shared" si="26"/>
        <v>29.587756028831677</v>
      </c>
      <c r="AN137" s="5">
        <f t="shared" si="27"/>
        <v>875.43530682166522</v>
      </c>
      <c r="AO137" s="5"/>
      <c r="AP137">
        <v>700</v>
      </c>
      <c r="AQ137">
        <v>30</v>
      </c>
      <c r="AT137" s="1">
        <f t="shared" si="29"/>
        <v>6502.8745044404441</v>
      </c>
    </row>
    <row r="138" spans="1:48" x14ac:dyDescent="0.2">
      <c r="A138">
        <v>120</v>
      </c>
      <c r="B138">
        <v>826.91227718054233</v>
      </c>
      <c r="C138">
        <v>48.620008278755805</v>
      </c>
      <c r="D138">
        <v>300</v>
      </c>
      <c r="E138">
        <v>682.22005889606237</v>
      </c>
      <c r="F138">
        <v>48.654700912411954</v>
      </c>
      <c r="G138">
        <v>400</v>
      </c>
      <c r="H138">
        <v>792.52426327650471</v>
      </c>
      <c r="I138">
        <v>49.443883237584146</v>
      </c>
      <c r="J138">
        <v>500</v>
      </c>
      <c r="K138">
        <v>943.15018287378291</v>
      </c>
      <c r="L138">
        <v>52.741104476158689</v>
      </c>
      <c r="M138">
        <v>600</v>
      </c>
      <c r="N138">
        <v>1161.0855619416393</v>
      </c>
      <c r="O138">
        <v>47.888827384379219</v>
      </c>
      <c r="P138">
        <v>700</v>
      </c>
      <c r="R138">
        <v>826.91227718054233</v>
      </c>
      <c r="S138">
        <v>48.620008278755805</v>
      </c>
      <c r="T138">
        <v>300</v>
      </c>
      <c r="V138" s="1">
        <f>(8.314*T138/S138)*(1+(V$11+$V$12/$T138+$V$13/($T138^2))/S138+(V$14+$V$15/$T138+$V$16/($T138^2))/(S138^2) + (W$11+$W$12/$T138+$W$13/($T138^2))/(S138^3)  )</f>
        <v>809.20363262941498</v>
      </c>
      <c r="W138" s="1">
        <f>(ABS(V138-$R138)/$R138)</f>
        <v>2.141538472679003E-2</v>
      </c>
      <c r="X138" s="1">
        <f t="shared" si="15"/>
        <v>17.70864455112735</v>
      </c>
      <c r="Y138" s="5">
        <f>(V138-R138)^2</f>
        <v>313.59609183817236</v>
      </c>
      <c r="Z138" s="5"/>
      <c r="AA138" s="1">
        <f t="shared" si="16"/>
        <v>638.29429764985309</v>
      </c>
      <c r="AB138" s="1">
        <f t="shared" si="17"/>
        <v>0.22809914030277204</v>
      </c>
      <c r="AC138" s="1">
        <f t="shared" si="18"/>
        <v>188.61797953068924</v>
      </c>
      <c r="AD138" s="5">
        <f t="shared" si="19"/>
        <v>35576.742202239504</v>
      </c>
      <c r="AE138" s="5"/>
      <c r="AF138" s="1">
        <f t="shared" si="20"/>
        <v>804.60981920037011</v>
      </c>
      <c r="AG138" s="1">
        <f t="shared" si="21"/>
        <v>2.6970766543961779E-2</v>
      </c>
      <c r="AH138" s="1">
        <f t="shared" si="22"/>
        <v>22.302457980172221</v>
      </c>
      <c r="AI138" s="5">
        <f t="shared" si="23"/>
        <v>497.39963195734759</v>
      </c>
      <c r="AJ138" s="5"/>
      <c r="AK138" s="1">
        <f t="shared" si="24"/>
        <v>664.16713948568827</v>
      </c>
      <c r="AL138" s="1">
        <f t="shared" si="25"/>
        <v>0.19681064386872249</v>
      </c>
      <c r="AM138" s="1">
        <f t="shared" si="26"/>
        <v>162.74513769485407</v>
      </c>
      <c r="AN138" s="5">
        <f t="shared" si="27"/>
        <v>26485.979843317011</v>
      </c>
      <c r="AO138" s="5"/>
      <c r="AP138">
        <v>700</v>
      </c>
      <c r="AQ138">
        <v>25</v>
      </c>
      <c r="AT138" s="1">
        <f t="shared" si="29"/>
        <v>12713.951940869929</v>
      </c>
    </row>
    <row r="139" spans="1:48" x14ac:dyDescent="0.2">
      <c r="A139">
        <v>121</v>
      </c>
      <c r="B139">
        <v>638.09507815758934</v>
      </c>
      <c r="C139">
        <v>48.056343663089372</v>
      </c>
      <c r="D139">
        <v>300</v>
      </c>
      <c r="E139">
        <v>931.30204760919582</v>
      </c>
      <c r="F139">
        <v>48.439893342696891</v>
      </c>
      <c r="G139">
        <v>400</v>
      </c>
      <c r="H139">
        <v>972.62281745432983</v>
      </c>
      <c r="I139">
        <v>49.083488345742659</v>
      </c>
      <c r="J139">
        <v>500</v>
      </c>
      <c r="K139">
        <v>816.2593804325752</v>
      </c>
      <c r="L139">
        <v>52.564304754996662</v>
      </c>
      <c r="M139">
        <v>600</v>
      </c>
      <c r="N139">
        <v>1214.1844344847641</v>
      </c>
      <c r="O139">
        <v>47.584231821395299</v>
      </c>
      <c r="P139">
        <v>700</v>
      </c>
      <c r="R139">
        <v>638.09507815758934</v>
      </c>
      <c r="S139">
        <v>48.056343663089372</v>
      </c>
      <c r="T139">
        <v>300</v>
      </c>
      <c r="V139" s="1">
        <f>(8.314*T139/S139)*(1+(V$11+$V$12/$T139+$V$13/($T139^2))/S139+(V$14+$V$15/$T139+$V$16/($T139^2))/(S139^2) + (W$11+$W$12/$T139+$W$13/($T139^2))/(S139^3)  )</f>
        <v>833.13557750726125</v>
      </c>
      <c r="W139" s="1">
        <f>(ABS(V139-$R139)/$R139)</f>
        <v>0.30566056066883351</v>
      </c>
      <c r="X139" s="1">
        <f t="shared" si="15"/>
        <v>195.0404993496719</v>
      </c>
      <c r="Y139" s="5">
        <f>(V139-R139)^2</f>
        <v>38040.796386569367</v>
      </c>
      <c r="Z139" s="5"/>
      <c r="AA139" s="1">
        <f t="shared" si="16"/>
        <v>661.12872159468122</v>
      </c>
      <c r="AB139" s="1">
        <f t="shared" si="17"/>
        <v>3.6097509956664012E-2</v>
      </c>
      <c r="AC139" s="1">
        <f t="shared" si="18"/>
        <v>23.033643437091882</v>
      </c>
      <c r="AD139" s="5">
        <f t="shared" si="19"/>
        <v>530.54872998708595</v>
      </c>
      <c r="AE139" s="5"/>
      <c r="AF139" s="1">
        <f t="shared" si="20"/>
        <v>828.40060602864389</v>
      </c>
      <c r="AG139" s="1">
        <f t="shared" si="21"/>
        <v>0.29824008111853056</v>
      </c>
      <c r="AH139" s="1">
        <f t="shared" si="22"/>
        <v>190.30552787105455</v>
      </c>
      <c r="AI139" s="5">
        <f t="shared" si="23"/>
        <v>36216.193938280718</v>
      </c>
      <c r="AJ139" s="5"/>
      <c r="AK139" s="1">
        <f t="shared" si="24"/>
        <v>684.59407627010751</v>
      </c>
      <c r="AL139" s="1">
        <f t="shared" si="25"/>
        <v>7.2871582471341956E-2</v>
      </c>
      <c r="AM139" s="1">
        <f t="shared" si="26"/>
        <v>46.498998112518166</v>
      </c>
      <c r="AN139" s="5">
        <f t="shared" si="27"/>
        <v>2162.1568254679678</v>
      </c>
      <c r="AO139" s="5"/>
    </row>
    <row r="140" spans="1:48" x14ac:dyDescent="0.2">
      <c r="A140">
        <v>122</v>
      </c>
      <c r="B140">
        <v>799.28514462335897</v>
      </c>
      <c r="C140">
        <v>48.025766030184634</v>
      </c>
      <c r="D140">
        <v>300</v>
      </c>
      <c r="E140">
        <v>766.4530568775275</v>
      </c>
      <c r="F140">
        <v>48.146724168323544</v>
      </c>
      <c r="G140">
        <v>400</v>
      </c>
      <c r="H140">
        <v>758.64313115173252</v>
      </c>
      <c r="I140">
        <v>48.737021827364423</v>
      </c>
      <c r="J140">
        <v>500</v>
      </c>
      <c r="K140">
        <v>1134.4179520816308</v>
      </c>
      <c r="L140">
        <v>52.347806728005381</v>
      </c>
      <c r="M140">
        <v>600</v>
      </c>
      <c r="N140">
        <v>1301.2255095732462</v>
      </c>
      <c r="O140">
        <v>47.39689944865183</v>
      </c>
      <c r="P140">
        <v>700</v>
      </c>
      <c r="R140">
        <v>799.28514462335897</v>
      </c>
      <c r="S140">
        <v>48.025766030184634</v>
      </c>
      <c r="T140">
        <v>300</v>
      </c>
      <c r="V140" s="1">
        <f>(8.314*T140/S140)*(1+(V$11+$V$12/$T140+$V$13/($T140^2))/S140+(V$14+$V$15/$T140+$V$16/($T140^2))/(S140^2) + (W$11+$W$12/$T140+$W$13/($T140^2))/(S140^3)  )</f>
        <v>834.46553619830843</v>
      </c>
      <c r="W140" s="1">
        <f>(ABS(V140-$R140)/$R140)</f>
        <v>4.401481975688068E-2</v>
      </c>
      <c r="X140" s="1">
        <f t="shared" si="15"/>
        <v>35.180391574949454</v>
      </c>
      <c r="Y140" s="5">
        <f>(V140-R140)^2</f>
        <v>1237.6599513667745</v>
      </c>
      <c r="Z140" s="5"/>
      <c r="AA140" s="1">
        <f t="shared" si="16"/>
        <v>662.40128307180828</v>
      </c>
      <c r="AB140" s="1">
        <f t="shared" si="17"/>
        <v>0.17125785768989041</v>
      </c>
      <c r="AC140" s="1">
        <f t="shared" si="18"/>
        <v>136.88386155155069</v>
      </c>
      <c r="AD140" s="5">
        <f t="shared" si="19"/>
        <v>18737.1915532641</v>
      </c>
      <c r="AE140" s="5"/>
      <c r="AF140" s="1">
        <f t="shared" si="20"/>
        <v>829.72328739592479</v>
      </c>
      <c r="AG140" s="1">
        <f t="shared" si="21"/>
        <v>3.8081707107053699E-2</v>
      </c>
      <c r="AH140" s="1">
        <f t="shared" si="22"/>
        <v>30.438142772565811</v>
      </c>
      <c r="AI140" s="5">
        <f t="shared" si="23"/>
        <v>926.48053544310039</v>
      </c>
      <c r="AJ140" s="5"/>
      <c r="AK140" s="1">
        <f t="shared" si="24"/>
        <v>685.73175454589659</v>
      </c>
      <c r="AL140" s="1">
        <f t="shared" si="25"/>
        <v>0.14206868580170007</v>
      </c>
      <c r="AM140" s="1">
        <f t="shared" si="26"/>
        <v>113.55339007746238</v>
      </c>
      <c r="AN140" s="5">
        <f t="shared" si="27"/>
        <v>12894.372398084332</v>
      </c>
      <c r="AO140" s="5"/>
    </row>
    <row r="141" spans="1:48" x14ac:dyDescent="0.2">
      <c r="A141">
        <v>123</v>
      </c>
      <c r="B141">
        <v>889.76451585951691</v>
      </c>
      <c r="C141">
        <v>48.021412675080384</v>
      </c>
      <c r="D141">
        <v>300</v>
      </c>
      <c r="E141">
        <v>978.56407045984383</v>
      </c>
      <c r="F141">
        <v>47.225666100962542</v>
      </c>
      <c r="G141">
        <v>400</v>
      </c>
      <c r="H141">
        <v>1102.5519154872209</v>
      </c>
      <c r="I141">
        <v>48.535562659247631</v>
      </c>
      <c r="J141">
        <v>500</v>
      </c>
      <c r="K141">
        <v>1011.8872458144234</v>
      </c>
      <c r="L141">
        <v>51.785887972720587</v>
      </c>
      <c r="M141">
        <v>600</v>
      </c>
      <c r="N141">
        <v>1054.1476522695493</v>
      </c>
      <c r="O141">
        <v>46.320112875543735</v>
      </c>
      <c r="P141">
        <v>700</v>
      </c>
      <c r="R141">
        <v>889.76451585951691</v>
      </c>
      <c r="S141">
        <v>48.021412675080384</v>
      </c>
      <c r="T141">
        <v>300</v>
      </c>
      <c r="V141" s="1">
        <f>(8.314*T141/S141)*(1+(V$11+$V$12/$T141+$V$13/($T141^2))/S141+(V$14+$V$15/$T141+$V$16/($T141^2))/(S141^2) + (W$11+$W$12/$T141+$W$13/($T141^2))/(S141^3)  )</f>
        <v>834.65515427156595</v>
      </c>
      <c r="W141" s="1">
        <f>(ABS(V141-$R141)/$R141)</f>
        <v>6.1937018846739515E-2</v>
      </c>
      <c r="X141" s="1">
        <f t="shared" si="15"/>
        <v>55.109361587950957</v>
      </c>
      <c r="Y141" s="5">
        <f>(V141-R141)^2</f>
        <v>3037.0417346315244</v>
      </c>
      <c r="Z141" s="5"/>
      <c r="AA141" s="1">
        <f t="shared" si="16"/>
        <v>662.58274817986955</v>
      </c>
      <c r="AB141" s="1">
        <f t="shared" si="17"/>
        <v>0.25532797007553021</v>
      </c>
      <c r="AC141" s="1">
        <f t="shared" si="18"/>
        <v>227.18176767964735</v>
      </c>
      <c r="AD141" s="5">
        <f t="shared" si="19"/>
        <v>51611.555566049261</v>
      </c>
      <c r="AE141" s="5"/>
      <c r="AF141" s="1">
        <f t="shared" si="20"/>
        <v>829.91187277720041</v>
      </c>
      <c r="AG141" s="1">
        <f t="shared" si="21"/>
        <v>6.7267959123430032E-2</v>
      </c>
      <c r="AH141" s="1">
        <f t="shared" si="22"/>
        <v>59.85264308231649</v>
      </c>
      <c r="AI141" s="5">
        <f t="shared" si="23"/>
        <v>3582.3388839391678</v>
      </c>
      <c r="AJ141" s="5"/>
      <c r="AK141" s="1">
        <f t="shared" si="24"/>
        <v>685.8939797299563</v>
      </c>
      <c r="AL141" s="1">
        <f t="shared" si="25"/>
        <v>0.22912864302373384</v>
      </c>
      <c r="AM141" s="1">
        <f t="shared" si="26"/>
        <v>203.87053612956061</v>
      </c>
      <c r="AN141" s="5">
        <f t="shared" si="27"/>
        <v>41563.195501754475</v>
      </c>
      <c r="AO141" s="5"/>
    </row>
    <row r="142" spans="1:48" x14ac:dyDescent="0.2">
      <c r="A142">
        <v>124</v>
      </c>
      <c r="B142">
        <v>982.09146228416216</v>
      </c>
      <c r="C142">
        <v>46.913488617572391</v>
      </c>
      <c r="D142">
        <v>300</v>
      </c>
      <c r="E142">
        <v>1036.6383864695063</v>
      </c>
      <c r="F142">
        <v>46.878600495055224</v>
      </c>
      <c r="G142">
        <v>400</v>
      </c>
      <c r="H142">
        <v>1215.3102146947183</v>
      </c>
      <c r="I142">
        <v>48.023164815834214</v>
      </c>
      <c r="J142">
        <v>500</v>
      </c>
      <c r="K142">
        <v>826.2109102970345</v>
      </c>
      <c r="L142">
        <v>51.76281788046726</v>
      </c>
      <c r="M142">
        <v>600</v>
      </c>
      <c r="N142">
        <v>1267.7452957761259</v>
      </c>
      <c r="O142">
        <v>46.272450673220831</v>
      </c>
      <c r="P142">
        <v>700</v>
      </c>
      <c r="R142">
        <v>982.09146228416216</v>
      </c>
      <c r="S142">
        <v>46.913488617572391</v>
      </c>
      <c r="T142">
        <v>300</v>
      </c>
      <c r="V142" s="1">
        <f>(8.314*T142/S142)*(1+(V$11+$V$12/$T142+$V$13/($T142^2))/S142+(V$14+$V$15/$T142+$V$16/($T142^2))/(S142^2) + (W$11+$W$12/$T142+$W$13/($T142^2))/(S142^3)  )</f>
        <v>885.20463475626013</v>
      </c>
      <c r="W142" s="1">
        <f>(ABS(V142-$R142)/$R142)</f>
        <v>9.8653568683471984E-2</v>
      </c>
      <c r="X142" s="1">
        <f t="shared" si="15"/>
        <v>96.886827527902028</v>
      </c>
      <c r="Y142" s="5">
        <f>(V142-R142)^2</f>
        <v>9387.0573484214347</v>
      </c>
      <c r="Z142" s="5"/>
      <c r="AA142" s="1">
        <f t="shared" si="16"/>
        <v>711.22211080814827</v>
      </c>
      <c r="AB142" s="1">
        <f t="shared" si="17"/>
        <v>0.27580868165376587</v>
      </c>
      <c r="AC142" s="1">
        <f t="shared" si="18"/>
        <v>270.86935147601389</v>
      </c>
      <c r="AD142" s="5">
        <f t="shared" si="19"/>
        <v>73370.205569036349</v>
      </c>
      <c r="AE142" s="5"/>
      <c r="AF142" s="1">
        <f t="shared" si="20"/>
        <v>880.22941264662586</v>
      </c>
      <c r="AG142" s="1">
        <f t="shared" si="21"/>
        <v>0.10371951447436893</v>
      </c>
      <c r="AH142" s="1">
        <f t="shared" si="22"/>
        <v>101.8620496375363</v>
      </c>
      <c r="AI142" s="5">
        <f t="shared" si="23"/>
        <v>10375.877156359909</v>
      </c>
      <c r="AJ142" s="5"/>
      <c r="AK142" s="1">
        <f t="shared" si="24"/>
        <v>729.32970703426361</v>
      </c>
      <c r="AL142" s="1">
        <f t="shared" si="25"/>
        <v>0.25737089156851206</v>
      </c>
      <c r="AM142" s="1">
        <f t="shared" si="26"/>
        <v>252.76175524989856</v>
      </c>
      <c r="AN142" s="5">
        <f t="shared" si="27"/>
        <v>63888.504917009617</v>
      </c>
      <c r="AO142" s="5"/>
    </row>
    <row r="143" spans="1:48" x14ac:dyDescent="0.2">
      <c r="A143">
        <v>125</v>
      </c>
      <c r="B143">
        <v>685.72968942050045</v>
      </c>
      <c r="C143">
        <v>46.838471261777435</v>
      </c>
      <c r="D143">
        <v>300</v>
      </c>
      <c r="E143">
        <v>1024.370473257356</v>
      </c>
      <c r="F143">
        <v>46.413245492431123</v>
      </c>
      <c r="G143">
        <v>400</v>
      </c>
      <c r="H143">
        <v>816.10256081353521</v>
      </c>
      <c r="I143">
        <v>47.668824953690226</v>
      </c>
      <c r="J143">
        <v>500</v>
      </c>
      <c r="K143">
        <v>893.38282296315992</v>
      </c>
      <c r="L143">
        <v>50.713539815433272</v>
      </c>
      <c r="M143">
        <v>600</v>
      </c>
      <c r="N143">
        <v>1299.4972972425871</v>
      </c>
      <c r="O143">
        <v>46.19818906858567</v>
      </c>
      <c r="P143">
        <v>700</v>
      </c>
      <c r="R143">
        <v>685.72968942050045</v>
      </c>
      <c r="S143">
        <v>46.838471261777435</v>
      </c>
      <c r="T143">
        <v>300</v>
      </c>
      <c r="V143" s="1">
        <f>(8.314*T143/S143)*(1+(V$11+$V$12/$T143+$V$13/($T143^2))/S143+(V$14+$V$15/$T143+$V$16/($T143^2))/(S143^2) + (W$11+$W$12/$T143+$W$13/($T143^2))/(S143^3)  )</f>
        <v>888.79978418689541</v>
      </c>
      <c r="W143" s="1">
        <f>(ABS(V143-$R143)/$R143)</f>
        <v>0.29613723585164636</v>
      </c>
      <c r="X143" s="1">
        <f t="shared" si="15"/>
        <v>203.07009476639496</v>
      </c>
      <c r="Y143" s="5">
        <f>(V143-R143)^2</f>
        <v>41237.463388432632</v>
      </c>
      <c r="Z143" s="5"/>
      <c r="AA143" s="1">
        <f t="shared" si="16"/>
        <v>714.70083484898953</v>
      </c>
      <c r="AB143" s="1">
        <f t="shared" si="17"/>
        <v>4.2248638020868173E-2</v>
      </c>
      <c r="AC143" s="1">
        <f t="shared" si="18"/>
        <v>28.971145428489081</v>
      </c>
      <c r="AD143" s="5">
        <f t="shared" si="19"/>
        <v>839.32726743866374</v>
      </c>
      <c r="AE143" s="5"/>
      <c r="AF143" s="1">
        <f t="shared" si="20"/>
        <v>883.8113569000011</v>
      </c>
      <c r="AG143" s="1">
        <f t="shared" si="21"/>
        <v>0.28886260947356152</v>
      </c>
      <c r="AH143" s="1">
        <f t="shared" si="22"/>
        <v>198.08166747950065</v>
      </c>
      <c r="AI143" s="5">
        <f t="shared" si="23"/>
        <v>39236.346991459468</v>
      </c>
      <c r="AJ143" s="5"/>
      <c r="AK143" s="1">
        <f t="shared" si="24"/>
        <v>732.43312507127087</v>
      </c>
      <c r="AL143" s="1">
        <f t="shared" si="25"/>
        <v>6.8107647038352342E-2</v>
      </c>
      <c r="AM143" s="1">
        <f t="shared" si="26"/>
        <v>46.703435650770416</v>
      </c>
      <c r="AN143" s="5">
        <f t="shared" si="27"/>
        <v>2181.2109015856531</v>
      </c>
      <c r="AO143" s="5"/>
    </row>
    <row r="144" spans="1:48" x14ac:dyDescent="0.2">
      <c r="A144">
        <v>126</v>
      </c>
      <c r="B144">
        <v>689.93246640208315</v>
      </c>
      <c r="C144">
        <v>46.783663208642835</v>
      </c>
      <c r="D144">
        <v>300</v>
      </c>
      <c r="E144">
        <v>851.44836888180646</v>
      </c>
      <c r="F144">
        <v>46.310131840172154</v>
      </c>
      <c r="G144">
        <v>400</v>
      </c>
      <c r="H144">
        <v>912.21485163369493</v>
      </c>
      <c r="I144">
        <v>47.475862401910014</v>
      </c>
      <c r="J144">
        <v>500</v>
      </c>
      <c r="K144">
        <v>904.14537294548006</v>
      </c>
      <c r="L144">
        <v>49.640277595508941</v>
      </c>
      <c r="M144">
        <v>600</v>
      </c>
      <c r="N144">
        <v>1421.6557117924444</v>
      </c>
      <c r="O144">
        <v>45.310171235388012</v>
      </c>
      <c r="P144">
        <v>700</v>
      </c>
      <c r="R144">
        <v>689.93246640208315</v>
      </c>
      <c r="S144">
        <v>46.783663208642835</v>
      </c>
      <c r="T144">
        <v>300</v>
      </c>
      <c r="V144" s="1">
        <f>(8.314*T144/S144)*(1+(V$11+$V$12/$T144+$V$13/($T144^2))/S144+(V$14+$V$15/$T144+$V$16/($T144^2))/(S144^2) + (W$11+$W$12/$T144+$W$13/($T144^2))/(S144^3)  )</f>
        <v>891.4408921045449</v>
      </c>
      <c r="W144" s="1">
        <f>(ABS(V144-$R144)/$R144)</f>
        <v>0.29206978293586405</v>
      </c>
      <c r="X144" s="1">
        <f t="shared" si="15"/>
        <v>201.50842570246175</v>
      </c>
      <c r="Y144" s="5">
        <f>(V144-R144)^2</f>
        <v>40605.645629084545</v>
      </c>
      <c r="Z144" s="5"/>
      <c r="AA144" s="1">
        <f t="shared" si="16"/>
        <v>717.25800863305369</v>
      </c>
      <c r="AB144" s="1">
        <f t="shared" si="17"/>
        <v>3.9606111556787636E-2</v>
      </c>
      <c r="AC144" s="1">
        <f t="shared" si="18"/>
        <v>27.325542230970541</v>
      </c>
      <c r="AD144" s="5">
        <f t="shared" si="19"/>
        <v>746.68525821655453</v>
      </c>
      <c r="AE144" s="5"/>
      <c r="AF144" s="1">
        <f t="shared" si="20"/>
        <v>886.44304213414944</v>
      </c>
      <c r="AG144" s="1">
        <f t="shared" si="21"/>
        <v>0.28482581310725363</v>
      </c>
      <c r="AH144" s="1">
        <f t="shared" si="22"/>
        <v>196.51057573206629</v>
      </c>
      <c r="AI144" s="5">
        <f t="shared" si="23"/>
        <v>38616.406374548162</v>
      </c>
      <c r="AJ144" s="5"/>
      <c r="AK144" s="1">
        <f t="shared" si="24"/>
        <v>734.71418326779326</v>
      </c>
      <c r="AL144" s="1">
        <f t="shared" si="25"/>
        <v>6.4907391732471301E-2</v>
      </c>
      <c r="AM144" s="1">
        <f t="shared" si="26"/>
        <v>44.781716865710109</v>
      </c>
      <c r="AN144" s="5">
        <f t="shared" si="27"/>
        <v>2005.4021654406251</v>
      </c>
      <c r="AO144" s="5"/>
    </row>
    <row r="145" spans="1:41" x14ac:dyDescent="0.2">
      <c r="A145">
        <v>127</v>
      </c>
      <c r="B145">
        <v>878.07660775980764</v>
      </c>
      <c r="C145">
        <v>46.543240227462185</v>
      </c>
      <c r="D145">
        <v>300</v>
      </c>
      <c r="E145">
        <v>760.42800128029933</v>
      </c>
      <c r="F145">
        <v>46.101458138027795</v>
      </c>
      <c r="G145">
        <v>400</v>
      </c>
      <c r="H145">
        <v>1062.8626862939236</v>
      </c>
      <c r="I145">
        <v>47.359315687067387</v>
      </c>
      <c r="J145">
        <v>500</v>
      </c>
      <c r="K145">
        <v>945.24345691494887</v>
      </c>
      <c r="L145">
        <v>49.479002917693208</v>
      </c>
      <c r="M145">
        <v>600</v>
      </c>
      <c r="N145">
        <v>1021.6528181011242</v>
      </c>
      <c r="O145">
        <v>45.202932398958559</v>
      </c>
      <c r="P145">
        <v>700</v>
      </c>
      <c r="R145">
        <v>878.07660775980764</v>
      </c>
      <c r="S145">
        <v>46.543240227462185</v>
      </c>
      <c r="T145">
        <v>300</v>
      </c>
      <c r="V145" s="1">
        <f>(8.314*T145/S145)*(1+(V$11+$V$12/$T145+$V$13/($T145^2))/S145+(V$14+$V$15/$T145+$V$16/($T145^2))/(S145^2) + (W$11+$W$12/$T145+$W$13/($T145^2))/(S145^3)  )</f>
        <v>903.17288331587872</v>
      </c>
      <c r="W145" s="1">
        <f>(ABS(V145-$R145)/$R145)</f>
        <v>2.8580963590520803E-2</v>
      </c>
      <c r="X145" s="1">
        <f t="shared" si="15"/>
        <v>25.096275556071078</v>
      </c>
      <c r="Y145" s="5">
        <f>(V145-R145)^2</f>
        <v>629.82304678625064</v>
      </c>
      <c r="Z145" s="5"/>
      <c r="AA145" s="1">
        <f t="shared" si="16"/>
        <v>728.6333440885553</v>
      </c>
      <c r="AB145" s="1">
        <f t="shared" si="17"/>
        <v>0.17019387870099326</v>
      </c>
      <c r="AC145" s="1">
        <f t="shared" si="18"/>
        <v>149.44326367125234</v>
      </c>
      <c r="AD145" s="5">
        <f t="shared" si="19"/>
        <v>22333.28905671545</v>
      </c>
      <c r="AE145" s="5"/>
      <c r="AF145" s="1">
        <f t="shared" si="20"/>
        <v>898.13602449088444</v>
      </c>
      <c r="AG145" s="1">
        <f t="shared" si="21"/>
        <v>2.2844722833755209E-2</v>
      </c>
      <c r="AH145" s="1">
        <f t="shared" si="22"/>
        <v>20.059416731076794</v>
      </c>
      <c r="AI145" s="5">
        <f t="shared" si="23"/>
        <v>402.38019959100365</v>
      </c>
      <c r="AJ145" s="5"/>
      <c r="AK145" s="1">
        <f t="shared" si="24"/>
        <v>744.85896884150475</v>
      </c>
      <c r="AL145" s="1">
        <f t="shared" si="25"/>
        <v>0.15171528058146808</v>
      </c>
      <c r="AM145" s="1">
        <f t="shared" si="26"/>
        <v>133.2176389183029</v>
      </c>
      <c r="AN145" s="5">
        <f t="shared" si="27"/>
        <v>17746.939318967332</v>
      </c>
      <c r="AO145" s="5"/>
    </row>
    <row r="146" spans="1:41" x14ac:dyDescent="0.2">
      <c r="A146">
        <v>128</v>
      </c>
      <c r="B146">
        <v>747.61721585881878</v>
      </c>
      <c r="C146">
        <v>45.082470188165679</v>
      </c>
      <c r="D146">
        <v>300</v>
      </c>
      <c r="E146">
        <v>808.42152380829884</v>
      </c>
      <c r="F146">
        <v>45.444443933803285</v>
      </c>
      <c r="G146">
        <v>400</v>
      </c>
      <c r="H146">
        <v>782.98341089041844</v>
      </c>
      <c r="I146">
        <v>47.352998036586868</v>
      </c>
      <c r="J146">
        <v>500</v>
      </c>
      <c r="K146">
        <v>1379.6647306580305</v>
      </c>
      <c r="L146">
        <v>49.04942613730902</v>
      </c>
      <c r="M146">
        <v>600</v>
      </c>
      <c r="N146">
        <v>1076.9093573129242</v>
      </c>
      <c r="O146">
        <v>45.097678565880472</v>
      </c>
      <c r="P146">
        <v>700</v>
      </c>
      <c r="R146">
        <v>747.61721585881878</v>
      </c>
      <c r="S146">
        <v>45.082470188165679</v>
      </c>
      <c r="T146">
        <v>300</v>
      </c>
      <c r="V146" s="1">
        <f>(8.314*T146/S146)*(1+(V$11+$V$12/$T146+$V$13/($T146^2))/S146+(V$14+$V$15/$T146+$V$16/($T146^2))/(S146^2) + (W$11+$W$12/$T146+$W$13/($T146^2))/(S146^3)  )</f>
        <v>979.93987170287346</v>
      </c>
      <c r="W146" s="1">
        <f>(ABS(V146-$R146)/$R146)</f>
        <v>0.31075081059653775</v>
      </c>
      <c r="X146" s="1">
        <f t="shared" si="15"/>
        <v>232.32265584405468</v>
      </c>
      <c r="Y146" s="5">
        <f>(V146-R146)^2</f>
        <v>53973.816418435075</v>
      </c>
      <c r="Z146" s="5"/>
      <c r="AA146" s="1">
        <f t="shared" si="16"/>
        <v>803.68974233317613</v>
      </c>
      <c r="AB146" s="1">
        <f t="shared" si="17"/>
        <v>7.5001652296014229E-2</v>
      </c>
      <c r="AC146" s="1">
        <f t="shared" si="18"/>
        <v>56.072526474357346</v>
      </c>
      <c r="AD146" s="5">
        <f t="shared" si="19"/>
        <v>3144.1282252175056</v>
      </c>
      <c r="AE146" s="5"/>
      <c r="AF146" s="1">
        <f t="shared" si="20"/>
        <v>974.76205754915804</v>
      </c>
      <c r="AG146" s="1">
        <f t="shared" si="21"/>
        <v>0.30382505495062551</v>
      </c>
      <c r="AH146" s="1">
        <f t="shared" si="22"/>
        <v>227.14484169033926</v>
      </c>
      <c r="AI146" s="5">
        <f t="shared" si="23"/>
        <v>51594.779106529284</v>
      </c>
      <c r="AJ146" s="5"/>
      <c r="AK146" s="1">
        <f t="shared" si="24"/>
        <v>811.72271418533751</v>
      </c>
      <c r="AL146" s="1">
        <f t="shared" si="25"/>
        <v>8.5746418042123462E-2</v>
      </c>
      <c r="AM146" s="1">
        <f t="shared" si="26"/>
        <v>64.105498326518727</v>
      </c>
      <c r="AN146" s="5">
        <f t="shared" si="27"/>
        <v>4109.5149156912958</v>
      </c>
      <c r="AO146" s="5"/>
    </row>
    <row r="147" spans="1:41" x14ac:dyDescent="0.2">
      <c r="A147">
        <v>129</v>
      </c>
      <c r="B147">
        <v>766.8525724535707</v>
      </c>
      <c r="C147">
        <v>45.077012971311881</v>
      </c>
      <c r="D147">
        <v>300</v>
      </c>
      <c r="E147">
        <v>923.04286100164427</v>
      </c>
      <c r="F147">
        <v>45.40373004997307</v>
      </c>
      <c r="G147">
        <v>400</v>
      </c>
      <c r="H147">
        <v>878.47728849992586</v>
      </c>
      <c r="I147">
        <v>47.131134234524694</v>
      </c>
      <c r="J147">
        <v>500</v>
      </c>
      <c r="K147">
        <v>1129.1605287270329</v>
      </c>
      <c r="L147">
        <v>48.564780967354942</v>
      </c>
      <c r="M147">
        <v>600</v>
      </c>
      <c r="N147">
        <v>1200.7693971234949</v>
      </c>
      <c r="O147">
        <v>45.013441178024635</v>
      </c>
      <c r="P147">
        <v>700</v>
      </c>
      <c r="R147">
        <v>766.8525724535707</v>
      </c>
      <c r="S147">
        <v>45.077012971311881</v>
      </c>
      <c r="T147">
        <v>300</v>
      </c>
      <c r="V147" s="1">
        <f>(8.314*T147/S147)*(1+(V$11+$V$12/$T147+$V$13/($T147^2))/S147+(V$14+$V$15/$T147+$V$16/($T147^2))/(S147^2) + (W$11+$W$12/$T147+$W$13/($T147^2))/(S147^3)  )</f>
        <v>980.24552088836242</v>
      </c>
      <c r="W147" s="1">
        <f>(ABS(V147-$R147)/$R147)</f>
        <v>0.27827115158789095</v>
      </c>
      <c r="X147" s="1">
        <f t="shared" si="15"/>
        <v>213.39294843479172</v>
      </c>
      <c r="Y147" s="5">
        <f>(V147-R147)^2</f>
        <v>45536.550441693675</v>
      </c>
      <c r="Z147" s="5"/>
      <c r="AA147" s="1">
        <f t="shared" si="16"/>
        <v>803.99064853779873</v>
      </c>
      <c r="AB147" s="1">
        <f t="shared" si="17"/>
        <v>4.8429225405612848E-2</v>
      </c>
      <c r="AC147" s="1">
        <f t="shared" si="18"/>
        <v>37.138076084228032</v>
      </c>
      <c r="AD147" s="5">
        <f t="shared" si="19"/>
        <v>1379.2366952379102</v>
      </c>
      <c r="AE147" s="5"/>
      <c r="AF147" s="1">
        <f t="shared" si="20"/>
        <v>975.0675399344932</v>
      </c>
      <c r="AG147" s="1">
        <f t="shared" si="21"/>
        <v>0.27151890071220819</v>
      </c>
      <c r="AH147" s="1">
        <f t="shared" si="22"/>
        <v>208.2149674809225</v>
      </c>
      <c r="AI147" s="5">
        <f t="shared" si="23"/>
        <v>43353.472683081614</v>
      </c>
      <c r="AJ147" s="5"/>
      <c r="AK147" s="1">
        <f t="shared" si="24"/>
        <v>811.99058062270831</v>
      </c>
      <c r="AL147" s="1">
        <f t="shared" si="25"/>
        <v>5.8861389777590527E-2</v>
      </c>
      <c r="AM147" s="1">
        <f t="shared" si="26"/>
        <v>45.138008169137606</v>
      </c>
      <c r="AN147" s="5">
        <f t="shared" si="27"/>
        <v>2037.4397814771332</v>
      </c>
      <c r="AO147" s="5"/>
    </row>
    <row r="148" spans="1:41" x14ac:dyDescent="0.2">
      <c r="A148">
        <v>130</v>
      </c>
      <c r="B148">
        <v>1121.1226577537839</v>
      </c>
      <c r="C148">
        <v>44.459979647440328</v>
      </c>
      <c r="D148">
        <v>300</v>
      </c>
      <c r="E148">
        <v>1136.3147797165273</v>
      </c>
      <c r="F148">
        <v>44.789404243030702</v>
      </c>
      <c r="G148">
        <v>400</v>
      </c>
      <c r="H148">
        <v>1211.679895040452</v>
      </c>
      <c r="I148">
        <v>46.699126462099443</v>
      </c>
      <c r="J148">
        <v>500</v>
      </c>
      <c r="K148">
        <v>1040.6060997485354</v>
      </c>
      <c r="L148">
        <v>48.387352515854012</v>
      </c>
      <c r="M148">
        <v>600</v>
      </c>
      <c r="N148">
        <v>1509.8422184981214</v>
      </c>
      <c r="O148">
        <v>44.99727803920716</v>
      </c>
      <c r="P148">
        <v>700</v>
      </c>
      <c r="R148">
        <v>1121.1226577537839</v>
      </c>
      <c r="S148">
        <v>44.459979647440328</v>
      </c>
      <c r="T148">
        <v>300</v>
      </c>
      <c r="V148" s="1">
        <f>(8.314*T148/S148)*(1+(V$11+$V$12/$T148+$V$13/($T148^2))/S148+(V$14+$V$15/$T148+$V$16/($T148^2))/(S148^2) + (W$11+$W$12/$T148+$W$13/($T148^2))/(S148^3)  )</f>
        <v>1015.7859982751462</v>
      </c>
      <c r="W148" s="1">
        <f>(ABS(V148-$R148)/$R148)</f>
        <v>9.3956409452721323E-2</v>
      </c>
      <c r="X148" s="1">
        <f t="shared" ref="X148:X211" si="31">ABS(V148-$R148)</f>
        <v>105.33665947863767</v>
      </c>
      <c r="Y148" s="5">
        <f>(V148-R148)^2</f>
        <v>11095.811830118468</v>
      </c>
      <c r="Z148" s="5"/>
      <c r="AA148" s="1">
        <f t="shared" ref="AA148:AA211" si="32">(8.314*T148/S148)*(1+(AA$11+$AA$12/$T148+$AA$13/($T148^2))/S148+(AA$14+$AA$15/$T148+$AA$16/($T148^2))/(S148^2) + (AB$11+$AB$12/$T148+$AB$13/($T148^2))/(S148^3)  )</f>
        <v>839.08549201754374</v>
      </c>
      <c r="AB148" s="1">
        <f t="shared" ref="AB148:AB211" si="33">(ABS(AA148-$R148)/$R148)</f>
        <v>0.25156673427804355</v>
      </c>
      <c r="AC148" s="1">
        <f t="shared" ref="AC148:AC211" si="34">ABS(AA148-$R148)</f>
        <v>282.03716573624013</v>
      </c>
      <c r="AD148" s="5">
        <f t="shared" ref="AD148:AD211" si="35">(AA148-R148)^2</f>
        <v>79544.962856531376</v>
      </c>
      <c r="AE148" s="5"/>
      <c r="AF148" s="1">
        <f t="shared" ref="AF148:AF211" si="36">(8.314*T148/S148)*(1+(AF$11+$AF$12/$T148+$AF$13/($T148^2))/S148+(AF$14+$AF$15/$T148+$AF$16/($T148^2))/(S148^2) + (AG$11+$AG$12/$T148+$AG$13/($T148^2))/(S148^3)  )</f>
        <v>1010.6097855132153</v>
      </c>
      <c r="AG148" s="1">
        <f t="shared" ref="AG148:AG211" si="37">(ABS(AF148-$R148)/$R148)</f>
        <v>9.8573400043475784E-2</v>
      </c>
      <c r="AH148" s="1">
        <f t="shared" ref="AH148:AH211" si="38">ABS(AF148-$R148)</f>
        <v>110.51287224056853</v>
      </c>
      <c r="AI148" s="5">
        <f t="shared" ref="AI148:AI211" si="39">(AF148-R148)^2</f>
        <v>12213.094930860221</v>
      </c>
      <c r="AJ148" s="5"/>
      <c r="AK148" s="1">
        <f t="shared" ref="AK148:AK211" si="40">(8.314*T148/S148)*(1+(AK$11+$AK$12/$T148+$AK$13/($T148^2))/S148+(AK$14+$AK$15/$T148+$AK$16/($T148^2))/(S148^2) + (AL$11+$AL$12/$T148+$AL$13/($T148^2))/(S148^3)  )</f>
        <v>843.2250263396736</v>
      </c>
      <c r="AL148" s="1">
        <f t="shared" ref="AL148:AL211" si="41">(ABS(AK148-$R148)/$R148)</f>
        <v>0.2478744225639769</v>
      </c>
      <c r="AM148" s="1">
        <f t="shared" ref="AM148:AM211" si="42">ABS(AK148-$R148)</f>
        <v>277.89763141411026</v>
      </c>
      <c r="AN148" s="5">
        <f t="shared" ref="AN148:AN211" si="43">(AK148-R148)^2</f>
        <v>77227.093545572687</v>
      </c>
      <c r="AO148" s="5"/>
    </row>
    <row r="149" spans="1:41" x14ac:dyDescent="0.2">
      <c r="A149">
        <v>131</v>
      </c>
      <c r="B149">
        <v>817.43611401264081</v>
      </c>
      <c r="C149">
        <v>44.444072246598431</v>
      </c>
      <c r="D149">
        <v>300</v>
      </c>
      <c r="E149">
        <v>1153.5583314504099</v>
      </c>
      <c r="F149">
        <v>44.730917995733023</v>
      </c>
      <c r="G149">
        <v>400</v>
      </c>
      <c r="H149">
        <v>1331.2208008380658</v>
      </c>
      <c r="I149">
        <v>46.447831399191791</v>
      </c>
      <c r="J149">
        <v>500</v>
      </c>
      <c r="K149">
        <v>1210.6074969846434</v>
      </c>
      <c r="L149">
        <v>47.90660306364876</v>
      </c>
      <c r="M149">
        <v>600</v>
      </c>
      <c r="N149">
        <v>1159.8288106230034</v>
      </c>
      <c r="O149">
        <v>43.924849517321292</v>
      </c>
      <c r="P149">
        <v>700</v>
      </c>
      <c r="R149">
        <v>817.43611401264081</v>
      </c>
      <c r="S149">
        <v>44.444072246598431</v>
      </c>
      <c r="T149">
        <v>300</v>
      </c>
      <c r="V149" s="1">
        <f>(8.314*T149/S149)*(1+(V$11+$V$12/$T149+$V$13/($T149^2))/S149+(V$14+$V$15/$T149+$V$16/($T149^2))/(S149^2) + (W$11+$W$12/$T149+$W$13/($T149^2))/(S149^3)  )</f>
        <v>1016.7286366315991</v>
      </c>
      <c r="W149" s="1">
        <f>(ABS(V149-$R149)/$R149)</f>
        <v>0.24380195492057308</v>
      </c>
      <c r="X149" s="1">
        <f t="shared" si="31"/>
        <v>199.29252261895829</v>
      </c>
      <c r="Y149" s="5">
        <f>(V149-R149)^2</f>
        <v>39717.509571827999</v>
      </c>
      <c r="Z149" s="5"/>
      <c r="AA149" s="1">
        <f t="shared" si="32"/>
        <v>840.01911950050396</v>
      </c>
      <c r="AB149" s="1">
        <f t="shared" si="33"/>
        <v>2.7626630510618623E-2</v>
      </c>
      <c r="AC149" s="1">
        <f t="shared" si="34"/>
        <v>22.583005487863147</v>
      </c>
      <c r="AD149" s="5">
        <f t="shared" si="35"/>
        <v>509.992136864857</v>
      </c>
      <c r="AE149" s="5"/>
      <c r="AF149" s="1">
        <f t="shared" si="36"/>
        <v>1011.5530403373465</v>
      </c>
      <c r="AG149" s="1">
        <f t="shared" si="37"/>
        <v>0.23747045548528806</v>
      </c>
      <c r="AH149" s="1">
        <f t="shared" si="38"/>
        <v>194.11692632470567</v>
      </c>
      <c r="AI149" s="5">
        <f t="shared" si="39"/>
        <v>37681.381085751207</v>
      </c>
      <c r="AJ149" s="5"/>
      <c r="AK149" s="1">
        <f t="shared" si="40"/>
        <v>844.05579666375127</v>
      </c>
      <c r="AL149" s="1">
        <f t="shared" si="41"/>
        <v>3.2564847814759997E-2</v>
      </c>
      <c r="AM149" s="1">
        <f t="shared" si="42"/>
        <v>26.619682651110452</v>
      </c>
      <c r="AN149" s="5">
        <f t="shared" si="43"/>
        <v>708.60750444583073</v>
      </c>
      <c r="AO149" s="5"/>
    </row>
    <row r="150" spans="1:41" x14ac:dyDescent="0.2">
      <c r="A150">
        <v>132</v>
      </c>
      <c r="B150">
        <v>803.55258564642327</v>
      </c>
      <c r="C150">
        <v>44.410412282803001</v>
      </c>
      <c r="D150">
        <v>300</v>
      </c>
      <c r="E150">
        <v>1225.7881709764943</v>
      </c>
      <c r="F150">
        <v>44.565799732668083</v>
      </c>
      <c r="G150">
        <v>400</v>
      </c>
      <c r="H150">
        <v>1276.9630931730526</v>
      </c>
      <c r="I150">
        <v>46.34482128019291</v>
      </c>
      <c r="J150">
        <v>500</v>
      </c>
      <c r="K150">
        <v>991.82650873689795</v>
      </c>
      <c r="L150">
        <v>47.859430296034908</v>
      </c>
      <c r="M150">
        <v>600</v>
      </c>
      <c r="N150">
        <v>1475.2031066850582</v>
      </c>
      <c r="O150">
        <v>43.221277411780299</v>
      </c>
      <c r="P150">
        <v>700</v>
      </c>
      <c r="R150">
        <v>803.55258564642327</v>
      </c>
      <c r="S150">
        <v>44.410412282803001</v>
      </c>
      <c r="T150">
        <v>300</v>
      </c>
      <c r="V150" s="1">
        <f>(8.314*T150/S150)*(1+(V$11+$V$12/$T150+$V$13/($T150^2))/S150+(V$14+$V$15/$T150+$V$16/($T150^2))/(S150^2) + (W$11+$W$12/$T150+$W$13/($T150^2))/(S150^3)  )</f>
        <v>1018.7277435282085</v>
      </c>
      <c r="W150" s="1">
        <f>(ABS(V150-$R150)/$R150)</f>
        <v>0.26777980897004539</v>
      </c>
      <c r="X150" s="1">
        <f t="shared" si="31"/>
        <v>215.17515788178525</v>
      </c>
      <c r="Y150" s="5">
        <f>(V150-R150)^2</f>
        <v>46300.348569451213</v>
      </c>
      <c r="Z150" s="5"/>
      <c r="AA150" s="1">
        <f t="shared" si="32"/>
        <v>841.99958817029278</v>
      </c>
      <c r="AB150" s="1">
        <f t="shared" si="33"/>
        <v>4.7846280642530152E-2</v>
      </c>
      <c r="AC150" s="1">
        <f t="shared" si="34"/>
        <v>38.447002523869514</v>
      </c>
      <c r="AD150" s="5">
        <f t="shared" si="35"/>
        <v>1478.1720030704289</v>
      </c>
      <c r="AE150" s="5"/>
      <c r="AF150" s="1">
        <f t="shared" si="36"/>
        <v>1013.5535516889815</v>
      </c>
      <c r="AG150" s="1">
        <f t="shared" si="37"/>
        <v>0.26134066368988357</v>
      </c>
      <c r="AH150" s="1">
        <f t="shared" si="38"/>
        <v>210.00096604255828</v>
      </c>
      <c r="AI150" s="5">
        <f t="shared" si="39"/>
        <v>44100.405738807713</v>
      </c>
      <c r="AJ150" s="5"/>
      <c r="AK150" s="1">
        <f t="shared" si="40"/>
        <v>845.81805606746025</v>
      </c>
      <c r="AL150" s="1">
        <f t="shared" si="41"/>
        <v>5.2598263232562732E-2</v>
      </c>
      <c r="AM150" s="1">
        <f t="shared" si="42"/>
        <v>42.26547042103698</v>
      </c>
      <c r="AN150" s="5">
        <f t="shared" si="43"/>
        <v>1786.3699899115518</v>
      </c>
      <c r="AO150" s="5"/>
    </row>
    <row r="151" spans="1:41" x14ac:dyDescent="0.2">
      <c r="A151">
        <v>133</v>
      </c>
      <c r="B151">
        <v>1044.2070882528321</v>
      </c>
      <c r="C151">
        <v>44.295751915659494</v>
      </c>
      <c r="D151">
        <v>300</v>
      </c>
      <c r="E151">
        <v>877.73167210809083</v>
      </c>
      <c r="F151">
        <v>44.298850903799895</v>
      </c>
      <c r="G151">
        <v>400</v>
      </c>
      <c r="H151">
        <v>890.66408984387226</v>
      </c>
      <c r="I151">
        <v>46.219548415374163</v>
      </c>
      <c r="J151">
        <v>500</v>
      </c>
      <c r="K151">
        <v>1039.0801979655139</v>
      </c>
      <c r="L151">
        <v>47.388660365122142</v>
      </c>
      <c r="M151">
        <v>600</v>
      </c>
      <c r="N151">
        <v>1302.7481866079522</v>
      </c>
      <c r="O151">
        <v>42.916120894441256</v>
      </c>
      <c r="P151">
        <v>700</v>
      </c>
      <c r="R151">
        <v>1044.2070882528321</v>
      </c>
      <c r="S151">
        <v>44.295751915659494</v>
      </c>
      <c r="T151">
        <v>300</v>
      </c>
      <c r="V151" s="1">
        <f>(8.314*T151/S151)*(1+(V$11+$V$12/$T151+$V$13/($T151^2))/S151+(V$14+$V$15/$T151+$V$16/($T151^2))/(S151^2) + (W$11+$W$12/$T151+$W$13/($T151^2))/(S151^3)  )</f>
        <v>1025.5836321801219</v>
      </c>
      <c r="W151" s="1">
        <f>(ABS(V151-$R151)/$R151)</f>
        <v>1.7835021694663122E-2</v>
      </c>
      <c r="X151" s="1">
        <f t="shared" si="31"/>
        <v>18.623456072710269</v>
      </c>
      <c r="Y151" s="5">
        <f>(V151-R151)^2</f>
        <v>346.83311609216901</v>
      </c>
      <c r="Z151" s="5"/>
      <c r="AA151" s="1">
        <f t="shared" si="32"/>
        <v>848.79640416399286</v>
      </c>
      <c r="AB151" s="1">
        <f t="shared" si="33"/>
        <v>0.18713786401871735</v>
      </c>
      <c r="AC151" s="1">
        <f t="shared" si="34"/>
        <v>195.41068408883928</v>
      </c>
      <c r="AD151" s="5">
        <f t="shared" si="35"/>
        <v>38185.33545606814</v>
      </c>
      <c r="AE151" s="5"/>
      <c r="AF151" s="1">
        <f t="shared" si="36"/>
        <v>1020.4152581389425</v>
      </c>
      <c r="AG151" s="1">
        <f t="shared" si="37"/>
        <v>2.278458974426056E-2</v>
      </c>
      <c r="AH151" s="1">
        <f t="shared" si="38"/>
        <v>23.79183011388966</v>
      </c>
      <c r="AI151" s="5">
        <f t="shared" si="39"/>
        <v>566.05118016818687</v>
      </c>
      <c r="AJ151" s="5"/>
      <c r="AK151" s="1">
        <f t="shared" si="40"/>
        <v>851.8657771457473</v>
      </c>
      <c r="AL151" s="1">
        <f t="shared" si="41"/>
        <v>0.18419843465045849</v>
      </c>
      <c r="AM151" s="1">
        <f t="shared" si="42"/>
        <v>192.34131110708483</v>
      </c>
      <c r="AN151" s="5">
        <f t="shared" si="43"/>
        <v>36995.179958392393</v>
      </c>
      <c r="AO151" s="5"/>
    </row>
    <row r="152" spans="1:41" x14ac:dyDescent="0.2">
      <c r="A152">
        <v>134</v>
      </c>
      <c r="B152">
        <v>982.58282458011388</v>
      </c>
      <c r="C152">
        <v>44.216316996678955</v>
      </c>
      <c r="D152">
        <v>300</v>
      </c>
      <c r="E152">
        <v>1234.0149559690531</v>
      </c>
      <c r="F152">
        <v>44.102087555084559</v>
      </c>
      <c r="G152">
        <v>400</v>
      </c>
      <c r="H152">
        <v>1544.8066894218894</v>
      </c>
      <c r="I152">
        <v>45.708944088606628</v>
      </c>
      <c r="J152">
        <v>500</v>
      </c>
      <c r="K152">
        <v>1497.7356256774899</v>
      </c>
      <c r="L152">
        <v>47.25452926706734</v>
      </c>
      <c r="M152">
        <v>600</v>
      </c>
      <c r="N152">
        <v>1190.5884234459331</v>
      </c>
      <c r="O152">
        <v>42.710897570075794</v>
      </c>
      <c r="P152">
        <v>700</v>
      </c>
      <c r="R152">
        <v>982.58282458011388</v>
      </c>
      <c r="S152">
        <v>44.216316996678955</v>
      </c>
      <c r="T152">
        <v>300</v>
      </c>
      <c r="V152" s="1">
        <f>(8.314*T152/S152)*(1+(V$11+$V$12/$T152+$V$13/($T152^2))/S152+(V$14+$V$15/$T152+$V$16/($T152^2))/(S152^2) + (W$11+$W$12/$T152+$W$13/($T152^2))/(S152^3)  )</f>
        <v>1030.3754332847952</v>
      </c>
      <c r="W152" s="1">
        <f>(ABS(V152-$R152)/$R152)</f>
        <v>4.8639776219480048E-2</v>
      </c>
      <c r="X152" s="1">
        <f t="shared" si="31"/>
        <v>47.792608704681356</v>
      </c>
      <c r="Y152" s="5">
        <f>(V152-R152)^2</f>
        <v>2284.133446798784</v>
      </c>
      <c r="Z152" s="5"/>
      <c r="AA152" s="1">
        <f t="shared" si="32"/>
        <v>853.55134517273746</v>
      </c>
      <c r="AB152" s="1">
        <f t="shared" si="33"/>
        <v>0.13131867989094489</v>
      </c>
      <c r="AC152" s="1">
        <f t="shared" si="34"/>
        <v>129.03147940737642</v>
      </c>
      <c r="AD152" s="5">
        <f t="shared" si="35"/>
        <v>16649.122678056206</v>
      </c>
      <c r="AE152" s="5"/>
      <c r="AF152" s="1">
        <f t="shared" si="36"/>
        <v>1025.212044858976</v>
      </c>
      <c r="AG152" s="1">
        <f t="shared" si="37"/>
        <v>4.3384862031431125E-2</v>
      </c>
      <c r="AH152" s="1">
        <f t="shared" si="38"/>
        <v>42.629220278862135</v>
      </c>
      <c r="AI152" s="5">
        <f t="shared" si="39"/>
        <v>1817.2504215837507</v>
      </c>
      <c r="AJ152" s="5"/>
      <c r="AK152" s="1">
        <f t="shared" si="40"/>
        <v>856.09647932995711</v>
      </c>
      <c r="AL152" s="1">
        <f t="shared" si="41"/>
        <v>0.12872843091289332</v>
      </c>
      <c r="AM152" s="1">
        <f t="shared" si="42"/>
        <v>126.48634525015677</v>
      </c>
      <c r="AN152" s="5">
        <f t="shared" si="43"/>
        <v>15998.795534741857</v>
      </c>
      <c r="AO152" s="5"/>
    </row>
    <row r="153" spans="1:41" x14ac:dyDescent="0.2">
      <c r="A153">
        <v>135</v>
      </c>
      <c r="B153">
        <v>867.85062380558441</v>
      </c>
      <c r="C153">
        <v>43.591630433256</v>
      </c>
      <c r="D153">
        <v>300</v>
      </c>
      <c r="E153">
        <v>1322.2785209906772</v>
      </c>
      <c r="F153">
        <v>43.889699822976986</v>
      </c>
      <c r="G153">
        <v>400</v>
      </c>
      <c r="H153">
        <v>1453.9092515946083</v>
      </c>
      <c r="I153">
        <v>45.486690488800463</v>
      </c>
      <c r="J153">
        <v>500</v>
      </c>
      <c r="K153">
        <v>1332.0718217399899</v>
      </c>
      <c r="L153">
        <v>46.817420684540416</v>
      </c>
      <c r="M153">
        <v>600</v>
      </c>
      <c r="N153">
        <v>1667.5913910622814</v>
      </c>
      <c r="O153">
        <v>42.555139336027757</v>
      </c>
      <c r="P153">
        <v>700</v>
      </c>
      <c r="R153">
        <v>867.85062380558441</v>
      </c>
      <c r="S153">
        <v>43.591630433256</v>
      </c>
      <c r="T153">
        <v>300</v>
      </c>
      <c r="V153" s="1">
        <f>(8.314*T153/S153)*(1+(V$11+$V$12/$T153+$V$13/($T153^2))/S153+(V$14+$V$15/$T153+$V$16/($T153^2))/(S153^2) + (W$11+$W$12/$T153+$W$13/($T153^2))/(S153^3)  )</f>
        <v>1069.3018197755191</v>
      </c>
      <c r="W153" s="1">
        <f>(ABS(V153-$R153)/$R153)</f>
        <v>0.23212657851942009</v>
      </c>
      <c r="X153" s="1">
        <f t="shared" si="31"/>
        <v>201.4511959699347</v>
      </c>
      <c r="Y153" s="5">
        <f>(V153-R153)^2</f>
        <v>40582.584357717038</v>
      </c>
      <c r="Z153" s="5"/>
      <c r="AA153" s="1">
        <f t="shared" si="32"/>
        <v>892.31020251324651</v>
      </c>
      <c r="AB153" s="1">
        <f t="shared" si="33"/>
        <v>2.8184088409598851E-2</v>
      </c>
      <c r="AC153" s="1">
        <f t="shared" si="34"/>
        <v>24.459578707662104</v>
      </c>
      <c r="AD153" s="5">
        <f t="shared" si="35"/>
        <v>598.27099055631732</v>
      </c>
      <c r="AE153" s="5"/>
      <c r="AF153" s="1">
        <f t="shared" si="36"/>
        <v>1064.2068294517394</v>
      </c>
      <c r="AG153" s="1">
        <f t="shared" si="37"/>
        <v>0.22625576367637967</v>
      </c>
      <c r="AH153" s="1">
        <f t="shared" si="38"/>
        <v>196.35620564615499</v>
      </c>
      <c r="AI153" s="5">
        <f t="shared" si="39"/>
        <v>38555.759495755112</v>
      </c>
      <c r="AJ153" s="5"/>
      <c r="AK153" s="1">
        <f t="shared" si="40"/>
        <v>890.57818387010491</v>
      </c>
      <c r="AL153" s="1">
        <f t="shared" si="41"/>
        <v>2.6188331771726563E-2</v>
      </c>
      <c r="AM153" s="1">
        <f t="shared" si="42"/>
        <v>22.727560064520503</v>
      </c>
      <c r="AN153" s="5">
        <f t="shared" si="43"/>
        <v>516.54198648638726</v>
      </c>
      <c r="AO153" s="5"/>
    </row>
    <row r="154" spans="1:41" x14ac:dyDescent="0.2">
      <c r="A154">
        <v>136</v>
      </c>
      <c r="B154">
        <v>1149.2448583600149</v>
      </c>
      <c r="C154">
        <v>43.545876204560514</v>
      </c>
      <c r="D154">
        <v>300</v>
      </c>
      <c r="E154">
        <v>1417.3920510405428</v>
      </c>
      <c r="F154">
        <v>43.411509831573476</v>
      </c>
      <c r="G154">
        <v>400</v>
      </c>
      <c r="H154">
        <v>1632.358067307692</v>
      </c>
      <c r="I154">
        <v>45.134137642126475</v>
      </c>
      <c r="J154">
        <v>500</v>
      </c>
      <c r="K154">
        <v>1304.5566026765973</v>
      </c>
      <c r="L154">
        <v>46.713996279462798</v>
      </c>
      <c r="M154">
        <v>600</v>
      </c>
      <c r="N154">
        <v>1596.6202432789446</v>
      </c>
      <c r="O154">
        <v>42.294517534683699</v>
      </c>
      <c r="P154">
        <v>700</v>
      </c>
      <c r="R154">
        <v>1149.2448583600149</v>
      </c>
      <c r="S154">
        <v>43.545876204560514</v>
      </c>
      <c r="T154">
        <v>300</v>
      </c>
      <c r="V154" s="1">
        <f>(8.314*T154/S154)*(1+(V$11+$V$12/$T154+$V$13/($T154^2))/S154+(V$14+$V$15/$T154+$V$16/($T154^2))/(S154^2) + (W$11+$W$12/$T154+$W$13/($T154^2))/(S154^3)  )</f>
        <v>1072.2422921331415</v>
      </c>
      <c r="W154" s="1">
        <f>(ABS(V154-$R154)/$R154)</f>
        <v>6.7002750255290983E-2</v>
      </c>
      <c r="X154" s="1">
        <f t="shared" si="31"/>
        <v>77.002566226873341</v>
      </c>
      <c r="Y154" s="5">
        <f>(V154-R154)^2</f>
        <v>5929.3952055240152</v>
      </c>
      <c r="Z154" s="5"/>
      <c r="AA154" s="1">
        <f t="shared" si="32"/>
        <v>895.24736081580124</v>
      </c>
      <c r="AB154" s="1">
        <f t="shared" si="33"/>
        <v>0.22101251591124876</v>
      </c>
      <c r="AC154" s="1">
        <f t="shared" si="34"/>
        <v>253.99749754421362</v>
      </c>
      <c r="AD154" s="5">
        <f t="shared" si="35"/>
        <v>64514.728758722798</v>
      </c>
      <c r="AE154" s="5"/>
      <c r="AF154" s="1">
        <f t="shared" si="36"/>
        <v>1067.1544772964858</v>
      </c>
      <c r="AG154" s="1">
        <f t="shared" si="37"/>
        <v>7.1429844098387332E-2</v>
      </c>
      <c r="AH154" s="1">
        <f t="shared" si="38"/>
        <v>82.090381063529094</v>
      </c>
      <c r="AI154" s="5">
        <f t="shared" si="39"/>
        <v>6738.830663155416</v>
      </c>
      <c r="AJ154" s="5"/>
      <c r="AK154" s="1">
        <f t="shared" si="40"/>
        <v>893.19104165459089</v>
      </c>
      <c r="AL154" s="1">
        <f t="shared" si="41"/>
        <v>0.22280179445032766</v>
      </c>
      <c r="AM154" s="1">
        <f t="shared" si="42"/>
        <v>256.05381670542397</v>
      </c>
      <c r="AN154" s="5">
        <f t="shared" si="43"/>
        <v>65563.557049414856</v>
      </c>
      <c r="AO154" s="5"/>
    </row>
    <row r="155" spans="1:41" x14ac:dyDescent="0.2">
      <c r="A155">
        <v>137</v>
      </c>
      <c r="B155">
        <v>899.72681886160012</v>
      </c>
      <c r="C155">
        <v>42.807639142381063</v>
      </c>
      <c r="D155">
        <v>300</v>
      </c>
      <c r="E155">
        <v>1016.5011666804828</v>
      </c>
      <c r="F155">
        <v>43.314146373611976</v>
      </c>
      <c r="G155">
        <v>400</v>
      </c>
      <c r="H155">
        <v>1077.3444008770132</v>
      </c>
      <c r="I155">
        <v>44.881800977069879</v>
      </c>
      <c r="J155">
        <v>500</v>
      </c>
      <c r="K155">
        <v>1121.4021674946055</v>
      </c>
      <c r="L155">
        <v>46.006335478377345</v>
      </c>
      <c r="M155">
        <v>600</v>
      </c>
      <c r="N155">
        <v>1763.0149576948625</v>
      </c>
      <c r="O155">
        <v>42.232004815535376</v>
      </c>
      <c r="P155">
        <v>700</v>
      </c>
      <c r="R155">
        <v>899.72681886160012</v>
      </c>
      <c r="S155">
        <v>42.807639142381063</v>
      </c>
      <c r="T155">
        <v>300</v>
      </c>
      <c r="V155" s="1">
        <f>(8.314*T155/S155)*(1+(V$11+$V$12/$T155+$V$13/($T155^2))/S155+(V$14+$V$15/$T155+$V$16/($T155^2))/(S155^2) + (W$11+$W$12/$T155+$W$13/($T155^2))/(S155^3)  )</f>
        <v>1121.4728877428449</v>
      </c>
      <c r="W155" s="1">
        <f>(ABS(V155-$R155)/$R155)</f>
        <v>0.24645932991284408</v>
      </c>
      <c r="X155" s="1">
        <f t="shared" si="31"/>
        <v>221.74606888124481</v>
      </c>
      <c r="Y155" s="5">
        <f>(V155-R155)^2</f>
        <v>49171.319064285766</v>
      </c>
      <c r="Z155" s="5"/>
      <c r="AA155" s="1">
        <f t="shared" si="32"/>
        <v>944.60955057534431</v>
      </c>
      <c r="AB155" s="1">
        <f t="shared" si="33"/>
        <v>4.9884843680144036E-2</v>
      </c>
      <c r="AC155" s="1">
        <f t="shared" si="34"/>
        <v>44.882731713744192</v>
      </c>
      <c r="AD155" s="5">
        <f t="shared" si="35"/>
        <v>2014.4596060879387</v>
      </c>
      <c r="AE155" s="5"/>
      <c r="AF155" s="1">
        <f t="shared" si="36"/>
        <v>1116.5467128703913</v>
      </c>
      <c r="AG155" s="1">
        <f t="shared" si="37"/>
        <v>0.24098414036732557</v>
      </c>
      <c r="AH155" s="1">
        <f t="shared" si="38"/>
        <v>216.81989400879115</v>
      </c>
      <c r="AI155" s="5">
        <f t="shared" si="39"/>
        <v>47010.86643798343</v>
      </c>
      <c r="AJ155" s="5"/>
      <c r="AK155" s="1">
        <f t="shared" si="40"/>
        <v>937.10336429466599</v>
      </c>
      <c r="AL155" s="1">
        <f t="shared" si="41"/>
        <v>4.1542104391594552E-2</v>
      </c>
      <c r="AM155" s="1">
        <f t="shared" si="42"/>
        <v>37.376545433065871</v>
      </c>
      <c r="AN155" s="5">
        <f t="shared" si="43"/>
        <v>1397.0061485100373</v>
      </c>
      <c r="AO155" s="5"/>
    </row>
    <row r="156" spans="1:41" x14ac:dyDescent="0.2">
      <c r="A156">
        <v>138</v>
      </c>
      <c r="B156">
        <v>1266.1567792749886</v>
      </c>
      <c r="C156">
        <v>42.574680606264536</v>
      </c>
      <c r="D156">
        <v>300</v>
      </c>
      <c r="E156">
        <v>943.67082281944909</v>
      </c>
      <c r="F156">
        <v>43.04645211529742</v>
      </c>
      <c r="G156">
        <v>400</v>
      </c>
      <c r="H156">
        <v>1749.8320434552295</v>
      </c>
      <c r="I156">
        <v>44.782740271648166</v>
      </c>
      <c r="J156">
        <v>500</v>
      </c>
      <c r="K156">
        <v>1401.3443053294095</v>
      </c>
      <c r="L156">
        <v>45.868571701102709</v>
      </c>
      <c r="M156">
        <v>600</v>
      </c>
      <c r="N156">
        <v>1688.7169567540193</v>
      </c>
      <c r="O156">
        <v>42.051639225850558</v>
      </c>
      <c r="P156">
        <v>700</v>
      </c>
      <c r="R156">
        <v>1266.1567792749886</v>
      </c>
      <c r="S156">
        <v>42.574680606264536</v>
      </c>
      <c r="T156">
        <v>300</v>
      </c>
      <c r="V156" s="1">
        <f>(8.314*T156/S156)*(1+(V$11+$V$12/$T156+$V$13/($T156^2))/S156+(V$14+$V$15/$T156+$V$16/($T156^2))/(S156^2) + (W$11+$W$12/$T156+$W$13/($T156^2))/(S156^3)  )</f>
        <v>1137.7366534576365</v>
      </c>
      <c r="W156" s="1">
        <f>(ABS(V156-$R156)/$R156)</f>
        <v>0.10142513780235529</v>
      </c>
      <c r="X156" s="1">
        <f t="shared" si="31"/>
        <v>128.42012581735207</v>
      </c>
      <c r="Y156" s="5">
        <f>(V156-R156)^2</f>
        <v>16491.728714944536</v>
      </c>
      <c r="Z156" s="5"/>
      <c r="AA156" s="1">
        <f t="shared" si="32"/>
        <v>960.99207355540864</v>
      </c>
      <c r="AB156" s="1">
        <f t="shared" si="33"/>
        <v>0.24101652395236528</v>
      </c>
      <c r="AC156" s="1">
        <f t="shared" si="34"/>
        <v>305.16470571957996</v>
      </c>
      <c r="AD156" s="5">
        <f t="shared" si="35"/>
        <v>93125.497616917841</v>
      </c>
      <c r="AE156" s="5"/>
      <c r="AF156" s="1">
        <f t="shared" si="36"/>
        <v>1132.880958676411</v>
      </c>
      <c r="AG156" s="1">
        <f t="shared" si="37"/>
        <v>0.10526012479662465</v>
      </c>
      <c r="AH156" s="1">
        <f t="shared" si="38"/>
        <v>133.27582059857764</v>
      </c>
      <c r="AI156" s="5">
        <f t="shared" si="39"/>
        <v>17762.444356224252</v>
      </c>
      <c r="AJ156" s="5"/>
      <c r="AK156" s="1">
        <f t="shared" si="40"/>
        <v>951.67846239172172</v>
      </c>
      <c r="AL156" s="1">
        <f t="shared" si="41"/>
        <v>0.2483723358993028</v>
      </c>
      <c r="AM156" s="1">
        <f t="shared" si="42"/>
        <v>314.47831688326687</v>
      </c>
      <c r="AN156" s="5">
        <f t="shared" si="43"/>
        <v>98896.611789732415</v>
      </c>
      <c r="AO156" s="5"/>
    </row>
    <row r="157" spans="1:41" x14ac:dyDescent="0.2">
      <c r="A157">
        <v>139</v>
      </c>
      <c r="B157">
        <v>956.83568934703419</v>
      </c>
      <c r="C157">
        <v>42.351154880498861</v>
      </c>
      <c r="D157">
        <v>300</v>
      </c>
      <c r="E157">
        <v>1089.295095460215</v>
      </c>
      <c r="F157">
        <v>42.70455857043185</v>
      </c>
      <c r="G157">
        <v>400</v>
      </c>
      <c r="H157">
        <v>966.44031641535901</v>
      </c>
      <c r="I157">
        <v>44.680005882805737</v>
      </c>
      <c r="J157">
        <v>500</v>
      </c>
      <c r="K157">
        <v>1160.3624687617362</v>
      </c>
      <c r="L157">
        <v>45.571679387514628</v>
      </c>
      <c r="M157">
        <v>600</v>
      </c>
      <c r="N157">
        <v>1915.5420324281176</v>
      </c>
      <c r="O157">
        <v>40.802356103939026</v>
      </c>
      <c r="P157">
        <v>700</v>
      </c>
      <c r="R157">
        <v>956.83568934703419</v>
      </c>
      <c r="S157">
        <v>42.351154880498861</v>
      </c>
      <c r="T157">
        <v>300</v>
      </c>
      <c r="V157" s="1">
        <f>(8.314*T157/S157)*(1+(V$11+$V$12/$T157+$V$13/($T157^2))/S157+(V$14+$V$15/$T157+$V$16/($T157^2))/(S157^2) + (W$11+$W$12/$T157+$W$13/($T157^2))/(S157^3)  )</f>
        <v>1153.6871844748348</v>
      </c>
      <c r="W157" s="1">
        <f>(ABS(V157-$R157)/$R157)</f>
        <v>0.20573176494089221</v>
      </c>
      <c r="X157" s="1">
        <f t="shared" si="31"/>
        <v>196.8514951278006</v>
      </c>
      <c r="Y157" s="5">
        <f>(V157-R157)^2</f>
        <v>38750.511134050503</v>
      </c>
      <c r="Z157" s="5"/>
      <c r="AA157" s="1">
        <f t="shared" si="32"/>
        <v>977.09412311971744</v>
      </c>
      <c r="AB157" s="1">
        <f t="shared" si="33"/>
        <v>2.1172322477339918E-2</v>
      </c>
      <c r="AC157" s="1">
        <f t="shared" si="34"/>
        <v>20.258433772683247</v>
      </c>
      <c r="AD157" s="5">
        <f t="shared" si="35"/>
        <v>410.40413892219317</v>
      </c>
      <c r="AE157" s="5"/>
      <c r="AF157" s="1">
        <f t="shared" si="36"/>
        <v>1148.9087736207582</v>
      </c>
      <c r="AG157" s="1">
        <f t="shared" si="37"/>
        <v>0.20073779271841222</v>
      </c>
      <c r="AH157" s="1">
        <f t="shared" si="38"/>
        <v>192.07308427372402</v>
      </c>
      <c r="AI157" s="5">
        <f t="shared" si="39"/>
        <v>36892.069702421089</v>
      </c>
      <c r="AJ157" s="5"/>
      <c r="AK157" s="1">
        <f t="shared" si="40"/>
        <v>966.00527054538998</v>
      </c>
      <c r="AL157" s="1">
        <f t="shared" si="41"/>
        <v>9.5832349278414889E-3</v>
      </c>
      <c r="AM157" s="1">
        <f t="shared" si="42"/>
        <v>9.169581198355786</v>
      </c>
      <c r="AN157" s="5">
        <f t="shared" si="43"/>
        <v>84.081219353239931</v>
      </c>
      <c r="AO157" s="5"/>
    </row>
    <row r="158" spans="1:41" x14ac:dyDescent="0.2">
      <c r="A158">
        <v>140</v>
      </c>
      <c r="B158">
        <v>1267.9263879040409</v>
      </c>
      <c r="C158">
        <v>41.960587516649596</v>
      </c>
      <c r="D158">
        <v>300</v>
      </c>
      <c r="E158">
        <v>1333.9078398794773</v>
      </c>
      <c r="F158">
        <v>42.648771604655181</v>
      </c>
      <c r="G158">
        <v>400</v>
      </c>
      <c r="H158">
        <v>1869.5632346958141</v>
      </c>
      <c r="I158">
        <v>44.363278398028442</v>
      </c>
      <c r="J158">
        <v>500</v>
      </c>
      <c r="K158">
        <v>1482.1922714412519</v>
      </c>
      <c r="L158">
        <v>45.550275465960766</v>
      </c>
      <c r="M158">
        <v>600</v>
      </c>
      <c r="N158">
        <v>1443.9607898329148</v>
      </c>
      <c r="O158">
        <v>40.659669398416838</v>
      </c>
      <c r="P158">
        <v>700</v>
      </c>
      <c r="R158">
        <v>1267.9263879040409</v>
      </c>
      <c r="S158">
        <v>41.960587516649596</v>
      </c>
      <c r="T158">
        <v>300</v>
      </c>
      <c r="V158" s="1">
        <f>(8.314*T158/S158)*(1+(V$11+$V$12/$T158+$V$13/($T158^2))/S158+(V$14+$V$15/$T158+$V$16/($T158^2))/(S158^2) + (W$11+$W$12/$T158+$W$13/($T158^2))/(S158^3)  )</f>
        <v>1182.3989461279839</v>
      </c>
      <c r="W158" s="1">
        <f>(ABS(V158-$R158)/$R158)</f>
        <v>6.7454579849417787E-2</v>
      </c>
      <c r="X158" s="1">
        <f t="shared" si="31"/>
        <v>85.527441776057003</v>
      </c>
      <c r="Y158" s="5">
        <f>(V158-R158)^2</f>
        <v>7314.9432967568209</v>
      </c>
      <c r="Z158" s="5"/>
      <c r="AA158" s="1">
        <f t="shared" si="32"/>
        <v>1006.1638508264799</v>
      </c>
      <c r="AB158" s="1">
        <f t="shared" si="33"/>
        <v>0.20644931722753268</v>
      </c>
      <c r="AC158" s="1">
        <f t="shared" si="34"/>
        <v>261.76253707756098</v>
      </c>
      <c r="AD158" s="5">
        <f t="shared" si="35"/>
        <v>68519.625817281485</v>
      </c>
      <c r="AE158" s="5"/>
      <c r="AF158" s="1">
        <f t="shared" si="36"/>
        <v>1177.7798662180151</v>
      </c>
      <c r="AG158" s="1">
        <f t="shared" si="37"/>
        <v>7.1097598840137319E-2</v>
      </c>
      <c r="AH158" s="1">
        <f t="shared" si="38"/>
        <v>90.146521686025835</v>
      </c>
      <c r="AI158" s="5">
        <f t="shared" si="39"/>
        <v>8126.3953720891259</v>
      </c>
      <c r="AJ158" s="5"/>
      <c r="AK158" s="1">
        <f t="shared" si="40"/>
        <v>991.87421653018725</v>
      </c>
      <c r="AL158" s="1">
        <f t="shared" si="41"/>
        <v>0.21771939917599206</v>
      </c>
      <c r="AM158" s="1">
        <f t="shared" si="42"/>
        <v>276.05217137385364</v>
      </c>
      <c r="AN158" s="5">
        <f t="shared" si="43"/>
        <v>76204.801320219456</v>
      </c>
      <c r="AO158" s="5"/>
    </row>
    <row r="159" spans="1:41" x14ac:dyDescent="0.2">
      <c r="A159">
        <v>141</v>
      </c>
      <c r="B159">
        <v>982.73701674850054</v>
      </c>
      <c r="C159">
        <v>41.910527489179998</v>
      </c>
      <c r="D159">
        <v>300</v>
      </c>
      <c r="E159">
        <v>1538.1537771555054</v>
      </c>
      <c r="F159">
        <v>42.472913504541694</v>
      </c>
      <c r="G159">
        <v>400</v>
      </c>
      <c r="H159">
        <v>1438.2170061941608</v>
      </c>
      <c r="I159">
        <v>43.818992618196759</v>
      </c>
      <c r="J159">
        <v>500</v>
      </c>
      <c r="K159">
        <v>1226.9782237206996</v>
      </c>
      <c r="L159">
        <v>45.478999270741596</v>
      </c>
      <c r="M159">
        <v>600</v>
      </c>
      <c r="N159">
        <v>2231.8747650540386</v>
      </c>
      <c r="O159">
        <v>40.335314727531944</v>
      </c>
      <c r="P159">
        <v>700</v>
      </c>
      <c r="R159">
        <v>982.73701674850054</v>
      </c>
      <c r="S159">
        <v>41.910527489179998</v>
      </c>
      <c r="T159">
        <v>300</v>
      </c>
      <c r="V159" s="1">
        <f>(8.314*T159/S159)*(1+(V$11+$V$12/$T159+$V$13/($T159^2))/S159+(V$14+$V$15/$T159+$V$16/($T159^2))/(S159^2) + (W$11+$W$12/$T159+$W$13/($T159^2))/(S159^3)  )</f>
        <v>1186.1585966795585</v>
      </c>
      <c r="W159" s="1">
        <f>(ABS(V159-$R159)/$R159)</f>
        <v>0.20699492993975324</v>
      </c>
      <c r="X159" s="1">
        <f t="shared" si="31"/>
        <v>203.42157993105798</v>
      </c>
      <c r="Y159" s="5">
        <f>(V159-R159)^2</f>
        <v>41380.339181647811</v>
      </c>
      <c r="Z159" s="5"/>
      <c r="AA159" s="1">
        <f t="shared" si="32"/>
        <v>1009.9783242610835</v>
      </c>
      <c r="AB159" s="1">
        <f t="shared" si="33"/>
        <v>2.7719834552191742E-2</v>
      </c>
      <c r="AC159" s="1">
        <f t="shared" si="34"/>
        <v>27.241307512582921</v>
      </c>
      <c r="AD159" s="5">
        <f t="shared" si="35"/>
        <v>742.08883499510671</v>
      </c>
      <c r="AE159" s="5"/>
      <c r="AF159" s="1">
        <f t="shared" si="36"/>
        <v>1181.5622932723611</v>
      </c>
      <c r="AG159" s="1">
        <f t="shared" si="37"/>
        <v>0.20231788681543417</v>
      </c>
      <c r="AH159" s="1">
        <f t="shared" si="38"/>
        <v>198.82527652386057</v>
      </c>
      <c r="AI159" s="5">
        <f t="shared" si="39"/>
        <v>39531.490584789623</v>
      </c>
      <c r="AJ159" s="5"/>
      <c r="AK159" s="1">
        <f t="shared" si="40"/>
        <v>995.26915789835516</v>
      </c>
      <c r="AL159" s="1">
        <f t="shared" si="41"/>
        <v>1.2752283608201376E-2</v>
      </c>
      <c r="AM159" s="1">
        <f t="shared" si="42"/>
        <v>12.532141149854624</v>
      </c>
      <c r="AN159" s="5">
        <f t="shared" si="43"/>
        <v>157.05456179987956</v>
      </c>
      <c r="AO159" s="5"/>
    </row>
    <row r="160" spans="1:41" x14ac:dyDescent="0.2">
      <c r="A160">
        <v>142</v>
      </c>
      <c r="B160">
        <v>1472.9777862831261</v>
      </c>
      <c r="C160">
        <v>41.808451783329751</v>
      </c>
      <c r="D160">
        <v>300</v>
      </c>
      <c r="E160">
        <v>1022.0133445337869</v>
      </c>
      <c r="F160">
        <v>42.33880590665224</v>
      </c>
      <c r="G160">
        <v>400</v>
      </c>
      <c r="H160">
        <v>1053.7200393599526</v>
      </c>
      <c r="I160">
        <v>43.733042130732592</v>
      </c>
      <c r="J160">
        <v>500</v>
      </c>
      <c r="K160">
        <v>1198.5159270463205</v>
      </c>
      <c r="L160">
        <v>45.402993644619542</v>
      </c>
      <c r="M160">
        <v>600</v>
      </c>
      <c r="N160">
        <v>2081.5041564458211</v>
      </c>
      <c r="O160">
        <v>39.542449810072867</v>
      </c>
      <c r="P160">
        <v>700</v>
      </c>
      <c r="R160">
        <v>1472.9777862831261</v>
      </c>
      <c r="S160">
        <v>41.808451783329751</v>
      </c>
      <c r="T160">
        <v>300</v>
      </c>
      <c r="V160" s="1">
        <f>(8.314*T160/S160)*(1+(V$11+$V$12/$T160+$V$13/($T160^2))/S160+(V$14+$V$15/$T160+$V$16/($T160^2))/(S160^2) + (W$11+$W$12/$T160+$W$13/($T160^2))/(S160^3)  )</f>
        <v>1193.8821190502654</v>
      </c>
      <c r="W160" s="1">
        <f>(ABS(V160-$R160)/$R160)</f>
        <v>0.18947717326893534</v>
      </c>
      <c r="X160" s="1">
        <f t="shared" si="31"/>
        <v>279.09566723286071</v>
      </c>
      <c r="Y160" s="5">
        <f>(V160-R160)^2</f>
        <v>77894.391468155722</v>
      </c>
      <c r="Z160" s="5"/>
      <c r="AA160" s="1">
        <f t="shared" si="32"/>
        <v>1017.8201487448872</v>
      </c>
      <c r="AB160" s="1">
        <f t="shared" si="33"/>
        <v>0.30900509279693339</v>
      </c>
      <c r="AC160" s="1">
        <f t="shared" si="34"/>
        <v>455.15763753823887</v>
      </c>
      <c r="AD160" s="5">
        <f t="shared" si="35"/>
        <v>207168.47500939082</v>
      </c>
      <c r="AE160" s="5"/>
      <c r="AF160" s="1">
        <f t="shared" si="36"/>
        <v>1189.3339885038129</v>
      </c>
      <c r="AG160" s="1">
        <f t="shared" si="37"/>
        <v>0.19256488483444995</v>
      </c>
      <c r="AH160" s="1">
        <f t="shared" si="38"/>
        <v>283.64379777931322</v>
      </c>
      <c r="AI160" s="5">
        <f t="shared" si="39"/>
        <v>80453.80401867193</v>
      </c>
      <c r="AJ160" s="5"/>
      <c r="AK160" s="1">
        <f t="shared" si="40"/>
        <v>1002.2488880815666</v>
      </c>
      <c r="AL160" s="1">
        <f t="shared" si="41"/>
        <v>0.31957637283138163</v>
      </c>
      <c r="AM160" s="1">
        <f t="shared" si="42"/>
        <v>470.72889820155945</v>
      </c>
      <c r="AN160" s="5">
        <f t="shared" si="43"/>
        <v>221585.69560205413</v>
      </c>
      <c r="AO160" s="5"/>
    </row>
    <row r="161" spans="1:41" x14ac:dyDescent="0.2">
      <c r="A161">
        <v>143</v>
      </c>
      <c r="B161">
        <v>1042.1864309773343</v>
      </c>
      <c r="C161">
        <v>41.427477758543752</v>
      </c>
      <c r="D161">
        <v>300</v>
      </c>
      <c r="E161">
        <v>1482.6849993385401</v>
      </c>
      <c r="F161">
        <v>41.742913431282354</v>
      </c>
      <c r="G161">
        <v>400</v>
      </c>
      <c r="H161">
        <v>1033.1030317604254</v>
      </c>
      <c r="I161">
        <v>43.675715777554423</v>
      </c>
      <c r="J161">
        <v>500</v>
      </c>
      <c r="K161">
        <v>1295.8226325712524</v>
      </c>
      <c r="L161">
        <v>44.248303092459551</v>
      </c>
      <c r="M161">
        <v>600</v>
      </c>
      <c r="N161">
        <v>1773.4767848917174</v>
      </c>
      <c r="O161">
        <v>39.198827963383678</v>
      </c>
      <c r="P161">
        <v>700</v>
      </c>
      <c r="R161">
        <v>1042.1864309773343</v>
      </c>
      <c r="S161">
        <v>41.427477758543752</v>
      </c>
      <c r="T161">
        <v>300</v>
      </c>
      <c r="V161" s="1">
        <f>(8.314*T161/S161)*(1+(V$11+$V$12/$T161+$V$13/($T161^2))/S161+(V$14+$V$15/$T161+$V$16/($T161^2))/(S161^2) + (W$11+$W$12/$T161+$W$13/($T161^2))/(S161^3)  )</f>
        <v>1223.4038076825514</v>
      </c>
      <c r="W161" s="1">
        <f>(ABS(V161-$R161)/$R161)</f>
        <v>0.17388191912580961</v>
      </c>
      <c r="X161" s="1">
        <f t="shared" si="31"/>
        <v>181.21737670521702</v>
      </c>
      <c r="Y161" s="5">
        <f>(V161-R161)^2</f>
        <v>32839.737619920532</v>
      </c>
      <c r="Z161" s="5"/>
      <c r="AA161" s="1">
        <f t="shared" si="32"/>
        <v>1047.8632410078419</v>
      </c>
      <c r="AB161" s="1">
        <f t="shared" si="33"/>
        <v>5.4470197095005434E-3</v>
      </c>
      <c r="AC161" s="1">
        <f t="shared" si="34"/>
        <v>5.6768100305075677</v>
      </c>
      <c r="AD161" s="5">
        <f t="shared" si="35"/>
        <v>32.226172122471333</v>
      </c>
      <c r="AE161" s="5"/>
      <c r="AF161" s="1">
        <f t="shared" si="36"/>
        <v>1219.0568592487652</v>
      </c>
      <c r="AG161" s="1">
        <f t="shared" si="37"/>
        <v>0.16971092984348932</v>
      </c>
      <c r="AH161" s="1">
        <f t="shared" si="38"/>
        <v>176.87042827143091</v>
      </c>
      <c r="AI161" s="5">
        <f t="shared" si="39"/>
        <v>31283.148396919387</v>
      </c>
      <c r="AJ161" s="5"/>
      <c r="AK161" s="1">
        <f t="shared" si="40"/>
        <v>1028.9944454972526</v>
      </c>
      <c r="AL161" s="1">
        <f t="shared" si="41"/>
        <v>1.2657990056261453E-2</v>
      </c>
      <c r="AM161" s="1">
        <f t="shared" si="42"/>
        <v>13.191985480081712</v>
      </c>
      <c r="AN161" s="5">
        <f t="shared" si="43"/>
        <v>174.02848090668672</v>
      </c>
      <c r="AO161" s="5"/>
    </row>
    <row r="162" spans="1:41" x14ac:dyDescent="0.2">
      <c r="A162">
        <v>144</v>
      </c>
      <c r="B162">
        <v>1598.4530620588366</v>
      </c>
      <c r="C162">
        <v>41.371419394982681</v>
      </c>
      <c r="D162">
        <v>300</v>
      </c>
      <c r="E162">
        <v>1204.144634770294</v>
      </c>
      <c r="F162">
        <v>41.2289182474087</v>
      </c>
      <c r="G162">
        <v>400</v>
      </c>
      <c r="H162">
        <v>1539.9990754852608</v>
      </c>
      <c r="I162">
        <v>43.283136370958523</v>
      </c>
      <c r="J162">
        <v>500</v>
      </c>
      <c r="K162">
        <v>1729.5595150074885</v>
      </c>
      <c r="L162">
        <v>43.118693967816576</v>
      </c>
      <c r="M162">
        <v>600</v>
      </c>
      <c r="N162">
        <v>1564.3048353191109</v>
      </c>
      <c r="O162">
        <v>39.157851329317054</v>
      </c>
      <c r="P162">
        <v>700</v>
      </c>
      <c r="R162">
        <v>1598.4530620588366</v>
      </c>
      <c r="S162">
        <v>41.371419394982681</v>
      </c>
      <c r="T162">
        <v>300</v>
      </c>
      <c r="V162" s="1">
        <f>(8.314*T162/S162)*(1+(V$11+$V$12/$T162+$V$13/($T162^2))/S162+(V$14+$V$15/$T162+$V$16/($T162^2))/(S162^2) + (W$11+$W$12/$T162+$W$13/($T162^2))/(S162^3)  )</f>
        <v>1227.842535183981</v>
      </c>
      <c r="W162" s="1">
        <f>(ABS(V162-$R162)/$R162)</f>
        <v>0.23185574582809615</v>
      </c>
      <c r="X162" s="1">
        <f t="shared" si="31"/>
        <v>370.61052687485562</v>
      </c>
      <c r="Y162" s="5">
        <f>(V162-R162)^2</f>
        <v>137352.16263045807</v>
      </c>
      <c r="Z162" s="5"/>
      <c r="AA162" s="1">
        <f t="shared" si="32"/>
        <v>1052.3896919945287</v>
      </c>
      <c r="AB162" s="1">
        <f t="shared" si="33"/>
        <v>0.34161989677755594</v>
      </c>
      <c r="AC162" s="1">
        <f t="shared" si="34"/>
        <v>546.06337006430795</v>
      </c>
      <c r="AD162" s="5">
        <f t="shared" si="35"/>
        <v>298185.20412598934</v>
      </c>
      <c r="AE162" s="5"/>
      <c r="AF162" s="1">
        <f t="shared" si="36"/>
        <v>1223.5281602287066</v>
      </c>
      <c r="AG162" s="1">
        <f t="shared" si="37"/>
        <v>0.23455483975689589</v>
      </c>
      <c r="AH162" s="1">
        <f t="shared" si="38"/>
        <v>374.92490183013001</v>
      </c>
      <c r="AI162" s="5">
        <f t="shared" si="39"/>
        <v>140568.68201233263</v>
      </c>
      <c r="AJ162" s="5"/>
      <c r="AK162" s="1">
        <f t="shared" si="40"/>
        <v>1033.0248625630388</v>
      </c>
      <c r="AL162" s="1">
        <f t="shared" si="41"/>
        <v>0.35373462813322526</v>
      </c>
      <c r="AM162" s="1">
        <f t="shared" si="42"/>
        <v>565.4281994957978</v>
      </c>
      <c r="AN162" s="5">
        <f t="shared" si="43"/>
        <v>319709.04878505971</v>
      </c>
      <c r="AO162" s="5"/>
    </row>
    <row r="163" spans="1:41" x14ac:dyDescent="0.2">
      <c r="A163">
        <v>145</v>
      </c>
      <c r="B163">
        <v>1389.2463853803026</v>
      </c>
      <c r="C163">
        <v>41.30195318286394</v>
      </c>
      <c r="D163">
        <v>300</v>
      </c>
      <c r="E163">
        <v>1601.5302880081415</v>
      </c>
      <c r="F163">
        <v>40.995872013896509</v>
      </c>
      <c r="G163">
        <v>400</v>
      </c>
      <c r="H163">
        <v>1112.1990956405125</v>
      </c>
      <c r="I163">
        <v>42.76444745883574</v>
      </c>
      <c r="J163">
        <v>500</v>
      </c>
      <c r="K163">
        <v>1478.8153076552019</v>
      </c>
      <c r="L163">
        <v>43.107919795260138</v>
      </c>
      <c r="M163">
        <v>600</v>
      </c>
      <c r="N163">
        <v>2617.7678628532321</v>
      </c>
      <c r="O163">
        <v>39.072587388863695</v>
      </c>
      <c r="P163">
        <v>700</v>
      </c>
      <c r="R163">
        <v>1389.2463853803026</v>
      </c>
      <c r="S163">
        <v>41.30195318286394</v>
      </c>
      <c r="T163">
        <v>300</v>
      </c>
      <c r="V163" s="1">
        <f>(8.314*T163/S163)*(1+(V$11+$V$12/$T163+$V$13/($T163^2))/S163+(V$14+$V$15/$T163+$V$16/($T163^2))/(S163^2) + (W$11+$W$12/$T163+$W$13/($T163^2))/(S163^3)  )</f>
        <v>1233.3773781678253</v>
      </c>
      <c r="W163" s="1">
        <f>(ABS(V163-$R163)/$R163)</f>
        <v>0.11219680601854405</v>
      </c>
      <c r="X163" s="1">
        <f t="shared" si="31"/>
        <v>155.8690072124773</v>
      </c>
      <c r="Y163" s="5">
        <f>(V163-R163)^2</f>
        <v>24295.1474094033</v>
      </c>
      <c r="Z163" s="5"/>
      <c r="AA163" s="1">
        <f t="shared" si="32"/>
        <v>1058.0372824315727</v>
      </c>
      <c r="AB163" s="1">
        <f t="shared" si="33"/>
        <v>0.23840918820030779</v>
      </c>
      <c r="AC163" s="1">
        <f t="shared" si="34"/>
        <v>331.20910294872988</v>
      </c>
      <c r="AD163" s="5">
        <f t="shared" si="35"/>
        <v>109699.46987610235</v>
      </c>
      <c r="AE163" s="5"/>
      <c r="AF163" s="1">
        <f t="shared" si="36"/>
        <v>1229.104467398822</v>
      </c>
      <c r="AG163" s="1">
        <f t="shared" si="37"/>
        <v>0.11527251009376731</v>
      </c>
      <c r="AH163" s="1">
        <f t="shared" si="38"/>
        <v>160.14191798148067</v>
      </c>
      <c r="AI163" s="5">
        <f t="shared" si="39"/>
        <v>25645.433894787282</v>
      </c>
      <c r="AJ163" s="5"/>
      <c r="AK163" s="1">
        <f t="shared" si="40"/>
        <v>1038.053870431087</v>
      </c>
      <c r="AL163" s="1">
        <f t="shared" si="41"/>
        <v>0.25279354234423834</v>
      </c>
      <c r="AM163" s="1">
        <f t="shared" si="42"/>
        <v>351.19251494921559</v>
      </c>
      <c r="AN163" s="5">
        <f t="shared" si="43"/>
        <v>123336.18255635502</v>
      </c>
      <c r="AO163" s="5"/>
    </row>
    <row r="164" spans="1:41" x14ac:dyDescent="0.2">
      <c r="A164">
        <v>146</v>
      </c>
      <c r="B164">
        <v>1646.5372028337395</v>
      </c>
      <c r="C164">
        <v>39.556045207455213</v>
      </c>
      <c r="D164">
        <v>300</v>
      </c>
      <c r="E164">
        <v>1122.8336790458495</v>
      </c>
      <c r="F164">
        <v>40.531134180358087</v>
      </c>
      <c r="G164">
        <v>400</v>
      </c>
      <c r="H164">
        <v>1210.5264371546104</v>
      </c>
      <c r="I164">
        <v>42.702788929644456</v>
      </c>
      <c r="J164">
        <v>500</v>
      </c>
      <c r="K164">
        <v>2012.7737881004687</v>
      </c>
      <c r="L164">
        <v>42.921782648240629</v>
      </c>
      <c r="M164">
        <v>600</v>
      </c>
      <c r="N164">
        <v>1903.7851577688039</v>
      </c>
      <c r="O164">
        <v>38.39643355607032</v>
      </c>
      <c r="P164">
        <v>700</v>
      </c>
      <c r="R164">
        <v>1646.5372028337395</v>
      </c>
      <c r="S164">
        <v>39.556045207455213</v>
      </c>
      <c r="T164">
        <v>300</v>
      </c>
      <c r="V164" s="1">
        <f>(8.314*T164/S164)*(1+(V$11+$V$12/$T164+$V$13/($T164^2))/S164+(V$14+$V$15/$T164+$V$16/($T164^2))/(S164^2) + (W$11+$W$12/$T164+$W$13/($T164^2))/(S164^3)  )</f>
        <v>1386.1183687673126</v>
      </c>
      <c r="W164" s="1">
        <f>(ABS(V164-$R164)/$R164)</f>
        <v>0.15816152445158133</v>
      </c>
      <c r="X164" s="1">
        <f t="shared" si="31"/>
        <v>260.41883406642683</v>
      </c>
      <c r="Y164" s="5">
        <f>(V164-R164)^2</f>
        <v>67817.969136517146</v>
      </c>
      <c r="Z164" s="5"/>
      <c r="AA164" s="1">
        <f t="shared" si="32"/>
        <v>1215.271050139708</v>
      </c>
      <c r="AB164" s="1">
        <f t="shared" si="33"/>
        <v>0.26192311473546398</v>
      </c>
      <c r="AC164" s="1">
        <f t="shared" si="34"/>
        <v>431.26615269403146</v>
      </c>
      <c r="AD164" s="5">
        <f t="shared" si="35"/>
        <v>185990.49445951165</v>
      </c>
      <c r="AE164" s="5"/>
      <c r="AF164" s="1">
        <f t="shared" si="36"/>
        <v>1383.3524492418719</v>
      </c>
      <c r="AG164" s="1">
        <f t="shared" si="37"/>
        <v>0.15984136473741301</v>
      </c>
      <c r="AH164" s="1">
        <f t="shared" si="38"/>
        <v>263.18475359186755</v>
      </c>
      <c r="AI164" s="5">
        <f t="shared" si="39"/>
        <v>69266.214523212038</v>
      </c>
      <c r="AJ164" s="5"/>
      <c r="AK164" s="1">
        <f t="shared" si="40"/>
        <v>1178.2386894534654</v>
      </c>
      <c r="AL164" s="1">
        <f t="shared" si="41"/>
        <v>0.28441417088804211</v>
      </c>
      <c r="AM164" s="1">
        <f t="shared" si="42"/>
        <v>468.29851338027402</v>
      </c>
      <c r="AN164" s="5">
        <f t="shared" si="43"/>
        <v>219303.49763417468</v>
      </c>
      <c r="AO164" s="5"/>
    </row>
    <row r="165" spans="1:41" x14ac:dyDescent="0.2">
      <c r="A165">
        <v>147</v>
      </c>
      <c r="B165">
        <v>1261.0294237494372</v>
      </c>
      <c r="C165">
        <v>39.305515273950164</v>
      </c>
      <c r="D165">
        <v>300</v>
      </c>
      <c r="E165">
        <v>1733.8600557931018</v>
      </c>
      <c r="F165">
        <v>40.344918480487436</v>
      </c>
      <c r="G165">
        <v>400</v>
      </c>
      <c r="H165">
        <v>1204.7403359345751</v>
      </c>
      <c r="I165">
        <v>41.936246045411586</v>
      </c>
      <c r="J165">
        <v>500</v>
      </c>
      <c r="K165">
        <v>1380.1611519982941</v>
      </c>
      <c r="L165">
        <v>42.668444852106674</v>
      </c>
      <c r="M165">
        <v>600</v>
      </c>
      <c r="N165">
        <v>1767.3092596623235</v>
      </c>
      <c r="O165">
        <v>38.260871560257222</v>
      </c>
      <c r="P165">
        <v>700</v>
      </c>
      <c r="R165">
        <v>1261.0294237494372</v>
      </c>
      <c r="S165">
        <v>39.305515273950164</v>
      </c>
      <c r="T165">
        <v>300</v>
      </c>
      <c r="V165" s="1">
        <f>(8.314*T165/S165)*(1+(V$11+$V$12/$T165+$V$13/($T165^2))/S165+(V$14+$V$15/$T165+$V$16/($T165^2))/(S165^2) + (W$11+$W$12/$T165+$W$13/($T165^2))/(S165^3)  )</f>
        <v>1410.3966982890934</v>
      </c>
      <c r="W165" s="1">
        <f>(ABS(V165-$R165)/$R165)</f>
        <v>0.11844868305732331</v>
      </c>
      <c r="X165" s="1">
        <f t="shared" si="31"/>
        <v>149.36727453965614</v>
      </c>
      <c r="Y165" s="5">
        <f>(V165-R165)^2</f>
        <v>22310.582703405009</v>
      </c>
      <c r="Z165" s="5"/>
      <c r="AA165" s="1">
        <f t="shared" si="32"/>
        <v>1240.4924252556293</v>
      </c>
      <c r="AB165" s="1">
        <f t="shared" si="33"/>
        <v>1.6285899525440854E-2</v>
      </c>
      <c r="AC165" s="1">
        <f t="shared" si="34"/>
        <v>20.536998493807914</v>
      </c>
      <c r="AD165" s="5">
        <f t="shared" si="35"/>
        <v>421.76830713466853</v>
      </c>
      <c r="AE165" s="5"/>
      <c r="AF165" s="1">
        <f t="shared" si="36"/>
        <v>1407.9331658491956</v>
      </c>
      <c r="AG165" s="1">
        <f t="shared" si="37"/>
        <v>0.11649509466874079</v>
      </c>
      <c r="AH165" s="1">
        <f t="shared" si="38"/>
        <v>146.90374209975835</v>
      </c>
      <c r="AI165" s="5">
        <f t="shared" si="39"/>
        <v>21580.709442912314</v>
      </c>
      <c r="AJ165" s="5"/>
      <c r="AK165" s="1">
        <f t="shared" si="40"/>
        <v>1200.7620408797891</v>
      </c>
      <c r="AL165" s="1">
        <f t="shared" si="41"/>
        <v>4.7792209868072907E-2</v>
      </c>
      <c r="AM165" s="1">
        <f t="shared" si="42"/>
        <v>60.267382869648145</v>
      </c>
      <c r="AN165" s="5">
        <f t="shared" si="43"/>
        <v>3632.1574379567587</v>
      </c>
      <c r="AO165" s="5"/>
    </row>
    <row r="166" spans="1:41" x14ac:dyDescent="0.2">
      <c r="A166">
        <v>148</v>
      </c>
      <c r="B166">
        <v>1864.9973507808597</v>
      </c>
      <c r="C166">
        <v>39.241385919526522</v>
      </c>
      <c r="D166">
        <v>300</v>
      </c>
      <c r="E166">
        <v>1933.5123302948971</v>
      </c>
      <c r="F166">
        <v>40.155324917672097</v>
      </c>
      <c r="G166">
        <v>400</v>
      </c>
      <c r="H166">
        <v>1299.2404982517698</v>
      </c>
      <c r="I166">
        <v>40.999237098379048</v>
      </c>
      <c r="J166">
        <v>500</v>
      </c>
      <c r="K166">
        <v>1605.9498599035296</v>
      </c>
      <c r="L166">
        <v>41.761463219109935</v>
      </c>
      <c r="M166">
        <v>600</v>
      </c>
      <c r="N166">
        <v>1870.3383197483904</v>
      </c>
      <c r="O166">
        <v>38.205407642467939</v>
      </c>
      <c r="P166">
        <v>700</v>
      </c>
      <c r="R166">
        <v>1864.9973507808597</v>
      </c>
      <c r="S166">
        <v>39.241385919526522</v>
      </c>
      <c r="T166">
        <v>300</v>
      </c>
      <c r="V166" s="1">
        <f>(8.314*T166/S166)*(1+(V$11+$V$12/$T166+$V$13/($T166^2))/S166+(V$14+$V$15/$T166+$V$16/($T166^2))/(S166^2) + (W$11+$W$12/$T166+$W$13/($T166^2))/(S166^3)  )</f>
        <v>1416.7157715326541</v>
      </c>
      <c r="W166" s="1">
        <f>(ABS(V166-$R166)/$R166)</f>
        <v>0.24036579947982964</v>
      </c>
      <c r="X166" s="1">
        <f t="shared" si="31"/>
        <v>448.28157924820562</v>
      </c>
      <c r="Y166" s="5">
        <f>(V166-R166)^2</f>
        <v>200956.37429326525</v>
      </c>
      <c r="Z166" s="5"/>
      <c r="AA166" s="1">
        <f t="shared" si="32"/>
        <v>1247.0665559503861</v>
      </c>
      <c r="AB166" s="1">
        <f t="shared" si="33"/>
        <v>0.33133065554851904</v>
      </c>
      <c r="AC166" s="1">
        <f t="shared" si="34"/>
        <v>617.93079483047359</v>
      </c>
      <c r="AD166" s="5">
        <f t="shared" si="35"/>
        <v>381838.46719982085</v>
      </c>
      <c r="AE166" s="5"/>
      <c r="AF166" s="1">
        <f t="shared" si="36"/>
        <v>1414.3336969074724</v>
      </c>
      <c r="AG166" s="1">
        <f t="shared" si="37"/>
        <v>0.24164305310390818</v>
      </c>
      <c r="AH166" s="1">
        <f t="shared" si="38"/>
        <v>450.66365387338737</v>
      </c>
      <c r="AI166" s="5">
        <f t="shared" si="39"/>
        <v>203097.72892251229</v>
      </c>
      <c r="AJ166" s="5"/>
      <c r="AK166" s="1">
        <f t="shared" si="40"/>
        <v>1206.6347951183361</v>
      </c>
      <c r="AL166" s="1">
        <f t="shared" si="41"/>
        <v>0.35300991467192827</v>
      </c>
      <c r="AM166" s="1">
        <f t="shared" si="42"/>
        <v>658.36255566252362</v>
      </c>
      <c r="AN166" s="5">
        <f t="shared" si="43"/>
        <v>433441.2546984895</v>
      </c>
      <c r="AO166" s="5"/>
    </row>
    <row r="167" spans="1:41" x14ac:dyDescent="0.2">
      <c r="A167">
        <v>149</v>
      </c>
      <c r="B167">
        <v>1312.9734542025976</v>
      </c>
      <c r="C167">
        <v>38.984879701820333</v>
      </c>
      <c r="D167">
        <v>300</v>
      </c>
      <c r="E167">
        <v>1326.5578533483556</v>
      </c>
      <c r="F167">
        <v>40.046679799571102</v>
      </c>
      <c r="G167">
        <v>400</v>
      </c>
      <c r="H167">
        <v>1925.0868457387082</v>
      </c>
      <c r="I167">
        <v>40.698098437799153</v>
      </c>
      <c r="J167">
        <v>500</v>
      </c>
      <c r="K167">
        <v>1879.9258691469038</v>
      </c>
      <c r="L167">
        <v>41.742070689610209</v>
      </c>
      <c r="M167">
        <v>600</v>
      </c>
      <c r="N167">
        <v>2321.7954371952128</v>
      </c>
      <c r="O167">
        <v>37.041602060263266</v>
      </c>
      <c r="P167">
        <v>700</v>
      </c>
      <c r="R167">
        <v>1312.9734542025976</v>
      </c>
      <c r="S167">
        <v>38.984879701820333</v>
      </c>
      <c r="T167">
        <v>300</v>
      </c>
      <c r="V167" s="1">
        <f>(8.314*T167/S167)*(1+(V$11+$V$12/$T167+$V$13/($T167^2))/S167+(V$14+$V$15/$T167+$V$16/($T167^2))/(S167^2) + (W$11+$W$12/$T167+$W$13/($T167^2))/(S167^3)  )</f>
        <v>1442.4280246799967</v>
      </c>
      <c r="W167" s="1">
        <f>(ABS(V167-$R167)/$R167)</f>
        <v>9.8596487280864467E-2</v>
      </c>
      <c r="X167" s="1">
        <f t="shared" si="31"/>
        <v>129.4545704773991</v>
      </c>
      <c r="Y167" s="5">
        <f>(V167-R167)^2</f>
        <v>16758.48581748789</v>
      </c>
      <c r="Z167" s="5"/>
      <c r="AA167" s="1">
        <f t="shared" si="32"/>
        <v>1273.8567206226496</v>
      </c>
      <c r="AB167" s="1">
        <f t="shared" si="33"/>
        <v>2.9792478632939764E-2</v>
      </c>
      <c r="AC167" s="1">
        <f t="shared" si="34"/>
        <v>39.116733579948004</v>
      </c>
      <c r="AD167" s="5">
        <f t="shared" si="35"/>
        <v>1530.1188459646319</v>
      </c>
      <c r="AE167" s="5"/>
      <c r="AF167" s="1">
        <f t="shared" si="36"/>
        <v>1440.3890348366047</v>
      </c>
      <c r="AG167" s="1">
        <f t="shared" si="37"/>
        <v>9.7043531402841471E-2</v>
      </c>
      <c r="AH167" s="1">
        <f t="shared" si="38"/>
        <v>127.41558063400703</v>
      </c>
      <c r="AI167" s="5">
        <f t="shared" si="39"/>
        <v>16234.730188301148</v>
      </c>
      <c r="AJ167" s="5"/>
      <c r="AK167" s="1">
        <f t="shared" si="40"/>
        <v>1230.5750657233273</v>
      </c>
      <c r="AL167" s="1">
        <f t="shared" si="41"/>
        <v>6.2757086379414281E-2</v>
      </c>
      <c r="AM167" s="1">
        <f t="shared" si="42"/>
        <v>82.398388479270352</v>
      </c>
      <c r="AN167" s="5">
        <f t="shared" si="43"/>
        <v>6789.4944239807528</v>
      </c>
      <c r="AO167" s="5"/>
    </row>
    <row r="168" spans="1:41" x14ac:dyDescent="0.2">
      <c r="A168">
        <v>150</v>
      </c>
      <c r="B168">
        <v>1950.1736026979975</v>
      </c>
      <c r="C168">
        <v>38.836014824273676</v>
      </c>
      <c r="D168">
        <v>300</v>
      </c>
      <c r="E168">
        <v>1204.9344091826192</v>
      </c>
      <c r="F168">
        <v>40.01413695364414</v>
      </c>
      <c r="G168">
        <v>400</v>
      </c>
      <c r="H168">
        <v>2138.3222010482696</v>
      </c>
      <c r="I168">
        <v>40.681754723136478</v>
      </c>
      <c r="J168">
        <v>500</v>
      </c>
      <c r="K168">
        <v>1906.3815318166207</v>
      </c>
      <c r="L168">
        <v>41.317493981015865</v>
      </c>
      <c r="M168">
        <v>600</v>
      </c>
      <c r="N168">
        <v>2955.165430992774</v>
      </c>
      <c r="O168">
        <v>36.54783798074147</v>
      </c>
      <c r="P168">
        <v>700</v>
      </c>
      <c r="R168">
        <v>1950.1736026979975</v>
      </c>
      <c r="S168">
        <v>38.836014824273676</v>
      </c>
      <c r="T168">
        <v>300</v>
      </c>
      <c r="V168" s="1">
        <f>(8.314*T168/S168)*(1+(V$11+$V$12/$T168+$V$13/($T168^2))/S168+(V$14+$V$15/$T168+$V$16/($T168^2))/(S168^2) + (W$11+$W$12/$T168+$W$13/($T168^2))/(S168^3)  )</f>
        <v>1457.6780673711389</v>
      </c>
      <c r="W168" s="1">
        <f>(ABS(V168-$R168)/$R168)</f>
        <v>0.25253933016297014</v>
      </c>
      <c r="X168" s="1">
        <f t="shared" si="31"/>
        <v>492.49553532685854</v>
      </c>
      <c r="Y168" s="5">
        <f>(V168-R168)^2</f>
        <v>242551.85231688898</v>
      </c>
      <c r="Z168" s="5"/>
      <c r="AA168" s="1">
        <f t="shared" si="32"/>
        <v>1289.7759675022212</v>
      </c>
      <c r="AB168" s="1">
        <f t="shared" si="33"/>
        <v>0.33863530625280697</v>
      </c>
      <c r="AC168" s="1">
        <f t="shared" si="34"/>
        <v>660.39763519577627</v>
      </c>
      <c r="AD168" s="5">
        <f t="shared" si="35"/>
        <v>436125.03657217359</v>
      </c>
      <c r="AE168" s="5"/>
      <c r="AF168" s="1">
        <f t="shared" si="36"/>
        <v>1455.8513255005978</v>
      </c>
      <c r="AG168" s="1">
        <f t="shared" si="37"/>
        <v>0.25347603747354697</v>
      </c>
      <c r="AH168" s="1">
        <f t="shared" si="38"/>
        <v>494.32227719739967</v>
      </c>
      <c r="AI168" s="5">
        <f t="shared" si="39"/>
        <v>244354.51373362285</v>
      </c>
      <c r="AJ168" s="5"/>
      <c r="AK168" s="1">
        <f t="shared" si="40"/>
        <v>1244.8072798747257</v>
      </c>
      <c r="AL168" s="1">
        <f t="shared" si="41"/>
        <v>0.36169411884532837</v>
      </c>
      <c r="AM168" s="1">
        <f t="shared" si="42"/>
        <v>705.36632282327173</v>
      </c>
      <c r="AN168" s="5">
        <f t="shared" si="43"/>
        <v>497541.64937322401</v>
      </c>
      <c r="AO168" s="5"/>
    </row>
    <row r="169" spans="1:41" x14ac:dyDescent="0.2">
      <c r="A169">
        <v>151</v>
      </c>
      <c r="B169">
        <v>1361.1822200770387</v>
      </c>
      <c r="C169">
        <v>38.764041626428451</v>
      </c>
      <c r="D169">
        <v>300</v>
      </c>
      <c r="E169">
        <v>1337.5604458143202</v>
      </c>
      <c r="F169">
        <v>38.558513264253705</v>
      </c>
      <c r="G169">
        <v>400</v>
      </c>
      <c r="H169">
        <v>1429.3098655068814</v>
      </c>
      <c r="I169">
        <v>40.480800423885334</v>
      </c>
      <c r="J169">
        <v>500</v>
      </c>
      <c r="K169">
        <v>1603.8414854921905</v>
      </c>
      <c r="L169">
        <v>40.855352429409692</v>
      </c>
      <c r="M169">
        <v>600</v>
      </c>
      <c r="N169">
        <v>3365.414469719361</v>
      </c>
      <c r="O169">
        <v>35.684425060860484</v>
      </c>
      <c r="P169">
        <v>700</v>
      </c>
      <c r="R169">
        <v>1361.1822200770387</v>
      </c>
      <c r="S169">
        <v>38.764041626428451</v>
      </c>
      <c r="T169">
        <v>300</v>
      </c>
      <c r="V169" s="1">
        <f>(8.314*T169/S169)*(1+(V$11+$V$12/$T169+$V$13/($T169^2))/S169+(V$14+$V$15/$T169+$V$16/($T169^2))/(S169^2) + (W$11+$W$12/$T169+$W$13/($T169^2))/(S169^3)  )</f>
        <v>1465.1394403494346</v>
      </c>
      <c r="W169" s="1">
        <f>(ABS(V169-$R169)/$R169)</f>
        <v>7.6372743295539294E-2</v>
      </c>
      <c r="X169" s="1">
        <f t="shared" si="31"/>
        <v>103.95722027239594</v>
      </c>
      <c r="Y169" s="5">
        <f>(V169-R169)^2</f>
        <v>10807.103646763449</v>
      </c>
      <c r="Z169" s="5"/>
      <c r="AA169" s="1">
        <f t="shared" si="32"/>
        <v>1297.5727304511843</v>
      </c>
      <c r="AB169" s="1">
        <f t="shared" si="33"/>
        <v>4.6731061196387279E-2</v>
      </c>
      <c r="AC169" s="1">
        <f t="shared" si="34"/>
        <v>63.609489625854394</v>
      </c>
      <c r="AD169" s="5">
        <f t="shared" si="35"/>
        <v>4046.1671704616779</v>
      </c>
      <c r="AE169" s="5"/>
      <c r="AF169" s="1">
        <f t="shared" si="36"/>
        <v>1463.4189051577584</v>
      </c>
      <c r="AG169" s="1">
        <f t="shared" si="37"/>
        <v>7.5108742659695846E-2</v>
      </c>
      <c r="AH169" s="1">
        <f t="shared" si="38"/>
        <v>102.23668508071978</v>
      </c>
      <c r="AI169" s="5">
        <f t="shared" si="39"/>
        <v>10452.339776294271</v>
      </c>
      <c r="AJ169" s="5"/>
      <c r="AK169" s="1">
        <f t="shared" si="40"/>
        <v>1251.77956993471</v>
      </c>
      <c r="AL169" s="1">
        <f t="shared" si="41"/>
        <v>8.0373258281420099E-2</v>
      </c>
      <c r="AM169" s="1">
        <f t="shared" si="42"/>
        <v>109.40265014232864</v>
      </c>
      <c r="AN169" s="5">
        <f t="shared" si="43"/>
        <v>11968.93985816476</v>
      </c>
      <c r="AO169" s="5"/>
    </row>
    <row r="170" spans="1:41" x14ac:dyDescent="0.2">
      <c r="A170">
        <v>152</v>
      </c>
      <c r="B170">
        <v>1809.4948633436397</v>
      </c>
      <c r="C170">
        <v>38.615366148260918</v>
      </c>
      <c r="D170">
        <v>300</v>
      </c>
      <c r="E170">
        <v>1785.7749326165999</v>
      </c>
      <c r="F170">
        <v>38.285705404248262</v>
      </c>
      <c r="G170">
        <v>400</v>
      </c>
      <c r="H170">
        <v>2441.9512910512904</v>
      </c>
      <c r="I170">
        <v>40.298747300467781</v>
      </c>
      <c r="J170">
        <v>500</v>
      </c>
      <c r="K170">
        <v>1696.1361181438654</v>
      </c>
      <c r="L170">
        <v>40.651235388841243</v>
      </c>
      <c r="M170">
        <v>600</v>
      </c>
      <c r="N170">
        <v>3305.5146358080833</v>
      </c>
      <c r="O170">
        <v>35.417313974925371</v>
      </c>
      <c r="P170">
        <v>700</v>
      </c>
      <c r="R170">
        <v>1809.4948633436397</v>
      </c>
      <c r="S170">
        <v>38.615366148260918</v>
      </c>
      <c r="T170">
        <v>300</v>
      </c>
      <c r="V170" s="1">
        <f>(8.314*T170/S170)*(1+(V$11+$V$12/$T170+$V$13/($T170^2))/S170+(V$14+$V$15/$T170+$V$16/($T170^2))/(S170^2) + (W$11+$W$12/$T170+$W$13/($T170^2))/(S170^3)  )</f>
        <v>1480.7378448636907</v>
      </c>
      <c r="W170" s="1">
        <f>(ABS(V170-$R170)/$R170)</f>
        <v>0.18168441654068129</v>
      </c>
      <c r="X170" s="1">
        <f t="shared" si="31"/>
        <v>328.75701847994901</v>
      </c>
      <c r="Y170" s="5">
        <f>(V170-R170)^2</f>
        <v>108081.17719982553</v>
      </c>
      <c r="Z170" s="5"/>
      <c r="AA170" s="1">
        <f t="shared" si="32"/>
        <v>1313.8889732008481</v>
      </c>
      <c r="AB170" s="1">
        <f t="shared" si="33"/>
        <v>0.27389184693621954</v>
      </c>
      <c r="AC170" s="1">
        <f t="shared" si="34"/>
        <v>495.60589014279162</v>
      </c>
      <c r="AD170" s="5">
        <f t="shared" si="35"/>
        <v>245625.19834422885</v>
      </c>
      <c r="AE170" s="5"/>
      <c r="AF170" s="1">
        <f t="shared" si="36"/>
        <v>1479.2443224246058</v>
      </c>
      <c r="AG170" s="1">
        <f t="shared" si="37"/>
        <v>0.18250979740765161</v>
      </c>
      <c r="AH170" s="1">
        <f t="shared" si="38"/>
        <v>330.25054091903394</v>
      </c>
      <c r="AI170" s="5">
        <f t="shared" si="39"/>
        <v>109065.41977731451</v>
      </c>
      <c r="AJ170" s="5"/>
      <c r="AK170" s="1">
        <f t="shared" si="40"/>
        <v>1266.3742955600901</v>
      </c>
      <c r="AL170" s="1">
        <f t="shared" si="41"/>
        <v>0.30015037831052743</v>
      </c>
      <c r="AM170" s="1">
        <f t="shared" si="42"/>
        <v>543.12056778354963</v>
      </c>
      <c r="AN170" s="5">
        <f t="shared" si="43"/>
        <v>294979.95114952535</v>
      </c>
      <c r="AO170" s="5"/>
    </row>
    <row r="171" spans="1:41" x14ac:dyDescent="0.2">
      <c r="A171">
        <v>153</v>
      </c>
      <c r="B171">
        <v>1764.4735353973226</v>
      </c>
      <c r="C171">
        <v>38.534813676209247</v>
      </c>
      <c r="D171">
        <v>300</v>
      </c>
      <c r="E171">
        <v>1574.364980764437</v>
      </c>
      <c r="F171">
        <v>38.245092024891598</v>
      </c>
      <c r="G171">
        <v>400</v>
      </c>
      <c r="H171">
        <v>2089.866431013736</v>
      </c>
      <c r="I171">
        <v>39.323663147867663</v>
      </c>
      <c r="J171">
        <v>500</v>
      </c>
      <c r="K171">
        <v>2329.3192510305116</v>
      </c>
      <c r="L171">
        <v>39.110044683317838</v>
      </c>
      <c r="M171">
        <v>600</v>
      </c>
      <c r="N171">
        <v>2241.112991075016</v>
      </c>
      <c r="O171">
        <v>34.308684448389904</v>
      </c>
      <c r="P171">
        <v>700</v>
      </c>
      <c r="R171">
        <v>1764.4735353973226</v>
      </c>
      <c r="S171">
        <v>38.534813676209247</v>
      </c>
      <c r="T171">
        <v>300</v>
      </c>
      <c r="V171" s="1">
        <f>(8.314*T171/S171)*(1+(V$11+$V$12/$T171+$V$13/($T171^2))/S171+(V$14+$V$15/$T171+$V$16/($T171^2))/(S171^2) + (W$11+$W$12/$T171+$W$13/($T171^2))/(S171^3)  )</f>
        <v>1489.2949199185889</v>
      </c>
      <c r="W171" s="1">
        <f>(ABS(V171-$R171)/$R171)</f>
        <v>0.15595508232815133</v>
      </c>
      <c r="X171" s="1">
        <f t="shared" si="31"/>
        <v>275.17861547873372</v>
      </c>
      <c r="Y171" s="5">
        <f>(V171-R171)^2</f>
        <v>75723.270416792788</v>
      </c>
      <c r="Z171" s="5"/>
      <c r="AA171" s="1">
        <f t="shared" si="32"/>
        <v>1322.8493279324896</v>
      </c>
      <c r="AB171" s="1">
        <f t="shared" si="33"/>
        <v>0.25028667112617731</v>
      </c>
      <c r="AC171" s="1">
        <f t="shared" si="34"/>
        <v>441.62420746483303</v>
      </c>
      <c r="AD171" s="5">
        <f t="shared" si="35"/>
        <v>195031.94061894188</v>
      </c>
      <c r="AE171" s="5"/>
      <c r="AF171" s="1">
        <f t="shared" si="36"/>
        <v>1487.9287832107123</v>
      </c>
      <c r="AG171" s="1">
        <f t="shared" si="37"/>
        <v>0.15672932840238846</v>
      </c>
      <c r="AH171" s="1">
        <f t="shared" si="38"/>
        <v>276.54475218661037</v>
      </c>
      <c r="AI171" s="5">
        <f t="shared" si="39"/>
        <v>76476.999961953741</v>
      </c>
      <c r="AJ171" s="5"/>
      <c r="AK171" s="1">
        <f t="shared" si="40"/>
        <v>1274.3914917884704</v>
      </c>
      <c r="AL171" s="1">
        <f t="shared" si="41"/>
        <v>0.27774972748372562</v>
      </c>
      <c r="AM171" s="1">
        <f t="shared" si="42"/>
        <v>490.08204360885225</v>
      </c>
      <c r="AN171" s="5">
        <f t="shared" si="43"/>
        <v>240180.40946782895</v>
      </c>
      <c r="AO171" s="5"/>
    </row>
    <row r="172" spans="1:41" x14ac:dyDescent="0.2">
      <c r="A172">
        <v>154</v>
      </c>
      <c r="B172">
        <v>1435.0015204799752</v>
      </c>
      <c r="C172">
        <v>38.46262157884388</v>
      </c>
      <c r="D172">
        <v>300</v>
      </c>
      <c r="E172">
        <v>1433.7506961217839</v>
      </c>
      <c r="F172">
        <v>38.02994635864475</v>
      </c>
      <c r="G172">
        <v>400</v>
      </c>
      <c r="H172">
        <v>1689.9395665105205</v>
      </c>
      <c r="I172">
        <v>38.370837912949689</v>
      </c>
      <c r="J172">
        <v>500</v>
      </c>
      <c r="K172">
        <v>2433.6349535069699</v>
      </c>
      <c r="L172">
        <v>39.087717337549776</v>
      </c>
      <c r="M172">
        <v>600</v>
      </c>
      <c r="N172">
        <v>2413.3935972092777</v>
      </c>
      <c r="O172">
        <v>34.23052666327537</v>
      </c>
      <c r="P172">
        <v>700</v>
      </c>
      <c r="R172">
        <v>1435.0015204799752</v>
      </c>
      <c r="S172">
        <v>38.46262157884388</v>
      </c>
      <c r="T172">
        <v>300</v>
      </c>
      <c r="V172" s="1">
        <f>(8.314*T172/S172)*(1+(V$11+$V$12/$T172+$V$13/($T172^2))/S172+(V$14+$V$15/$T172+$V$16/($T172^2))/(S172^2) + (W$11+$W$12/$T172+$W$13/($T172^2))/(S172^3)  )</f>
        <v>1497.0279923660876</v>
      </c>
      <c r="W172" s="1">
        <f>(ABS(V172-$R172)/$R172)</f>
        <v>4.32239764215483E-2</v>
      </c>
      <c r="X172" s="1">
        <f t="shared" si="31"/>
        <v>62.026471886112404</v>
      </c>
      <c r="Y172" s="5">
        <f>(V172-R172)^2</f>
        <v>3847.2832146386922</v>
      </c>
      <c r="Z172" s="5"/>
      <c r="AA172" s="1">
        <f t="shared" si="32"/>
        <v>1330.952561598986</v>
      </c>
      <c r="AB172" s="1">
        <f t="shared" si="33"/>
        <v>7.2507908455865036E-2</v>
      </c>
      <c r="AC172" s="1">
        <f t="shared" si="34"/>
        <v>104.04895888098918</v>
      </c>
      <c r="AD172" s="5">
        <f t="shared" si="35"/>
        <v>10826.185844217776</v>
      </c>
      <c r="AE172" s="5"/>
      <c r="AF172" s="1">
        <f t="shared" si="36"/>
        <v>1495.7787033196776</v>
      </c>
      <c r="AG172" s="1">
        <f t="shared" si="37"/>
        <v>4.2353392642659929E-2</v>
      </c>
      <c r="AH172" s="1">
        <f t="shared" si="38"/>
        <v>60.777182839702391</v>
      </c>
      <c r="AI172" s="5">
        <f t="shared" si="39"/>
        <v>3693.865953930615</v>
      </c>
      <c r="AJ172" s="5"/>
      <c r="AK172" s="1">
        <f t="shared" si="40"/>
        <v>1281.6431711630676</v>
      </c>
      <c r="AL172" s="1">
        <f t="shared" si="41"/>
        <v>0.10686981660173625</v>
      </c>
      <c r="AM172" s="1">
        <f t="shared" si="42"/>
        <v>153.35834931690761</v>
      </c>
      <c r="AN172" s="5">
        <f t="shared" si="43"/>
        <v>23518.783305206656</v>
      </c>
      <c r="AO172" s="5"/>
    </row>
    <row r="173" spans="1:41" x14ac:dyDescent="0.2">
      <c r="A173">
        <v>155</v>
      </c>
      <c r="B173">
        <v>1477.2150880108813</v>
      </c>
      <c r="C173">
        <v>37.858441755486083</v>
      </c>
      <c r="D173">
        <v>300</v>
      </c>
      <c r="E173">
        <v>2279.1817904072632</v>
      </c>
      <c r="F173">
        <v>37.941754273925227</v>
      </c>
      <c r="G173">
        <v>400</v>
      </c>
      <c r="H173">
        <v>2393.5181027208369</v>
      </c>
      <c r="I173">
        <v>38.222556724044793</v>
      </c>
      <c r="J173">
        <v>500</v>
      </c>
      <c r="K173">
        <v>2477.9968052836134</v>
      </c>
      <c r="L173">
        <v>38.501472052407166</v>
      </c>
      <c r="M173">
        <v>600</v>
      </c>
      <c r="N173">
        <v>2541.3766127516546</v>
      </c>
      <c r="O173">
        <v>34.221458385401853</v>
      </c>
      <c r="P173">
        <v>700</v>
      </c>
      <c r="R173">
        <v>1477.2150880108813</v>
      </c>
      <c r="S173">
        <v>37.858441755486083</v>
      </c>
      <c r="T173">
        <v>300</v>
      </c>
      <c r="V173" s="1">
        <f>(8.314*T173/S173)*(1+(V$11+$V$12/$T173+$V$13/($T173^2))/S173+(V$14+$V$15/$T173+$V$16/($T173^2))/(S173^2) + (W$11+$W$12/$T173+$W$13/($T173^2))/(S173^3)  )</f>
        <v>1564.2105018743657</v>
      </c>
      <c r="W173" s="1">
        <f>(ABS(V173-$R173)/$R173)</f>
        <v>5.8891501020766415E-2</v>
      </c>
      <c r="X173" s="1">
        <f t="shared" si="31"/>
        <v>86.995413863484373</v>
      </c>
      <c r="Y173" s="5">
        <f>(V173-R173)^2</f>
        <v>7568.2020332789289</v>
      </c>
      <c r="Z173" s="5"/>
      <c r="AA173" s="1">
        <f t="shared" si="32"/>
        <v>1401.5727979386156</v>
      </c>
      <c r="AB173" s="1">
        <f t="shared" si="33"/>
        <v>5.120600966384696E-2</v>
      </c>
      <c r="AC173" s="1">
        <f t="shared" si="34"/>
        <v>75.642290072265723</v>
      </c>
      <c r="AD173" s="5">
        <f t="shared" si="35"/>
        <v>5721.7560473767899</v>
      </c>
      <c r="AE173" s="5"/>
      <c r="AF173" s="1">
        <f t="shared" si="36"/>
        <v>1564.044564337406</v>
      </c>
      <c r="AG173" s="1">
        <f t="shared" si="37"/>
        <v>5.8779169689800133E-2</v>
      </c>
      <c r="AH173" s="1">
        <f t="shared" si="38"/>
        <v>86.829476326524627</v>
      </c>
      <c r="AI173" s="5">
        <f t="shared" si="39"/>
        <v>7539.3579591385005</v>
      </c>
      <c r="AJ173" s="5"/>
      <c r="AK173" s="1">
        <f t="shared" si="40"/>
        <v>1344.8991422139761</v>
      </c>
      <c r="AL173" s="1">
        <f t="shared" si="41"/>
        <v>8.9571211985840865E-2</v>
      </c>
      <c r="AM173" s="1">
        <f t="shared" si="42"/>
        <v>132.31594579690523</v>
      </c>
      <c r="AN173" s="5">
        <f t="shared" si="43"/>
        <v>17507.50951212956</v>
      </c>
      <c r="AO173" s="5"/>
    </row>
    <row r="174" spans="1:41" x14ac:dyDescent="0.2">
      <c r="A174">
        <v>156</v>
      </c>
      <c r="B174">
        <v>1560.7753841257606</v>
      </c>
      <c r="C174">
        <v>37.812310469890861</v>
      </c>
      <c r="D174">
        <v>300</v>
      </c>
      <c r="E174">
        <v>1536.5241234263322</v>
      </c>
      <c r="F174">
        <v>37.847298212212479</v>
      </c>
      <c r="G174">
        <v>400</v>
      </c>
      <c r="H174">
        <v>1648.07477770061</v>
      </c>
      <c r="I174">
        <v>38.06008645277636</v>
      </c>
      <c r="J174">
        <v>500</v>
      </c>
      <c r="K174">
        <v>2031.1592941834472</v>
      </c>
      <c r="L174">
        <v>37.989559366476932</v>
      </c>
      <c r="M174">
        <v>600</v>
      </c>
      <c r="N174">
        <v>3074.1020785596916</v>
      </c>
      <c r="O174">
        <v>33.356592182789441</v>
      </c>
      <c r="P174">
        <v>700</v>
      </c>
      <c r="R174">
        <v>1560.7753841257606</v>
      </c>
      <c r="S174">
        <v>37.812310469890861</v>
      </c>
      <c r="T174">
        <v>300</v>
      </c>
      <c r="V174" s="1">
        <f>(8.314*T174/S174)*(1+(V$11+$V$12/$T174+$V$13/($T174^2))/S174+(V$14+$V$15/$T174+$V$16/($T174^2))/(S174^2) + (W$11+$W$12/$T174+$W$13/($T174^2))/(S174^3)  )</f>
        <v>1569.5273824253759</v>
      </c>
      <c r="W174" s="1">
        <f>(ABS(V174-$R174)/$R174)</f>
        <v>5.6074681780796543E-3</v>
      </c>
      <c r="X174" s="1">
        <f t="shared" si="31"/>
        <v>8.7519982996152521</v>
      </c>
      <c r="Y174" s="5">
        <f>(V174-R174)^2</f>
        <v>76.597474236468258</v>
      </c>
      <c r="Z174" s="5"/>
      <c r="AA174" s="1">
        <f t="shared" si="32"/>
        <v>1407.1782770602979</v>
      </c>
      <c r="AB174" s="1">
        <f t="shared" si="33"/>
        <v>9.8410769818424143E-2</v>
      </c>
      <c r="AC174" s="1">
        <f t="shared" si="34"/>
        <v>153.59710706546275</v>
      </c>
      <c r="AD174" s="5">
        <f t="shared" si="35"/>
        <v>23592.071298879226</v>
      </c>
      <c r="AE174" s="5"/>
      <c r="AF174" s="1">
        <f t="shared" si="36"/>
        <v>1569.4523451419373</v>
      </c>
      <c r="AG174" s="1">
        <f t="shared" si="37"/>
        <v>5.5593912515713197E-3</v>
      </c>
      <c r="AH174" s="1">
        <f t="shared" si="38"/>
        <v>8.6769610161766195</v>
      </c>
      <c r="AI174" s="5">
        <f t="shared" si="39"/>
        <v>75.28965247624879</v>
      </c>
      <c r="AJ174" s="5"/>
      <c r="AK174" s="1">
        <f t="shared" si="40"/>
        <v>1349.9245662013552</v>
      </c>
      <c r="AL174" s="1">
        <f t="shared" si="41"/>
        <v>0.13509363363166416</v>
      </c>
      <c r="AM174" s="1">
        <f t="shared" si="42"/>
        <v>210.85081792440542</v>
      </c>
      <c r="AN174" s="5">
        <f t="shared" si="43"/>
        <v>44458.067419390769</v>
      </c>
      <c r="AO174" s="5"/>
    </row>
    <row r="175" spans="1:41" x14ac:dyDescent="0.2">
      <c r="A175">
        <v>157</v>
      </c>
      <c r="B175">
        <v>1883.9274976192041</v>
      </c>
      <c r="C175">
        <v>36.041341518395875</v>
      </c>
      <c r="D175">
        <v>300</v>
      </c>
      <c r="E175">
        <v>2350.2366031123593</v>
      </c>
      <c r="F175">
        <v>37.777959363824188</v>
      </c>
      <c r="G175">
        <v>400</v>
      </c>
      <c r="H175">
        <v>1771.8658683440271</v>
      </c>
      <c r="I175">
        <v>37.54957629064522</v>
      </c>
      <c r="J175">
        <v>500</v>
      </c>
      <c r="K175">
        <v>2846.3182792488924</v>
      </c>
      <c r="L175">
        <v>37.989217926105745</v>
      </c>
      <c r="M175">
        <v>600</v>
      </c>
      <c r="N175">
        <v>3201.0147078390678</v>
      </c>
      <c r="O175">
        <v>33.309076392863162</v>
      </c>
      <c r="P175">
        <v>700</v>
      </c>
      <c r="R175">
        <v>1883.9274976192041</v>
      </c>
      <c r="S175">
        <v>36.041341518395875</v>
      </c>
      <c r="T175">
        <v>300</v>
      </c>
      <c r="V175" s="1">
        <f>(8.314*T175/S175)*(1+(V$11+$V$12/$T175+$V$13/($T175^2))/S175+(V$14+$V$15/$T175+$V$16/($T175^2))/(S175^2) + (W$11+$W$12/$T175+$W$13/($T175^2))/(S175^3)  )</f>
        <v>1796.2907625223002</v>
      </c>
      <c r="W175" s="1">
        <f>(ABS(V175-$R175)/$R175)</f>
        <v>4.6518103911989225E-2</v>
      </c>
      <c r="X175" s="1">
        <f t="shared" si="31"/>
        <v>87.636735096903976</v>
      </c>
      <c r="Y175" s="5">
        <f>(V175-R175)^2</f>
        <v>7680.1973384449211</v>
      </c>
      <c r="Z175" s="5"/>
      <c r="AA175" s="1">
        <f t="shared" si="32"/>
        <v>1648.298636588293</v>
      </c>
      <c r="AB175" s="1">
        <f t="shared" si="33"/>
        <v>0.12507321079430334</v>
      </c>
      <c r="AC175" s="1">
        <f t="shared" si="34"/>
        <v>235.62886103091114</v>
      </c>
      <c r="AD175" s="5">
        <f t="shared" si="35"/>
        <v>55520.960150724437</v>
      </c>
      <c r="AE175" s="5"/>
      <c r="AF175" s="1">
        <f t="shared" si="36"/>
        <v>1800.7671530637022</v>
      </c>
      <c r="AG175" s="1">
        <f t="shared" si="37"/>
        <v>4.4142009000131426E-2</v>
      </c>
      <c r="AH175" s="1">
        <f t="shared" si="38"/>
        <v>83.160344555501979</v>
      </c>
      <c r="AI175" s="5">
        <f t="shared" si="39"/>
        <v>6915.6429065898074</v>
      </c>
      <c r="AJ175" s="5"/>
      <c r="AK175" s="1">
        <f t="shared" si="40"/>
        <v>1566.7538785781348</v>
      </c>
      <c r="AL175" s="1">
        <f t="shared" si="41"/>
        <v>0.16835765677919903</v>
      </c>
      <c r="AM175" s="1">
        <f t="shared" si="42"/>
        <v>317.17361904106929</v>
      </c>
      <c r="AN175" s="5">
        <f t="shared" si="43"/>
        <v>100599.10461560935</v>
      </c>
      <c r="AO175" s="5"/>
    </row>
    <row r="176" spans="1:41" x14ac:dyDescent="0.2">
      <c r="A176">
        <v>158</v>
      </c>
      <c r="B176">
        <v>1955.0787859256861</v>
      </c>
      <c r="C176">
        <v>35.865244797417098</v>
      </c>
      <c r="D176">
        <v>300</v>
      </c>
      <c r="E176">
        <v>1799.5372470724146</v>
      </c>
      <c r="F176">
        <v>36.470716946959001</v>
      </c>
      <c r="G176">
        <v>400</v>
      </c>
      <c r="H176">
        <v>2220.5676251008103</v>
      </c>
      <c r="I176">
        <v>35.419633873174803</v>
      </c>
      <c r="J176">
        <v>500</v>
      </c>
      <c r="K176">
        <v>2929.1629098997146</v>
      </c>
      <c r="L176">
        <v>35.563609150785076</v>
      </c>
      <c r="M176">
        <v>600</v>
      </c>
      <c r="N176">
        <v>2728.2751228111497</v>
      </c>
      <c r="O176">
        <v>32.902479346857994</v>
      </c>
      <c r="P176">
        <v>700</v>
      </c>
      <c r="R176">
        <v>1955.0787859256861</v>
      </c>
      <c r="S176">
        <v>35.865244797417098</v>
      </c>
      <c r="T176">
        <v>300</v>
      </c>
      <c r="V176" s="1">
        <f>(8.314*T176/S176)*(1+(V$11+$V$12/$T176+$V$13/($T176^2))/S176+(V$14+$V$15/$T176+$V$16/($T176^2))/(S176^2) + (W$11+$W$12/$T176+$W$13/($T176^2))/(S176^3)  )</f>
        <v>1821.5049236027787</v>
      </c>
      <c r="W176" s="1">
        <f>(ABS(V176-$R176)/$R176)</f>
        <v>6.8321472916838585E-2</v>
      </c>
      <c r="X176" s="1">
        <f t="shared" si="31"/>
        <v>133.57386232290742</v>
      </c>
      <c r="Y176" s="5">
        <f>(V176-R176)^2</f>
        <v>17841.976695859026</v>
      </c>
      <c r="Z176" s="5"/>
      <c r="AA176" s="1">
        <f t="shared" si="32"/>
        <v>1675.3371764101519</v>
      </c>
      <c r="AB176" s="1">
        <f t="shared" si="33"/>
        <v>0.14308457108191824</v>
      </c>
      <c r="AC176" s="1">
        <f t="shared" si="34"/>
        <v>279.74160951553426</v>
      </c>
      <c r="AD176" s="5">
        <f t="shared" si="35"/>
        <v>78255.368094341655</v>
      </c>
      <c r="AE176" s="5"/>
      <c r="AF176" s="1">
        <f t="shared" si="36"/>
        <v>1826.5658089032263</v>
      </c>
      <c r="AG176" s="1">
        <f t="shared" si="37"/>
        <v>6.5732889102784575E-2</v>
      </c>
      <c r="AH176" s="1">
        <f t="shared" si="38"/>
        <v>128.51297702245984</v>
      </c>
      <c r="AI176" s="5">
        <f t="shared" si="39"/>
        <v>16515.58526317529</v>
      </c>
      <c r="AJ176" s="5"/>
      <c r="AK176" s="1">
        <f t="shared" si="40"/>
        <v>1591.1514668427023</v>
      </c>
      <c r="AL176" s="1">
        <f t="shared" si="41"/>
        <v>0.18614457980048735</v>
      </c>
      <c r="AM176" s="1">
        <f t="shared" si="42"/>
        <v>363.92731908298379</v>
      </c>
      <c r="AN176" s="5">
        <f t="shared" si="43"/>
        <v>132443.09357492789</v>
      </c>
      <c r="AO176" s="5"/>
    </row>
    <row r="177" spans="1:41" x14ac:dyDescent="0.2">
      <c r="A177">
        <v>159</v>
      </c>
      <c r="B177">
        <v>1971.6073746095833</v>
      </c>
      <c r="C177">
        <v>35.449847461460095</v>
      </c>
      <c r="D177">
        <v>300</v>
      </c>
      <c r="E177">
        <v>1930.047147850647</v>
      </c>
      <c r="F177">
        <v>35.821826452405652</v>
      </c>
      <c r="G177">
        <v>400</v>
      </c>
      <c r="H177">
        <v>2328.3707347425529</v>
      </c>
      <c r="I177">
        <v>35.34660327896637</v>
      </c>
      <c r="J177">
        <v>500</v>
      </c>
      <c r="K177">
        <v>2807.1950913364899</v>
      </c>
      <c r="L177">
        <v>35.51076701008099</v>
      </c>
      <c r="M177">
        <v>600</v>
      </c>
      <c r="N177">
        <v>3414.6442583234498</v>
      </c>
      <c r="O177">
        <v>32.052920181049437</v>
      </c>
      <c r="P177">
        <v>700</v>
      </c>
      <c r="R177">
        <v>1971.6073746095833</v>
      </c>
      <c r="S177">
        <v>35.449847461460095</v>
      </c>
      <c r="T177">
        <v>300</v>
      </c>
      <c r="V177" s="1">
        <f>(8.314*T177/S177)*(1+(V$11+$V$12/$T177+$V$13/($T177^2))/S177+(V$14+$V$15/$T177+$V$16/($T177^2))/(S177^2) + (W$11+$W$12/$T177+$W$13/($T177^2))/(S177^3)  )</f>
        <v>1883.1328911941939</v>
      </c>
      <c r="W177" s="1">
        <f>(ABS(V177-$R177)/$R177)</f>
        <v>4.4874291177222372E-2</v>
      </c>
      <c r="X177" s="1">
        <f t="shared" si="31"/>
        <v>88.474483415389386</v>
      </c>
      <c r="Y177" s="5">
        <f>(V177-R177)^2</f>
        <v>7827.7342156200111</v>
      </c>
      <c r="Z177" s="5"/>
      <c r="AA177" s="1">
        <f t="shared" si="32"/>
        <v>1741.598624519441</v>
      </c>
      <c r="AB177" s="1">
        <f t="shared" si="33"/>
        <v>0.11666052432761288</v>
      </c>
      <c r="AC177" s="1">
        <f t="shared" si="34"/>
        <v>230.00875009014226</v>
      </c>
      <c r="AD177" s="5">
        <f t="shared" si="35"/>
        <v>52904.025118029516</v>
      </c>
      <c r="AE177" s="5"/>
      <c r="AF177" s="1">
        <f t="shared" si="36"/>
        <v>1889.6854720770143</v>
      </c>
      <c r="AG177" s="1">
        <f t="shared" si="37"/>
        <v>4.1550819695422944E-2</v>
      </c>
      <c r="AH177" s="1">
        <f t="shared" si="38"/>
        <v>81.921902532568993</v>
      </c>
      <c r="AI177" s="5">
        <f t="shared" si="39"/>
        <v>6711.1981145557338</v>
      </c>
      <c r="AJ177" s="5"/>
      <c r="AK177" s="1">
        <f t="shared" si="40"/>
        <v>1651.0133203544026</v>
      </c>
      <c r="AL177" s="1">
        <f t="shared" si="41"/>
        <v>0.16260542458087762</v>
      </c>
      <c r="AM177" s="1">
        <f t="shared" si="42"/>
        <v>320.59405425518071</v>
      </c>
      <c r="AN177" s="5">
        <f t="shared" si="43"/>
        <v>102780.54762377375</v>
      </c>
      <c r="AO177" s="5"/>
    </row>
    <row r="178" spans="1:41" x14ac:dyDescent="0.2">
      <c r="A178">
        <v>160</v>
      </c>
      <c r="B178">
        <v>1929.4786932057962</v>
      </c>
      <c r="C178">
        <v>35.442249862695135</v>
      </c>
      <c r="D178">
        <v>300</v>
      </c>
      <c r="E178">
        <v>2099.5379959609418</v>
      </c>
      <c r="F178">
        <v>35.691594585732226</v>
      </c>
      <c r="G178">
        <v>400</v>
      </c>
      <c r="H178">
        <v>2490.4841820678685</v>
      </c>
      <c r="I178">
        <v>34.594079787720169</v>
      </c>
      <c r="J178">
        <v>500</v>
      </c>
      <c r="K178">
        <v>2759.1114568282192</v>
      </c>
      <c r="L178">
        <v>35.266033038862957</v>
      </c>
      <c r="M178">
        <v>600</v>
      </c>
      <c r="N178">
        <v>3134.5189389619195</v>
      </c>
      <c r="O178">
        <v>30.581878012411988</v>
      </c>
      <c r="P178">
        <v>700</v>
      </c>
      <c r="R178">
        <v>1929.4786932057962</v>
      </c>
      <c r="S178">
        <v>35.442249862695135</v>
      </c>
      <c r="T178">
        <v>300</v>
      </c>
      <c r="V178" s="1">
        <f>(8.314*T178/S178)*(1+(V$11+$V$12/$T178+$V$13/($T178^2))/S178+(V$14+$V$15/$T178+$V$16/($T178^2))/(S178^2) + (W$11+$W$12/$T178+$W$13/($T178^2))/(S178^3)  )</f>
        <v>1884.2890681685992</v>
      </c>
      <c r="W178" s="1">
        <f>(ABS(V178-$R178)/$R178)</f>
        <v>2.3420639572917568E-2</v>
      </c>
      <c r="X178" s="1">
        <f t="shared" si="31"/>
        <v>45.189625037196947</v>
      </c>
      <c r="Y178" s="5">
        <f>(V178-R178)^2</f>
        <v>2042.1022110024571</v>
      </c>
      <c r="Z178" s="5"/>
      <c r="AA178" s="1">
        <f t="shared" si="32"/>
        <v>1742.8440329903187</v>
      </c>
      <c r="AB178" s="1">
        <f t="shared" si="33"/>
        <v>9.6728023415167702E-2</v>
      </c>
      <c r="AC178" s="1">
        <f t="shared" si="34"/>
        <v>186.63466021547742</v>
      </c>
      <c r="AD178" s="5">
        <f t="shared" si="35"/>
        <v>34832.496393746711</v>
      </c>
      <c r="AE178" s="5"/>
      <c r="AF178" s="1">
        <f t="shared" si="36"/>
        <v>1890.870478980941</v>
      </c>
      <c r="AG178" s="1">
        <f t="shared" si="37"/>
        <v>2.0009660827458142E-2</v>
      </c>
      <c r="AH178" s="1">
        <f t="shared" si="38"/>
        <v>38.608214224855146</v>
      </c>
      <c r="AI178" s="5">
        <f t="shared" si="39"/>
        <v>1490.5942056323072</v>
      </c>
      <c r="AJ178" s="5"/>
      <c r="AK178" s="1">
        <f t="shared" si="40"/>
        <v>1652.1394340407112</v>
      </c>
      <c r="AL178" s="1">
        <f t="shared" si="41"/>
        <v>0.14373792265323773</v>
      </c>
      <c r="AM178" s="1">
        <f t="shared" si="42"/>
        <v>277.33925916508497</v>
      </c>
      <c r="AN178" s="5">
        <f t="shared" si="43"/>
        <v>76917.064674238165</v>
      </c>
      <c r="AO178" s="5"/>
    </row>
    <row r="179" spans="1:41" x14ac:dyDescent="0.2">
      <c r="R179">
        <v>4.5024427780300424</v>
      </c>
      <c r="S179">
        <v>784.64310927832616</v>
      </c>
      <c r="T179">
        <v>400</v>
      </c>
      <c r="V179" s="1">
        <f>(8.314*T179/S179)*(1+(V$11+$V$12/$T179+$V$13/($T179^2))/S179+(V$14+$V$15/$T179+$V$16/($T179^2))/(S179^2) + (W$11+$W$12/$T179+$W$13/($T179^2))/(S179^3)  )</f>
        <v>6.4487389723817232</v>
      </c>
      <c r="W179" s="1">
        <f>(ABS(V179-$R179)/$R179)</f>
        <v>0.43227560910907242</v>
      </c>
      <c r="X179" s="1">
        <f t="shared" si="31"/>
        <v>1.9462961943516808</v>
      </c>
      <c r="Y179" s="5">
        <f>(V179-R179)^2</f>
        <v>3.7880688761478356</v>
      </c>
      <c r="Z179" s="5"/>
      <c r="AA179" s="1">
        <f t="shared" si="32"/>
        <v>5.0813164164652092</v>
      </c>
      <c r="AB179" s="1">
        <f t="shared" si="33"/>
        <v>0.12856879409102492</v>
      </c>
      <c r="AC179" s="1">
        <f t="shared" si="34"/>
        <v>0.5788736384351667</v>
      </c>
      <c r="AD179" s="5">
        <f t="shared" si="35"/>
        <v>0.33509468927516811</v>
      </c>
      <c r="AE179" s="5"/>
      <c r="AF179" s="1">
        <f t="shared" si="36"/>
        <v>6.7528159754029851</v>
      </c>
      <c r="AG179" s="1">
        <f t="shared" si="37"/>
        <v>0.49981161523113243</v>
      </c>
      <c r="AH179" s="1">
        <f t="shared" si="38"/>
        <v>2.2503731973729426</v>
      </c>
      <c r="AI179" s="5">
        <f t="shared" si="39"/>
        <v>5.0641795274545212</v>
      </c>
      <c r="AJ179" s="5"/>
      <c r="AK179" s="1">
        <f t="shared" si="40"/>
        <v>6.7857196112018601</v>
      </c>
      <c r="AL179" s="1">
        <f t="shared" si="41"/>
        <v>0.5071195672520733</v>
      </c>
      <c r="AM179" s="1">
        <f t="shared" si="42"/>
        <v>2.2832768331718176</v>
      </c>
      <c r="AN179" s="5">
        <f t="shared" si="43"/>
        <v>5.213353096899124</v>
      </c>
      <c r="AO179" s="5"/>
    </row>
    <row r="180" spans="1:41" x14ac:dyDescent="0.2">
      <c r="R180">
        <v>4.2717663631708351</v>
      </c>
      <c r="S180">
        <v>767.51597331878463</v>
      </c>
      <c r="T180">
        <v>400</v>
      </c>
      <c r="V180" s="1">
        <f>(8.314*T180/S180)*(1+(V$11+$V$12/$T180+$V$13/($T180^2))/S180+(V$14+$V$15/$T180+$V$16/($T180^2))/(S180^2) + (W$11+$W$12/$T180+$W$13/($T180^2))/(S180^3)  )</f>
        <v>6.6425339248797748</v>
      </c>
      <c r="W180" s="1">
        <f>(ABS(V180-$R180)/$R180)</f>
        <v>0.55498530587922246</v>
      </c>
      <c r="X180" s="1">
        <f t="shared" si="31"/>
        <v>2.3707675617089397</v>
      </c>
      <c r="Y180" s="5">
        <f>(V180-R180)^2</f>
        <v>5.6205388316513512</v>
      </c>
      <c r="Z180" s="5"/>
      <c r="AA180" s="1">
        <f t="shared" si="32"/>
        <v>5.2147062068726786</v>
      </c>
      <c r="AB180" s="1">
        <f t="shared" si="33"/>
        <v>0.22073769104776617</v>
      </c>
      <c r="AC180" s="1">
        <f t="shared" si="34"/>
        <v>0.94293984370184347</v>
      </c>
      <c r="AD180" s="5">
        <f t="shared" si="35"/>
        <v>0.88913554884045698</v>
      </c>
      <c r="AE180" s="5"/>
      <c r="AF180" s="1">
        <f t="shared" si="36"/>
        <v>6.9593639708113288</v>
      </c>
      <c r="AG180" s="1">
        <f t="shared" si="37"/>
        <v>0.62915369876304539</v>
      </c>
      <c r="AH180" s="1">
        <f t="shared" si="38"/>
        <v>2.6875976076404937</v>
      </c>
      <c r="AI180" s="5">
        <f t="shared" si="39"/>
        <v>7.2231809005949055</v>
      </c>
      <c r="AJ180" s="5"/>
      <c r="AK180" s="1">
        <f t="shared" si="40"/>
        <v>6.9921447119682725</v>
      </c>
      <c r="AL180" s="1">
        <f t="shared" si="41"/>
        <v>0.63682751291158213</v>
      </c>
      <c r="AM180" s="1">
        <f t="shared" si="42"/>
        <v>2.7203783487974373</v>
      </c>
      <c r="AN180" s="5">
        <f t="shared" si="43"/>
        <v>7.4004583606058718</v>
      </c>
      <c r="AO180" s="5"/>
    </row>
    <row r="181" spans="1:41" x14ac:dyDescent="0.2">
      <c r="R181">
        <v>4.3663544285937492</v>
      </c>
      <c r="S181">
        <v>691.65905541755751</v>
      </c>
      <c r="T181">
        <v>400</v>
      </c>
      <c r="V181" s="1">
        <f>(8.314*T181/S181)*(1+(V$11+$V$12/$T181+$V$13/($T181^2))/S181+(V$14+$V$15/$T181+$V$16/($T181^2))/(S181^2) + (W$11+$W$12/$T181+$W$13/($T181^2))/(S181^3)  )</f>
        <v>7.648930621678848</v>
      </c>
      <c r="W181" s="1">
        <f>(ABS(V181-$R181)/$R181)</f>
        <v>0.75178876263196581</v>
      </c>
      <c r="X181" s="1">
        <f t="shared" si="31"/>
        <v>3.2825761930850987</v>
      </c>
      <c r="Y181" s="5">
        <f>(V181-R181)^2</f>
        <v>10.775306463409059</v>
      </c>
      <c r="Z181" s="5"/>
      <c r="AA181" s="1">
        <f t="shared" si="32"/>
        <v>5.8988187175700721</v>
      </c>
      <c r="AB181" s="1">
        <f t="shared" si="33"/>
        <v>0.35097111653161794</v>
      </c>
      <c r="AC181" s="1">
        <f t="shared" si="34"/>
        <v>1.5324642889763229</v>
      </c>
      <c r="AD181" s="5">
        <f t="shared" si="35"/>
        <v>2.348446796987707</v>
      </c>
      <c r="AE181" s="5"/>
      <c r="AF181" s="1">
        <f t="shared" si="36"/>
        <v>8.0330961375688776</v>
      </c>
      <c r="AG181" s="1">
        <f t="shared" si="37"/>
        <v>0.83977188955685811</v>
      </c>
      <c r="AH181" s="1">
        <f t="shared" si="38"/>
        <v>3.6667417089751284</v>
      </c>
      <c r="AI181" s="5">
        <f t="shared" si="39"/>
        <v>13.444994760337845</v>
      </c>
      <c r="AJ181" s="5"/>
      <c r="AK181" s="1">
        <f t="shared" si="40"/>
        <v>8.0635573521339339</v>
      </c>
      <c r="AL181" s="1">
        <f t="shared" si="41"/>
        <v>0.8467482390638007</v>
      </c>
      <c r="AM181" s="1">
        <f t="shared" si="42"/>
        <v>3.6972029235401846</v>
      </c>
      <c r="AN181" s="5">
        <f t="shared" si="43"/>
        <v>13.669309457834089</v>
      </c>
      <c r="AO181" s="5"/>
    </row>
    <row r="182" spans="1:41" x14ac:dyDescent="0.2">
      <c r="R182">
        <v>6.816290729371616</v>
      </c>
      <c r="S182">
        <v>663.60145396422695</v>
      </c>
      <c r="T182">
        <v>400</v>
      </c>
      <c r="V182" s="1">
        <f>(8.314*T182/S182)*(1+(V$11+$V$12/$T182+$V$13/($T182^2))/S182+(V$14+$V$15/$T182+$V$16/($T182^2))/(S182^2) + (W$11+$W$12/$T182+$W$13/($T182^2))/(S182^3)  )</f>
        <v>8.096094810948582</v>
      </c>
      <c r="W182" s="1">
        <f>(ABS(V182-$R182)/$R182)</f>
        <v>0.18775667476480265</v>
      </c>
      <c r="X182" s="1">
        <f t="shared" si="31"/>
        <v>1.279804081576966</v>
      </c>
      <c r="Y182" s="5">
        <f>(V182-R182)^2</f>
        <v>1.6378984872210616</v>
      </c>
      <c r="Z182" s="5"/>
      <c r="AA182" s="1">
        <f t="shared" si="32"/>
        <v>6.1986251730773958</v>
      </c>
      <c r="AB182" s="1">
        <f t="shared" si="33"/>
        <v>9.0616081504956855E-2</v>
      </c>
      <c r="AC182" s="1">
        <f t="shared" si="34"/>
        <v>0.61766555629422015</v>
      </c>
      <c r="AD182" s="5">
        <f t="shared" si="35"/>
        <v>0.38151073943224845</v>
      </c>
      <c r="AE182" s="5"/>
      <c r="AF182" s="1">
        <f t="shared" si="36"/>
        <v>8.5106719645343158</v>
      </c>
      <c r="AG182" s="1">
        <f t="shared" si="37"/>
        <v>0.24857819339506113</v>
      </c>
      <c r="AH182" s="1">
        <f t="shared" si="38"/>
        <v>1.6943812351626999</v>
      </c>
      <c r="AI182" s="5">
        <f t="shared" si="39"/>
        <v>2.8709277700714764</v>
      </c>
      <c r="AJ182" s="5"/>
      <c r="AK182" s="1">
        <f t="shared" si="40"/>
        <v>8.5391845047961272</v>
      </c>
      <c r="AL182" s="1">
        <f t="shared" si="41"/>
        <v>0.25276119282889542</v>
      </c>
      <c r="AM182" s="1">
        <f t="shared" si="42"/>
        <v>1.7228937754245113</v>
      </c>
      <c r="AN182" s="5">
        <f t="shared" si="43"/>
        <v>2.9683629613965263</v>
      </c>
      <c r="AO182" s="5"/>
    </row>
    <row r="183" spans="1:41" x14ac:dyDescent="0.2">
      <c r="R183">
        <v>6.9693994925388072</v>
      </c>
      <c r="S183">
        <v>527.22018866948008</v>
      </c>
      <c r="T183">
        <v>400</v>
      </c>
      <c r="V183" s="1">
        <f>(8.314*T183/S183)*(1+(V$11+$V$12/$T183+$V$13/($T183^2))/S183+(V$14+$V$15/$T183+$V$16/($T183^2))/(S183^2) + (W$11+$W$12/$T183+$W$13/($T183^2))/(S183^3)  )</f>
        <v>11.181630642031481</v>
      </c>
      <c r="W183" s="1">
        <f>(ABS(V183-$R183)/$R183)</f>
        <v>0.60438939595902619</v>
      </c>
      <c r="X183" s="1">
        <f t="shared" si="31"/>
        <v>4.2122311494926734</v>
      </c>
      <c r="Y183" s="5">
        <f>(V183-R183)^2</f>
        <v>17.742891256756369</v>
      </c>
      <c r="Z183" s="5"/>
      <c r="AA183" s="1">
        <f t="shared" si="32"/>
        <v>8.2137050611052338</v>
      </c>
      <c r="AB183" s="1">
        <f t="shared" si="33"/>
        <v>0.17853841925671446</v>
      </c>
      <c r="AC183" s="1">
        <f t="shared" si="34"/>
        <v>1.2443055685664266</v>
      </c>
      <c r="AD183" s="5">
        <f t="shared" si="35"/>
        <v>1.5482963479654182</v>
      </c>
      <c r="AE183" s="5"/>
      <c r="AF183" s="1">
        <f t="shared" si="36"/>
        <v>11.810864266426565</v>
      </c>
      <c r="AG183" s="1">
        <f t="shared" si="37"/>
        <v>0.69467459557611222</v>
      </c>
      <c r="AH183" s="1">
        <f t="shared" si="38"/>
        <v>4.8414647738877576</v>
      </c>
      <c r="AI183" s="5">
        <f t="shared" si="39"/>
        <v>23.439781156796037</v>
      </c>
      <c r="AJ183" s="5"/>
      <c r="AK183" s="1">
        <f t="shared" si="40"/>
        <v>11.810308729124124</v>
      </c>
      <c r="AL183" s="1">
        <f t="shared" si="41"/>
        <v>0.6945948846479274</v>
      </c>
      <c r="AM183" s="1">
        <f t="shared" si="42"/>
        <v>4.8409092365853166</v>
      </c>
      <c r="AN183" s="5">
        <f t="shared" si="43"/>
        <v>23.434402236857032</v>
      </c>
      <c r="AO183" s="5"/>
    </row>
    <row r="184" spans="1:41" x14ac:dyDescent="0.2">
      <c r="R184">
        <v>6.7585199802956915</v>
      </c>
      <c r="S184">
        <v>506.33868853383399</v>
      </c>
      <c r="T184">
        <v>400</v>
      </c>
      <c r="V184" s="1">
        <f>(8.314*T184/S184)*(1+(V$11+$V$12/$T184+$V$13/($T184^2))/S184+(V$14+$V$15/$T184+$V$16/($T184^2))/(S184^2) + (W$11+$W$12/$T184+$W$13/($T184^2))/(S184^3)  )</f>
        <v>11.849494431784779</v>
      </c>
      <c r="W184" s="1">
        <f>(ABS(V184-$R184)/$R184)</f>
        <v>0.75326764829159421</v>
      </c>
      <c r="X184" s="1">
        <f t="shared" si="31"/>
        <v>5.0909744514890871</v>
      </c>
      <c r="Y184" s="5">
        <f>(V184-R184)^2</f>
        <v>25.918020865714613</v>
      </c>
      <c r="Z184" s="5"/>
      <c r="AA184" s="1">
        <f t="shared" si="32"/>
        <v>8.6400722355446895</v>
      </c>
      <c r="AB184" s="1">
        <f t="shared" si="33"/>
        <v>0.27839708408566077</v>
      </c>
      <c r="AC184" s="1">
        <f t="shared" si="34"/>
        <v>1.8815522552489981</v>
      </c>
      <c r="AD184" s="5">
        <f t="shared" si="35"/>
        <v>3.5402388892325907</v>
      </c>
      <c r="AE184" s="5"/>
      <c r="AF184" s="1">
        <f t="shared" si="36"/>
        <v>12.525771798243413</v>
      </c>
      <c r="AG184" s="1">
        <f t="shared" si="37"/>
        <v>0.85333058639495196</v>
      </c>
      <c r="AH184" s="1">
        <f t="shared" si="38"/>
        <v>5.7672518179477219</v>
      </c>
      <c r="AI184" s="5">
        <f t="shared" si="39"/>
        <v>33.261193531621302</v>
      </c>
      <c r="AJ184" s="5"/>
      <c r="AK184" s="1">
        <f t="shared" si="40"/>
        <v>12.51534141150861</v>
      </c>
      <c r="AL184" s="1">
        <f t="shared" si="41"/>
        <v>0.851787291891834</v>
      </c>
      <c r="AM184" s="1">
        <f t="shared" si="42"/>
        <v>5.7568214312129182</v>
      </c>
      <c r="AN184" s="5">
        <f t="shared" si="43"/>
        <v>33.140992990872356</v>
      </c>
      <c r="AO184" s="5"/>
    </row>
    <row r="185" spans="1:41" x14ac:dyDescent="0.2">
      <c r="R185">
        <v>7.838818413232822</v>
      </c>
      <c r="S185">
        <v>473.4197819093024</v>
      </c>
      <c r="T185">
        <v>400</v>
      </c>
      <c r="V185" s="1">
        <f>(8.314*T185/S185)*(1+(V$11+$V$12/$T185+$V$13/($T185^2))/S185+(V$14+$V$15/$T185+$V$16/($T185^2))/(S185^2) + (W$11+$W$12/$T185+$W$13/($T185^2))/(S185^3)  )</f>
        <v>13.061368552127787</v>
      </c>
      <c r="W185" s="1">
        <f>(ABS(V185-$R185)/$R185)</f>
        <v>0.66624201041303666</v>
      </c>
      <c r="X185" s="1">
        <f t="shared" si="31"/>
        <v>5.2225501388949649</v>
      </c>
      <c r="Y185" s="5">
        <f>(V185-R185)^2</f>
        <v>27.275029953271819</v>
      </c>
      <c r="Z185" s="5"/>
      <c r="AA185" s="1">
        <f t="shared" si="32"/>
        <v>9.4068968573852754</v>
      </c>
      <c r="AB185" s="1">
        <f t="shared" si="33"/>
        <v>0.20004015420300558</v>
      </c>
      <c r="AC185" s="1">
        <f t="shared" si="34"/>
        <v>1.5680784441524533</v>
      </c>
      <c r="AD185" s="5">
        <f t="shared" si="35"/>
        <v>2.4588700070155789</v>
      </c>
      <c r="AE185" s="5"/>
      <c r="AF185" s="1">
        <f t="shared" si="36"/>
        <v>13.823130974966542</v>
      </c>
      <c r="AG185" s="1">
        <f t="shared" si="37"/>
        <v>0.76342023073675436</v>
      </c>
      <c r="AH185" s="1">
        <f t="shared" si="38"/>
        <v>5.9843125617337201</v>
      </c>
      <c r="AI185" s="5">
        <f t="shared" si="39"/>
        <v>35.811996836523996</v>
      </c>
      <c r="AJ185" s="5"/>
      <c r="AK185" s="1">
        <f t="shared" si="40"/>
        <v>13.791573536090105</v>
      </c>
      <c r="AL185" s="1">
        <f t="shared" si="41"/>
        <v>0.75939444046928706</v>
      </c>
      <c r="AM185" s="1">
        <f t="shared" si="42"/>
        <v>5.9527551228572833</v>
      </c>
      <c r="AN185" s="5">
        <f t="shared" si="43"/>
        <v>35.435293552703627</v>
      </c>
      <c r="AO185" s="5"/>
    </row>
    <row r="186" spans="1:41" x14ac:dyDescent="0.2">
      <c r="R186">
        <v>10.007889233214378</v>
      </c>
      <c r="S186">
        <v>451.0495013765518</v>
      </c>
      <c r="T186">
        <v>400</v>
      </c>
      <c r="V186" s="1">
        <f>(8.314*T186/S186)*(1+(V$11+$V$12/$T186+$V$13/($T186^2))/S186+(V$14+$V$15/$T186+$V$16/($T186^2))/(S186^2) + (W$11+$W$12/$T186+$W$13/($T186^2))/(S186^3)  )</f>
        <v>14.01958469451211</v>
      </c>
      <c r="W186" s="1">
        <f>(ABS(V186-$R186)/$R186)</f>
        <v>0.40085330361007981</v>
      </c>
      <c r="X186" s="1">
        <f t="shared" si="31"/>
        <v>4.011695461297732</v>
      </c>
      <c r="Y186" s="5">
        <f>(V186-R186)^2</f>
        <v>16.093700474196822</v>
      </c>
      <c r="Z186" s="5"/>
      <c r="AA186" s="1">
        <f t="shared" si="32"/>
        <v>10.007779602217726</v>
      </c>
      <c r="AB186" s="1">
        <f t="shared" si="33"/>
        <v>1.0954457438293128E-5</v>
      </c>
      <c r="AC186" s="1">
        <f t="shared" si="34"/>
        <v>1.0963099665239895E-4</v>
      </c>
      <c r="AD186" s="5">
        <f t="shared" si="35"/>
        <v>1.2018955426998309E-8</v>
      </c>
      <c r="AE186" s="5"/>
      <c r="AF186" s="1">
        <f t="shared" si="36"/>
        <v>14.848899829269746</v>
      </c>
      <c r="AG186" s="1">
        <f t="shared" si="37"/>
        <v>0.48371944205666539</v>
      </c>
      <c r="AH186" s="1">
        <f t="shared" si="38"/>
        <v>4.8410105960553675</v>
      </c>
      <c r="AI186" s="5">
        <f t="shared" si="39"/>
        <v>23.435383591120345</v>
      </c>
      <c r="AJ186" s="5"/>
      <c r="AK186" s="1">
        <f t="shared" si="40"/>
        <v>14.797745679022965</v>
      </c>
      <c r="AL186" s="1">
        <f t="shared" si="41"/>
        <v>0.4786080595208746</v>
      </c>
      <c r="AM186" s="1">
        <f t="shared" si="42"/>
        <v>4.7898564458085868</v>
      </c>
      <c r="AN186" s="5">
        <f t="shared" si="43"/>
        <v>22.942724771454067</v>
      </c>
      <c r="AO186" s="5"/>
    </row>
    <row r="187" spans="1:41" x14ac:dyDescent="0.2">
      <c r="R187">
        <v>10.04014401949267</v>
      </c>
      <c r="S187">
        <v>391.25841501578009</v>
      </c>
      <c r="T187">
        <v>400</v>
      </c>
      <c r="V187" s="1">
        <f>(8.314*T187/S187)*(1+(V$11+$V$12/$T187+$V$13/($T187^2))/S187+(V$14+$V$15/$T187+$V$16/($T187^2))/(S187^2) + (W$11+$W$12/$T187+$W$13/($T187^2))/(S187^3)  )</f>
        <v>17.318552935496136</v>
      </c>
      <c r="W187" s="1">
        <f>(ABS(V187-$R187)/$R187)</f>
        <v>0.72493072827168914</v>
      </c>
      <c r="X187" s="1">
        <f t="shared" si="31"/>
        <v>7.2784089160034657</v>
      </c>
      <c r="Y187" s="5">
        <f>(V187-R187)^2</f>
        <v>52.975236348558745</v>
      </c>
      <c r="Z187" s="5"/>
      <c r="AA187" s="1">
        <f t="shared" si="32"/>
        <v>12.047996786667641</v>
      </c>
      <c r="AB187" s="1">
        <f t="shared" si="33"/>
        <v>0.19998246671330391</v>
      </c>
      <c r="AC187" s="1">
        <f t="shared" si="34"/>
        <v>2.0078527671749704</v>
      </c>
      <c r="AD187" s="5">
        <f t="shared" si="35"/>
        <v>4.0314727346521861</v>
      </c>
      <c r="AE187" s="5"/>
      <c r="AF187" s="1">
        <f t="shared" si="36"/>
        <v>18.378727627629448</v>
      </c>
      <c r="AG187" s="1">
        <f t="shared" si="37"/>
        <v>0.83052430243506881</v>
      </c>
      <c r="AH187" s="1">
        <f t="shared" si="38"/>
        <v>8.3385836081367781</v>
      </c>
      <c r="AI187" s="5">
        <f t="shared" si="39"/>
        <v>69.531976589887364</v>
      </c>
      <c r="AJ187" s="5"/>
      <c r="AK187" s="1">
        <f t="shared" si="40"/>
        <v>18.241131416962741</v>
      </c>
      <c r="AL187" s="1">
        <f t="shared" si="41"/>
        <v>0.81681969716251812</v>
      </c>
      <c r="AM187" s="1">
        <f t="shared" si="42"/>
        <v>8.2009873974700707</v>
      </c>
      <c r="AN187" s="5">
        <f t="shared" si="43"/>
        <v>67.256194293462926</v>
      </c>
      <c r="AO187" s="5"/>
    </row>
    <row r="188" spans="1:41" x14ac:dyDescent="0.2">
      <c r="R188">
        <v>9.8398835793968278</v>
      </c>
      <c r="S188">
        <v>376.14914261098244</v>
      </c>
      <c r="T188">
        <v>400</v>
      </c>
      <c r="V188" s="1">
        <f>(8.314*T188/S188)*(1+(V$11+$V$12/$T188+$V$13/($T188^2))/S188+(V$14+$V$15/$T188+$V$16/($T188^2))/(S188^2) + (W$11+$W$12/$T188+$W$13/($T188^2))/(S188^3)  )</f>
        <v>18.378620633559127</v>
      </c>
      <c r="W188" s="1">
        <f>(ABS(V188-$R188)/$R188)</f>
        <v>0.8677680975861416</v>
      </c>
      <c r="X188" s="1">
        <f t="shared" si="31"/>
        <v>8.5387370541622989</v>
      </c>
      <c r="Y188" s="5">
        <f>(V188-R188)^2</f>
        <v>72.910030480124249</v>
      </c>
      <c r="Z188" s="5"/>
      <c r="AA188" s="1">
        <f t="shared" si="32"/>
        <v>12.696254936661969</v>
      </c>
      <c r="AB188" s="1">
        <f t="shared" si="33"/>
        <v>0.29028507646634505</v>
      </c>
      <c r="AC188" s="1">
        <f t="shared" si="34"/>
        <v>2.8563713572651412</v>
      </c>
      <c r="AD188" s="5">
        <f t="shared" si="35"/>
        <v>8.1588573306047056</v>
      </c>
      <c r="AE188" s="5"/>
      <c r="AF188" s="1">
        <f t="shared" si="36"/>
        <v>19.51207743175765</v>
      </c>
      <c r="AG188" s="1">
        <f t="shared" si="37"/>
        <v>0.98295815944539</v>
      </c>
      <c r="AH188" s="1">
        <f t="shared" si="38"/>
        <v>9.672193852360822</v>
      </c>
      <c r="AI188" s="5">
        <f t="shared" si="39"/>
        <v>93.551333917646474</v>
      </c>
      <c r="AJ188" s="5"/>
      <c r="AK188" s="1">
        <f t="shared" si="40"/>
        <v>19.340652151257821</v>
      </c>
      <c r="AL188" s="1">
        <f t="shared" si="41"/>
        <v>0.96553668498213863</v>
      </c>
      <c r="AM188" s="1">
        <f t="shared" si="42"/>
        <v>9.5007685718609931</v>
      </c>
      <c r="AN188" s="5">
        <f t="shared" si="43"/>
        <v>90.264603456061579</v>
      </c>
      <c r="AO188" s="5"/>
    </row>
    <row r="189" spans="1:41" x14ac:dyDescent="0.2">
      <c r="R189">
        <v>11.614964246464973</v>
      </c>
      <c r="S189">
        <v>344.45783292418821</v>
      </c>
      <c r="T189">
        <v>400</v>
      </c>
      <c r="V189" s="1">
        <f>(8.314*T189/S189)*(1+(V$11+$V$12/$T189+$V$13/($T189^2))/S189+(V$14+$V$15/$T189+$V$16/($T189^2))/(S189^2) + (W$11+$W$12/$T189+$W$13/($T189^2))/(S189^3)  )</f>
        <v>21.017694046230378</v>
      </c>
      <c r="W189" s="1">
        <f>(ABS(V189-$R189)/$R189)</f>
        <v>0.80953583672262575</v>
      </c>
      <c r="X189" s="1">
        <f t="shared" si="31"/>
        <v>9.4027297997654049</v>
      </c>
      <c r="Y189" s="5">
        <f>(V189-R189)^2</f>
        <v>88.411327687396366</v>
      </c>
      <c r="Z189" s="5"/>
      <c r="AA189" s="1">
        <f t="shared" si="32"/>
        <v>14.29896901158142</v>
      </c>
      <c r="AB189" s="1">
        <f t="shared" si="33"/>
        <v>0.23108162092994183</v>
      </c>
      <c r="AC189" s="1">
        <f t="shared" si="34"/>
        <v>2.6840047651164465</v>
      </c>
      <c r="AD189" s="5">
        <f t="shared" si="35"/>
        <v>7.203881579167791</v>
      </c>
      <c r="AE189" s="5"/>
      <c r="AF189" s="1">
        <f t="shared" si="36"/>
        <v>22.331036036283624</v>
      </c>
      <c r="AG189" s="1">
        <f t="shared" si="37"/>
        <v>0.92260910687521902</v>
      </c>
      <c r="AH189" s="1">
        <f t="shared" si="38"/>
        <v>10.716071789818651</v>
      </c>
      <c r="AI189" s="5">
        <f t="shared" si="39"/>
        <v>114.83419460454711</v>
      </c>
      <c r="AJ189" s="5"/>
      <c r="AK189" s="1">
        <f t="shared" si="40"/>
        <v>22.063145690725758</v>
      </c>
      <c r="AL189" s="1">
        <f t="shared" si="41"/>
        <v>0.89954486493066044</v>
      </c>
      <c r="AM189" s="1">
        <f t="shared" si="42"/>
        <v>10.448181444260785</v>
      </c>
      <c r="AN189" s="5">
        <f t="shared" si="43"/>
        <v>109.16449549219537</v>
      </c>
      <c r="AO189" s="5"/>
    </row>
    <row r="190" spans="1:41" x14ac:dyDescent="0.2">
      <c r="R190">
        <v>14.110415069611213</v>
      </c>
      <c r="S190">
        <v>334.48979625400813</v>
      </c>
      <c r="T190">
        <v>400</v>
      </c>
      <c r="V190" s="1">
        <f>(8.314*T190/S190)*(1+(V$11+$V$12/$T190+$V$13/($T190^2))/S190+(V$14+$V$15/$T190+$V$16/($T190^2))/(S190^2) + (W$11+$W$12/$T190+$W$13/($T190^2))/(S190^3)  )</f>
        <v>21.989525005848961</v>
      </c>
      <c r="W190" s="1">
        <f>(ABS(V190-$R190)/$R190)</f>
        <v>0.55838966446894489</v>
      </c>
      <c r="X190" s="1">
        <f t="shared" si="31"/>
        <v>7.8791099362377484</v>
      </c>
      <c r="Y190" s="5">
        <f>(V190-R190)^2</f>
        <v>62.080373387320414</v>
      </c>
      <c r="Z190" s="5"/>
      <c r="AA190" s="1">
        <f t="shared" si="32"/>
        <v>14.885962954456909</v>
      </c>
      <c r="AB190" s="1">
        <f t="shared" si="33"/>
        <v>5.4962797410258293E-2</v>
      </c>
      <c r="AC190" s="1">
        <f t="shared" si="34"/>
        <v>0.7755478848456967</v>
      </c>
      <c r="AD190" s="5">
        <f t="shared" si="35"/>
        <v>0.60147452168863402</v>
      </c>
      <c r="AE190" s="5"/>
      <c r="AF190" s="1">
        <f t="shared" si="36"/>
        <v>23.368083776926664</v>
      </c>
      <c r="AG190" s="1">
        <f t="shared" si="37"/>
        <v>0.65608762475408389</v>
      </c>
      <c r="AH190" s="1">
        <f t="shared" si="38"/>
        <v>9.2576687073154513</v>
      </c>
      <c r="AI190" s="5">
        <f t="shared" si="39"/>
        <v>85.704429894407738</v>
      </c>
      <c r="AJ190" s="5"/>
      <c r="AK190" s="1">
        <f t="shared" si="40"/>
        <v>23.06039632415721</v>
      </c>
      <c r="AL190" s="1">
        <f t="shared" si="41"/>
        <v>0.6342819265339017</v>
      </c>
      <c r="AM190" s="1">
        <f t="shared" si="42"/>
        <v>8.9499812545459978</v>
      </c>
      <c r="AN190" s="5">
        <f t="shared" si="43"/>
        <v>80.102164456724751</v>
      </c>
      <c r="AO190" s="5"/>
    </row>
    <row r="191" spans="1:41" x14ac:dyDescent="0.2">
      <c r="R191">
        <v>12.866198507988901</v>
      </c>
      <c r="S191">
        <v>310.13480477842904</v>
      </c>
      <c r="T191">
        <v>400</v>
      </c>
      <c r="V191" s="1">
        <f>(8.314*T191/S191)*(1+(V$11+$V$12/$T191+$V$13/($T191^2))/S191+(V$14+$V$15/$T191+$V$16/($T191^2))/(S191^2) + (W$11+$W$12/$T191+$W$13/($T191^2))/(S191^3)  )</f>
        <v>24.728165442014834</v>
      </c>
      <c r="W191" s="1">
        <f>(ABS(V191-$R191)/$R191)</f>
        <v>0.92194807399097567</v>
      </c>
      <c r="X191" s="1">
        <f t="shared" si="31"/>
        <v>11.861966934025933</v>
      </c>
      <c r="Y191" s="5">
        <f>(V191-R191)^2</f>
        <v>140.7062595439246</v>
      </c>
      <c r="Z191" s="5"/>
      <c r="AA191" s="1">
        <f t="shared" si="32"/>
        <v>16.533423339552616</v>
      </c>
      <c r="AB191" s="1">
        <f t="shared" si="33"/>
        <v>0.28502784480487031</v>
      </c>
      <c r="AC191" s="1">
        <f t="shared" si="34"/>
        <v>3.6672248315637148</v>
      </c>
      <c r="AD191" s="5">
        <f t="shared" si="35"/>
        <v>13.448537965237517</v>
      </c>
      <c r="AE191" s="5"/>
      <c r="AF191" s="1">
        <f t="shared" si="36"/>
        <v>26.287231818109433</v>
      </c>
      <c r="AG191" s="1">
        <f t="shared" si="37"/>
        <v>1.043123444876676</v>
      </c>
      <c r="AH191" s="1">
        <f t="shared" si="38"/>
        <v>13.421033310120531</v>
      </c>
      <c r="AI191" s="5">
        <f t="shared" si="39"/>
        <v>180.12413511136486</v>
      </c>
      <c r="AJ191" s="5"/>
      <c r="AK191" s="1">
        <f t="shared" si="40"/>
        <v>25.855507831207337</v>
      </c>
      <c r="AL191" s="1">
        <f t="shared" si="41"/>
        <v>1.0095685462301154</v>
      </c>
      <c r="AM191" s="1">
        <f t="shared" si="42"/>
        <v>12.989309323218436</v>
      </c>
      <c r="AN191" s="5">
        <f t="shared" si="43"/>
        <v>168.72215669424938</v>
      </c>
      <c r="AO191" s="5"/>
    </row>
    <row r="192" spans="1:41" x14ac:dyDescent="0.2">
      <c r="R192">
        <v>13.774336820256238</v>
      </c>
      <c r="S192">
        <v>300.21217565085959</v>
      </c>
      <c r="T192">
        <v>400</v>
      </c>
      <c r="V192" s="1">
        <f>(8.314*T192/S192)*(1+(V$11+$V$12/$T192+$V$13/($T192^2))/S192+(V$14+$V$15/$T192+$V$16/($T192^2))/(S192^2) + (W$11+$W$12/$T192+$W$13/($T192^2))/(S192^3)  )</f>
        <v>26.020364295504528</v>
      </c>
      <c r="W192" s="1">
        <f>(ABS(V192-$R192)/$R192)</f>
        <v>0.88904661146658981</v>
      </c>
      <c r="X192" s="1">
        <f t="shared" si="31"/>
        <v>12.24602747524829</v>
      </c>
      <c r="Y192" s="5">
        <f>(V192-R192)^2</f>
        <v>149.96518892453602</v>
      </c>
      <c r="Z192" s="5"/>
      <c r="AA192" s="1">
        <f t="shared" si="32"/>
        <v>17.308168474587141</v>
      </c>
      <c r="AB192" s="1">
        <f t="shared" si="33"/>
        <v>0.25655185439738398</v>
      </c>
      <c r="AC192" s="1">
        <f t="shared" si="34"/>
        <v>3.5338316543309034</v>
      </c>
      <c r="AD192" s="5">
        <f t="shared" si="35"/>
        <v>12.487966161151089</v>
      </c>
      <c r="AE192" s="5"/>
      <c r="AF192" s="1">
        <f t="shared" si="36"/>
        <v>27.662836117543495</v>
      </c>
      <c r="AG192" s="1">
        <f t="shared" si="37"/>
        <v>1.0082880561525935</v>
      </c>
      <c r="AH192" s="1">
        <f t="shared" si="38"/>
        <v>13.888499297287257</v>
      </c>
      <c r="AI192" s="5">
        <f t="shared" si="39"/>
        <v>192.89041273074864</v>
      </c>
      <c r="AJ192" s="5"/>
      <c r="AK192" s="1">
        <f t="shared" si="40"/>
        <v>27.16668366274958</v>
      </c>
      <c r="AL192" s="1">
        <f t="shared" si="41"/>
        <v>0.97226799498607086</v>
      </c>
      <c r="AM192" s="1">
        <f t="shared" si="42"/>
        <v>13.392346842493343</v>
      </c>
      <c r="AN192" s="5">
        <f t="shared" si="43"/>
        <v>179.35495394964141</v>
      </c>
      <c r="AO192" s="5"/>
    </row>
    <row r="193" spans="18:41" x14ac:dyDescent="0.2">
      <c r="R193">
        <v>14.918606891403297</v>
      </c>
      <c r="S193">
        <v>282.50775296862412</v>
      </c>
      <c r="T193">
        <v>400</v>
      </c>
      <c r="V193" s="1">
        <f>(8.314*T193/S193)*(1+(V$11+$V$12/$T193+$V$13/($T193^2))/S193+(V$14+$V$15/$T193+$V$16/($T193^2))/(S193^2) + (W$11+$W$12/$T193+$W$13/($T193^2))/(S193^3)  )</f>
        <v>28.640548650615621</v>
      </c>
      <c r="W193" s="1">
        <f>(ABS(V193-$R193)/$R193)</f>
        <v>0.91978707255296477</v>
      </c>
      <c r="X193" s="1">
        <f t="shared" si="31"/>
        <v>13.721941759212324</v>
      </c>
      <c r="Y193" s="5">
        <f>(V193-R193)^2</f>
        <v>188.291685643215</v>
      </c>
      <c r="Z193" s="5"/>
      <c r="AA193" s="1">
        <f t="shared" si="32"/>
        <v>18.875839695734346</v>
      </c>
      <c r="AB193" s="1">
        <f t="shared" si="33"/>
        <v>0.26525484806569749</v>
      </c>
      <c r="AC193" s="1">
        <f t="shared" si="34"/>
        <v>3.9572328043310492</v>
      </c>
      <c r="AD193" s="5">
        <f t="shared" si="35"/>
        <v>15.659691467673779</v>
      </c>
      <c r="AE193" s="5"/>
      <c r="AF193" s="1">
        <f t="shared" si="36"/>
        <v>30.448509189282053</v>
      </c>
      <c r="AG193" s="1">
        <f t="shared" si="37"/>
        <v>1.0409753679365137</v>
      </c>
      <c r="AH193" s="1">
        <f t="shared" si="38"/>
        <v>15.529902297878756</v>
      </c>
      <c r="AI193" s="5">
        <f t="shared" si="39"/>
        <v>241.17786538165987</v>
      </c>
      <c r="AJ193" s="5"/>
      <c r="AK193" s="1">
        <f t="shared" si="40"/>
        <v>29.810573760543758</v>
      </c>
      <c r="AL193" s="1">
        <f t="shared" si="41"/>
        <v>0.99821430898630448</v>
      </c>
      <c r="AM193" s="1">
        <f t="shared" si="42"/>
        <v>14.891966869140461</v>
      </c>
      <c r="AN193" s="5">
        <f t="shared" si="43"/>
        <v>221.77067723157714</v>
      </c>
      <c r="AO193" s="5"/>
    </row>
    <row r="194" spans="18:41" x14ac:dyDescent="0.2">
      <c r="R194">
        <v>19.67814039604184</v>
      </c>
      <c r="S194">
        <v>270.96292360282496</v>
      </c>
      <c r="T194">
        <v>400</v>
      </c>
      <c r="V194" s="1">
        <f>(8.314*T194/S194)*(1+(V$11+$V$12/$T194+$V$13/($T194^2))/S194+(V$14+$V$15/$T194+$V$16/($T194^2))/(S194^2) + (W$11+$W$12/$T194+$W$13/($T194^2))/(S194^3)  )</f>
        <v>30.60729598430521</v>
      </c>
      <c r="W194" s="1">
        <f>(ABS(V194-$R194)/$R194)</f>
        <v>0.55539575225623028</v>
      </c>
      <c r="X194" s="1">
        <f t="shared" si="31"/>
        <v>10.92915558826337</v>
      </c>
      <c r="Y194" s="5">
        <f>(V194-R194)^2</f>
        <v>119.44644187246845</v>
      </c>
      <c r="Z194" s="5"/>
      <c r="AA194" s="1">
        <f t="shared" si="32"/>
        <v>20.050832476850406</v>
      </c>
      <c r="AB194" s="1">
        <f t="shared" si="33"/>
        <v>1.8939395354833986E-2</v>
      </c>
      <c r="AC194" s="1">
        <f t="shared" si="34"/>
        <v>0.37269208080856586</v>
      </c>
      <c r="AD194" s="5">
        <f t="shared" si="35"/>
        <v>0.13889938709741859</v>
      </c>
      <c r="AE194" s="5"/>
      <c r="AF194" s="1">
        <f t="shared" si="36"/>
        <v>32.536200747963122</v>
      </c>
      <c r="AG194" s="1">
        <f t="shared" si="37"/>
        <v>0.6534184680635583</v>
      </c>
      <c r="AH194" s="1">
        <f t="shared" si="38"/>
        <v>12.858060351921281</v>
      </c>
      <c r="AI194" s="5">
        <f t="shared" si="39"/>
        <v>165.32971601365003</v>
      </c>
      <c r="AJ194" s="5"/>
      <c r="AK194" s="1">
        <f t="shared" si="40"/>
        <v>31.782387574056862</v>
      </c>
      <c r="AL194" s="1">
        <f t="shared" si="41"/>
        <v>0.61511133340880786</v>
      </c>
      <c r="AM194" s="1">
        <f t="shared" si="42"/>
        <v>12.104247178015022</v>
      </c>
      <c r="AN194" s="5">
        <f t="shared" si="43"/>
        <v>146.51279974648463</v>
      </c>
      <c r="AO194" s="5"/>
    </row>
    <row r="195" spans="18:41" x14ac:dyDescent="0.2">
      <c r="R195">
        <v>18.676522414764431</v>
      </c>
      <c r="S195">
        <v>260.68340272476797</v>
      </c>
      <c r="T195">
        <v>400</v>
      </c>
      <c r="V195" s="1">
        <f>(8.314*T195/S195)*(1+(V$11+$V$12/$T195+$V$13/($T195^2))/S195+(V$14+$V$15/$T195+$V$16/($T195^2))/(S195^2) + (W$11+$W$12/$T195+$W$13/($T195^2))/(S195^3)  )</f>
        <v>32.564023164827688</v>
      </c>
      <c r="W195" s="1">
        <f>(ABS(V195-$R195)/$R195)</f>
        <v>0.7435806539168508</v>
      </c>
      <c r="X195" s="1">
        <f t="shared" si="31"/>
        <v>13.887500750063257</v>
      </c>
      <c r="Y195" s="5">
        <f>(V195-R195)^2</f>
        <v>192.86267708300753</v>
      </c>
      <c r="Z195" s="5"/>
      <c r="AA195" s="1">
        <f t="shared" si="32"/>
        <v>21.219295718915117</v>
      </c>
      <c r="AB195" s="1">
        <f t="shared" si="33"/>
        <v>0.13614811406970154</v>
      </c>
      <c r="AC195" s="1">
        <f t="shared" si="34"/>
        <v>2.5427733041506855</v>
      </c>
      <c r="AD195" s="5">
        <f t="shared" si="35"/>
        <v>6.4656960763013949</v>
      </c>
      <c r="AE195" s="5"/>
      <c r="AF195" s="1">
        <f t="shared" si="36"/>
        <v>34.61042489861061</v>
      </c>
      <c r="AG195" s="1">
        <f t="shared" si="37"/>
        <v>0.85315146631633532</v>
      </c>
      <c r="AH195" s="1">
        <f t="shared" si="38"/>
        <v>15.933902483846179</v>
      </c>
      <c r="AI195" s="5">
        <f t="shared" si="39"/>
        <v>253.88924836471944</v>
      </c>
      <c r="AJ195" s="5"/>
      <c r="AK195" s="1">
        <f t="shared" si="40"/>
        <v>33.733596664266152</v>
      </c>
      <c r="AL195" s="1">
        <f t="shared" si="41"/>
        <v>0.80620331318204008</v>
      </c>
      <c r="AM195" s="1">
        <f t="shared" si="42"/>
        <v>15.057074249501721</v>
      </c>
      <c r="AN195" s="5">
        <f t="shared" si="43"/>
        <v>226.71548495500781</v>
      </c>
      <c r="AO195" s="5"/>
    </row>
    <row r="196" spans="18:41" x14ac:dyDescent="0.2">
      <c r="R196">
        <v>17.46170570623384</v>
      </c>
      <c r="S196">
        <v>253.57422319846015</v>
      </c>
      <c r="T196">
        <v>400</v>
      </c>
      <c r="V196" s="1">
        <f>(8.314*T196/S196)*(1+(V$11+$V$12/$T196+$V$13/($T196^2))/S196+(V$14+$V$15/$T196+$V$16/($T196^2))/(S196^2) + (W$11+$W$12/$T196+$W$13/($T196^2))/(S196^3)  )</f>
        <v>34.047418144988065</v>
      </c>
      <c r="W196" s="1">
        <f>(ABS(V196-$R196)/$R196)</f>
        <v>0.9498334651713386</v>
      </c>
      <c r="X196" s="1">
        <f t="shared" si="31"/>
        <v>16.585712438754225</v>
      </c>
      <c r="Y196" s="5">
        <f>(V196-R196)^2</f>
        <v>275.0858571010466</v>
      </c>
      <c r="Z196" s="5"/>
      <c r="AA196" s="1">
        <f t="shared" si="32"/>
        <v>22.105174362980584</v>
      </c>
      <c r="AB196" s="1">
        <f t="shared" si="33"/>
        <v>0.26592297080628402</v>
      </c>
      <c r="AC196" s="1">
        <f t="shared" si="34"/>
        <v>4.6434686567467445</v>
      </c>
      <c r="AD196" s="5">
        <f t="shared" si="35"/>
        <v>21.561801166189415</v>
      </c>
      <c r="AE196" s="5"/>
      <c r="AF196" s="1">
        <f t="shared" si="36"/>
        <v>36.181000219777459</v>
      </c>
      <c r="AG196" s="1">
        <f t="shared" si="37"/>
        <v>1.0720198145855144</v>
      </c>
      <c r="AH196" s="1">
        <f t="shared" si="38"/>
        <v>18.71929451354362</v>
      </c>
      <c r="AI196" s="5">
        <f t="shared" si="39"/>
        <v>350.41198708478424</v>
      </c>
      <c r="AJ196" s="5"/>
      <c r="AK196" s="1">
        <f t="shared" si="40"/>
        <v>35.205943285870099</v>
      </c>
      <c r="AL196" s="1">
        <f t="shared" si="41"/>
        <v>1.0161800844748836</v>
      </c>
      <c r="AM196" s="1">
        <f t="shared" si="42"/>
        <v>17.744237579636259</v>
      </c>
      <c r="AN196" s="5">
        <f t="shared" si="43"/>
        <v>314.85796728257566</v>
      </c>
      <c r="AO196" s="5"/>
    </row>
    <row r="197" spans="18:41" x14ac:dyDescent="0.2">
      <c r="R197">
        <v>19.201164803182447</v>
      </c>
      <c r="S197">
        <v>230.42167250584075</v>
      </c>
      <c r="T197">
        <v>400</v>
      </c>
      <c r="V197" s="1">
        <f>(8.314*T197/S197)*(1+(V$11+$V$12/$T197+$V$13/($T197^2))/S197+(V$14+$V$15/$T197+$V$16/($T197^2))/(S197^2) + (W$11+$W$12/$T197+$W$13/($T197^2))/(S197^3)  )</f>
        <v>39.788949421477724</v>
      </c>
      <c r="W197" s="1">
        <f>(ABS(V197-$R197)/$R197)</f>
        <v>1.0722154009574987</v>
      </c>
      <c r="X197" s="1">
        <f t="shared" si="31"/>
        <v>20.587784618295277</v>
      </c>
      <c r="Y197" s="5">
        <f>(V197-R197)^2</f>
        <v>423.8568754893156</v>
      </c>
      <c r="Z197" s="5"/>
      <c r="AA197" s="1">
        <f t="shared" si="32"/>
        <v>25.539294906632385</v>
      </c>
      <c r="AB197" s="1">
        <f t="shared" si="33"/>
        <v>0.33009091731765361</v>
      </c>
      <c r="AC197" s="1">
        <f t="shared" si="34"/>
        <v>6.338130103449938</v>
      </c>
      <c r="AD197" s="5">
        <f t="shared" si="35"/>
        <v>40.171893208258325</v>
      </c>
      <c r="AE197" s="5"/>
      <c r="AF197" s="1">
        <f t="shared" si="36"/>
        <v>42.244564770395378</v>
      </c>
      <c r="AG197" s="1">
        <f t="shared" si="37"/>
        <v>1.2001042751007305</v>
      </c>
      <c r="AH197" s="1">
        <f t="shared" si="38"/>
        <v>23.043399967212931</v>
      </c>
      <c r="AI197" s="5">
        <f t="shared" si="39"/>
        <v>530.99828204894891</v>
      </c>
      <c r="AJ197" s="5"/>
      <c r="AK197" s="1">
        <f t="shared" si="40"/>
        <v>40.851036812373621</v>
      </c>
      <c r="AL197" s="1">
        <f t="shared" si="41"/>
        <v>1.1275290968599401</v>
      </c>
      <c r="AM197" s="1">
        <f t="shared" si="42"/>
        <v>21.649872009191174</v>
      </c>
      <c r="AN197" s="5">
        <f t="shared" si="43"/>
        <v>468.71695801435948</v>
      </c>
      <c r="AO197" s="5"/>
    </row>
    <row r="198" spans="18:41" x14ac:dyDescent="0.2">
      <c r="R198">
        <v>24.59009281114616</v>
      </c>
      <c r="S198">
        <v>223.99032817837158</v>
      </c>
      <c r="T198">
        <v>400</v>
      </c>
      <c r="V198" s="1">
        <f>(8.314*T198/S198)*(1+(V$11+$V$12/$T198+$V$13/($T198^2))/S198+(V$14+$V$15/$T198+$V$16/($T198^2))/(S198^2) + (W$11+$W$12/$T198+$W$13/($T198^2))/(S198^3)  )</f>
        <v>41.68498002400235</v>
      </c>
      <c r="W198" s="1">
        <f>(ABS(V198-$R198)/$R198)</f>
        <v>0.69519409073183513</v>
      </c>
      <c r="X198" s="1">
        <f t="shared" si="31"/>
        <v>17.09488721285619</v>
      </c>
      <c r="Y198" s="5">
        <f>(V198-R198)^2</f>
        <v>292.23516882027405</v>
      </c>
      <c r="Z198" s="5"/>
      <c r="AA198" s="1">
        <f t="shared" si="32"/>
        <v>26.676537667375353</v>
      </c>
      <c r="AB198" s="1">
        <f t="shared" si="33"/>
        <v>8.4849002899389306E-2</v>
      </c>
      <c r="AC198" s="1">
        <f t="shared" si="34"/>
        <v>2.0864448562291926</v>
      </c>
      <c r="AD198" s="5">
        <f t="shared" si="35"/>
        <v>4.3532521380852565</v>
      </c>
      <c r="AE198" s="5"/>
      <c r="AF198" s="1">
        <f t="shared" si="36"/>
        <v>44.241603566168251</v>
      </c>
      <c r="AG198" s="1">
        <f t="shared" si="37"/>
        <v>0.79916374882954833</v>
      </c>
      <c r="AH198" s="1">
        <f t="shared" si="38"/>
        <v>19.651510755022091</v>
      </c>
      <c r="AI198" s="5">
        <f t="shared" si="39"/>
        <v>386.18187495474893</v>
      </c>
      <c r="AJ198" s="5"/>
      <c r="AK198" s="1">
        <f t="shared" si="40"/>
        <v>42.6972148238928</v>
      </c>
      <c r="AL198" s="1">
        <f t="shared" si="41"/>
        <v>0.73635842498890736</v>
      </c>
      <c r="AM198" s="1">
        <f t="shared" si="42"/>
        <v>18.10712201274664</v>
      </c>
      <c r="AN198" s="5">
        <f t="shared" si="43"/>
        <v>327.86786758449392</v>
      </c>
      <c r="AO198" s="5"/>
    </row>
    <row r="199" spans="18:41" x14ac:dyDescent="0.2">
      <c r="R199">
        <v>26.739565657862098</v>
      </c>
      <c r="S199">
        <v>220.25263936047662</v>
      </c>
      <c r="T199">
        <v>400</v>
      </c>
      <c r="V199" s="1">
        <f>(8.314*T199/S199)*(1+(V$11+$V$12/$T199+$V$13/($T199^2))/S199+(V$14+$V$15/$T199+$V$16/($T199^2))/(S199^2) + (W$11+$W$12/$T199+$W$13/($T199^2))/(S199^3)  )</f>
        <v>42.859108870049646</v>
      </c>
      <c r="W199" s="1">
        <f>(ABS(V199-$R199)/$R199)</f>
        <v>0.60283489337262297</v>
      </c>
      <c r="X199" s="1">
        <f t="shared" si="31"/>
        <v>16.119543212187548</v>
      </c>
      <c r="Y199" s="5">
        <f>(V199-R199)^2</f>
        <v>259.83967336958165</v>
      </c>
      <c r="Z199" s="5"/>
      <c r="AA199" s="1">
        <f t="shared" si="32"/>
        <v>27.381844128653189</v>
      </c>
      <c r="AB199" s="1">
        <f t="shared" si="33"/>
        <v>2.4019779491154331E-2</v>
      </c>
      <c r="AC199" s="1">
        <f t="shared" si="34"/>
        <v>0.64227847079109068</v>
      </c>
      <c r="AD199" s="5">
        <f t="shared" si="35"/>
        <v>0.41252163404174191</v>
      </c>
      <c r="AE199" s="5"/>
      <c r="AF199" s="1">
        <f t="shared" si="36"/>
        <v>45.476969897385572</v>
      </c>
      <c r="AG199" s="1">
        <f t="shared" si="37"/>
        <v>0.70073704559274363</v>
      </c>
      <c r="AH199" s="1">
        <f t="shared" si="38"/>
        <v>18.737404239523475</v>
      </c>
      <c r="AI199" s="5">
        <f t="shared" si="39"/>
        <v>351.09031763531226</v>
      </c>
      <c r="AJ199" s="5"/>
      <c r="AK199" s="1">
        <f t="shared" si="40"/>
        <v>43.836162568420626</v>
      </c>
      <c r="AL199" s="1">
        <f t="shared" si="41"/>
        <v>0.63937451824434188</v>
      </c>
      <c r="AM199" s="1">
        <f t="shared" si="42"/>
        <v>17.096596910558528</v>
      </c>
      <c r="AN199" s="5">
        <f t="shared" si="43"/>
        <v>292.29362592211942</v>
      </c>
      <c r="AO199" s="5"/>
    </row>
    <row r="200" spans="18:41" x14ac:dyDescent="0.2">
      <c r="R200">
        <v>22.286436964320878</v>
      </c>
      <c r="S200">
        <v>218.30753371935</v>
      </c>
      <c r="T200">
        <v>400</v>
      </c>
      <c r="V200" s="1">
        <f>(8.314*T200/S200)*(1+(V$11+$V$12/$T200+$V$13/($T200^2))/S200+(V$14+$V$15/$T200+$V$16/($T200^2))/(S200^2) + (W$11+$W$12/$T200+$W$13/($T200^2))/(S200^3)  )</f>
        <v>43.492668040000304</v>
      </c>
      <c r="W200" s="1">
        <f>(ABS(V200-$R200)/$R200)</f>
        <v>0.95153079469944923</v>
      </c>
      <c r="X200" s="1">
        <f t="shared" si="31"/>
        <v>21.206231075679426</v>
      </c>
      <c r="Y200" s="5">
        <f>(V200-R200)^2</f>
        <v>449.7042364351118</v>
      </c>
      <c r="Z200" s="5"/>
      <c r="AA200" s="1">
        <f t="shared" si="32"/>
        <v>27.762794549443122</v>
      </c>
      <c r="AB200" s="1">
        <f t="shared" si="33"/>
        <v>0.24572602582860298</v>
      </c>
      <c r="AC200" s="1">
        <f t="shared" si="34"/>
        <v>5.4763575851222441</v>
      </c>
      <c r="AD200" s="5">
        <f t="shared" si="35"/>
        <v>29.990492400125937</v>
      </c>
      <c r="AE200" s="5"/>
      <c r="AF200" s="1">
        <f t="shared" si="36"/>
        <v>46.143158546162404</v>
      </c>
      <c r="AG200" s="1">
        <f t="shared" si="37"/>
        <v>1.0704592044046597</v>
      </c>
      <c r="AH200" s="1">
        <f t="shared" si="38"/>
        <v>23.856721581841526</v>
      </c>
      <c r="AI200" s="5">
        <f t="shared" si="39"/>
        <v>569.14316463350326</v>
      </c>
      <c r="AJ200" s="5"/>
      <c r="AK200" s="1">
        <f t="shared" si="40"/>
        <v>44.44939136734434</v>
      </c>
      <c r="AL200" s="1">
        <f t="shared" si="41"/>
        <v>0.99445929551255308</v>
      </c>
      <c r="AM200" s="1">
        <f t="shared" si="42"/>
        <v>22.162954403023463</v>
      </c>
      <c r="AN200" s="5">
        <f t="shared" si="43"/>
        <v>491.19654787049711</v>
      </c>
      <c r="AO200" s="5"/>
    </row>
    <row r="201" spans="18:41" x14ac:dyDescent="0.2">
      <c r="R201">
        <v>24.723717272944135</v>
      </c>
      <c r="S201">
        <v>214.74796739986348</v>
      </c>
      <c r="T201">
        <v>400</v>
      </c>
      <c r="V201" s="1">
        <f>(8.314*T201/S201)*(1+(V$11+$V$12/$T201+$V$13/($T201^2))/S201+(V$14+$V$15/$T201+$V$16/($T201^2))/(S201^2) + (W$11+$W$12/$T201+$W$13/($T201^2))/(S201^3)  )</f>
        <v>44.694312341383238</v>
      </c>
      <c r="W201" s="1">
        <f>(ABS(V201-$R201)/$R201)</f>
        <v>0.80775050320986685</v>
      </c>
      <c r="X201" s="1">
        <f t="shared" si="31"/>
        <v>19.970595068439103</v>
      </c>
      <c r="Y201" s="5">
        <f>(V201-R201)^2</f>
        <v>398.8246673875642</v>
      </c>
      <c r="Z201" s="5"/>
      <c r="AA201" s="1">
        <f t="shared" si="32"/>
        <v>28.486077844449401</v>
      </c>
      <c r="AB201" s="1">
        <f t="shared" si="33"/>
        <v>0.1521761687358609</v>
      </c>
      <c r="AC201" s="1">
        <f t="shared" si="34"/>
        <v>3.7623605715052655</v>
      </c>
      <c r="AD201" s="5">
        <f t="shared" si="35"/>
        <v>14.155357070017429</v>
      </c>
      <c r="AE201" s="5"/>
      <c r="AF201" s="1">
        <f t="shared" si="36"/>
        <v>47.405896851252088</v>
      </c>
      <c r="AG201" s="1">
        <f t="shared" si="37"/>
        <v>0.91742594076375816</v>
      </c>
      <c r="AH201" s="1">
        <f t="shared" si="38"/>
        <v>22.682179578307952</v>
      </c>
      <c r="AI201" s="5">
        <f t="shared" si="39"/>
        <v>514.48127042261035</v>
      </c>
      <c r="AJ201" s="5"/>
      <c r="AK201" s="1">
        <f t="shared" si="40"/>
        <v>45.609917651784116</v>
      </c>
      <c r="AL201" s="1">
        <f t="shared" si="41"/>
        <v>0.84478398406927024</v>
      </c>
      <c r="AM201" s="1">
        <f t="shared" si="42"/>
        <v>20.88620037883998</v>
      </c>
      <c r="AN201" s="5">
        <f t="shared" si="43"/>
        <v>436.23336626505534</v>
      </c>
      <c r="AO201" s="5"/>
    </row>
    <row r="202" spans="18:41" x14ac:dyDescent="0.2">
      <c r="R202">
        <v>29.75512381454616</v>
      </c>
      <c r="S202">
        <v>194.74037932193085</v>
      </c>
      <c r="T202">
        <v>400</v>
      </c>
      <c r="V202" s="1">
        <f>(8.314*T202/S202)*(1+(V$11+$V$12/$T202+$V$13/($T202^2))/S202+(V$14+$V$15/$T202+$V$16/($T202^2))/(S202^2) + (W$11+$W$12/$T202+$W$13/($T202^2))/(S202^3)  )</f>
        <v>52.644775535323305</v>
      </c>
      <c r="W202" s="1">
        <f>(ABS(V202-$R202)/$R202)</f>
        <v>0.76926756761090187</v>
      </c>
      <c r="X202" s="1">
        <f t="shared" si="31"/>
        <v>22.889651720777145</v>
      </c>
      <c r="Y202" s="5">
        <f>(V202-R202)^2</f>
        <v>523.93615589847616</v>
      </c>
      <c r="Z202" s="5"/>
      <c r="AA202" s="1">
        <f t="shared" si="32"/>
        <v>33.300250465238776</v>
      </c>
      <c r="AB202" s="1">
        <f t="shared" si="33"/>
        <v>0.11914340107566741</v>
      </c>
      <c r="AC202" s="1">
        <f t="shared" si="34"/>
        <v>3.545126650692616</v>
      </c>
      <c r="AD202" s="5">
        <f t="shared" si="35"/>
        <v>12.567922969451045</v>
      </c>
      <c r="AE202" s="5"/>
      <c r="AF202" s="1">
        <f t="shared" si="36"/>
        <v>55.734982334326581</v>
      </c>
      <c r="AG202" s="1">
        <f t="shared" si="37"/>
        <v>0.87312217827437999</v>
      </c>
      <c r="AH202" s="1">
        <f t="shared" si="38"/>
        <v>25.979858519780421</v>
      </c>
      <c r="AI202" s="5">
        <f t="shared" si="39"/>
        <v>674.9530487078074</v>
      </c>
      <c r="AJ202" s="5"/>
      <c r="AK202" s="1">
        <f t="shared" si="40"/>
        <v>53.207526162472774</v>
      </c>
      <c r="AL202" s="1">
        <f t="shared" si="41"/>
        <v>0.78818029775636889</v>
      </c>
      <c r="AM202" s="1">
        <f t="shared" si="42"/>
        <v>23.452402347926615</v>
      </c>
      <c r="AN202" s="5">
        <f t="shared" si="43"/>
        <v>550.0151758890338</v>
      </c>
      <c r="AO202" s="5"/>
    </row>
    <row r="203" spans="18:41" x14ac:dyDescent="0.2">
      <c r="R203">
        <v>35.76743183975988</v>
      </c>
      <c r="S203">
        <v>193.05991453003369</v>
      </c>
      <c r="T203">
        <v>400</v>
      </c>
      <c r="V203" s="1">
        <f>(8.314*T203/S203)*(1+(V$11+$V$12/$T203+$V$13/($T203^2))/S203+(V$14+$V$15/$T203+$V$16/($T203^2))/(S203^2) + (W$11+$W$12/$T203+$W$13/($T203^2))/(S203^3)  )</f>
        <v>53.421304911399112</v>
      </c>
      <c r="W203" s="1">
        <f>(ABS(V203-$R203)/$R203)</f>
        <v>0.4935739627807102</v>
      </c>
      <c r="X203" s="1">
        <f t="shared" si="31"/>
        <v>17.653873071639232</v>
      </c>
      <c r="Y203" s="5">
        <f>(V203-R203)^2</f>
        <v>311.6592344295488</v>
      </c>
      <c r="Z203" s="5"/>
      <c r="AA203" s="1">
        <f t="shared" si="32"/>
        <v>33.773440999607139</v>
      </c>
      <c r="AB203" s="1">
        <f t="shared" si="33"/>
        <v>5.5748784231586218E-2</v>
      </c>
      <c r="AC203" s="1">
        <f t="shared" si="34"/>
        <v>1.9939908401527404</v>
      </c>
      <c r="AD203" s="5">
        <f t="shared" si="35"/>
        <v>3.9759994706130315</v>
      </c>
      <c r="AE203" s="5"/>
      <c r="AF203" s="1">
        <f t="shared" si="36"/>
        <v>56.546166209538661</v>
      </c>
      <c r="AG203" s="1">
        <f t="shared" si="37"/>
        <v>0.58094007036537287</v>
      </c>
      <c r="AH203" s="1">
        <f t="shared" si="38"/>
        <v>20.778734369778782</v>
      </c>
      <c r="AI203" s="5">
        <f t="shared" si="39"/>
        <v>431.75580200982603</v>
      </c>
      <c r="AJ203" s="5"/>
      <c r="AK203" s="1">
        <f t="shared" si="40"/>
        <v>53.942395396445058</v>
      </c>
      <c r="AL203" s="1">
        <f t="shared" si="41"/>
        <v>0.50814281657430826</v>
      </c>
      <c r="AM203" s="1">
        <f t="shared" si="42"/>
        <v>18.174963556685178</v>
      </c>
      <c r="AN203" s="5">
        <f t="shared" si="43"/>
        <v>330.32930028683433</v>
      </c>
      <c r="AO203" s="5"/>
    </row>
    <row r="204" spans="18:41" x14ac:dyDescent="0.2">
      <c r="R204">
        <v>27.192612380088853</v>
      </c>
      <c r="S204">
        <v>192.18002345627761</v>
      </c>
      <c r="T204">
        <v>400</v>
      </c>
      <c r="V204" s="1">
        <f>(8.314*T204/S204)*(1+(V$11+$V$12/$T204+$V$13/($T204^2))/S204+(V$14+$V$15/$T204+$V$16/($T204^2))/(S204^2) + (W$11+$W$12/$T204+$W$13/($T204^2))/(S204^3)  )</f>
        <v>53.83567638770392</v>
      </c>
      <c r="W204" s="1">
        <f>(ABS(V204-$R204)/$R204)</f>
        <v>0.97979052675070744</v>
      </c>
      <c r="X204" s="1">
        <f t="shared" si="31"/>
        <v>26.643064007615067</v>
      </c>
      <c r="Y204" s="5">
        <f>(V204-R204)^2</f>
        <v>709.85285971387339</v>
      </c>
      <c r="Z204" s="5"/>
      <c r="AA204" s="1">
        <f t="shared" si="32"/>
        <v>34.026180023136625</v>
      </c>
      <c r="AB204" s="1">
        <f t="shared" si="33"/>
        <v>0.25130235916764987</v>
      </c>
      <c r="AC204" s="1">
        <f t="shared" si="34"/>
        <v>6.8335676430477719</v>
      </c>
      <c r="AD204" s="5">
        <f t="shared" si="35"/>
        <v>46.697646732109483</v>
      </c>
      <c r="AE204" s="5"/>
      <c r="AF204" s="1">
        <f t="shared" si="36"/>
        <v>56.978864726511318</v>
      </c>
      <c r="AG204" s="1">
        <f t="shared" si="37"/>
        <v>1.0953803161711946</v>
      </c>
      <c r="AH204" s="1">
        <f t="shared" si="38"/>
        <v>29.786252346422465</v>
      </c>
      <c r="AI204" s="5">
        <f t="shared" si="39"/>
        <v>887.22082884475776</v>
      </c>
      <c r="AJ204" s="5"/>
      <c r="AK204" s="1">
        <f t="shared" si="40"/>
        <v>54.334033455477133</v>
      </c>
      <c r="AL204" s="1">
        <f t="shared" si="41"/>
        <v>0.99811745543293007</v>
      </c>
      <c r="AM204" s="1">
        <f t="shared" si="42"/>
        <v>27.14142107538828</v>
      </c>
      <c r="AN204" s="5">
        <f t="shared" si="43"/>
        <v>736.65673799153114</v>
      </c>
      <c r="AO204" s="5"/>
    </row>
    <row r="205" spans="18:41" x14ac:dyDescent="0.2">
      <c r="R205">
        <v>30.997163247507356</v>
      </c>
      <c r="S205">
        <v>185.73056714360121</v>
      </c>
      <c r="T205">
        <v>400</v>
      </c>
      <c r="V205" s="1">
        <f>(8.314*T205/S205)*(1+(V$11+$V$12/$T205+$V$13/($T205^2))/S205+(V$14+$V$15/$T205+$V$16/($T205^2))/(S205^2) + (W$11+$W$12/$T205+$W$13/($T205^2))/(S205^3)  )</f>
        <v>57.046870801261676</v>
      </c>
      <c r="W205" s="1">
        <f>(ABS(V205-$R205)/$R205)</f>
        <v>0.84039004942973661</v>
      </c>
      <c r="X205" s="1">
        <f t="shared" si="31"/>
        <v>26.04970755375432</v>
      </c>
      <c r="Y205" s="5">
        <f>(V205-R205)^2</f>
        <v>678.58726363612493</v>
      </c>
      <c r="Z205" s="5"/>
      <c r="AA205" s="1">
        <f t="shared" si="32"/>
        <v>35.99050866552561</v>
      </c>
      <c r="AB205" s="1">
        <f t="shared" si="33"/>
        <v>0.16109039972939446</v>
      </c>
      <c r="AC205" s="1">
        <f t="shared" si="34"/>
        <v>4.9933454180182544</v>
      </c>
      <c r="AD205" s="5">
        <f t="shared" si="35"/>
        <v>24.933498463643897</v>
      </c>
      <c r="AE205" s="5"/>
      <c r="AF205" s="1">
        <f t="shared" si="36"/>
        <v>60.32823406455374</v>
      </c>
      <c r="AG205" s="1">
        <f t="shared" si="37"/>
        <v>0.9462501643406046</v>
      </c>
      <c r="AH205" s="1">
        <f t="shared" si="38"/>
        <v>29.331070817046385</v>
      </c>
      <c r="AI205" s="5">
        <f t="shared" si="39"/>
        <v>860.31171527459003</v>
      </c>
      <c r="AJ205" s="5"/>
      <c r="AK205" s="1">
        <f t="shared" si="40"/>
        <v>57.357424641398609</v>
      </c>
      <c r="AL205" s="1">
        <f t="shared" si="41"/>
        <v>0.85040883204081652</v>
      </c>
      <c r="AM205" s="1">
        <f t="shared" si="42"/>
        <v>26.360261393891253</v>
      </c>
      <c r="AN205" s="5">
        <f t="shared" si="43"/>
        <v>694.86338075427363</v>
      </c>
      <c r="AO205" s="5"/>
    </row>
    <row r="206" spans="18:41" x14ac:dyDescent="0.2">
      <c r="R206">
        <v>38.209056559171003</v>
      </c>
      <c r="S206">
        <v>174.82324291709364</v>
      </c>
      <c r="T206">
        <v>400</v>
      </c>
      <c r="V206" s="1">
        <f>(8.314*T206/S206)*(1+(V$11+$V$12/$T206+$V$13/($T206^2))/S206+(V$14+$V$15/$T206+$V$16/($T206^2))/(S206^2) + (W$11+$W$12/$T206+$W$13/($T206^2))/(S206^3)  )</f>
        <v>63.2734879048257</v>
      </c>
      <c r="W206" s="1">
        <f>(ABS(V206-$R206)/$R206)</f>
        <v>0.65598142437355444</v>
      </c>
      <c r="X206" s="1">
        <f t="shared" si="31"/>
        <v>25.064431345654697</v>
      </c>
      <c r="Y206" s="5">
        <f>(V206-R206)^2</f>
        <v>628.22571868103773</v>
      </c>
      <c r="Z206" s="5"/>
      <c r="AA206" s="1">
        <f t="shared" si="32"/>
        <v>39.8298426027389</v>
      </c>
      <c r="AB206" s="1">
        <f t="shared" si="33"/>
        <v>4.2418897233380465E-2</v>
      </c>
      <c r="AC206" s="1">
        <f t="shared" si="34"/>
        <v>1.6207860435678967</v>
      </c>
      <c r="AD206" s="5">
        <f t="shared" si="35"/>
        <v>2.626947399024476</v>
      </c>
      <c r="AE206" s="5"/>
      <c r="AF206" s="1">
        <f t="shared" si="36"/>
        <v>66.803886964171909</v>
      </c>
      <c r="AG206" s="1">
        <f t="shared" si="37"/>
        <v>0.74837834220582256</v>
      </c>
      <c r="AH206" s="1">
        <f t="shared" si="38"/>
        <v>28.594830405000906</v>
      </c>
      <c r="AI206" s="5">
        <f t="shared" si="39"/>
        <v>817.6643258907643</v>
      </c>
      <c r="AJ206" s="5"/>
      <c r="AK206" s="1">
        <f t="shared" si="40"/>
        <v>63.163702948719838</v>
      </c>
      <c r="AL206" s="1">
        <f t="shared" si="41"/>
        <v>0.65310815384577137</v>
      </c>
      <c r="AM206" s="1">
        <f t="shared" si="42"/>
        <v>24.954646389548834</v>
      </c>
      <c r="AN206" s="5">
        <f t="shared" si="43"/>
        <v>622.73437642742272</v>
      </c>
      <c r="AO206" s="5"/>
    </row>
    <row r="207" spans="18:41" x14ac:dyDescent="0.2">
      <c r="R207">
        <v>34.893425790143255</v>
      </c>
      <c r="S207">
        <v>169.97056468888715</v>
      </c>
      <c r="T207">
        <v>400</v>
      </c>
      <c r="V207" s="1">
        <f>(8.314*T207/S207)*(1+(V$11+$V$12/$T207+$V$13/($T207^2))/S207+(V$14+$V$15/$T207+$V$16/($T207^2))/(S207^2) + (W$11+$W$12/$T207+$W$13/($T207^2))/(S207^3)  )</f>
        <v>66.422801618996644</v>
      </c>
      <c r="W207" s="1">
        <f>(ABS(V207-$R207)/$R207)</f>
        <v>0.90359072274754559</v>
      </c>
      <c r="X207" s="1">
        <f t="shared" si="31"/>
        <v>31.529375828853389</v>
      </c>
      <c r="Y207" s="5">
        <f>(V207-R207)^2</f>
        <v>994.1015401570844</v>
      </c>
      <c r="Z207" s="5"/>
      <c r="AA207" s="1">
        <f t="shared" si="32"/>
        <v>41.787839039149063</v>
      </c>
      <c r="AB207" s="1">
        <f t="shared" si="33"/>
        <v>0.19758487717630041</v>
      </c>
      <c r="AC207" s="1">
        <f t="shared" si="34"/>
        <v>6.8944132490058081</v>
      </c>
      <c r="AD207" s="5">
        <f t="shared" si="35"/>
        <v>47.532934048066821</v>
      </c>
      <c r="AE207" s="5"/>
      <c r="AF207" s="1">
        <f t="shared" si="36"/>
        <v>70.070022077222561</v>
      </c>
      <c r="AG207" s="1">
        <f t="shared" si="37"/>
        <v>1.008115296521445</v>
      </c>
      <c r="AH207" s="1">
        <f t="shared" si="38"/>
        <v>35.176596287079306</v>
      </c>
      <c r="AI207" s="5">
        <f t="shared" si="39"/>
        <v>1237.3929263441617</v>
      </c>
      <c r="AJ207" s="5"/>
      <c r="AK207" s="1">
        <f t="shared" si="40"/>
        <v>66.073729046595417</v>
      </c>
      <c r="AL207" s="1">
        <f t="shared" si="41"/>
        <v>0.89358675883466909</v>
      </c>
      <c r="AM207" s="1">
        <f t="shared" si="42"/>
        <v>31.180303256452163</v>
      </c>
      <c r="AN207" s="5">
        <f t="shared" si="43"/>
        <v>972.21131116432139</v>
      </c>
      <c r="AO207" s="5"/>
    </row>
    <row r="208" spans="18:41" x14ac:dyDescent="0.2">
      <c r="R208">
        <v>47.345417512363269</v>
      </c>
      <c r="S208">
        <v>165.74486099618744</v>
      </c>
      <c r="T208">
        <v>400</v>
      </c>
      <c r="V208" s="1">
        <f>(8.314*T208/S208)*(1+(V$11+$V$12/$T208+$V$13/($T208^2))/S208+(V$14+$V$15/$T208+$V$16/($T208^2))/(S208^2) + (W$11+$W$12/$T208+$W$13/($T208^2))/(S208^3)  )</f>
        <v>69.386841606624571</v>
      </c>
      <c r="W208" s="1">
        <f>(ABS(V208-$R208)/$R208)</f>
        <v>0.46554503587397117</v>
      </c>
      <c r="X208" s="1">
        <f t="shared" si="31"/>
        <v>22.041424094261302</v>
      </c>
      <c r="Y208" s="5">
        <f>(V208-R208)^2</f>
        <v>485.82437610308267</v>
      </c>
      <c r="Z208" s="5"/>
      <c r="AA208" s="1">
        <f t="shared" si="32"/>
        <v>43.640937551704468</v>
      </c>
      <c r="AB208" s="1">
        <f t="shared" si="33"/>
        <v>7.8243685562419077E-2</v>
      </c>
      <c r="AC208" s="1">
        <f t="shared" si="34"/>
        <v>3.7044799606588015</v>
      </c>
      <c r="AD208" s="5">
        <f t="shared" si="35"/>
        <v>13.723171778922636</v>
      </c>
      <c r="AE208" s="5"/>
      <c r="AF208" s="1">
        <f t="shared" si="36"/>
        <v>73.138616650460136</v>
      </c>
      <c r="AG208" s="1">
        <f t="shared" si="37"/>
        <v>0.54478765830635056</v>
      </c>
      <c r="AH208" s="1">
        <f t="shared" si="38"/>
        <v>25.793199138096867</v>
      </c>
      <c r="AI208" s="5">
        <f t="shared" si="39"/>
        <v>665.2891217775209</v>
      </c>
      <c r="AJ208" s="5"/>
      <c r="AK208" s="1">
        <f t="shared" si="40"/>
        <v>68.797057567385423</v>
      </c>
      <c r="AL208" s="1">
        <f t="shared" si="41"/>
        <v>0.45308798997116256</v>
      </c>
      <c r="AM208" s="1">
        <f t="shared" si="42"/>
        <v>21.451640055022153</v>
      </c>
      <c r="AN208" s="5">
        <f t="shared" si="43"/>
        <v>460.17286105023084</v>
      </c>
      <c r="AO208" s="5"/>
    </row>
    <row r="209" spans="18:41" x14ac:dyDescent="0.2">
      <c r="R209">
        <v>40.554828544970093</v>
      </c>
      <c r="S209">
        <v>164.42638172031454</v>
      </c>
      <c r="T209">
        <v>400</v>
      </c>
      <c r="V209" s="1">
        <f>(8.314*T209/S209)*(1+(V$11+$V$12/$T209+$V$13/($T209^2))/S209+(V$14+$V$15/$T209+$V$16/($T209^2))/(S209^2) + (W$11+$W$12/$T209+$W$13/($T209^2))/(S209^3)  )</f>
        <v>70.357545252702295</v>
      </c>
      <c r="W209" s="1">
        <f>(ABS(V209-$R209)/$R209)</f>
        <v>0.73487468143737356</v>
      </c>
      <c r="X209" s="1">
        <f t="shared" si="31"/>
        <v>29.802716707732202</v>
      </c>
      <c r="Y209" s="5">
        <f>(V209-R209)^2</f>
        <v>888.20192316134012</v>
      </c>
      <c r="Z209" s="5"/>
      <c r="AA209" s="1">
        <f t="shared" si="32"/>
        <v>44.250022373092904</v>
      </c>
      <c r="AB209" s="1">
        <f t="shared" si="33"/>
        <v>9.111600173639782E-2</v>
      </c>
      <c r="AC209" s="1">
        <f t="shared" si="34"/>
        <v>3.6951938281228109</v>
      </c>
      <c r="AD209" s="5">
        <f t="shared" si="35"/>
        <v>13.654457427396913</v>
      </c>
      <c r="AE209" s="5"/>
      <c r="AF209" s="1">
        <f t="shared" si="36"/>
        <v>74.142449636673803</v>
      </c>
      <c r="AG209" s="1">
        <f t="shared" si="37"/>
        <v>0.82820276393128756</v>
      </c>
      <c r="AH209" s="1">
        <f t="shared" si="38"/>
        <v>33.58762109170371</v>
      </c>
      <c r="AI209" s="5">
        <f t="shared" si="39"/>
        <v>1128.1282905998598</v>
      </c>
      <c r="AJ209" s="5"/>
      <c r="AK209" s="1">
        <f t="shared" si="40"/>
        <v>69.685763353704672</v>
      </c>
      <c r="AL209" s="1">
        <f t="shared" si="41"/>
        <v>0.71830989931154854</v>
      </c>
      <c r="AM209" s="1">
        <f t="shared" si="42"/>
        <v>29.13093480873458</v>
      </c>
      <c r="AN209" s="5">
        <f t="shared" si="43"/>
        <v>848.61136283074393</v>
      </c>
      <c r="AO209" s="5"/>
    </row>
    <row r="210" spans="18:41" x14ac:dyDescent="0.2">
      <c r="R210">
        <v>58.264281269858884</v>
      </c>
      <c r="S210">
        <v>155.99502104580492</v>
      </c>
      <c r="T210">
        <v>400</v>
      </c>
      <c r="V210" s="1">
        <f>(8.314*T210/S210)*(1+(V$11+$V$12/$T210+$V$13/($T210^2))/S210+(V$14+$V$15/$T210+$V$16/($T210^2))/(S210^2) + (W$11+$W$12/$T210+$W$13/($T210^2))/(S210^3)  )</f>
        <v>77.145000712154101</v>
      </c>
      <c r="W210" s="1">
        <f>(ABS(V210-$R210)/$R210)</f>
        <v>0.32405307386950533</v>
      </c>
      <c r="X210" s="1">
        <f t="shared" si="31"/>
        <v>18.880719442295216</v>
      </c>
      <c r="Y210" s="5">
        <f>(V210-R210)^2</f>
        <v>356.48156665866458</v>
      </c>
      <c r="Z210" s="5"/>
      <c r="AA210" s="1">
        <f t="shared" si="32"/>
        <v>48.539987779089294</v>
      </c>
      <c r="AB210" s="1">
        <f t="shared" si="33"/>
        <v>0.16689974163982582</v>
      </c>
      <c r="AC210" s="1">
        <f t="shared" si="34"/>
        <v>9.7242934907695897</v>
      </c>
      <c r="AD210" s="5">
        <f t="shared" si="35"/>
        <v>94.561883894623818</v>
      </c>
      <c r="AE210" s="5"/>
      <c r="AF210" s="1">
        <f t="shared" si="36"/>
        <v>81.146750708643097</v>
      </c>
      <c r="AG210" s="1">
        <f t="shared" si="37"/>
        <v>0.39273580554097914</v>
      </c>
      <c r="AH210" s="1">
        <f t="shared" si="38"/>
        <v>22.882469438784213</v>
      </c>
      <c r="AI210" s="5">
        <f t="shared" si="39"/>
        <v>523.60740761689351</v>
      </c>
      <c r="AJ210" s="5"/>
      <c r="AK210" s="1">
        <f t="shared" si="40"/>
        <v>75.858213661375316</v>
      </c>
      <c r="AL210" s="1">
        <f t="shared" si="41"/>
        <v>0.30196772375905162</v>
      </c>
      <c r="AM210" s="1">
        <f t="shared" si="42"/>
        <v>17.593932391516432</v>
      </c>
      <c r="AN210" s="5">
        <f t="shared" si="43"/>
        <v>309.54645699725114</v>
      </c>
      <c r="AO210" s="5"/>
    </row>
    <row r="211" spans="18:41" x14ac:dyDescent="0.2">
      <c r="R211">
        <v>48.288177139575268</v>
      </c>
      <c r="S211">
        <v>154.39737886932949</v>
      </c>
      <c r="T211">
        <v>400</v>
      </c>
      <c r="V211" s="1">
        <f>(8.314*T211/S211)*(1+(V$11+$V$12/$T211+$V$13/($T211^2))/S211+(V$14+$V$15/$T211+$V$16/($T211^2))/(S211^2) + (W$11+$W$12/$T211+$W$13/($T211^2))/(S211^3)  )</f>
        <v>78.555701175598159</v>
      </c>
      <c r="W211" s="1">
        <f>(ABS(V211-$R211)/$R211)</f>
        <v>0.62681024277507269</v>
      </c>
      <c r="X211" s="1">
        <f t="shared" si="31"/>
        <v>30.267524036022891</v>
      </c>
      <c r="Y211" s="5">
        <f>(V211-R211)^2</f>
        <v>916.1230112712235</v>
      </c>
      <c r="Z211" s="5"/>
      <c r="AA211" s="1">
        <f t="shared" si="32"/>
        <v>49.438527549411617</v>
      </c>
      <c r="AB211" s="1">
        <f t="shared" si="33"/>
        <v>2.3822609963331232E-2</v>
      </c>
      <c r="AC211" s="1">
        <f t="shared" si="34"/>
        <v>1.1503504098363493</v>
      </c>
      <c r="AD211" s="5">
        <f t="shared" si="35"/>
        <v>1.3233060654106568</v>
      </c>
      <c r="AE211" s="5"/>
      <c r="AF211" s="1">
        <f t="shared" si="36"/>
        <v>82.599364555078139</v>
      </c>
      <c r="AG211" s="1">
        <f t="shared" si="37"/>
        <v>0.71055047939224536</v>
      </c>
      <c r="AH211" s="1">
        <f t="shared" si="38"/>
        <v>34.311187415502872</v>
      </c>
      <c r="AI211" s="5">
        <f t="shared" si="39"/>
        <v>1177.2575818617627</v>
      </c>
      <c r="AJ211" s="5"/>
      <c r="AK211" s="1">
        <f t="shared" si="40"/>
        <v>77.132304363202721</v>
      </c>
      <c r="AL211" s="1">
        <f t="shared" si="41"/>
        <v>0.59733311407168099</v>
      </c>
      <c r="AM211" s="1">
        <f t="shared" si="42"/>
        <v>28.844127223627453</v>
      </c>
      <c r="AN211" s="5">
        <f t="shared" si="43"/>
        <v>831.98367529280631</v>
      </c>
      <c r="AO211" s="5"/>
    </row>
    <row r="212" spans="18:41" x14ac:dyDescent="0.2">
      <c r="R212">
        <v>41.735482375764342</v>
      </c>
      <c r="S212">
        <v>151.75759196524993</v>
      </c>
      <c r="T212">
        <v>400</v>
      </c>
      <c r="V212" s="1">
        <f>(8.314*T212/S212)*(1+(V$11+$V$12/$T212+$V$13/($T212^2))/S212+(V$14+$V$15/$T212+$V$16/($T212^2))/(S212^2) + (W$11+$W$12/$T212+$W$13/($T212^2))/(S212^3)  )</f>
        <v>80.983628286748754</v>
      </c>
      <c r="W212" s="1">
        <f>(ABS(V212-$R212)/$R212)</f>
        <v>0.94040235494619995</v>
      </c>
      <c r="X212" s="1">
        <f t="shared" ref="X212:X275" si="44">ABS(V212-$R212)</f>
        <v>39.248145910984412</v>
      </c>
      <c r="Y212" s="5">
        <f>(V212-R212)^2</f>
        <v>1540.4169574499224</v>
      </c>
      <c r="Z212" s="5"/>
      <c r="AA212" s="1">
        <f t="shared" ref="AA212:AA275" si="45">(8.314*T212/S212)*(1+(AA$11+$AA$12/$T212+$AA$13/($T212^2))/S212+(AA$14+$AA$15/$T212+$AA$16/($T212^2))/(S212^2) + (AB$11+$AB$12/$T212+$AB$13/($T212^2))/(S212^3)  )</f>
        <v>50.990629428533857</v>
      </c>
      <c r="AB212" s="1">
        <f t="shared" ref="AB212:AB275" si="46">(ABS(AA212-$R212)/$R212)</f>
        <v>0.22175728003910528</v>
      </c>
      <c r="AC212" s="1">
        <f t="shared" ref="AC212:AC275" si="47">ABS(AA212-$R212)</f>
        <v>9.2551470527695159</v>
      </c>
      <c r="AD212" s="5">
        <f t="shared" ref="AD212:AD275" si="48">(AA212-R212)^2</f>
        <v>85.657746968388253</v>
      </c>
      <c r="AE212" s="5"/>
      <c r="AF212" s="1">
        <f t="shared" ref="AF212:AF275" si="49">(8.314*T212/S212)*(1+(AF$11+$AF$12/$T212+$AF$13/($T212^2))/S212+(AF$14+$AF$15/$T212+$AF$16/($T212^2))/(S212^2) + (AG$11+$AG$12/$T212+$AG$13/($T212^2))/(S212^3)  )</f>
        <v>85.096972543055941</v>
      </c>
      <c r="AG212" s="1">
        <f t="shared" ref="AG212:AG275" si="50">(ABS(AF212-$R212)/$R212)</f>
        <v>1.0389598418172705</v>
      </c>
      <c r="AH212" s="1">
        <f t="shared" ref="AH212:AH275" si="51">ABS(AF212-$R212)</f>
        <v>43.361490167291599</v>
      </c>
      <c r="AI212" s="5">
        <f t="shared" ref="AI212:AI275" si="52">(AF212-R212)^2</f>
        <v>1880.218829528126</v>
      </c>
      <c r="AJ212" s="5"/>
      <c r="AK212" s="1">
        <f t="shared" ref="AK212:AK275" si="53">(8.314*T212/S212)*(1+(AK$11+$AK$12/$T212+$AK$13/($T212^2))/S212+(AK$14+$AK$15/$T212+$AK$16/($T212^2))/(S212^2) + (AL$11+$AL$12/$T212+$AL$13/($T212^2))/(S212^3)  )</f>
        <v>79.318356535300168</v>
      </c>
      <c r="AL212" s="1">
        <f t="shared" ref="AL212:AL275" si="54">(ABS(AK212-$R212)/$R212)</f>
        <v>0.90050173186353488</v>
      </c>
      <c r="AM212" s="1">
        <f t="shared" ref="AM212:AM275" si="55">ABS(AK212-$R212)</f>
        <v>37.582874159535827</v>
      </c>
      <c r="AN212" s="5">
        <f t="shared" ref="AN212:AN275" si="56">(AK212-R212)^2</f>
        <v>1412.4724300915057</v>
      </c>
      <c r="AO212" s="5"/>
    </row>
    <row r="213" spans="18:41" x14ac:dyDescent="0.2">
      <c r="R213">
        <v>51.700855236515174</v>
      </c>
      <c r="S213">
        <v>144.73209760693311</v>
      </c>
      <c r="T213">
        <v>400</v>
      </c>
      <c r="V213" s="1">
        <f>(8.314*T213/S213)*(1+(V$11+$V$12/$T213+$V$13/($T213^2))/S213+(V$14+$V$15/$T213+$V$16/($T213^2))/(S213^2) + (W$11+$W$12/$T213+$W$13/($T213^2))/(S213^3)  )</f>
        <v>88.098565270797721</v>
      </c>
      <c r="W213" s="1">
        <f>(ABS(V213-$R213)/$R213)</f>
        <v>0.70400595633813901</v>
      </c>
      <c r="X213" s="1">
        <f t="shared" si="44"/>
        <v>36.397710034282547</v>
      </c>
      <c r="Y213" s="5">
        <f>(V213-R213)^2</f>
        <v>1324.7932957397124</v>
      </c>
      <c r="Z213" s="5"/>
      <c r="AA213" s="1">
        <f t="shared" si="45"/>
        <v>55.580470265994428</v>
      </c>
      <c r="AB213" s="1">
        <f t="shared" si="46"/>
        <v>7.5039668332975026E-2</v>
      </c>
      <c r="AC213" s="1">
        <f t="shared" si="47"/>
        <v>3.879615029479254</v>
      </c>
      <c r="AD213" s="5">
        <f t="shared" si="48"/>
        <v>15.051412776961312</v>
      </c>
      <c r="AE213" s="5"/>
      <c r="AF213" s="1">
        <f t="shared" si="49"/>
        <v>92.398853996231864</v>
      </c>
      <c r="AG213" s="1">
        <f t="shared" si="50"/>
        <v>0.78718231204370082</v>
      </c>
      <c r="AH213" s="1">
        <f t="shared" si="51"/>
        <v>40.69799875971669</v>
      </c>
      <c r="AI213" s="5">
        <f t="shared" si="52"/>
        <v>1656.3271030459011</v>
      </c>
      <c r="AJ213" s="5"/>
      <c r="AK213" s="1">
        <f t="shared" si="53"/>
        <v>85.677527552500436</v>
      </c>
      <c r="AL213" s="1">
        <f t="shared" si="54"/>
        <v>0.65717814841848665</v>
      </c>
      <c r="AM213" s="1">
        <f t="shared" si="55"/>
        <v>33.976672315985262</v>
      </c>
      <c r="AN213" s="5">
        <f t="shared" si="56"/>
        <v>1154.4142616678394</v>
      </c>
      <c r="AO213" s="5"/>
    </row>
    <row r="214" spans="18:41" x14ac:dyDescent="0.2">
      <c r="R214">
        <v>60.063377870622595</v>
      </c>
      <c r="S214">
        <v>142.76720703288046</v>
      </c>
      <c r="T214">
        <v>400</v>
      </c>
      <c r="V214" s="1">
        <f>(8.314*T214/S214)*(1+(V$11+$V$12/$T214+$V$13/($T214^2))/S214+(V$14+$V$15/$T214+$V$16/($T214^2))/(S214^2) + (W$11+$W$12/$T214+$W$13/($T214^2))/(S214^3)  )</f>
        <v>90.277857410022406</v>
      </c>
      <c r="W214" s="1">
        <f>(ABS(V214-$R214)/$R214)</f>
        <v>0.50304329544172899</v>
      </c>
      <c r="X214" s="1">
        <f t="shared" si="44"/>
        <v>30.214479539399811</v>
      </c>
      <c r="Y214" s="5">
        <f>(V214-R214)^2</f>
        <v>912.91477383680979</v>
      </c>
      <c r="Z214" s="5"/>
      <c r="AA214" s="1">
        <f t="shared" si="45"/>
        <v>56.998781930656634</v>
      </c>
      <c r="AB214" s="1">
        <f t="shared" si="46"/>
        <v>5.1022703827399561E-2</v>
      </c>
      <c r="AC214" s="1">
        <f t="shared" si="47"/>
        <v>3.0645959399659617</v>
      </c>
      <c r="AD214" s="5">
        <f t="shared" si="48"/>
        <v>9.391748275255857</v>
      </c>
      <c r="AE214" s="5"/>
      <c r="AF214" s="1">
        <f t="shared" si="49"/>
        <v>94.630457382208618</v>
      </c>
      <c r="AG214" s="1">
        <f t="shared" si="50"/>
        <v>0.57551008180132701</v>
      </c>
      <c r="AH214" s="1">
        <f t="shared" si="51"/>
        <v>34.567079511586023</v>
      </c>
      <c r="AI214" s="5">
        <f t="shared" si="52"/>
        <v>1194.8829859603102</v>
      </c>
      <c r="AJ214" s="5"/>
      <c r="AK214" s="1">
        <f t="shared" si="53"/>
        <v>87.612014743264766</v>
      </c>
      <c r="AL214" s="1">
        <f t="shared" si="54"/>
        <v>0.45865946687151599</v>
      </c>
      <c r="AM214" s="1">
        <f t="shared" si="55"/>
        <v>27.54863687264217</v>
      </c>
      <c r="AN214" s="5">
        <f t="shared" si="56"/>
        <v>758.92739354069977</v>
      </c>
      <c r="AO214" s="5"/>
    </row>
    <row r="215" spans="18:41" x14ac:dyDescent="0.2">
      <c r="R215">
        <v>71.542628016725075</v>
      </c>
      <c r="S215">
        <v>137.34180717504438</v>
      </c>
      <c r="T215">
        <v>400</v>
      </c>
      <c r="V215" s="1">
        <f>(8.314*T215/S215)*(1+(V$11+$V$12/$T215+$V$13/($T215^2))/S215+(V$14+$V$15/$T215+$V$16/($T215^2))/(S215^2) + (W$11+$W$12/$T215+$W$13/($T215^2))/(S215^3)  )</f>
        <v>96.789039809025397</v>
      </c>
      <c r="W215" s="1">
        <f>(ABS(V215-$R215)/$R215)</f>
        <v>0.35288627902232317</v>
      </c>
      <c r="X215" s="1">
        <f t="shared" si="44"/>
        <v>25.246411792300322</v>
      </c>
      <c r="Y215" s="5">
        <f>(V215-R215)^2</f>
        <v>637.38130838640075</v>
      </c>
      <c r="Z215" s="5"/>
      <c r="AA215" s="1">
        <f t="shared" si="45"/>
        <v>61.27128317510634</v>
      </c>
      <c r="AB215" s="1">
        <f t="shared" si="46"/>
        <v>0.14356957699705303</v>
      </c>
      <c r="AC215" s="1">
        <f t="shared" si="47"/>
        <v>10.271344841618735</v>
      </c>
      <c r="AD215" s="5">
        <f t="shared" si="48"/>
        <v>105.50052485544779</v>
      </c>
      <c r="AE215" s="5"/>
      <c r="AF215" s="1">
        <f t="shared" si="49"/>
        <v>101.28481830745478</v>
      </c>
      <c r="AG215" s="1">
        <f t="shared" si="50"/>
        <v>0.41572683468905625</v>
      </c>
      <c r="AH215" s="1">
        <f t="shared" si="51"/>
        <v>29.74219029072971</v>
      </c>
      <c r="AI215" s="5">
        <f t="shared" si="52"/>
        <v>884.59788328997661</v>
      </c>
      <c r="AJ215" s="5"/>
      <c r="AK215" s="1">
        <f t="shared" si="53"/>
        <v>93.357039011223051</v>
      </c>
      <c r="AL215" s="1">
        <f t="shared" si="54"/>
        <v>0.30491486822930591</v>
      </c>
      <c r="AM215" s="1">
        <f t="shared" si="55"/>
        <v>21.814410994497976</v>
      </c>
      <c r="AN215" s="5">
        <f t="shared" si="56"/>
        <v>475.86852703687418</v>
      </c>
      <c r="AO215" s="5"/>
    </row>
    <row r="216" spans="18:41" x14ac:dyDescent="0.2">
      <c r="R216">
        <v>52.007938273780113</v>
      </c>
      <c r="S216">
        <v>137.06682884008541</v>
      </c>
      <c r="T216">
        <v>400</v>
      </c>
      <c r="V216" s="1">
        <f>(8.314*T216/S216)*(1+(V$11+$V$12/$T216+$V$13/($T216^2))/S216+(V$14+$V$15/$T216+$V$16/($T216^2))/(S216^2) + (W$11+$W$12/$T216+$W$13/($T216^2))/(S216^3)  )</f>
        <v>97.139875536331758</v>
      </c>
      <c r="W216" s="1">
        <f>(ABS(V216-$R216)/$R216)</f>
        <v>0.86778939447605419</v>
      </c>
      <c r="X216" s="1">
        <f t="shared" si="44"/>
        <v>45.131937262551645</v>
      </c>
      <c r="Y216" s="5">
        <f>(V216-R216)^2</f>
        <v>2036.8917610708977</v>
      </c>
      <c r="Z216" s="5"/>
      <c r="AA216" s="1">
        <f t="shared" si="45"/>
        <v>61.502981729473497</v>
      </c>
      <c r="AB216" s="1">
        <f t="shared" si="46"/>
        <v>0.18256911869318085</v>
      </c>
      <c r="AC216" s="1">
        <f t="shared" si="47"/>
        <v>9.4950434556933843</v>
      </c>
      <c r="AD216" s="5">
        <f t="shared" si="48"/>
        <v>90.155850225505759</v>
      </c>
      <c r="AE216" s="5"/>
      <c r="AF216" s="1">
        <f t="shared" si="49"/>
        <v>101.64282752645317</v>
      </c>
      <c r="AG216" s="1">
        <f t="shared" si="50"/>
        <v>0.95437140752215843</v>
      </c>
      <c r="AH216" s="1">
        <f t="shared" si="51"/>
        <v>49.634889252673062</v>
      </c>
      <c r="AI216" s="5">
        <f t="shared" si="52"/>
        <v>2463.6222311251199</v>
      </c>
      <c r="AJ216" s="5"/>
      <c r="AK216" s="1">
        <f t="shared" si="53"/>
        <v>93.665171042688073</v>
      </c>
      <c r="AL216" s="1">
        <f t="shared" si="54"/>
        <v>0.80097835352780211</v>
      </c>
      <c r="AM216" s="1">
        <f t="shared" si="55"/>
        <v>41.65723276890796</v>
      </c>
      <c r="AN216" s="5">
        <f t="shared" si="56"/>
        <v>1735.3250419629792</v>
      </c>
      <c r="AO216" s="5"/>
    </row>
    <row r="217" spans="18:41" x14ac:dyDescent="0.2">
      <c r="R217">
        <v>72.789697492580103</v>
      </c>
      <c r="S217">
        <v>130.44361357373086</v>
      </c>
      <c r="T217">
        <v>400</v>
      </c>
      <c r="V217" s="1">
        <f>(8.314*T217/S217)*(1+(V$11+$V$12/$T217+$V$13/($T217^2))/S217+(V$14+$V$15/$T217+$V$16/($T217^2))/(S217^2) + (W$11+$W$12/$T217+$W$13/($T217^2))/(S217^3)  )</f>
        <v>106.27932690557374</v>
      </c>
      <c r="W217" s="1">
        <f>(ABS(V217-$R217)/$R217)</f>
        <v>0.46008749268957244</v>
      </c>
      <c r="X217" s="1">
        <f t="shared" si="44"/>
        <v>33.489629412993636</v>
      </c>
      <c r="Y217" s="5">
        <f>(V217-R217)^2</f>
        <v>1121.5552782196485</v>
      </c>
      <c r="Z217" s="5"/>
      <c r="AA217" s="1">
        <f t="shared" si="45"/>
        <v>67.592350601124537</v>
      </c>
      <c r="AB217" s="1">
        <f t="shared" si="46"/>
        <v>7.1402232328075882E-2</v>
      </c>
      <c r="AC217" s="1">
        <f t="shared" si="47"/>
        <v>5.1973468914555667</v>
      </c>
      <c r="AD217" s="5">
        <f t="shared" si="48"/>
        <v>27.012414710122844</v>
      </c>
      <c r="AE217" s="5"/>
      <c r="AF217" s="1">
        <f t="shared" si="49"/>
        <v>110.95067076061844</v>
      </c>
      <c r="AG217" s="1">
        <f t="shared" si="50"/>
        <v>0.52426338592667343</v>
      </c>
      <c r="AH217" s="1">
        <f t="shared" si="51"/>
        <v>38.160973268038333</v>
      </c>
      <c r="AI217" s="5">
        <f t="shared" si="52"/>
        <v>1456.2598807639363</v>
      </c>
      <c r="AJ217" s="5"/>
      <c r="AK217" s="1">
        <f t="shared" si="53"/>
        <v>101.64434830220482</v>
      </c>
      <c r="AL217" s="1">
        <f t="shared" si="54"/>
        <v>0.39641119284176235</v>
      </c>
      <c r="AM217" s="1">
        <f t="shared" si="55"/>
        <v>28.854650809624715</v>
      </c>
      <c r="AN217" s="5">
        <f t="shared" si="56"/>
        <v>832.59087334537628</v>
      </c>
      <c r="AO217" s="5"/>
    </row>
    <row r="218" spans="18:41" x14ac:dyDescent="0.2">
      <c r="R218">
        <v>65.083120791025721</v>
      </c>
      <c r="S218">
        <v>126.83034546748839</v>
      </c>
      <c r="T218">
        <v>400</v>
      </c>
      <c r="V218" s="1">
        <f>(8.314*T218/S218)*(1+(V$11+$V$12/$T218+$V$13/($T218^2))/S218+(V$14+$V$15/$T218+$V$16/($T218^2))/(S218^2) + (W$11+$W$12/$T218+$W$13/($T218^2))/(S218^3)  )</f>
        <v>111.88972345692348</v>
      </c>
      <c r="W218" s="1">
        <f>(ABS(V218-$R218)/$R218)</f>
        <v>0.71918190303424867</v>
      </c>
      <c r="X218" s="1">
        <f t="shared" si="44"/>
        <v>46.806602665897756</v>
      </c>
      <c r="Y218" s="5">
        <f>(V218-R218)^2</f>
        <v>2190.8580531232269</v>
      </c>
      <c r="Z218" s="5"/>
      <c r="AA218" s="1">
        <f t="shared" si="45"/>
        <v>71.381233910760869</v>
      </c>
      <c r="AB218" s="1">
        <f t="shared" si="46"/>
        <v>9.6770299936256174E-2</v>
      </c>
      <c r="AC218" s="1">
        <f t="shared" si="47"/>
        <v>6.2981131197351488</v>
      </c>
      <c r="AD218" s="5">
        <f t="shared" si="48"/>
        <v>39.666228868980006</v>
      </c>
      <c r="AE218" s="5"/>
      <c r="AF218" s="1">
        <f t="shared" si="49"/>
        <v>116.64767505686794</v>
      </c>
      <c r="AG218" s="1">
        <f t="shared" si="50"/>
        <v>0.79228767212024087</v>
      </c>
      <c r="AH218" s="1">
        <f t="shared" si="51"/>
        <v>51.564554265842219</v>
      </c>
      <c r="AI218" s="5">
        <f t="shared" si="52"/>
        <v>2658.903256634987</v>
      </c>
      <c r="AJ218" s="5"/>
      <c r="AK218" s="1">
        <f t="shared" si="53"/>
        <v>106.49971440319959</v>
      </c>
      <c r="AL218" s="1">
        <f t="shared" si="54"/>
        <v>0.63636459206001661</v>
      </c>
      <c r="AM218" s="1">
        <f t="shared" si="55"/>
        <v>41.41659361217387</v>
      </c>
      <c r="AN218" s="5">
        <f t="shared" si="56"/>
        <v>1715.3342264359615</v>
      </c>
      <c r="AO218" s="5"/>
    </row>
    <row r="219" spans="18:41" x14ac:dyDescent="0.2">
      <c r="R219">
        <v>63.544873693537312</v>
      </c>
      <c r="S219">
        <v>125.7761737330873</v>
      </c>
      <c r="T219">
        <v>400</v>
      </c>
      <c r="V219" s="1">
        <f>(8.314*T219/S219)*(1+(V$11+$V$12/$T219+$V$13/($T219^2))/S219+(V$14+$V$15/$T219+$V$16/($T219^2))/(S219^2) + (W$11+$W$12/$T219+$W$13/($T219^2))/(S219^3)  )</f>
        <v>113.62033531059741</v>
      </c>
      <c r="W219" s="1">
        <f>(ABS(V219-$R219)/$R219)</f>
        <v>0.78803306555557617</v>
      </c>
      <c r="X219" s="1">
        <f t="shared" si="44"/>
        <v>50.0754616170601</v>
      </c>
      <c r="Y219" s="5">
        <f>(V219-R219)^2</f>
        <v>2507.5518561616591</v>
      </c>
      <c r="Z219" s="5"/>
      <c r="AA219" s="1">
        <f t="shared" si="45"/>
        <v>72.557724874563775</v>
      </c>
      <c r="AB219" s="1">
        <f t="shared" si="46"/>
        <v>0.14183443379702704</v>
      </c>
      <c r="AC219" s="1">
        <f t="shared" si="47"/>
        <v>9.0128511810264627</v>
      </c>
      <c r="AD219" s="5">
        <f t="shared" si="48"/>
        <v>81.231486411330096</v>
      </c>
      <c r="AE219" s="5"/>
      <c r="AF219" s="1">
        <f t="shared" si="49"/>
        <v>118.40256879651314</v>
      </c>
      <c r="AG219" s="1">
        <f t="shared" si="50"/>
        <v>0.86329064666242306</v>
      </c>
      <c r="AH219" s="1">
        <f t="shared" si="51"/>
        <v>54.857695102975825</v>
      </c>
      <c r="AI219" s="5">
        <f t="shared" si="52"/>
        <v>3009.3667120110576</v>
      </c>
      <c r="AJ219" s="5"/>
      <c r="AK219" s="1">
        <f t="shared" si="53"/>
        <v>107.9913098575028</v>
      </c>
      <c r="AL219" s="1">
        <f t="shared" si="54"/>
        <v>0.69944959491651038</v>
      </c>
      <c r="AM219" s="1">
        <f t="shared" si="55"/>
        <v>44.446436163965487</v>
      </c>
      <c r="AN219" s="5">
        <f t="shared" si="56"/>
        <v>1975.4856876774591</v>
      </c>
      <c r="AO219" s="5"/>
    </row>
    <row r="220" spans="18:41" x14ac:dyDescent="0.2">
      <c r="R220">
        <v>99.205808554440566</v>
      </c>
      <c r="S220">
        <v>119.32284835201496</v>
      </c>
      <c r="T220">
        <v>400</v>
      </c>
      <c r="V220" s="1">
        <f>(8.314*T220/S220)*(1+(V$11+$V$12/$T220+$V$13/($T220^2))/S220+(V$14+$V$15/$T220+$V$16/($T220^2))/(S220^2) + (W$11+$W$12/$T220+$W$13/($T220^2))/(S220^3)  )</f>
        <v>125.26362432268104</v>
      </c>
      <c r="W220" s="1">
        <f>(ABS(V220-$R220)/$R220)</f>
        <v>0.26266421440374516</v>
      </c>
      <c r="X220" s="1">
        <f t="shared" si="44"/>
        <v>26.057815768240474</v>
      </c>
      <c r="Y220" s="5">
        <f>(V220-R220)^2</f>
        <v>679.00976261156188</v>
      </c>
      <c r="Z220" s="5"/>
      <c r="AA220" s="1">
        <f t="shared" si="45"/>
        <v>80.567008948779133</v>
      </c>
      <c r="AB220" s="1">
        <f t="shared" si="46"/>
        <v>0.18788012392876302</v>
      </c>
      <c r="AC220" s="1">
        <f t="shared" si="47"/>
        <v>18.638799605661433</v>
      </c>
      <c r="AD220" s="5">
        <f t="shared" si="48"/>
        <v>347.4048507400048</v>
      </c>
      <c r="AE220" s="5"/>
      <c r="AF220" s="1">
        <f t="shared" si="49"/>
        <v>130.18123368040401</v>
      </c>
      <c r="AG220" s="1">
        <f t="shared" si="50"/>
        <v>0.312233986873513</v>
      </c>
      <c r="AH220" s="1">
        <f t="shared" si="51"/>
        <v>30.97542512596344</v>
      </c>
      <c r="AI220" s="5">
        <f t="shared" si="52"/>
        <v>959.47696173416716</v>
      </c>
      <c r="AJ220" s="5"/>
      <c r="AK220" s="1">
        <f t="shared" si="53"/>
        <v>117.95740149388116</v>
      </c>
      <c r="AL220" s="1">
        <f t="shared" si="54"/>
        <v>0.18901708692944527</v>
      </c>
      <c r="AM220" s="1">
        <f t="shared" si="55"/>
        <v>18.751592939440599</v>
      </c>
      <c r="AN220" s="5">
        <f t="shared" si="56"/>
        <v>351.62223776647852</v>
      </c>
      <c r="AO220" s="5"/>
    </row>
    <row r="221" spans="18:41" x14ac:dyDescent="0.2">
      <c r="R221">
        <v>88.379885741349455</v>
      </c>
      <c r="S221">
        <v>118.82979429093911</v>
      </c>
      <c r="T221">
        <v>400</v>
      </c>
      <c r="V221" s="1">
        <f>(8.314*T221/S221)*(1+(V$11+$V$12/$T221+$V$13/($T221^2))/S221+(V$14+$V$15/$T221+$V$16/($T221^2))/(S221^2) + (W$11+$W$12/$T221+$W$13/($T221^2))/(S221^3)  )</f>
        <v>126.23462528031958</v>
      </c>
      <c r="W221" s="1">
        <f>(ABS(V221-$R221)/$R221)</f>
        <v>0.4283184937549584</v>
      </c>
      <c r="X221" s="1">
        <f t="shared" si="44"/>
        <v>37.854739538970122</v>
      </c>
      <c r="Y221" s="5">
        <f>(V221-R221)^2</f>
        <v>1432.9813055632678</v>
      </c>
      <c r="Z221" s="5"/>
      <c r="AA221" s="1">
        <f t="shared" si="45"/>
        <v>81.24227859068445</v>
      </c>
      <c r="AB221" s="1">
        <f t="shared" si="46"/>
        <v>8.0760538337351584E-2</v>
      </c>
      <c r="AC221" s="1">
        <f t="shared" si="47"/>
        <v>7.137607150665005</v>
      </c>
      <c r="AD221" s="5">
        <f t="shared" si="48"/>
        <v>50.94543583722421</v>
      </c>
      <c r="AE221" s="5"/>
      <c r="AF221" s="1">
        <f t="shared" si="49"/>
        <v>131.16142675691077</v>
      </c>
      <c r="AG221" s="1">
        <f t="shared" si="50"/>
        <v>0.48406422634178092</v>
      </c>
      <c r="AH221" s="1">
        <f t="shared" si="51"/>
        <v>42.781541015561316</v>
      </c>
      <c r="AI221" s="5">
        <f t="shared" si="52"/>
        <v>1830.2602516661552</v>
      </c>
      <c r="AJ221" s="5"/>
      <c r="AK221" s="1">
        <f t="shared" si="53"/>
        <v>118.7834187949608</v>
      </c>
      <c r="AL221" s="1">
        <f t="shared" si="54"/>
        <v>0.34400964425988989</v>
      </c>
      <c r="AM221" s="1">
        <f t="shared" si="55"/>
        <v>30.403533053611341</v>
      </c>
      <c r="AN221" s="5">
        <f t="shared" si="56"/>
        <v>924.37482214203737</v>
      </c>
      <c r="AO221" s="5"/>
    </row>
    <row r="222" spans="18:41" x14ac:dyDescent="0.2">
      <c r="R222">
        <v>77.300229649211602</v>
      </c>
      <c r="S222">
        <v>117.97520687300242</v>
      </c>
      <c r="T222">
        <v>400</v>
      </c>
      <c r="V222" s="1">
        <f>(8.314*T222/S222)*(1+(V$11+$V$12/$T222+$V$13/($T222^2))/S222+(V$14+$V$15/$T222+$V$16/($T222^2))/(S222^2) + (W$11+$W$12/$T222+$W$13/($T222^2))/(S222^3)  )</f>
        <v>127.94762362980079</v>
      </c>
      <c r="W222" s="1">
        <f>(ABS(V222-$R222)/$R222)</f>
        <v>0.65520366770483129</v>
      </c>
      <c r="X222" s="1">
        <f t="shared" si="44"/>
        <v>50.647393980589186</v>
      </c>
      <c r="Y222" s="5">
        <f>(V222-R222)^2</f>
        <v>2565.1585170250219</v>
      </c>
      <c r="Z222" s="5"/>
      <c r="AA222" s="1">
        <f t="shared" si="45"/>
        <v>82.436284136412851</v>
      </c>
      <c r="AB222" s="1">
        <f t="shared" si="46"/>
        <v>6.6442939568338438E-2</v>
      </c>
      <c r="AC222" s="1">
        <f t="shared" si="47"/>
        <v>5.1360544872012497</v>
      </c>
      <c r="AD222" s="5">
        <f t="shared" si="48"/>
        <v>26.379055695500092</v>
      </c>
      <c r="AE222" s="5"/>
      <c r="AF222" s="1">
        <f t="shared" si="49"/>
        <v>132.88989146271439</v>
      </c>
      <c r="AG222" s="1">
        <f t="shared" si="50"/>
        <v>0.71913967223342856</v>
      </c>
      <c r="AH222" s="1">
        <f t="shared" si="51"/>
        <v>55.589661813502786</v>
      </c>
      <c r="AI222" s="5">
        <f t="shared" si="52"/>
        <v>3090.2105005396097</v>
      </c>
      <c r="AJ222" s="5"/>
      <c r="AK222" s="1">
        <f t="shared" si="53"/>
        <v>120.23884014040598</v>
      </c>
      <c r="AL222" s="1">
        <f t="shared" si="54"/>
        <v>0.55547843371293681</v>
      </c>
      <c r="AM222" s="1">
        <f t="shared" si="55"/>
        <v>42.938610491194382</v>
      </c>
      <c r="AN222" s="5">
        <f t="shared" si="56"/>
        <v>1843.7242709145082</v>
      </c>
      <c r="AO222" s="5"/>
    </row>
    <row r="223" spans="18:41" x14ac:dyDescent="0.2">
      <c r="R223">
        <v>75.246609501810056</v>
      </c>
      <c r="S223">
        <v>116.06100085558701</v>
      </c>
      <c r="T223">
        <v>400</v>
      </c>
      <c r="V223" s="1">
        <f>(8.314*T223/S223)*(1+(V$11+$V$12/$T223+$V$13/($T223^2))/S223+(V$14+$V$15/$T223+$V$16/($T223^2))/(S223^2) + (W$11+$W$12/$T223+$W$13/($T223^2))/(S223^3)  )</f>
        <v>131.9283531715661</v>
      </c>
      <c r="W223" s="1">
        <f>(ABS(V223-$R223)/$R223)</f>
        <v>0.75327970316579607</v>
      </c>
      <c r="X223" s="1">
        <f t="shared" si="44"/>
        <v>56.681743669756045</v>
      </c>
      <c r="Y223" s="5">
        <f>(V223-R223)^2</f>
        <v>3212.8200654439297</v>
      </c>
      <c r="Z223" s="5"/>
      <c r="AA223" s="1">
        <f t="shared" si="45"/>
        <v>85.224318279870161</v>
      </c>
      <c r="AB223" s="1">
        <f t="shared" si="46"/>
        <v>0.13260011107636804</v>
      </c>
      <c r="AC223" s="1">
        <f t="shared" si="47"/>
        <v>9.977708778060105</v>
      </c>
      <c r="AD223" s="5">
        <f t="shared" si="48"/>
        <v>99.554672459777677</v>
      </c>
      <c r="AE223" s="5"/>
      <c r="AF223" s="1">
        <f t="shared" si="49"/>
        <v>136.90294696680749</v>
      </c>
      <c r="AG223" s="1">
        <f t="shared" si="50"/>
        <v>0.81939024061295807</v>
      </c>
      <c r="AH223" s="1">
        <f t="shared" si="51"/>
        <v>61.656337464997435</v>
      </c>
      <c r="AI223" s="5">
        <f t="shared" si="52"/>
        <v>3801.5039495976462</v>
      </c>
      <c r="AJ223" s="5"/>
      <c r="AK223" s="1">
        <f t="shared" si="53"/>
        <v>123.6123656220711</v>
      </c>
      <c r="AL223" s="1">
        <f t="shared" si="54"/>
        <v>0.64276326123501426</v>
      </c>
      <c r="AM223" s="1">
        <f t="shared" si="55"/>
        <v>48.36575612026104</v>
      </c>
      <c r="AN223" s="5">
        <f t="shared" si="56"/>
        <v>2339.2463650845684</v>
      </c>
      <c r="AO223" s="5"/>
    </row>
    <row r="224" spans="18:41" x14ac:dyDescent="0.2">
      <c r="R224">
        <v>113.09198817161869</v>
      </c>
      <c r="S224">
        <v>115.2945780728765</v>
      </c>
      <c r="T224">
        <v>400</v>
      </c>
      <c r="V224" s="1">
        <f>(8.314*T224/S224)*(1+(V$11+$V$12/$T224+$V$13/($T224^2))/S224+(V$14+$V$15/$T224+$V$16/($T224^2))/(S224^2) + (W$11+$W$12/$T224+$W$13/($T224^2))/(S224^3)  )</f>
        <v>133.58040111507739</v>
      </c>
      <c r="W224" s="1">
        <f>(ABS(V224-$R224)/$R224)</f>
        <v>0.18116590993490397</v>
      </c>
      <c r="X224" s="1">
        <f t="shared" si="44"/>
        <v>20.488412943458698</v>
      </c>
      <c r="Y224" s="5">
        <f>(V224-R224)^2</f>
        <v>419.77506494168591</v>
      </c>
      <c r="Z224" s="5"/>
      <c r="AA224" s="1">
        <f t="shared" si="45"/>
        <v>86.386837625223578</v>
      </c>
      <c r="AB224" s="1">
        <f t="shared" si="46"/>
        <v>0.23613653785862951</v>
      </c>
      <c r="AC224" s="1">
        <f t="shared" si="47"/>
        <v>26.705150546395117</v>
      </c>
      <c r="AD224" s="5">
        <f t="shared" si="48"/>
        <v>713.1650657056274</v>
      </c>
      <c r="AE224" s="5"/>
      <c r="AF224" s="1">
        <f t="shared" si="49"/>
        <v>138.56696248684074</v>
      </c>
      <c r="AG224" s="1">
        <f t="shared" si="50"/>
        <v>0.22525887754810189</v>
      </c>
      <c r="AH224" s="1">
        <f t="shared" si="51"/>
        <v>25.474974315222042</v>
      </c>
      <c r="AI224" s="5">
        <f t="shared" si="52"/>
        <v>648.97431636122269</v>
      </c>
      <c r="AJ224" s="5"/>
      <c r="AK224" s="1">
        <f t="shared" si="53"/>
        <v>125.0089818537691</v>
      </c>
      <c r="AL224" s="1">
        <f t="shared" si="54"/>
        <v>0.10537434061258344</v>
      </c>
      <c r="AM224" s="1">
        <f t="shared" si="55"/>
        <v>11.916993682150405</v>
      </c>
      <c r="AN224" s="5">
        <f t="shared" si="56"/>
        <v>142.01473842041267</v>
      </c>
      <c r="AO224" s="5"/>
    </row>
    <row r="225" spans="18:41" x14ac:dyDescent="0.2">
      <c r="R225">
        <v>103.8764614112263</v>
      </c>
      <c r="S225">
        <v>113.42552658390393</v>
      </c>
      <c r="T225">
        <v>400</v>
      </c>
      <c r="V225" s="1">
        <f>(8.314*T225/S225)*(1+(V$11+$V$12/$T225+$V$13/($T225^2))/S225+(V$14+$V$15/$T225+$V$16/($T225^2))/(S225^2) + (W$11+$W$12/$T225+$W$13/($T225^2))/(S225^3)  )</f>
        <v>137.7569846076953</v>
      </c>
      <c r="W225" s="1">
        <f>(ABS(V225-$R225)/$R225)</f>
        <v>0.32616169954367941</v>
      </c>
      <c r="X225" s="1">
        <f t="shared" si="44"/>
        <v>33.880523196468999</v>
      </c>
      <c r="Y225" s="5">
        <f>(V225-R225)^2</f>
        <v>1147.8898520664738</v>
      </c>
      <c r="Z225" s="5"/>
      <c r="AA225" s="1">
        <f t="shared" si="45"/>
        <v>89.339984948923131</v>
      </c>
      <c r="AB225" s="1">
        <f t="shared" si="46"/>
        <v>0.13994004286260911</v>
      </c>
      <c r="AC225" s="1">
        <f t="shared" si="47"/>
        <v>14.53647646230317</v>
      </c>
      <c r="AD225" s="5">
        <f t="shared" si="48"/>
        <v>211.30914793909409</v>
      </c>
      <c r="AE225" s="5"/>
      <c r="AF225" s="1">
        <f t="shared" si="49"/>
        <v>142.77013643318602</v>
      </c>
      <c r="AG225" s="1">
        <f t="shared" si="50"/>
        <v>0.37442240998167409</v>
      </c>
      <c r="AH225" s="1">
        <f t="shared" si="51"/>
        <v>38.893675021959723</v>
      </c>
      <c r="AI225" s="5">
        <f t="shared" si="52"/>
        <v>1512.7179567138137</v>
      </c>
      <c r="AJ225" s="5"/>
      <c r="AK225" s="1">
        <f t="shared" si="53"/>
        <v>128.53119002221911</v>
      </c>
      <c r="AL225" s="1">
        <f t="shared" si="54"/>
        <v>0.2373466353786314</v>
      </c>
      <c r="AM225" s="1">
        <f t="shared" si="55"/>
        <v>24.654728610992805</v>
      </c>
      <c r="AN225" s="5">
        <f t="shared" si="56"/>
        <v>607.85564288170724</v>
      </c>
      <c r="AO225" s="5"/>
    </row>
    <row r="226" spans="18:41" x14ac:dyDescent="0.2">
      <c r="R226">
        <v>87.722455341959503</v>
      </c>
      <c r="S226">
        <v>110.08116150507857</v>
      </c>
      <c r="T226">
        <v>400</v>
      </c>
      <c r="V226" s="1">
        <f>(8.314*T226/S226)*(1+(V$11+$V$12/$T226+$V$13/($T226^2))/S226+(V$14+$V$15/$T226+$V$16/($T226^2))/(S226^2) + (W$11+$W$12/$T226+$W$13/($T226^2))/(S226^3)  )</f>
        <v>145.79547514820493</v>
      </c>
      <c r="W226" s="1">
        <f>(ABS(V226-$R226)/$R226)</f>
        <v>0.66200859950699387</v>
      </c>
      <c r="X226" s="1">
        <f t="shared" si="44"/>
        <v>58.073019806245426</v>
      </c>
      <c r="Y226" s="5">
        <f>(V226-R226)^2</f>
        <v>3372.4756294165736</v>
      </c>
      <c r="Z226" s="5"/>
      <c r="AA226" s="1">
        <f t="shared" si="45"/>
        <v>95.080196190538544</v>
      </c>
      <c r="AB226" s="1">
        <f t="shared" si="46"/>
        <v>8.3875226929035568E-2</v>
      </c>
      <c r="AC226" s="1">
        <f t="shared" si="47"/>
        <v>7.3577408485790414</v>
      </c>
      <c r="AD226" s="5">
        <f t="shared" si="48"/>
        <v>54.136350394848634</v>
      </c>
      <c r="AE226" s="5"/>
      <c r="AF226" s="1">
        <f t="shared" si="49"/>
        <v>150.84569258527353</v>
      </c>
      <c r="AG226" s="1">
        <f t="shared" si="50"/>
        <v>0.71957900627891846</v>
      </c>
      <c r="AH226" s="1">
        <f t="shared" si="51"/>
        <v>63.123237243314023</v>
      </c>
      <c r="AI226" s="5">
        <f t="shared" si="52"/>
        <v>3984.5430800757067</v>
      </c>
      <c r="AJ226" s="5"/>
      <c r="AK226" s="1">
        <f t="shared" si="53"/>
        <v>135.27751983348625</v>
      </c>
      <c r="AL226" s="1">
        <f t="shared" si="54"/>
        <v>0.54210822424141791</v>
      </c>
      <c r="AM226" s="1">
        <f t="shared" si="55"/>
        <v>47.55506449152675</v>
      </c>
      <c r="AN226" s="5">
        <f t="shared" si="56"/>
        <v>2261.4841587932683</v>
      </c>
      <c r="AO226" s="5"/>
    </row>
    <row r="227" spans="18:41" x14ac:dyDescent="0.2">
      <c r="R227">
        <v>97.270598285093953</v>
      </c>
      <c r="S227">
        <v>108.18354253523273</v>
      </c>
      <c r="T227">
        <v>400</v>
      </c>
      <c r="V227" s="1">
        <f>(8.314*T227/S227)*(1+(V$11+$V$12/$T227+$V$13/($T227^2))/S227+(V$14+$V$15/$T227+$V$16/($T227^2))/(S227^2) + (W$11+$W$12/$T227+$W$13/($T227^2))/(S227^3)  )</f>
        <v>150.71052132320219</v>
      </c>
      <c r="W227" s="1">
        <f>(ABS(V227-$R227)/$R227)</f>
        <v>0.54939441085248808</v>
      </c>
      <c r="X227" s="1">
        <f t="shared" si="44"/>
        <v>53.439923038108233</v>
      </c>
      <c r="Y227" s="5">
        <f>(V227-R227)^2</f>
        <v>2855.8253743189312</v>
      </c>
      <c r="Z227" s="5"/>
      <c r="AA227" s="1">
        <f t="shared" si="45"/>
        <v>98.626010247620783</v>
      </c>
      <c r="AB227" s="1">
        <f t="shared" si="46"/>
        <v>1.3934446651126822E-2</v>
      </c>
      <c r="AC227" s="1">
        <f t="shared" si="47"/>
        <v>1.3554119625268299</v>
      </c>
      <c r="AD227" s="5">
        <f t="shared" si="48"/>
        <v>1.8371415881608326</v>
      </c>
      <c r="AE227" s="5"/>
      <c r="AF227" s="1">
        <f t="shared" si="49"/>
        <v>155.7747648877158</v>
      </c>
      <c r="AG227" s="1">
        <f t="shared" si="50"/>
        <v>0.60145786737272711</v>
      </c>
      <c r="AH227" s="1">
        <f t="shared" si="51"/>
        <v>58.504166602621851</v>
      </c>
      <c r="AI227" s="5">
        <f t="shared" si="52"/>
        <v>3422.7375098673338</v>
      </c>
      <c r="AJ227" s="5"/>
      <c r="AK227" s="1">
        <f t="shared" si="53"/>
        <v>139.38281159325805</v>
      </c>
      <c r="AL227" s="1">
        <f t="shared" si="54"/>
        <v>0.43293877133083808</v>
      </c>
      <c r="AM227" s="1">
        <f t="shared" si="55"/>
        <v>42.112213308164101</v>
      </c>
      <c r="AN227" s="5">
        <f t="shared" si="56"/>
        <v>1773.4385097123136</v>
      </c>
      <c r="AO227" s="5"/>
    </row>
    <row r="228" spans="18:41" x14ac:dyDescent="0.2">
      <c r="R228">
        <v>139.30307683583882</v>
      </c>
      <c r="S228">
        <v>105.69330040950133</v>
      </c>
      <c r="T228">
        <v>400</v>
      </c>
      <c r="V228" s="1">
        <f>(8.314*T228/S228)*(1+(V$11+$V$12/$T228+$V$13/($T228^2))/S228+(V$14+$V$15/$T228+$V$16/($T228^2))/(S228^2) + (W$11+$W$12/$T228+$W$13/($T228^2))/(S228^3)  )</f>
        <v>157.59186119915384</v>
      </c>
      <c r="W228" s="1">
        <f>(ABS(V228-$R228)/$R228)</f>
        <v>0.13128772729741903</v>
      </c>
      <c r="X228" s="1">
        <f t="shared" si="44"/>
        <v>18.288784363315017</v>
      </c>
      <c r="Y228" s="5">
        <f>(V228-R228)^2</f>
        <v>334.47963348783588</v>
      </c>
      <c r="Z228" s="5"/>
      <c r="AA228" s="1">
        <f t="shared" si="45"/>
        <v>103.635437773615</v>
      </c>
      <c r="AB228" s="1">
        <f t="shared" si="46"/>
        <v>0.25604344047803207</v>
      </c>
      <c r="AC228" s="1">
        <f t="shared" si="47"/>
        <v>35.667639062223827</v>
      </c>
      <c r="AD228" s="5">
        <f t="shared" si="48"/>
        <v>1272.1804762730751</v>
      </c>
      <c r="AE228" s="5"/>
      <c r="AF228" s="1">
        <f t="shared" si="49"/>
        <v>162.6654430629076</v>
      </c>
      <c r="AG228" s="1">
        <f t="shared" si="50"/>
        <v>0.16770890318955459</v>
      </c>
      <c r="AH228" s="1">
        <f t="shared" si="51"/>
        <v>23.362366227068776</v>
      </c>
      <c r="AI228" s="5">
        <f t="shared" si="52"/>
        <v>545.80015572768377</v>
      </c>
      <c r="AJ228" s="5"/>
      <c r="AK228" s="1">
        <f t="shared" si="53"/>
        <v>145.10747334575271</v>
      </c>
      <c r="AL228" s="1">
        <f t="shared" si="54"/>
        <v>4.1667396311382658E-2</v>
      </c>
      <c r="AM228" s="1">
        <f t="shared" si="55"/>
        <v>5.8043965099138859</v>
      </c>
      <c r="AN228" s="5">
        <f t="shared" si="56"/>
        <v>33.691018844300501</v>
      </c>
      <c r="AO228" s="5"/>
    </row>
    <row r="229" spans="18:41" x14ac:dyDescent="0.2">
      <c r="R229">
        <v>124.10119052963239</v>
      </c>
      <c r="S229">
        <v>104.01671282581371</v>
      </c>
      <c r="T229">
        <v>400</v>
      </c>
      <c r="V229" s="1">
        <f>(8.314*T229/S229)*(1+(V$11+$V$12/$T229+$V$13/($T229^2))/S229+(V$14+$V$15/$T229+$V$16/($T229^2))/(S229^2) + (W$11+$W$12/$T229+$W$13/($T229^2))/(S229^3)  )</f>
        <v>162.52468948326481</v>
      </c>
      <c r="W229" s="1">
        <f>(ABS(V229-$R229)/$R229)</f>
        <v>0.30961426550100507</v>
      </c>
      <c r="X229" s="1">
        <f t="shared" si="44"/>
        <v>38.423498953632418</v>
      </c>
      <c r="Y229" s="5">
        <f>(V229-R229)^2</f>
        <v>1476.3652718397916</v>
      </c>
      <c r="Z229" s="5"/>
      <c r="AA229" s="1">
        <f t="shared" si="45"/>
        <v>107.25825250175174</v>
      </c>
      <c r="AB229" s="1">
        <f t="shared" si="46"/>
        <v>0.13571939121614598</v>
      </c>
      <c r="AC229" s="1">
        <f t="shared" si="47"/>
        <v>16.842938027880649</v>
      </c>
      <c r="AD229" s="5">
        <f t="shared" si="48"/>
        <v>283.68456141102808</v>
      </c>
      <c r="AE229" s="5"/>
      <c r="AF229" s="1">
        <f t="shared" si="49"/>
        <v>167.59797763296385</v>
      </c>
      <c r="AG229" s="1">
        <f t="shared" si="50"/>
        <v>0.35049451917180008</v>
      </c>
      <c r="AH229" s="1">
        <f t="shared" si="51"/>
        <v>43.496787103331457</v>
      </c>
      <c r="AI229" s="5">
        <f t="shared" si="52"/>
        <v>1891.9704883125416</v>
      </c>
      <c r="AJ229" s="5"/>
      <c r="AK229" s="1">
        <f t="shared" si="53"/>
        <v>149.19584170996694</v>
      </c>
      <c r="AL229" s="1">
        <f t="shared" si="54"/>
        <v>0.20221120420551122</v>
      </c>
      <c r="AM229" s="1">
        <f t="shared" si="55"/>
        <v>25.094651180334552</v>
      </c>
      <c r="AN229" s="5">
        <f t="shared" si="56"/>
        <v>629.74151786266634</v>
      </c>
      <c r="AO229" s="5"/>
    </row>
    <row r="230" spans="18:41" x14ac:dyDescent="0.2">
      <c r="R230">
        <v>104.98152961284886</v>
      </c>
      <c r="S230">
        <v>103.16173806851313</v>
      </c>
      <c r="T230">
        <v>400</v>
      </c>
      <c r="V230" s="1">
        <f>(8.314*T230/S230)*(1+(V$11+$V$12/$T230+$V$13/($T230^2))/S230+(V$14+$V$15/$T230+$V$16/($T230^2))/(S230^2) + (W$11+$W$12/$T230+$W$13/($T230^2))/(S230^3)  )</f>
        <v>165.13987126129842</v>
      </c>
      <c r="W230" s="1">
        <f>(ABS(V230-$R230)/$R230)</f>
        <v>0.57303738924648595</v>
      </c>
      <c r="X230" s="1">
        <f t="shared" si="44"/>
        <v>60.158341648449564</v>
      </c>
      <c r="Y230" s="5">
        <f>(V230-R230)^2</f>
        <v>3619.0260698915813</v>
      </c>
      <c r="Z230" s="5"/>
      <c r="AA230" s="1">
        <f t="shared" si="45"/>
        <v>109.18955407733439</v>
      </c>
      <c r="AB230" s="1">
        <f t="shared" si="46"/>
        <v>4.0083474493121746E-2</v>
      </c>
      <c r="AC230" s="1">
        <f t="shared" si="47"/>
        <v>4.2080244644855327</v>
      </c>
      <c r="AD230" s="5">
        <f t="shared" si="48"/>
        <v>17.707469893708755</v>
      </c>
      <c r="AE230" s="5"/>
      <c r="AF230" s="1">
        <f t="shared" si="49"/>
        <v>170.21074993725384</v>
      </c>
      <c r="AG230" s="1">
        <f t="shared" si="50"/>
        <v>0.62133996870647112</v>
      </c>
      <c r="AH230" s="1">
        <f t="shared" si="51"/>
        <v>65.229220324404977</v>
      </c>
      <c r="AI230" s="5">
        <f t="shared" si="52"/>
        <v>4254.8511841297677</v>
      </c>
      <c r="AJ230" s="5"/>
      <c r="AK230" s="1">
        <f t="shared" si="53"/>
        <v>151.35847053764456</v>
      </c>
      <c r="AL230" s="1">
        <f t="shared" si="54"/>
        <v>0.44176286148453636</v>
      </c>
      <c r="AM230" s="1">
        <f t="shared" si="55"/>
        <v>46.376940924795704</v>
      </c>
      <c r="AN230" s="5">
        <f t="shared" si="56"/>
        <v>2150.8206495419909</v>
      </c>
      <c r="AO230" s="5"/>
    </row>
    <row r="231" spans="18:41" x14ac:dyDescent="0.2">
      <c r="R231">
        <v>114.26920823446251</v>
      </c>
      <c r="S231">
        <v>101.20184577412306</v>
      </c>
      <c r="T231">
        <v>400</v>
      </c>
      <c r="V231" s="1">
        <f>(8.314*T231/S231)*(1+(V$11+$V$12/$T231+$V$13/($T231^2))/S231+(V$14+$V$15/$T231+$V$16/($T231^2))/(S231^2) + (W$11+$W$12/$T231+$W$13/($T231^2))/(S231^3)  )</f>
        <v>171.40585046433529</v>
      </c>
      <c r="W231" s="1">
        <f>(ABS(V231-$R231)/$R231)</f>
        <v>0.50001783606163908</v>
      </c>
      <c r="X231" s="1">
        <f t="shared" si="44"/>
        <v>57.136642229872777</v>
      </c>
      <c r="Y231" s="5">
        <f>(V231-R231)^2</f>
        <v>3264.5958853044813</v>
      </c>
      <c r="Z231" s="5"/>
      <c r="AA231" s="1">
        <f t="shared" si="45"/>
        <v>113.84652096477669</v>
      </c>
      <c r="AB231" s="1">
        <f t="shared" si="46"/>
        <v>3.6990478556439776E-3</v>
      </c>
      <c r="AC231" s="1">
        <f t="shared" si="47"/>
        <v>0.42268726968582371</v>
      </c>
      <c r="AD231" s="5">
        <f t="shared" si="48"/>
        <v>0.17866452795445625</v>
      </c>
      <c r="AE231" s="5"/>
      <c r="AF231" s="1">
        <f t="shared" si="49"/>
        <v>176.46489245423498</v>
      </c>
      <c r="AG231" s="1">
        <f t="shared" si="50"/>
        <v>0.54429084773350911</v>
      </c>
      <c r="AH231" s="1">
        <f t="shared" si="51"/>
        <v>62.195684219772474</v>
      </c>
      <c r="AI231" s="5">
        <f t="shared" si="52"/>
        <v>3868.3031355656549</v>
      </c>
      <c r="AJ231" s="5"/>
      <c r="AK231" s="1">
        <f t="shared" si="53"/>
        <v>156.52728196106088</v>
      </c>
      <c r="AL231" s="1">
        <f t="shared" si="54"/>
        <v>0.36981155623211653</v>
      </c>
      <c r="AM231" s="1">
        <f t="shared" si="55"/>
        <v>42.258073726598369</v>
      </c>
      <c r="AN231" s="5">
        <f t="shared" si="56"/>
        <v>1785.7447950826233</v>
      </c>
      <c r="AO231" s="5"/>
    </row>
    <row r="232" spans="18:41" x14ac:dyDescent="0.2">
      <c r="R232">
        <v>150.21757095913659</v>
      </c>
      <c r="S232">
        <v>98.092985096192393</v>
      </c>
      <c r="T232">
        <v>400</v>
      </c>
      <c r="V232" s="1">
        <f>(8.314*T232/S232)*(1+(V$11+$V$12/$T232+$V$13/($T232^2))/S232+(V$14+$V$15/$T232+$V$16/($T232^2))/(S232^2) + (W$11+$W$12/$T232+$W$13/($T232^2))/(S232^3)  )</f>
        <v>182.19082981611263</v>
      </c>
      <c r="W232" s="1">
        <f>(ABS(V232-$R232)/$R232)</f>
        <v>0.21284633117702095</v>
      </c>
      <c r="X232" s="1">
        <f t="shared" si="44"/>
        <v>31.973258856976031</v>
      </c>
      <c r="Y232" s="5">
        <f>(V232-R232)^2</f>
        <v>1022.2892819351962</v>
      </c>
      <c r="Z232" s="5"/>
      <c r="AA232" s="1">
        <f t="shared" si="45"/>
        <v>121.95781591759774</v>
      </c>
      <c r="AB232" s="1">
        <f t="shared" si="46"/>
        <v>0.18812549597960349</v>
      </c>
      <c r="AC232" s="1">
        <f t="shared" si="47"/>
        <v>28.259755041538853</v>
      </c>
      <c r="AD232" s="5">
        <f t="shared" si="48"/>
        <v>798.61375500778058</v>
      </c>
      <c r="AE232" s="5"/>
      <c r="AF232" s="1">
        <f t="shared" si="49"/>
        <v>187.21074763746958</v>
      </c>
      <c r="AG232" s="1">
        <f t="shared" si="50"/>
        <v>0.24626397858873761</v>
      </c>
      <c r="AH232" s="1">
        <f t="shared" si="51"/>
        <v>36.993176678332986</v>
      </c>
      <c r="AI232" s="5">
        <f t="shared" si="52"/>
        <v>1368.4951207543595</v>
      </c>
      <c r="AJ232" s="5"/>
      <c r="AK232" s="1">
        <f t="shared" si="53"/>
        <v>165.38503601804487</v>
      </c>
      <c r="AL232" s="1">
        <f t="shared" si="54"/>
        <v>0.10096997949084302</v>
      </c>
      <c r="AM232" s="1">
        <f t="shared" si="55"/>
        <v>15.167465058908277</v>
      </c>
      <c r="AN232" s="5">
        <f t="shared" si="56"/>
        <v>230.05199631320346</v>
      </c>
      <c r="AO232" s="5"/>
    </row>
    <row r="233" spans="18:41" x14ac:dyDescent="0.2">
      <c r="R233">
        <v>122.32330009881072</v>
      </c>
      <c r="S233">
        <v>96.14883346403694</v>
      </c>
      <c r="T233">
        <v>400</v>
      </c>
      <c r="V233" s="1">
        <f>(8.314*T233/S233)*(1+(V$11+$V$12/$T233+$V$13/($T233^2))/S233+(V$14+$V$15/$T233+$V$16/($T233^2))/(S233^2) + (W$11+$W$12/$T233+$W$13/($T233^2))/(S233^3)  )</f>
        <v>189.52140961464335</v>
      </c>
      <c r="W233" s="1">
        <f>(ABS(V233-$R233)/$R233)</f>
        <v>0.54934840264733797</v>
      </c>
      <c r="X233" s="1">
        <f t="shared" si="44"/>
        <v>67.198109515832627</v>
      </c>
      <c r="Y233" s="5">
        <f>(V233-R233)^2</f>
        <v>4515.5859225018357</v>
      </c>
      <c r="Z233" s="5"/>
      <c r="AA233" s="1">
        <f t="shared" si="45"/>
        <v>127.5384772539427</v>
      </c>
      <c r="AB233" s="1">
        <f t="shared" si="46"/>
        <v>4.2634372608646512E-2</v>
      </c>
      <c r="AC233" s="1">
        <f t="shared" si="47"/>
        <v>5.2151771551319825</v>
      </c>
      <c r="AD233" s="5">
        <f t="shared" si="48"/>
        <v>27.198072759410518</v>
      </c>
      <c r="AE233" s="5"/>
      <c r="AF233" s="1">
        <f t="shared" si="49"/>
        <v>194.50227328506782</v>
      </c>
      <c r="AG233" s="1">
        <f t="shared" si="50"/>
        <v>0.59006724906826524</v>
      </c>
      <c r="AH233" s="1">
        <f t="shared" si="51"/>
        <v>72.178973186257096</v>
      </c>
      <c r="AI233" s="5">
        <f t="shared" si="52"/>
        <v>5209.8041702224209</v>
      </c>
      <c r="AJ233" s="5"/>
      <c r="AK233" s="1">
        <f t="shared" si="53"/>
        <v>171.38072709142054</v>
      </c>
      <c r="AL233" s="1">
        <f t="shared" si="54"/>
        <v>0.40104728169516396</v>
      </c>
      <c r="AM233" s="1">
        <f t="shared" si="55"/>
        <v>49.05742699260982</v>
      </c>
      <c r="AN233" s="5">
        <f t="shared" si="56"/>
        <v>2406.6311431352424</v>
      </c>
      <c r="AO233" s="5"/>
    </row>
    <row r="234" spans="18:41" x14ac:dyDescent="0.2">
      <c r="R234">
        <v>131.88326861044911</v>
      </c>
      <c r="S234">
        <v>95.248608332659657</v>
      </c>
      <c r="T234">
        <v>400</v>
      </c>
      <c r="V234" s="1">
        <f>(8.314*T234/S234)*(1+(V$11+$V$12/$T234+$V$13/($T234^2))/S234+(V$14+$V$15/$T234+$V$16/($T234^2))/(S234^2) + (W$11+$W$12/$T234+$W$13/($T234^2))/(S234^3)  )</f>
        <v>193.0831759200766</v>
      </c>
      <c r="W234" s="1">
        <f>(ABS(V234-$R234)/$R234)</f>
        <v>0.4640460306636548</v>
      </c>
      <c r="X234" s="1">
        <f t="shared" si="44"/>
        <v>61.199907309627491</v>
      </c>
      <c r="Y234" s="5">
        <f>(V234-R234)^2</f>
        <v>3745.4286547069964</v>
      </c>
      <c r="Z234" s="5"/>
      <c r="AA234" s="1">
        <f t="shared" si="45"/>
        <v>130.26923514622877</v>
      </c>
      <c r="AB234" s="1">
        <f t="shared" si="46"/>
        <v>1.2238348967432715E-2</v>
      </c>
      <c r="AC234" s="1">
        <f t="shared" si="47"/>
        <v>1.6140334642203413</v>
      </c>
      <c r="AD234" s="5">
        <f t="shared" si="48"/>
        <v>2.6051040236231158</v>
      </c>
      <c r="AE234" s="5"/>
      <c r="AF234" s="1">
        <f t="shared" si="49"/>
        <v>198.04168575087778</v>
      </c>
      <c r="AG234" s="1">
        <f t="shared" si="50"/>
        <v>0.5016437478194784</v>
      </c>
      <c r="AH234" s="1">
        <f t="shared" si="51"/>
        <v>66.158417140428668</v>
      </c>
      <c r="AI234" s="5">
        <f t="shared" si="52"/>
        <v>4376.9361585269653</v>
      </c>
      <c r="AJ234" s="5"/>
      <c r="AK234" s="1">
        <f t="shared" si="53"/>
        <v>174.28734812923489</v>
      </c>
      <c r="AL234" s="1">
        <f t="shared" si="54"/>
        <v>0.32152736253479619</v>
      </c>
      <c r="AM234" s="1">
        <f t="shared" si="55"/>
        <v>42.404079518785778</v>
      </c>
      <c r="AN234" s="5">
        <f t="shared" si="56"/>
        <v>1798.1059598355075</v>
      </c>
      <c r="AO234" s="5"/>
    </row>
    <row r="235" spans="18:41" x14ac:dyDescent="0.2">
      <c r="R235">
        <v>168.37579651174951</v>
      </c>
      <c r="S235">
        <v>94.787880940023044</v>
      </c>
      <c r="T235">
        <v>400</v>
      </c>
      <c r="V235" s="1">
        <f>(8.314*T235/S235)*(1+(V$11+$V$12/$T235+$V$13/($T235^2))/S235+(V$14+$V$15/$T235+$V$16/($T235^2))/(S235^2) + (W$11+$W$12/$T235+$W$13/($T235^2))/(S235^3)  )</f>
        <v>194.94923386172894</v>
      </c>
      <c r="W235" s="1">
        <f>(ABS(V235-$R235)/$R235)</f>
        <v>0.1578221923845515</v>
      </c>
      <c r="X235" s="1">
        <f t="shared" si="44"/>
        <v>26.573437349979429</v>
      </c>
      <c r="Y235" s="5">
        <f>(V235-R235)^2</f>
        <v>706.14757259328178</v>
      </c>
      <c r="Z235" s="5"/>
      <c r="AA235" s="1">
        <f t="shared" si="45"/>
        <v>131.70487056457048</v>
      </c>
      <c r="AB235" s="1">
        <f t="shared" si="46"/>
        <v>0.21779214534922825</v>
      </c>
      <c r="AC235" s="1">
        <f t="shared" si="47"/>
        <v>36.670925947179029</v>
      </c>
      <c r="AD235" s="5">
        <f t="shared" si="48"/>
        <v>1344.7568098234881</v>
      </c>
      <c r="AE235" s="5"/>
      <c r="AF235" s="1">
        <f t="shared" si="49"/>
        <v>199.89518831341027</v>
      </c>
      <c r="AG235" s="1">
        <f t="shared" si="50"/>
        <v>0.1871966901101566</v>
      </c>
      <c r="AH235" s="1">
        <f t="shared" si="51"/>
        <v>31.51939180166076</v>
      </c>
      <c r="AI235" s="5">
        <f t="shared" si="52"/>
        <v>993.47205954659955</v>
      </c>
      <c r="AJ235" s="5"/>
      <c r="AK235" s="1">
        <f t="shared" si="53"/>
        <v>175.8085619513808</v>
      </c>
      <c r="AL235" s="1">
        <f t="shared" si="54"/>
        <v>4.4143906628008815E-2</v>
      </c>
      <c r="AM235" s="1">
        <f t="shared" si="55"/>
        <v>7.4327654396312823</v>
      </c>
      <c r="AN235" s="5">
        <f t="shared" si="56"/>
        <v>55.246002080577213</v>
      </c>
      <c r="AO235" s="5"/>
    </row>
    <row r="236" spans="18:41" x14ac:dyDescent="0.2">
      <c r="R236">
        <v>164.29272386983314</v>
      </c>
      <c r="S236">
        <v>94.485410818590779</v>
      </c>
      <c r="T236">
        <v>400</v>
      </c>
      <c r="V236" s="1">
        <f>(8.314*T236/S236)*(1+(V$11+$V$12/$T236+$V$13/($T236^2))/S236+(V$14+$V$15/$T236+$V$16/($T236^2))/(S236^2) + (W$11+$W$12/$T236+$W$13/($T236^2))/(S236^3)  )</f>
        <v>196.19063482401108</v>
      </c>
      <c r="W236" s="1">
        <f>(ABS(V236-$R236)/$R236)</f>
        <v>0.19415291318348474</v>
      </c>
      <c r="X236" s="1">
        <f t="shared" si="44"/>
        <v>31.897910954177945</v>
      </c>
      <c r="Y236" s="5">
        <f>(V236-R236)^2</f>
        <v>1017.4767232406654</v>
      </c>
      <c r="Z236" s="5"/>
      <c r="AA236" s="1">
        <f t="shared" si="45"/>
        <v>132.6618048690209</v>
      </c>
      <c r="AB236" s="1">
        <f t="shared" si="46"/>
        <v>0.19252781410985056</v>
      </c>
      <c r="AC236" s="1">
        <f t="shared" si="47"/>
        <v>31.630919000812241</v>
      </c>
      <c r="AD236" s="5">
        <f t="shared" si="48"/>
        <v>1000.5150368359449</v>
      </c>
      <c r="AE236" s="5"/>
      <c r="AF236" s="1">
        <f t="shared" si="49"/>
        <v>201.12792269780877</v>
      </c>
      <c r="AG236" s="1">
        <f t="shared" si="50"/>
        <v>0.2242046875865279</v>
      </c>
      <c r="AH236" s="1">
        <f t="shared" si="51"/>
        <v>36.835198827975631</v>
      </c>
      <c r="AI236" s="5">
        <f t="shared" si="52"/>
        <v>1356.8318726964974</v>
      </c>
      <c r="AJ236" s="5"/>
      <c r="AK236" s="1">
        <f t="shared" si="53"/>
        <v>176.81996348720367</v>
      </c>
      <c r="AL236" s="1">
        <f t="shared" si="54"/>
        <v>7.6249509547943739E-2</v>
      </c>
      <c r="AM236" s="1">
        <f t="shared" si="55"/>
        <v>12.527239617370526</v>
      </c>
      <c r="AN236" s="5">
        <f t="shared" si="56"/>
        <v>156.93173243101765</v>
      </c>
      <c r="AO236" s="5"/>
    </row>
    <row r="237" spans="18:41" x14ac:dyDescent="0.2">
      <c r="R237">
        <v>189.1903825115659</v>
      </c>
      <c r="S237">
        <v>89.807831733531955</v>
      </c>
      <c r="T237">
        <v>400</v>
      </c>
      <c r="V237" s="1">
        <f>(8.314*T237/S237)*(1+(V$11+$V$12/$T237+$V$13/($T237^2))/S237+(V$14+$V$15/$T237+$V$16/($T237^2))/(S237^2) + (W$11+$W$12/$T237+$W$13/($T237^2))/(S237^3)  )</f>
        <v>217.19158982753194</v>
      </c>
      <c r="W237" s="1">
        <f>(ABS(V237-$R237)/$R237)</f>
        <v>0.1480054479738378</v>
      </c>
      <c r="X237" s="1">
        <f t="shared" si="44"/>
        <v>28.001207315966042</v>
      </c>
      <c r="Y237" s="5">
        <f>(V237-R237)^2</f>
        <v>784.06761115171014</v>
      </c>
      <c r="Z237" s="5"/>
      <c r="AA237" s="1">
        <f t="shared" si="45"/>
        <v>149.07139931898794</v>
      </c>
      <c r="AB237" s="1">
        <f t="shared" si="46"/>
        <v>0.21205614503224199</v>
      </c>
      <c r="AC237" s="1">
        <f t="shared" si="47"/>
        <v>40.118983192577957</v>
      </c>
      <c r="AD237" s="5">
        <f t="shared" si="48"/>
        <v>1609.5328124063526</v>
      </c>
      <c r="AE237" s="5"/>
      <c r="AF237" s="1">
        <f t="shared" si="49"/>
        <v>221.94724594082606</v>
      </c>
      <c r="AG237" s="1">
        <f t="shared" si="50"/>
        <v>0.17314232887740802</v>
      </c>
      <c r="AH237" s="1">
        <f t="shared" si="51"/>
        <v>32.756863429260164</v>
      </c>
      <c r="AI237" s="5">
        <f t="shared" si="52"/>
        <v>1073.012101723202</v>
      </c>
      <c r="AJ237" s="5"/>
      <c r="AK237" s="1">
        <f t="shared" si="53"/>
        <v>193.86673028032044</v>
      </c>
      <c r="AL237" s="1">
        <f t="shared" si="54"/>
        <v>2.4717682297981804E-2</v>
      </c>
      <c r="AM237" s="1">
        <f t="shared" si="55"/>
        <v>4.6763477687545389</v>
      </c>
      <c r="AN237" s="5">
        <f t="shared" si="56"/>
        <v>21.868228454335554</v>
      </c>
      <c r="AO237" s="5"/>
    </row>
    <row r="238" spans="18:41" x14ac:dyDescent="0.2">
      <c r="R238">
        <v>197.00294926116857</v>
      </c>
      <c r="S238">
        <v>89.333114561965232</v>
      </c>
      <c r="T238">
        <v>400</v>
      </c>
      <c r="V238" s="1">
        <f>(8.314*T238/S238)*(1+(V$11+$V$12/$T238+$V$13/($T238^2))/S238+(V$14+$V$15/$T238+$V$16/($T238^2))/(S238^2) + (W$11+$W$12/$T238+$W$13/($T238^2))/(S238^3)  )</f>
        <v>219.53030086769544</v>
      </c>
      <c r="W238" s="1">
        <f>(ABS(V238-$R238)/$R238)</f>
        <v>0.11435032668806479</v>
      </c>
      <c r="X238" s="1">
        <f t="shared" si="44"/>
        <v>22.527351606526878</v>
      </c>
      <c r="Y238" s="5">
        <f>(V238-R238)^2</f>
        <v>507.4815704040891</v>
      </c>
      <c r="Z238" s="5"/>
      <c r="AA238" s="1">
        <f t="shared" si="45"/>
        <v>150.92394915759937</v>
      </c>
      <c r="AB238" s="1">
        <f t="shared" si="46"/>
        <v>0.23390005213821372</v>
      </c>
      <c r="AC238" s="1">
        <f t="shared" si="47"/>
        <v>46.0790001035692</v>
      </c>
      <c r="AD238" s="5">
        <f t="shared" si="48"/>
        <v>2123.2742505447304</v>
      </c>
      <c r="AE238" s="5"/>
      <c r="AF238" s="1">
        <f t="shared" si="49"/>
        <v>224.26197571175587</v>
      </c>
      <c r="AG238" s="1">
        <f t="shared" si="50"/>
        <v>0.13836862114409143</v>
      </c>
      <c r="AH238" s="1">
        <f t="shared" si="51"/>
        <v>27.259026450587299</v>
      </c>
      <c r="AI238" s="5">
        <f t="shared" si="52"/>
        <v>743.05452303381799</v>
      </c>
      <c r="AJ238" s="5"/>
      <c r="AK238" s="1">
        <f t="shared" si="53"/>
        <v>195.75862353573345</v>
      </c>
      <c r="AL238" s="1">
        <f t="shared" si="54"/>
        <v>6.3162796805925191E-3</v>
      </c>
      <c r="AM238" s="1">
        <f t="shared" si="55"/>
        <v>1.2443257254351181</v>
      </c>
      <c r="AN238" s="5">
        <f t="shared" si="56"/>
        <v>1.5483465109796328</v>
      </c>
      <c r="AO238" s="5"/>
    </row>
    <row r="239" spans="18:41" x14ac:dyDescent="0.2">
      <c r="R239">
        <v>146.62752195701299</v>
      </c>
      <c r="S239">
        <v>88.378016692436063</v>
      </c>
      <c r="T239">
        <v>400</v>
      </c>
      <c r="V239" s="1">
        <f>(8.314*T239/S239)*(1+(V$11+$V$12/$T239+$V$13/($T239^2))/S239+(V$14+$V$15/$T239+$V$16/($T239^2))/(S239^2) + (W$11+$W$12/$T239+$W$13/($T239^2))/(S239^3)  )</f>
        <v>224.36390272523144</v>
      </c>
      <c r="W239" s="1">
        <f>(ABS(V239-$R239)/$R239)</f>
        <v>0.5301622760221546</v>
      </c>
      <c r="X239" s="1">
        <f t="shared" si="44"/>
        <v>77.736380768218453</v>
      </c>
      <c r="Y239" s="5">
        <f>(V239-R239)^2</f>
        <v>6042.9448949414436</v>
      </c>
      <c r="Z239" s="5"/>
      <c r="AA239" s="1">
        <f t="shared" si="45"/>
        <v>154.76824441400419</v>
      </c>
      <c r="AB239" s="1">
        <f t="shared" si="46"/>
        <v>5.551974382665914E-2</v>
      </c>
      <c r="AC239" s="1">
        <f t="shared" si="47"/>
        <v>8.1407224569911989</v>
      </c>
      <c r="AD239" s="5">
        <f t="shared" si="48"/>
        <v>66.271362121760816</v>
      </c>
      <c r="AE239" s="5"/>
      <c r="AF239" s="1">
        <f t="shared" si="49"/>
        <v>229.04385880075122</v>
      </c>
      <c r="AG239" s="1">
        <f t="shared" si="50"/>
        <v>0.56207958604047303</v>
      </c>
      <c r="AH239" s="1">
        <f t="shared" si="51"/>
        <v>82.416336843738236</v>
      </c>
      <c r="AI239" s="5">
        <f t="shared" si="52"/>
        <v>6792.4525787405246</v>
      </c>
      <c r="AJ239" s="5"/>
      <c r="AK239" s="1">
        <f t="shared" si="53"/>
        <v>199.66526209893527</v>
      </c>
      <c r="AL239" s="1">
        <f t="shared" si="54"/>
        <v>0.36171749637473544</v>
      </c>
      <c r="AM239" s="1">
        <f t="shared" si="55"/>
        <v>53.037740141922285</v>
      </c>
      <c r="AN239" s="5">
        <f t="shared" si="56"/>
        <v>2813.0018793620743</v>
      </c>
      <c r="AO239" s="5"/>
    </row>
    <row r="240" spans="18:41" x14ac:dyDescent="0.2">
      <c r="R240">
        <v>158.78958657650867</v>
      </c>
      <c r="S240">
        <v>88.003622552618054</v>
      </c>
      <c r="T240">
        <v>400</v>
      </c>
      <c r="V240" s="1">
        <f>(8.314*T240/S240)*(1+(V$11+$V$12/$T240+$V$13/($T240^2))/S240+(V$14+$V$15/$T240+$V$16/($T240^2))/(S240^2) + (W$11+$W$12/$T240+$W$13/($T240^2))/(S240^3)  )</f>
        <v>226.30690268766918</v>
      </c>
      <c r="W240" s="1">
        <f>(ABS(V240-$R240)/$R240)</f>
        <v>0.42519989860058632</v>
      </c>
      <c r="X240" s="1">
        <f t="shared" si="44"/>
        <v>67.517316111160511</v>
      </c>
      <c r="Y240" s="5">
        <f>(V240-R240)^2</f>
        <v>4558.5879748543748</v>
      </c>
      <c r="Z240" s="5"/>
      <c r="AA240" s="1">
        <f t="shared" si="45"/>
        <v>156.31938674709406</v>
      </c>
      <c r="AB240" s="1">
        <f t="shared" si="46"/>
        <v>1.5556434667234357E-2</v>
      </c>
      <c r="AC240" s="1">
        <f t="shared" si="47"/>
        <v>2.4701998294146108</v>
      </c>
      <c r="AD240" s="5">
        <f t="shared" si="48"/>
        <v>6.1018871972399724</v>
      </c>
      <c r="AE240" s="5"/>
      <c r="AF240" s="1">
        <f t="shared" si="49"/>
        <v>230.96527693424744</v>
      </c>
      <c r="AG240" s="1">
        <f t="shared" si="50"/>
        <v>0.45453667279977944</v>
      </c>
      <c r="AH240" s="1">
        <f t="shared" si="51"/>
        <v>72.175690357738773</v>
      </c>
      <c r="AI240" s="5">
        <f t="shared" si="52"/>
        <v>5209.3302786161858</v>
      </c>
      <c r="AJ240" s="5"/>
      <c r="AK240" s="1">
        <f t="shared" si="53"/>
        <v>201.23438885579517</v>
      </c>
      <c r="AL240" s="1">
        <f t="shared" si="54"/>
        <v>0.26730217764522973</v>
      </c>
      <c r="AM240" s="1">
        <f t="shared" si="55"/>
        <v>42.444802279286506</v>
      </c>
      <c r="AN240" s="5">
        <f t="shared" si="56"/>
        <v>1801.561240527725</v>
      </c>
      <c r="AO240" s="5"/>
    </row>
    <row r="241" spans="18:41" x14ac:dyDescent="0.2">
      <c r="R241">
        <v>165.00741380868286</v>
      </c>
      <c r="S241">
        <v>86.332192659242907</v>
      </c>
      <c r="T241">
        <v>400</v>
      </c>
      <c r="V241" s="1">
        <f>(8.314*T241/S241)*(1+(V$11+$V$12/$T241+$V$13/($T241^2))/S241+(V$14+$V$15/$T241+$V$16/($T241^2))/(S241^2) + (W$11+$W$12/$T241+$W$13/($T241^2))/(S241^3)  )</f>
        <v>235.33070281775997</v>
      </c>
      <c r="W241" s="1">
        <f>(ABS(V241-$R241)/$R241)</f>
        <v>0.42618260225939397</v>
      </c>
      <c r="X241" s="1">
        <f t="shared" si="44"/>
        <v>70.323289009077115</v>
      </c>
      <c r="Y241" s="5">
        <f>(V241-R241)^2</f>
        <v>4945.3649770541861</v>
      </c>
      <c r="Z241" s="5"/>
      <c r="AA241" s="1">
        <f t="shared" si="45"/>
        <v>163.56630155078096</v>
      </c>
      <c r="AB241" s="1">
        <f t="shared" si="46"/>
        <v>8.7336212636650607E-3</v>
      </c>
      <c r="AC241" s="1">
        <f t="shared" si="47"/>
        <v>1.4411122579018922</v>
      </c>
      <c r="AD241" s="5">
        <f t="shared" si="48"/>
        <v>2.0768045398750901</v>
      </c>
      <c r="AE241" s="5"/>
      <c r="AF241" s="1">
        <f t="shared" si="49"/>
        <v>239.88322186664476</v>
      </c>
      <c r="AG241" s="1">
        <f t="shared" si="50"/>
        <v>0.4537723871290798</v>
      </c>
      <c r="AH241" s="1">
        <f t="shared" si="51"/>
        <v>74.875808057961905</v>
      </c>
      <c r="AI241" s="5">
        <f t="shared" si="52"/>
        <v>5606.3866323327529</v>
      </c>
      <c r="AJ241" s="5"/>
      <c r="AK241" s="1">
        <f t="shared" si="53"/>
        <v>208.51327088540515</v>
      </c>
      <c r="AL241" s="1">
        <f t="shared" si="54"/>
        <v>0.26366001425345031</v>
      </c>
      <c r="AM241" s="1">
        <f t="shared" si="55"/>
        <v>43.505857076722293</v>
      </c>
      <c r="AN241" s="5">
        <f t="shared" si="56"/>
        <v>1892.7595999801872</v>
      </c>
      <c r="AO241" s="5"/>
    </row>
    <row r="242" spans="18:41" x14ac:dyDescent="0.2">
      <c r="R242">
        <v>227.78673340973984</v>
      </c>
      <c r="S242">
        <v>85.003824841536272</v>
      </c>
      <c r="T242">
        <v>400</v>
      </c>
      <c r="V242" s="1">
        <f>(8.314*T242/S242)*(1+(V$11+$V$12/$T242+$V$13/($T242^2))/S242+(V$14+$V$15/$T242+$V$16/($T242^2))/(S242^2) + (W$11+$W$12/$T242+$W$13/($T242^2))/(S242^3)  )</f>
        <v>242.93522374713677</v>
      </c>
      <c r="W242" s="1">
        <f>(ABS(V242-$R242)/$R242)</f>
        <v>6.6502952611151536E-2</v>
      </c>
      <c r="X242" s="1">
        <f t="shared" si="44"/>
        <v>15.148490337396936</v>
      </c>
      <c r="Y242" s="5">
        <f>(V242-R242)^2</f>
        <v>229.47675950220832</v>
      </c>
      <c r="Z242" s="5"/>
      <c r="AA242" s="1">
        <f t="shared" si="45"/>
        <v>169.72725305089446</v>
      </c>
      <c r="AB242" s="1">
        <f t="shared" si="46"/>
        <v>0.25488525819635305</v>
      </c>
      <c r="AC242" s="1">
        <f t="shared" si="47"/>
        <v>58.059480358845377</v>
      </c>
      <c r="AD242" s="5">
        <f t="shared" si="48"/>
        <v>3370.9032595391523</v>
      </c>
      <c r="AE242" s="5"/>
      <c r="AF242" s="1">
        <f t="shared" si="49"/>
        <v>247.39182064431208</v>
      </c>
      <c r="AG242" s="1">
        <f t="shared" si="50"/>
        <v>8.6067730728228403E-2</v>
      </c>
      <c r="AH242" s="1">
        <f t="shared" si="51"/>
        <v>19.605087234572238</v>
      </c>
      <c r="AI242" s="5">
        <f t="shared" si="52"/>
        <v>384.35944547518733</v>
      </c>
      <c r="AJ242" s="5"/>
      <c r="AK242" s="1">
        <f t="shared" si="53"/>
        <v>214.63762985234035</v>
      </c>
      <c r="AL242" s="1">
        <f t="shared" si="54"/>
        <v>5.7725502098258934E-2</v>
      </c>
      <c r="AM242" s="1">
        <f t="shared" si="55"/>
        <v>13.149103557399485</v>
      </c>
      <c r="AN242" s="5">
        <f t="shared" si="56"/>
        <v>172.8989243632158</v>
      </c>
      <c r="AO242" s="5"/>
    </row>
    <row r="243" spans="18:41" x14ac:dyDescent="0.2">
      <c r="R243">
        <v>217.66452082206806</v>
      </c>
      <c r="S243">
        <v>84.954800939027507</v>
      </c>
      <c r="T243">
        <v>400</v>
      </c>
      <c r="V243" s="1">
        <f>(8.314*T243/S243)*(1+(V$11+$V$12/$T243+$V$13/($T243^2))/S243+(V$14+$V$15/$T243+$V$16/($T243^2))/(S243^2) + (W$11+$W$12/$T243+$W$13/($T243^2))/(S243^3)  )</f>
        <v>243.2236207302328</v>
      </c>
      <c r="W243" s="1">
        <f>(ABS(V243-$R243)/$R243)</f>
        <v>0.11742428123625288</v>
      </c>
      <c r="X243" s="1">
        <f t="shared" si="44"/>
        <v>25.55909990816474</v>
      </c>
      <c r="Y243" s="5">
        <f>(V243-R243)^2</f>
        <v>653.2675881155468</v>
      </c>
      <c r="Z243" s="5"/>
      <c r="AA243" s="1">
        <f t="shared" si="45"/>
        <v>169.9618549679287</v>
      </c>
      <c r="AB243" s="1">
        <f t="shared" si="46"/>
        <v>0.21915682755268304</v>
      </c>
      <c r="AC243" s="1">
        <f t="shared" si="47"/>
        <v>47.702665854139354</v>
      </c>
      <c r="AD243" s="5">
        <f t="shared" si="48"/>
        <v>2275.5443295916725</v>
      </c>
      <c r="AE243" s="5"/>
      <c r="AF243" s="1">
        <f t="shared" si="49"/>
        <v>247.67646631914451</v>
      </c>
      <c r="AG243" s="1">
        <f t="shared" si="50"/>
        <v>0.13788166019766723</v>
      </c>
      <c r="AH243" s="1">
        <f t="shared" si="51"/>
        <v>30.011945497076454</v>
      </c>
      <c r="AI243" s="5">
        <f t="shared" si="52"/>
        <v>900.71687251948765</v>
      </c>
      <c r="AJ243" s="5"/>
      <c r="AK243" s="1">
        <f t="shared" si="53"/>
        <v>214.86973757549885</v>
      </c>
      <c r="AL243" s="1">
        <f t="shared" si="54"/>
        <v>1.283986584498919E-2</v>
      </c>
      <c r="AM243" s="1">
        <f t="shared" si="55"/>
        <v>2.7947832465692102</v>
      </c>
      <c r="AN243" s="5">
        <f t="shared" si="56"/>
        <v>7.8108133953039349</v>
      </c>
      <c r="AO243" s="5"/>
    </row>
    <row r="244" spans="18:41" x14ac:dyDescent="0.2">
      <c r="R244">
        <v>187.67271207263872</v>
      </c>
      <c r="S244">
        <v>81.520531361216229</v>
      </c>
      <c r="T244">
        <v>400</v>
      </c>
      <c r="V244" s="1">
        <f>(8.314*T244/S244)*(1+(V$11+$V$12/$T244+$V$13/($T244^2))/S244+(V$14+$V$15/$T244+$V$16/($T244^2))/(S244^2) + (W$11+$W$12/$T244+$W$13/($T244^2))/(S244^3)  )</f>
        <v>264.92940061761107</v>
      </c>
      <c r="W244" s="1">
        <f>(ABS(V244-$R244)/$R244)</f>
        <v>0.41165648267005461</v>
      </c>
      <c r="X244" s="1">
        <f t="shared" si="44"/>
        <v>77.256688544972349</v>
      </c>
      <c r="Y244" s="5">
        <f>(V244-R244)^2</f>
        <v>5968.5959249348616</v>
      </c>
      <c r="Z244" s="5"/>
      <c r="AA244" s="1">
        <f t="shared" si="45"/>
        <v>187.81205825575265</v>
      </c>
      <c r="AB244" s="1">
        <f t="shared" si="46"/>
        <v>7.4249570742066732E-4</v>
      </c>
      <c r="AC244" s="1">
        <f t="shared" si="47"/>
        <v>0.1393461831139291</v>
      </c>
      <c r="AD244" s="5">
        <f t="shared" si="48"/>
        <v>1.9417358748420658E-2</v>
      </c>
      <c r="AE244" s="5"/>
      <c r="AF244" s="1">
        <f t="shared" si="49"/>
        <v>269.07859065062019</v>
      </c>
      <c r="AG244" s="1">
        <f t="shared" si="50"/>
        <v>0.43376513121669669</v>
      </c>
      <c r="AH244" s="1">
        <f t="shared" si="51"/>
        <v>81.405878577981468</v>
      </c>
      <c r="AI244" s="5">
        <f t="shared" si="52"/>
        <v>6626.9170670530621</v>
      </c>
      <c r="AJ244" s="5"/>
      <c r="AK244" s="1">
        <f t="shared" si="53"/>
        <v>232.31295086073047</v>
      </c>
      <c r="AL244" s="1">
        <f t="shared" si="54"/>
        <v>0.23786217130391205</v>
      </c>
      <c r="AM244" s="1">
        <f t="shared" si="55"/>
        <v>44.64023878809175</v>
      </c>
      <c r="AN244" s="5">
        <f t="shared" si="56"/>
        <v>1992.7509190578512</v>
      </c>
      <c r="AO244" s="5"/>
    </row>
    <row r="245" spans="18:41" x14ac:dyDescent="0.2">
      <c r="R245">
        <v>241.77886372490377</v>
      </c>
      <c r="S245">
        <v>81.344103018176014</v>
      </c>
      <c r="T245">
        <v>400</v>
      </c>
      <c r="V245" s="1">
        <f>(8.314*T245/S245)*(1+(V$11+$V$12/$T245+$V$13/($T245^2))/S245+(V$14+$V$15/$T245+$V$16/($T245^2))/(S245^2) + (W$11+$W$12/$T245+$W$13/($T245^2))/(S245^3)  )</f>
        <v>266.13026141318306</v>
      </c>
      <c r="W245" s="1">
        <f>(ABS(V245-$R245)/$R245)</f>
        <v>0.10071764468206922</v>
      </c>
      <c r="X245" s="1">
        <f t="shared" si="44"/>
        <v>24.351397688279292</v>
      </c>
      <c r="Y245" s="5">
        <f>(V245-R245)^2</f>
        <v>592.99056937273406</v>
      </c>
      <c r="Z245" s="5"/>
      <c r="AA245" s="1">
        <f t="shared" si="45"/>
        <v>188.81046813334595</v>
      </c>
      <c r="AB245" s="1">
        <f t="shared" si="46"/>
        <v>0.21907785807044455</v>
      </c>
      <c r="AC245" s="1">
        <f t="shared" si="47"/>
        <v>52.968395591557822</v>
      </c>
      <c r="AD245" s="5">
        <f t="shared" si="48"/>
        <v>2805.650931543762</v>
      </c>
      <c r="AE245" s="5"/>
      <c r="AF245" s="1">
        <f t="shared" si="49"/>
        <v>270.26152854789785</v>
      </c>
      <c r="AG245" s="1">
        <f t="shared" si="50"/>
        <v>0.11780461031284226</v>
      </c>
      <c r="AH245" s="1">
        <f t="shared" si="51"/>
        <v>28.482664822994082</v>
      </c>
      <c r="AI245" s="5">
        <f t="shared" si="52"/>
        <v>811.26219541902447</v>
      </c>
      <c r="AJ245" s="5"/>
      <c r="AK245" s="1">
        <f t="shared" si="53"/>
        <v>233.27675768963942</v>
      </c>
      <c r="AL245" s="1">
        <f t="shared" si="54"/>
        <v>3.5164802680758944E-2</v>
      </c>
      <c r="AM245" s="1">
        <f t="shared" si="55"/>
        <v>8.5021060352643474</v>
      </c>
      <c r="AN245" s="5">
        <f t="shared" si="56"/>
        <v>72.285807034878445</v>
      </c>
      <c r="AO245" s="5"/>
    </row>
    <row r="246" spans="18:41" x14ac:dyDescent="0.2">
      <c r="R246">
        <v>263.09223264021472</v>
      </c>
      <c r="S246">
        <v>80.309751002620274</v>
      </c>
      <c r="T246">
        <v>400</v>
      </c>
      <c r="V246" s="1">
        <f>(8.314*T246/S246)*(1+(V$11+$V$12/$T246+$V$13/($T246^2))/S246+(V$14+$V$15/$T246+$V$16/($T246^2))/(S246^2) + (W$11+$W$12/$T246+$W$13/($T246^2))/(S246^3)  )</f>
        <v>273.35483392265866</v>
      </c>
      <c r="W246" s="1">
        <f>(ABS(V246-$R246)/$R246)</f>
        <v>3.9007617896794029E-2</v>
      </c>
      <c r="X246" s="1">
        <f t="shared" si="44"/>
        <v>10.262601282443939</v>
      </c>
      <c r="Y246" s="5">
        <f>(V246-R246)^2</f>
        <v>105.32098508241997</v>
      </c>
      <c r="Z246" s="5"/>
      <c r="AA246" s="1">
        <f t="shared" si="45"/>
        <v>194.84031390901472</v>
      </c>
      <c r="AB246" s="1">
        <f t="shared" si="46"/>
        <v>0.25942202111506735</v>
      </c>
      <c r="AC246" s="1">
        <f t="shared" si="47"/>
        <v>68.251918731199993</v>
      </c>
      <c r="AD246" s="5">
        <f t="shared" si="48"/>
        <v>4658.3244104903288</v>
      </c>
      <c r="AE246" s="5"/>
      <c r="AF246" s="1">
        <f t="shared" si="49"/>
        <v>277.37607104638528</v>
      </c>
      <c r="AG246" s="1">
        <f t="shared" si="50"/>
        <v>5.429213269744862E-2</v>
      </c>
      <c r="AH246" s="1">
        <f t="shared" si="51"/>
        <v>14.28383840617056</v>
      </c>
      <c r="AI246" s="5">
        <f t="shared" si="52"/>
        <v>204.02803961359311</v>
      </c>
      <c r="AJ246" s="5"/>
      <c r="AK246" s="1">
        <f t="shared" si="53"/>
        <v>239.07317547414945</v>
      </c>
      <c r="AL246" s="1">
        <f t="shared" si="54"/>
        <v>9.1295196840386908E-2</v>
      </c>
      <c r="AM246" s="1">
        <f t="shared" si="55"/>
        <v>24.019057166065267</v>
      </c>
      <c r="AN246" s="5">
        <f t="shared" si="56"/>
        <v>576.91510714671119</v>
      </c>
      <c r="AO246" s="5"/>
    </row>
    <row r="247" spans="18:41" x14ac:dyDescent="0.2">
      <c r="R247">
        <v>192.041515782738</v>
      </c>
      <c r="S247">
        <v>79.862768191755009</v>
      </c>
      <c r="T247">
        <v>400</v>
      </c>
      <c r="V247" s="1">
        <f>(8.314*T247/S247)*(1+(V$11+$V$12/$T247+$V$13/($T247^2))/S247+(V$14+$V$15/$T247+$V$16/($T247^2))/(S247^2) + (W$11+$W$12/$T247+$W$13/($T247^2))/(S247^3)  )</f>
        <v>276.57749220846256</v>
      </c>
      <c r="W247" s="1">
        <f>(ABS(V247-$R247)/$R247)</f>
        <v>0.44019636108976817</v>
      </c>
      <c r="X247" s="1">
        <f t="shared" si="44"/>
        <v>84.535976425724556</v>
      </c>
      <c r="Y247" s="5">
        <f>(V247-R247)^2</f>
        <v>7146.3313102506581</v>
      </c>
      <c r="Z247" s="5"/>
      <c r="AA247" s="1">
        <f t="shared" si="45"/>
        <v>197.54274158237354</v>
      </c>
      <c r="AB247" s="1">
        <f t="shared" si="46"/>
        <v>2.8646023633031654E-2</v>
      </c>
      <c r="AC247" s="1">
        <f t="shared" si="47"/>
        <v>5.5012257996355345</v>
      </c>
      <c r="AD247" s="5">
        <f t="shared" si="48"/>
        <v>30.263485298575628</v>
      </c>
      <c r="AE247" s="5"/>
      <c r="AF247" s="1">
        <f t="shared" si="49"/>
        <v>280.54848610180341</v>
      </c>
      <c r="AG247" s="1">
        <f t="shared" si="50"/>
        <v>0.46087414983328834</v>
      </c>
      <c r="AH247" s="1">
        <f t="shared" si="51"/>
        <v>88.506970319065402</v>
      </c>
      <c r="AI247" s="5">
        <f t="shared" si="52"/>
        <v>7833.483795059924</v>
      </c>
      <c r="AJ247" s="5"/>
      <c r="AK247" s="1">
        <f t="shared" si="53"/>
        <v>241.65781401077572</v>
      </c>
      <c r="AL247" s="1">
        <f t="shared" si="54"/>
        <v>0.25836235475338593</v>
      </c>
      <c r="AM247" s="1">
        <f t="shared" si="55"/>
        <v>49.616298228037721</v>
      </c>
      <c r="AN247" s="5">
        <f t="shared" si="56"/>
        <v>2461.7770498535792</v>
      </c>
      <c r="AO247" s="5"/>
    </row>
    <row r="248" spans="18:41" x14ac:dyDescent="0.2">
      <c r="R248">
        <v>216.74925775263873</v>
      </c>
      <c r="S248">
        <v>78.015319388859524</v>
      </c>
      <c r="T248">
        <v>400</v>
      </c>
      <c r="V248" s="1">
        <f>(8.314*T248/S248)*(1+(V$11+$V$12/$T248+$V$13/($T248^2))/S248+(V$14+$V$15/$T248+$V$16/($T248^2))/(S248^2) + (W$11+$W$12/$T248+$W$13/($T248^2))/(S248^3)  )</f>
        <v>290.58598400394089</v>
      </c>
      <c r="W248" s="1">
        <f>(ABS(V248-$R248)/$R248)</f>
        <v>0.34065503622423948</v>
      </c>
      <c r="X248" s="1">
        <f t="shared" si="44"/>
        <v>73.836726251302167</v>
      </c>
      <c r="Y248" s="5">
        <f>(V248-R248)^2</f>
        <v>5451.8621435097348</v>
      </c>
      <c r="Z248" s="5"/>
      <c r="AA248" s="1">
        <f t="shared" si="45"/>
        <v>209.37855847063631</v>
      </c>
      <c r="AB248" s="1">
        <f t="shared" si="46"/>
        <v>3.4005649469923911E-2</v>
      </c>
      <c r="AC248" s="1">
        <f t="shared" si="47"/>
        <v>7.3706992820024197</v>
      </c>
      <c r="AD248" s="5">
        <f t="shared" si="48"/>
        <v>54.327207905710985</v>
      </c>
      <c r="AE248" s="5"/>
      <c r="AF248" s="1">
        <f t="shared" si="49"/>
        <v>294.33104589205499</v>
      </c>
      <c r="AG248" s="1">
        <f t="shared" si="50"/>
        <v>0.35793335093195616</v>
      </c>
      <c r="AH248" s="1">
        <f t="shared" si="51"/>
        <v>77.581788139416261</v>
      </c>
      <c r="AI248" s="5">
        <f t="shared" si="52"/>
        <v>6018.9338509092695</v>
      </c>
      <c r="AJ248" s="5"/>
      <c r="AK248" s="1">
        <f t="shared" si="53"/>
        <v>252.8880104720717</v>
      </c>
      <c r="AL248" s="1">
        <f t="shared" si="54"/>
        <v>0.16673068731186008</v>
      </c>
      <c r="AM248" s="1">
        <f t="shared" si="55"/>
        <v>36.138752719432972</v>
      </c>
      <c r="AN248" s="5">
        <f t="shared" si="56"/>
        <v>1306.0094481163239</v>
      </c>
      <c r="AO248" s="5"/>
    </row>
    <row r="249" spans="18:41" x14ac:dyDescent="0.2">
      <c r="R249">
        <v>269.85688081157593</v>
      </c>
      <c r="S249">
        <v>77.749301339774632</v>
      </c>
      <c r="T249">
        <v>400</v>
      </c>
      <c r="V249" s="1">
        <f>(8.314*T249/S249)*(1+(V$11+$V$12/$T249+$V$13/($T249^2))/S249+(V$14+$V$15/$T249+$V$16/($T249^2))/(S249^2) + (W$11+$W$12/$T249+$W$13/($T249^2))/(S249^3)  )</f>
        <v>292.69930225909349</v>
      </c>
      <c r="W249" s="1">
        <f>(ABS(V249-$R249)/$R249)</f>
        <v>8.464642954006045E-2</v>
      </c>
      <c r="X249" s="1">
        <f t="shared" si="44"/>
        <v>22.842421447517552</v>
      </c>
      <c r="Y249" s="5">
        <f>(V249-R249)^2</f>
        <v>521.77621758600981</v>
      </c>
      <c r="Z249" s="5"/>
      <c r="AA249" s="1">
        <f t="shared" si="45"/>
        <v>211.17637193792521</v>
      </c>
      <c r="AB249" s="1">
        <f t="shared" si="46"/>
        <v>0.21745048225997848</v>
      </c>
      <c r="AC249" s="1">
        <f t="shared" si="47"/>
        <v>58.680508873650723</v>
      </c>
      <c r="AD249" s="5">
        <f t="shared" si="48"/>
        <v>3443.4021216706014</v>
      </c>
      <c r="AE249" s="5"/>
      <c r="AF249" s="1">
        <f t="shared" si="49"/>
        <v>296.40930173019319</v>
      </c>
      <c r="AG249" s="1">
        <f t="shared" si="50"/>
        <v>9.8394455752851981E-2</v>
      </c>
      <c r="AH249" s="1">
        <f t="shared" si="51"/>
        <v>26.552420918617258</v>
      </c>
      <c r="AI249" s="5">
        <f t="shared" si="52"/>
        <v>705.03105663942335</v>
      </c>
      <c r="AJ249" s="5"/>
      <c r="AK249" s="1">
        <f t="shared" si="53"/>
        <v>254.58171380527511</v>
      </c>
      <c r="AL249" s="1">
        <f t="shared" si="54"/>
        <v>5.6604697128202951E-2</v>
      </c>
      <c r="AM249" s="1">
        <f t="shared" si="55"/>
        <v>15.275167006300819</v>
      </c>
      <c r="AN249" s="5">
        <f t="shared" si="56"/>
        <v>233.33072707038113</v>
      </c>
      <c r="AO249" s="5"/>
    </row>
    <row r="250" spans="18:41" x14ac:dyDescent="0.2">
      <c r="R250">
        <v>217.39202514163608</v>
      </c>
      <c r="S250">
        <v>77.048096958995103</v>
      </c>
      <c r="T250">
        <v>400</v>
      </c>
      <c r="V250" s="1">
        <f>(8.314*T250/S250)*(1+(V$11+$V$12/$T250+$V$13/($T250^2))/S250+(V$14+$V$15/$T250+$V$16/($T250^2))/(S250^2) + (W$11+$W$12/$T250+$W$13/($T250^2))/(S250^3)  )</f>
        <v>298.39276623514621</v>
      </c>
      <c r="W250" s="1">
        <f>(ABS(V250-$R250)/$R250)</f>
        <v>0.37260217361118109</v>
      </c>
      <c r="X250" s="1">
        <f t="shared" si="44"/>
        <v>81.000741093510129</v>
      </c>
      <c r="Y250" s="5">
        <f>(V250-R250)^2</f>
        <v>6561.1200576978608</v>
      </c>
      <c r="Z250" s="5"/>
      <c r="AA250" s="1">
        <f t="shared" si="45"/>
        <v>216.03547173782272</v>
      </c>
      <c r="AB250" s="1">
        <f t="shared" si="46"/>
        <v>6.2401249674616079E-3</v>
      </c>
      <c r="AC250" s="1">
        <f t="shared" si="47"/>
        <v>1.3565534038133649</v>
      </c>
      <c r="AD250" s="5">
        <f t="shared" si="48"/>
        <v>1.8402371373976261</v>
      </c>
      <c r="AE250" s="5"/>
      <c r="AF250" s="1">
        <f t="shared" si="49"/>
        <v>302.00714624861769</v>
      </c>
      <c r="AG250" s="1">
        <f t="shared" si="50"/>
        <v>0.38922826654681947</v>
      </c>
      <c r="AH250" s="1">
        <f t="shared" si="51"/>
        <v>84.615121106981604</v>
      </c>
      <c r="AI250" s="5">
        <f t="shared" si="52"/>
        <v>7159.7187199491636</v>
      </c>
      <c r="AJ250" s="5"/>
      <c r="AK250" s="1">
        <f t="shared" si="53"/>
        <v>259.14436108154035</v>
      </c>
      <c r="AL250" s="1">
        <f t="shared" si="54"/>
        <v>0.19206010851916774</v>
      </c>
      <c r="AM250" s="1">
        <f t="shared" si="55"/>
        <v>41.75233593990427</v>
      </c>
      <c r="AN250" s="5">
        <f t="shared" si="56"/>
        <v>1743.2575564386218</v>
      </c>
      <c r="AO250" s="5"/>
    </row>
    <row r="251" spans="18:41" x14ac:dyDescent="0.2">
      <c r="R251">
        <v>296.77399355119547</v>
      </c>
      <c r="S251">
        <v>75.160194768827708</v>
      </c>
      <c r="T251">
        <v>400</v>
      </c>
      <c r="V251" s="1">
        <f>(8.314*T251/S251)*(1+(V$11+$V$12/$T251+$V$13/($T251^2))/S251+(V$14+$V$15/$T251+$V$16/($T251^2))/(S251^2) + (W$11+$W$12/$T251+$W$13/($T251^2))/(S251^3)  )</f>
        <v>314.66245295496032</v>
      </c>
      <c r="W251" s="1">
        <f>(ABS(V251-$R251)/$R251)</f>
        <v>6.0276371220104784E-2</v>
      </c>
      <c r="X251" s="1">
        <f t="shared" si="44"/>
        <v>17.888459403764841</v>
      </c>
      <c r="Y251" s="5">
        <f>(V251-R251)^2</f>
        <v>319.99697984014279</v>
      </c>
      <c r="Z251" s="5"/>
      <c r="AA251" s="1">
        <f t="shared" si="45"/>
        <v>230.04342428351876</v>
      </c>
      <c r="AB251" s="1">
        <f t="shared" si="46"/>
        <v>0.22485315667043193</v>
      </c>
      <c r="AC251" s="1">
        <f t="shared" si="47"/>
        <v>66.730569267676714</v>
      </c>
      <c r="AD251" s="5">
        <f t="shared" si="48"/>
        <v>4452.9688747882001</v>
      </c>
      <c r="AE251" s="5"/>
      <c r="AF251" s="1">
        <f t="shared" si="49"/>
        <v>317.99524652340119</v>
      </c>
      <c r="AG251" s="1">
        <f t="shared" si="50"/>
        <v>7.1506444073054912E-2</v>
      </c>
      <c r="AH251" s="1">
        <f t="shared" si="51"/>
        <v>21.221252972205718</v>
      </c>
      <c r="AI251" s="5">
        <f t="shared" si="52"/>
        <v>450.34157771035001</v>
      </c>
      <c r="AJ251" s="5"/>
      <c r="AK251" s="1">
        <f t="shared" si="53"/>
        <v>272.18226221091527</v>
      </c>
      <c r="AL251" s="1">
        <f t="shared" si="54"/>
        <v>8.2863498401648084E-2</v>
      </c>
      <c r="AM251" s="1">
        <f t="shared" si="55"/>
        <v>24.591731340280205</v>
      </c>
      <c r="AN251" s="5">
        <f t="shared" si="56"/>
        <v>604.75325031251964</v>
      </c>
      <c r="AO251" s="5"/>
    </row>
    <row r="252" spans="18:41" x14ac:dyDescent="0.2">
      <c r="R252">
        <v>243.93571792121566</v>
      </c>
      <c r="S252">
        <v>73.769867755077485</v>
      </c>
      <c r="T252">
        <v>400</v>
      </c>
      <c r="V252" s="1">
        <f>(8.314*T252/S252)*(1+(V$11+$V$12/$T252+$V$13/($T252^2))/S252+(V$14+$V$15/$T252+$V$16/($T252^2))/(S252^2) + (W$11+$W$12/$T252+$W$13/($T252^2))/(S252^3)  )</f>
        <v>327.59913472132075</v>
      </c>
      <c r="W252" s="1">
        <f>(ABS(V252-$R252)/$R252)</f>
        <v>0.34297321242281548</v>
      </c>
      <c r="X252" s="1">
        <f t="shared" si="44"/>
        <v>83.663416800105097</v>
      </c>
      <c r="Y252" s="5">
        <f>(V252-R252)^2</f>
        <v>6999.5673106681079</v>
      </c>
      <c r="Z252" s="5"/>
      <c r="AA252" s="1">
        <f t="shared" si="45"/>
        <v>241.30666924383291</v>
      </c>
      <c r="AB252" s="1">
        <f t="shared" si="46"/>
        <v>1.0777629040089363E-2</v>
      </c>
      <c r="AC252" s="1">
        <f t="shared" si="47"/>
        <v>2.6290486773827411</v>
      </c>
      <c r="AD252" s="5">
        <f t="shared" si="48"/>
        <v>6.9118969480479402</v>
      </c>
      <c r="AE252" s="5"/>
      <c r="AF252" s="1">
        <f t="shared" si="49"/>
        <v>330.70058092207091</v>
      </c>
      <c r="AG252" s="1">
        <f t="shared" si="50"/>
        <v>0.3556874070769655</v>
      </c>
      <c r="AH252" s="1">
        <f t="shared" si="51"/>
        <v>86.764863000855257</v>
      </c>
      <c r="AI252" s="5">
        <f t="shared" si="52"/>
        <v>7528.1414515571814</v>
      </c>
      <c r="AJ252" s="5"/>
      <c r="AK252" s="1">
        <f t="shared" si="53"/>
        <v>282.55215666242054</v>
      </c>
      <c r="AL252" s="1">
        <f t="shared" si="54"/>
        <v>0.15830579904529155</v>
      </c>
      <c r="AM252" s="1">
        <f t="shared" si="55"/>
        <v>38.616438741204888</v>
      </c>
      <c r="AN252" s="5">
        <f t="shared" si="56"/>
        <v>1491.2293410532297</v>
      </c>
      <c r="AO252" s="5"/>
    </row>
    <row r="253" spans="18:41" x14ac:dyDescent="0.2">
      <c r="R253">
        <v>305.05521261857132</v>
      </c>
      <c r="S253">
        <v>73.194861521142911</v>
      </c>
      <c r="T253">
        <v>400</v>
      </c>
      <c r="V253" s="1">
        <f>(8.314*T253/S253)*(1+(V$11+$V$12/$T253+$V$13/($T253^2))/S253+(V$14+$V$15/$T253+$V$16/($T253^2))/(S253^2) + (W$11+$W$12/$T253+$W$13/($T253^2))/(S253^3)  )</f>
        <v>333.20671864957768</v>
      </c>
      <c r="W253" s="1">
        <f>(ABS(V253-$R253)/$R253)</f>
        <v>9.2283314188785451E-2</v>
      </c>
      <c r="X253" s="1">
        <f t="shared" si="44"/>
        <v>28.151506031006363</v>
      </c>
      <c r="Y253" s="5">
        <f>(V253-R253)^2</f>
        <v>792.50729181378767</v>
      </c>
      <c r="Z253" s="5"/>
      <c r="AA253" s="1">
        <f t="shared" si="45"/>
        <v>246.22205245867625</v>
      </c>
      <c r="AB253" s="1">
        <f t="shared" si="46"/>
        <v>0.19286069447847026</v>
      </c>
      <c r="AC253" s="1">
        <f t="shared" si="47"/>
        <v>58.833160159895073</v>
      </c>
      <c r="AD253" s="5">
        <f t="shared" si="48"/>
        <v>3461.3407343998647</v>
      </c>
      <c r="AE253" s="5"/>
      <c r="AF253" s="1">
        <f t="shared" si="49"/>
        <v>336.20618218744619</v>
      </c>
      <c r="AG253" s="1">
        <f t="shared" si="50"/>
        <v>0.10211584093737412</v>
      </c>
      <c r="AH253" s="1">
        <f t="shared" si="51"/>
        <v>31.150969568874871</v>
      </c>
      <c r="AI253" s="5">
        <f t="shared" si="52"/>
        <v>970.38290508096827</v>
      </c>
      <c r="AJ253" s="5"/>
      <c r="AK253" s="1">
        <f t="shared" si="53"/>
        <v>287.04876415982795</v>
      </c>
      <c r="AL253" s="1">
        <f t="shared" si="54"/>
        <v>5.9026850595921131E-2</v>
      </c>
      <c r="AM253" s="1">
        <f t="shared" si="55"/>
        <v>18.006448458743364</v>
      </c>
      <c r="AN253" s="5">
        <f t="shared" si="56"/>
        <v>324.23218609738126</v>
      </c>
      <c r="AO253" s="5"/>
    </row>
    <row r="254" spans="18:41" x14ac:dyDescent="0.2">
      <c r="R254">
        <v>246.02373693532354</v>
      </c>
      <c r="S254">
        <v>73.182692001357637</v>
      </c>
      <c r="T254">
        <v>400</v>
      </c>
      <c r="V254" s="1">
        <f>(8.314*T254/S254)*(1+(V$11+$V$12/$T254+$V$13/($T254^2))/S254+(V$14+$V$15/$T254+$V$16/($T254^2))/(S254^2) + (W$11+$W$12/$T254+$W$13/($T254^2))/(S254^3)  )</f>
        <v>333.32709714070853</v>
      </c>
      <c r="W254" s="1">
        <f>(ABS(V254-$R254)/$R254)</f>
        <v>0.35485746738468538</v>
      </c>
      <c r="X254" s="1">
        <f t="shared" si="44"/>
        <v>87.30336020538499</v>
      </c>
      <c r="Y254" s="5">
        <f>(V254-R254)^2</f>
        <v>7621.8767031511998</v>
      </c>
      <c r="Z254" s="5"/>
      <c r="AA254" s="1">
        <f t="shared" si="45"/>
        <v>246.32778720641372</v>
      </c>
      <c r="AB254" s="1">
        <f t="shared" si="46"/>
        <v>1.2358574618761568E-3</v>
      </c>
      <c r="AC254" s="1">
        <f t="shared" si="47"/>
        <v>0.30405027109017624</v>
      </c>
      <c r="AD254" s="5">
        <f t="shared" si="48"/>
        <v>9.2446567350009667E-2</v>
      </c>
      <c r="AE254" s="5"/>
      <c r="AF254" s="1">
        <f t="shared" si="49"/>
        <v>336.32436127257182</v>
      </c>
      <c r="AG254" s="1">
        <f t="shared" si="50"/>
        <v>0.36704029238035329</v>
      </c>
      <c r="AH254" s="1">
        <f t="shared" si="51"/>
        <v>90.30062433724828</v>
      </c>
      <c r="AI254" s="5">
        <f t="shared" si="52"/>
        <v>8154.202755696836</v>
      </c>
      <c r="AJ254" s="5"/>
      <c r="AK254" s="1">
        <f t="shared" si="53"/>
        <v>287.14530674898344</v>
      </c>
      <c r="AL254" s="1">
        <f t="shared" si="54"/>
        <v>0.16714472483795428</v>
      </c>
      <c r="AM254" s="1">
        <f t="shared" si="55"/>
        <v>41.121569813659903</v>
      </c>
      <c r="AN254" s="5">
        <f t="shared" si="56"/>
        <v>1690.9835039397053</v>
      </c>
      <c r="AO254" s="5"/>
    </row>
    <row r="255" spans="18:41" x14ac:dyDescent="0.2">
      <c r="R255">
        <v>330.67444930056666</v>
      </c>
      <c r="S255">
        <v>72.681695993296117</v>
      </c>
      <c r="T255">
        <v>400</v>
      </c>
      <c r="V255" s="1">
        <f>(8.314*T255/S255)*(1+(V$11+$V$12/$T255+$V$13/($T255^2))/S255+(V$14+$V$15/$T255+$V$16/($T255^2))/(S255^2) + (W$11+$W$12/$T255+$W$13/($T255^2))/(S255^3)  )</f>
        <v>338.34546850723513</v>
      </c>
      <c r="W255" s="1">
        <f>(ABS(V255-$R255)/$R255)</f>
        <v>2.3198100799423683E-2</v>
      </c>
      <c r="X255" s="1">
        <f t="shared" si="44"/>
        <v>7.6710192066684613</v>
      </c>
      <c r="Y255" s="5">
        <f>(V255-R255)^2</f>
        <v>58.844535669076429</v>
      </c>
      <c r="Z255" s="5"/>
      <c r="AA255" s="1">
        <f t="shared" si="45"/>
        <v>250.74366892591542</v>
      </c>
      <c r="AB255" s="1">
        <f t="shared" si="46"/>
        <v>0.24172046114756854</v>
      </c>
      <c r="AC255" s="1">
        <f t="shared" si="47"/>
        <v>79.930780374651249</v>
      </c>
      <c r="AD255" s="5">
        <f t="shared" si="48"/>
        <v>6388.929651300733</v>
      </c>
      <c r="AE255" s="5"/>
      <c r="AF255" s="1">
        <f t="shared" si="49"/>
        <v>341.25068773754981</v>
      </c>
      <c r="AG255" s="1">
        <f t="shared" si="50"/>
        <v>3.1983839269570755E-2</v>
      </c>
      <c r="AH255" s="1">
        <f t="shared" si="51"/>
        <v>10.576238436983147</v>
      </c>
      <c r="AI255" s="5">
        <f t="shared" si="52"/>
        <v>111.85681947591971</v>
      </c>
      <c r="AJ255" s="5"/>
      <c r="AK255" s="1">
        <f t="shared" si="53"/>
        <v>291.17056126864338</v>
      </c>
      <c r="AL255" s="1">
        <f t="shared" si="54"/>
        <v>0.119464591580876</v>
      </c>
      <c r="AM255" s="1">
        <f t="shared" si="55"/>
        <v>39.503888031923282</v>
      </c>
      <c r="AN255" s="5">
        <f t="shared" si="56"/>
        <v>1560.5571696387315</v>
      </c>
      <c r="AO255" s="5"/>
    </row>
    <row r="256" spans="18:41" x14ac:dyDescent="0.2">
      <c r="R256">
        <v>335.38365153295518</v>
      </c>
      <c r="S256">
        <v>71.420962194430615</v>
      </c>
      <c r="T256">
        <v>400</v>
      </c>
      <c r="V256" s="1">
        <f>(8.314*T256/S256)*(1+(V$11+$V$12/$T256+$V$13/($T256^2))/S256+(V$14+$V$15/$T256+$V$16/($T256^2))/(S256^2) + (W$11+$W$12/$T256+$W$13/($T256^2))/(S256^3)  )</f>
        <v>351.5371263384331</v>
      </c>
      <c r="W256" s="1">
        <f>(ABS(V256-$R256)/$R256)</f>
        <v>4.8164168800847632E-2</v>
      </c>
      <c r="X256" s="1">
        <f t="shared" si="44"/>
        <v>16.153474805477913</v>
      </c>
      <c r="Y256" s="5">
        <f>(V256-R256)^2</f>
        <v>260.9347482912097</v>
      </c>
      <c r="Z256" s="5"/>
      <c r="AA256" s="1">
        <f t="shared" si="45"/>
        <v>262.42457718248505</v>
      </c>
      <c r="AB256" s="1">
        <f t="shared" si="46"/>
        <v>0.21753914961863038</v>
      </c>
      <c r="AC256" s="1">
        <f t="shared" si="47"/>
        <v>72.959074350470132</v>
      </c>
      <c r="AD256" s="5">
        <f t="shared" si="48"/>
        <v>5323.026530077429</v>
      </c>
      <c r="AE256" s="5"/>
      <c r="AF256" s="1">
        <f t="shared" si="49"/>
        <v>354.19743583752307</v>
      </c>
      <c r="AG256" s="1">
        <f t="shared" si="50"/>
        <v>5.609630707571691E-2</v>
      </c>
      <c r="AH256" s="1">
        <f t="shared" si="51"/>
        <v>18.813784304567889</v>
      </c>
      <c r="AI256" s="5">
        <f t="shared" si="52"/>
        <v>353.95847985880505</v>
      </c>
      <c r="AJ256" s="5"/>
      <c r="AK256" s="1">
        <f t="shared" si="53"/>
        <v>301.75768712933319</v>
      </c>
      <c r="AL256" s="1">
        <f t="shared" si="54"/>
        <v>0.10026119117591474</v>
      </c>
      <c r="AM256" s="1">
        <f t="shared" si="55"/>
        <v>33.625964403621992</v>
      </c>
      <c r="AN256" s="5">
        <f t="shared" si="56"/>
        <v>1130.7054820736532</v>
      </c>
      <c r="AO256" s="5"/>
    </row>
    <row r="257" spans="18:41" x14ac:dyDescent="0.2">
      <c r="R257">
        <v>275.39152604606215</v>
      </c>
      <c r="S257">
        <v>71.182521208991915</v>
      </c>
      <c r="T257">
        <v>400</v>
      </c>
      <c r="V257" s="1">
        <f>(8.314*T257/S257)*(1+(V$11+$V$12/$T257+$V$13/($T257^2))/S257+(V$14+$V$15/$T257+$V$16/($T257^2))/(S257^2) + (W$11+$W$12/$T257+$W$13/($T257^2))/(S257^3)  )</f>
        <v>354.12688717899147</v>
      </c>
      <c r="W257" s="1">
        <f>(ABS(V257-$R257)/$R257)</f>
        <v>0.28590335462885663</v>
      </c>
      <c r="X257" s="1">
        <f t="shared" si="44"/>
        <v>78.735361132929313</v>
      </c>
      <c r="Y257" s="5">
        <f>(V257-R257)^2</f>
        <v>6199.2570927327961</v>
      </c>
      <c r="Z257" s="5"/>
      <c r="AA257" s="1">
        <f t="shared" si="45"/>
        <v>264.72991297264889</v>
      </c>
      <c r="AB257" s="1">
        <f t="shared" si="46"/>
        <v>3.8714383214645452E-2</v>
      </c>
      <c r="AC257" s="1">
        <f t="shared" si="47"/>
        <v>10.661613073413264</v>
      </c>
      <c r="AD257" s="5">
        <f t="shared" si="48"/>
        <v>113.66999332717663</v>
      </c>
      <c r="AE257" s="5"/>
      <c r="AF257" s="1">
        <f t="shared" si="49"/>
        <v>356.73868011329137</v>
      </c>
      <c r="AG257" s="1">
        <f t="shared" si="50"/>
        <v>0.29538728092026711</v>
      </c>
      <c r="AH257" s="1">
        <f t="shared" si="51"/>
        <v>81.347154067229212</v>
      </c>
      <c r="AI257" s="5">
        <f t="shared" si="52"/>
        <v>6617.3594748375262</v>
      </c>
      <c r="AJ257" s="5"/>
      <c r="AK257" s="1">
        <f t="shared" si="53"/>
        <v>303.8373116476385</v>
      </c>
      <c r="AL257" s="1">
        <f t="shared" si="54"/>
        <v>0.10329216011105036</v>
      </c>
      <c r="AM257" s="1">
        <f t="shared" si="55"/>
        <v>28.445785601576347</v>
      </c>
      <c r="AN257" s="5">
        <f t="shared" si="56"/>
        <v>809.16271849084819</v>
      </c>
      <c r="AO257" s="5"/>
    </row>
    <row r="258" spans="18:41" x14ac:dyDescent="0.2">
      <c r="R258">
        <v>277.91555228765588</v>
      </c>
      <c r="S258">
        <v>69.389366729302338</v>
      </c>
      <c r="T258">
        <v>400</v>
      </c>
      <c r="V258" s="1">
        <f>(8.314*T258/S258)*(1+(V$11+$V$12/$T258+$V$13/($T258^2))/S258+(V$14+$V$15/$T258+$V$16/($T258^2))/(S258^2) + (W$11+$W$12/$T258+$W$13/($T258^2))/(S258^3)  )</f>
        <v>374.64584254863257</v>
      </c>
      <c r="W258" s="1">
        <f>(ABS(V258-$R258)/$R258)</f>
        <v>0.34805641305333002</v>
      </c>
      <c r="X258" s="1">
        <f t="shared" si="44"/>
        <v>96.730290260976687</v>
      </c>
      <c r="Y258" s="5">
        <f>(V258-R258)^2</f>
        <v>9356.7490539728005</v>
      </c>
      <c r="Z258" s="5"/>
      <c r="AA258" s="1">
        <f t="shared" si="45"/>
        <v>283.13144714123587</v>
      </c>
      <c r="AB258" s="1">
        <f t="shared" si="46"/>
        <v>1.8767912808928668E-2</v>
      </c>
      <c r="AC258" s="1">
        <f t="shared" si="47"/>
        <v>5.2158948535799823</v>
      </c>
      <c r="AD258" s="5">
        <f t="shared" si="48"/>
        <v>27.205559123602146</v>
      </c>
      <c r="AE258" s="5"/>
      <c r="AF258" s="1">
        <f t="shared" si="49"/>
        <v>376.86940605752238</v>
      </c>
      <c r="AG258" s="1">
        <f t="shared" si="50"/>
        <v>0.35605727335275045</v>
      </c>
      <c r="AH258" s="1">
        <f t="shared" si="51"/>
        <v>98.953853769866498</v>
      </c>
      <c r="AI258" s="5">
        <f t="shared" si="52"/>
        <v>9791.8651759081222</v>
      </c>
      <c r="AJ258" s="5"/>
      <c r="AK258" s="1">
        <f t="shared" si="53"/>
        <v>320.33087965501096</v>
      </c>
      <c r="AL258" s="1">
        <f t="shared" si="54"/>
        <v>0.15261948105535736</v>
      </c>
      <c r="AM258" s="1">
        <f t="shared" si="55"/>
        <v>42.415327367355076</v>
      </c>
      <c r="AN258" s="5">
        <f t="shared" si="56"/>
        <v>1799.0599956799006</v>
      </c>
      <c r="AO258" s="5"/>
    </row>
    <row r="259" spans="18:41" x14ac:dyDescent="0.2">
      <c r="R259">
        <v>302.58055840206373</v>
      </c>
      <c r="S259">
        <v>68.775229038906417</v>
      </c>
      <c r="T259">
        <v>400</v>
      </c>
      <c r="V259" s="1">
        <f>(8.314*T259/S259)*(1+(V$11+$V$12/$T259+$V$13/($T259^2))/S259+(V$14+$V$15/$T259+$V$16/($T259^2))/(S259^2) + (W$11+$W$12/$T259+$W$13/($T259^2))/(S259^3)  )</f>
        <v>382.12390869117354</v>
      </c>
      <c r="W259" s="1">
        <f>(ABS(V259-$R259)/$R259)</f>
        <v>0.262883215991075</v>
      </c>
      <c r="X259" s="1">
        <f t="shared" si="44"/>
        <v>79.54335028910981</v>
      </c>
      <c r="Y259" s="5">
        <f>(V259-R259)^2</f>
        <v>6327.1445752160253</v>
      </c>
      <c r="Z259" s="5"/>
      <c r="AA259" s="1">
        <f t="shared" si="45"/>
        <v>289.89614545381073</v>
      </c>
      <c r="AB259" s="1">
        <f t="shared" si="46"/>
        <v>4.1920779759412607E-2</v>
      </c>
      <c r="AC259" s="1">
        <f t="shared" si="47"/>
        <v>12.684412948252998</v>
      </c>
      <c r="AD259" s="5">
        <f t="shared" si="48"/>
        <v>160.89433184180831</v>
      </c>
      <c r="AE259" s="5"/>
      <c r="AF259" s="1">
        <f t="shared" si="49"/>
        <v>384.20471474944333</v>
      </c>
      <c r="AG259" s="1">
        <f t="shared" si="50"/>
        <v>0.26976008233456578</v>
      </c>
      <c r="AH259" s="1">
        <f t="shared" si="51"/>
        <v>81.624156347379596</v>
      </c>
      <c r="AI259" s="5">
        <f t="shared" si="52"/>
        <v>6662.502899421469</v>
      </c>
      <c r="AJ259" s="5"/>
      <c r="AK259" s="1">
        <f t="shared" si="53"/>
        <v>326.35011581468757</v>
      </c>
      <c r="AL259" s="1">
        <f t="shared" si="54"/>
        <v>7.8556129112033926E-2</v>
      </c>
      <c r="AM259" s="1">
        <f t="shared" si="55"/>
        <v>23.76955741262384</v>
      </c>
      <c r="AN259" s="5">
        <f t="shared" si="56"/>
        <v>564.99185959202089</v>
      </c>
      <c r="AO259" s="5"/>
    </row>
    <row r="260" spans="18:41" x14ac:dyDescent="0.2">
      <c r="R260">
        <v>378.68486920431707</v>
      </c>
      <c r="S260">
        <v>66.862028468881263</v>
      </c>
      <c r="T260">
        <v>400</v>
      </c>
      <c r="V260" s="1">
        <f>(8.314*T260/S260)*(1+(V$11+$V$12/$T260+$V$13/($T260^2))/S260+(V$14+$V$15/$T260+$V$16/($T260^2))/(S260^2) + (W$11+$W$12/$T260+$W$13/($T260^2))/(S260^3)  )</f>
        <v>407.05461679088091</v>
      </c>
      <c r="W260" s="1">
        <f>(ABS(V260-$R260)/$R260)</f>
        <v>7.4916506820495971E-2</v>
      </c>
      <c r="X260" s="1">
        <f t="shared" si="44"/>
        <v>28.369747586563847</v>
      </c>
      <c r="Y260" s="5">
        <f>(V260-R260)^2</f>
        <v>804.8425781253452</v>
      </c>
      <c r="Z260" s="5"/>
      <c r="AA260" s="1">
        <f t="shared" si="45"/>
        <v>312.66242821468148</v>
      </c>
      <c r="AB260" s="1">
        <f t="shared" si="46"/>
        <v>0.17434665696667587</v>
      </c>
      <c r="AC260" s="1">
        <f t="shared" si="47"/>
        <v>66.022440989635584</v>
      </c>
      <c r="AD260" s="5">
        <f t="shared" si="48"/>
        <v>4358.9627142299132</v>
      </c>
      <c r="AE260" s="5"/>
      <c r="AF260" s="1">
        <f t="shared" si="49"/>
        <v>408.65712376018848</v>
      </c>
      <c r="AG260" s="1">
        <f t="shared" si="50"/>
        <v>7.9148276029217507E-2</v>
      </c>
      <c r="AH260" s="1">
        <f t="shared" si="51"/>
        <v>29.972254555871416</v>
      </c>
      <c r="AI260" s="5">
        <f t="shared" si="52"/>
        <v>898.33604316195488</v>
      </c>
      <c r="AJ260" s="5"/>
      <c r="AK260" s="1">
        <f t="shared" si="53"/>
        <v>346.45446672633483</v>
      </c>
      <c r="AL260" s="1">
        <f t="shared" si="54"/>
        <v>8.5111408189357904E-2</v>
      </c>
      <c r="AM260" s="1">
        <f t="shared" si="55"/>
        <v>32.230402477982238</v>
      </c>
      <c r="AN260" s="5">
        <f t="shared" si="56"/>
        <v>1038.7988438927237</v>
      </c>
      <c r="AO260" s="5"/>
    </row>
    <row r="261" spans="18:41" x14ac:dyDescent="0.2">
      <c r="R261">
        <v>387.57936435587885</v>
      </c>
      <c r="S261">
        <v>66.75787653659556</v>
      </c>
      <c r="T261">
        <v>400</v>
      </c>
      <c r="V261" s="1">
        <f>(8.314*T261/S261)*(1+(V$11+$V$12/$T261+$V$13/($T261^2))/S261+(V$14+$V$15/$T261+$V$16/($T261^2))/(S261^2) + (W$11+$W$12/$T261+$W$13/($T261^2))/(S261^3)  )</f>
        <v>408.48754675846141</v>
      </c>
      <c r="W261" s="1">
        <f>(ABS(V261-$R261)/$R261)</f>
        <v>5.3945551093335486E-2</v>
      </c>
      <c r="X261" s="1">
        <f t="shared" si="44"/>
        <v>20.908182402582554</v>
      </c>
      <c r="Y261" s="5">
        <f>(V261-R261)^2</f>
        <v>437.15209137966281</v>
      </c>
      <c r="Z261" s="5"/>
      <c r="AA261" s="1">
        <f t="shared" si="45"/>
        <v>313.98063440232812</v>
      </c>
      <c r="AB261" s="1">
        <f t="shared" si="46"/>
        <v>0.18989331404644061</v>
      </c>
      <c r="AC261" s="1">
        <f t="shared" si="47"/>
        <v>73.59872995355073</v>
      </c>
      <c r="AD261" s="5">
        <f t="shared" si="48"/>
        <v>5416.7730507756851</v>
      </c>
      <c r="AE261" s="5"/>
      <c r="AF261" s="1">
        <f t="shared" si="49"/>
        <v>410.06251997074753</v>
      </c>
      <c r="AG261" s="1">
        <f t="shared" si="50"/>
        <v>5.8009165818808772E-2</v>
      </c>
      <c r="AH261" s="1">
        <f t="shared" si="51"/>
        <v>22.483155614868679</v>
      </c>
      <c r="AI261" s="5">
        <f t="shared" si="52"/>
        <v>505.49228640240096</v>
      </c>
      <c r="AJ261" s="5"/>
      <c r="AK261" s="1">
        <f t="shared" si="53"/>
        <v>347.61187531207349</v>
      </c>
      <c r="AL261" s="1">
        <f t="shared" si="54"/>
        <v>0.10312078691348193</v>
      </c>
      <c r="AM261" s="1">
        <f t="shared" si="55"/>
        <v>39.967489043805358</v>
      </c>
      <c r="AN261" s="5">
        <f t="shared" si="56"/>
        <v>1597.4001804667014</v>
      </c>
      <c r="AO261" s="5"/>
    </row>
    <row r="262" spans="18:41" x14ac:dyDescent="0.2">
      <c r="R262">
        <v>337.88436048277379</v>
      </c>
      <c r="S262">
        <v>66.695581754172309</v>
      </c>
      <c r="T262">
        <v>400</v>
      </c>
      <c r="V262" s="1">
        <f>(8.314*T262/S262)*(1+(V$11+$V$12/$T262+$V$13/($T262^2))/S262+(V$14+$V$15/$T262+$V$16/($T262^2))/(S262^2) + (W$11+$W$12/$T262+$W$13/($T262^2))/(S262^3)  )</f>
        <v>409.34853591139046</v>
      </c>
      <c r="W262" s="1">
        <f>(ABS(V262-$R262)/$R262)</f>
        <v>0.21150483356645355</v>
      </c>
      <c r="X262" s="1">
        <f t="shared" si="44"/>
        <v>71.46417542861667</v>
      </c>
      <c r="Y262" s="5">
        <f>(V262-R262)^2</f>
        <v>5107.1283696920982</v>
      </c>
      <c r="Z262" s="5"/>
      <c r="AA262" s="1">
        <f t="shared" si="45"/>
        <v>314.77318386940084</v>
      </c>
      <c r="AB262" s="1">
        <f t="shared" si="46"/>
        <v>6.8399663661115842E-2</v>
      </c>
      <c r="AC262" s="1">
        <f t="shared" si="47"/>
        <v>23.111176613372947</v>
      </c>
      <c r="AD262" s="5">
        <f t="shared" si="48"/>
        <v>534.12648445451669</v>
      </c>
      <c r="AE262" s="5"/>
      <c r="AF262" s="1">
        <f t="shared" si="49"/>
        <v>410.90696564461132</v>
      </c>
      <c r="AG262" s="1">
        <f t="shared" si="50"/>
        <v>0.2161171504283354</v>
      </c>
      <c r="AH262" s="1">
        <f t="shared" si="51"/>
        <v>73.022605161837532</v>
      </c>
      <c r="AI262" s="5">
        <f t="shared" si="52"/>
        <v>5332.3008646216213</v>
      </c>
      <c r="AJ262" s="5"/>
      <c r="AK262" s="1">
        <f t="shared" si="53"/>
        <v>348.30741878793981</v>
      </c>
      <c r="AL262" s="1">
        <f t="shared" si="54"/>
        <v>3.0848004596227583E-2</v>
      </c>
      <c r="AM262" s="1">
        <f t="shared" si="55"/>
        <v>10.423058305166023</v>
      </c>
      <c r="AN262" s="5">
        <f t="shared" si="56"/>
        <v>108.64014443289041</v>
      </c>
      <c r="AO262" s="5"/>
    </row>
    <row r="263" spans="18:41" x14ac:dyDescent="0.2">
      <c r="R263">
        <v>307.08180628875363</v>
      </c>
      <c r="S263">
        <v>66.417637902841903</v>
      </c>
      <c r="T263">
        <v>400</v>
      </c>
      <c r="V263" s="1">
        <f>(8.314*T263/S263)*(1+(V$11+$V$12/$T263+$V$13/($T263^2))/S263+(V$14+$V$15/$T263+$V$16/($T263^2))/(S263^2) + (W$11+$W$12/$T263+$W$13/($T263^2))/(S263^3)  )</f>
        <v>413.22632776059908</v>
      </c>
      <c r="W263" s="1">
        <f>(ABS(V263-$R263)/$R263)</f>
        <v>0.34565552011907918</v>
      </c>
      <c r="X263" s="1">
        <f t="shared" si="44"/>
        <v>106.14452147184545</v>
      </c>
      <c r="Y263" s="5">
        <f>(V263-R263)^2</f>
        <v>11266.65943848706</v>
      </c>
      <c r="Z263" s="5"/>
      <c r="AA263" s="1">
        <f t="shared" si="45"/>
        <v>318.34729351506917</v>
      </c>
      <c r="AB263" s="1">
        <f t="shared" si="46"/>
        <v>3.6685622513638716E-2</v>
      </c>
      <c r="AC263" s="1">
        <f t="shared" si="47"/>
        <v>11.265487226315543</v>
      </c>
      <c r="AD263" s="5">
        <f t="shared" si="48"/>
        <v>126.91120244627865</v>
      </c>
      <c r="AE263" s="5"/>
      <c r="AF263" s="1">
        <f t="shared" si="49"/>
        <v>414.71025696862029</v>
      </c>
      <c r="AG263" s="1">
        <f t="shared" si="50"/>
        <v>0.35048787806940934</v>
      </c>
      <c r="AH263" s="1">
        <f t="shared" si="51"/>
        <v>107.62845067986666</v>
      </c>
      <c r="AI263" s="5">
        <f t="shared" si="52"/>
        <v>11583.883395748489</v>
      </c>
      <c r="AJ263" s="5"/>
      <c r="AK263" s="1">
        <f t="shared" si="53"/>
        <v>351.44104051783535</v>
      </c>
      <c r="AL263" s="1">
        <f t="shared" si="54"/>
        <v>0.1444541269480813</v>
      </c>
      <c r="AM263" s="1">
        <f t="shared" si="55"/>
        <v>44.359234229081721</v>
      </c>
      <c r="AN263" s="5">
        <f t="shared" si="56"/>
        <v>1967.7416613905355</v>
      </c>
      <c r="AO263" s="5"/>
    </row>
    <row r="264" spans="18:41" x14ac:dyDescent="0.2">
      <c r="R264">
        <v>408.69522942985759</v>
      </c>
      <c r="S264">
        <v>65.359420330839612</v>
      </c>
      <c r="T264">
        <v>400</v>
      </c>
      <c r="V264" s="1">
        <f>(8.314*T264/S264)*(1+(V$11+$V$12/$T264+$V$13/($T264^2))/S264+(V$14+$V$15/$T264+$V$16/($T264^2))/(S264^2) + (W$11+$W$12/$T264+$W$13/($T264^2))/(S264^3)  )</f>
        <v>428.55220903950897</v>
      </c>
      <c r="W264" s="1">
        <f>(ABS(V264-$R264)/$R264)</f>
        <v>4.8586276960835763E-2</v>
      </c>
      <c r="X264" s="1">
        <f t="shared" si="44"/>
        <v>19.856979609651376</v>
      </c>
      <c r="Y264" s="5">
        <f>(V264-R264)^2</f>
        <v>394.29963921811049</v>
      </c>
      <c r="Z264" s="5"/>
      <c r="AA264" s="1">
        <f t="shared" si="45"/>
        <v>332.54467378521599</v>
      </c>
      <c r="AB264" s="1">
        <f t="shared" si="46"/>
        <v>0.18632602037188925</v>
      </c>
      <c r="AC264" s="1">
        <f t="shared" si="47"/>
        <v>76.150555644641599</v>
      </c>
      <c r="AD264" s="5">
        <f t="shared" si="48"/>
        <v>5798.907124987657</v>
      </c>
      <c r="AE264" s="5"/>
      <c r="AF264" s="1">
        <f t="shared" si="49"/>
        <v>429.74211000679935</v>
      </c>
      <c r="AG264" s="1">
        <f t="shared" si="50"/>
        <v>5.1497739785959347E-2</v>
      </c>
      <c r="AH264" s="1">
        <f t="shared" si="51"/>
        <v>21.04688057694176</v>
      </c>
      <c r="AI264" s="5">
        <f t="shared" si="52"/>
        <v>442.97118202004833</v>
      </c>
      <c r="AJ264" s="5"/>
      <c r="AK264" s="1">
        <f t="shared" si="53"/>
        <v>363.84198892200982</v>
      </c>
      <c r="AL264" s="1">
        <f t="shared" si="54"/>
        <v>0.10974740412414263</v>
      </c>
      <c r="AM264" s="1">
        <f t="shared" si="55"/>
        <v>44.853240507847772</v>
      </c>
      <c r="AN264" s="5">
        <f t="shared" si="56"/>
        <v>2011.8131840548363</v>
      </c>
      <c r="AO264" s="5"/>
    </row>
    <row r="265" spans="18:41" x14ac:dyDescent="0.2">
      <c r="R265">
        <v>435.37282783252118</v>
      </c>
      <c r="S265">
        <v>64.90004467202823</v>
      </c>
      <c r="T265">
        <v>400</v>
      </c>
      <c r="V265" s="1">
        <f>(8.314*T265/S265)*(1+(V$11+$V$12/$T265+$V$13/($T265^2))/S265+(V$14+$V$15/$T265+$V$16/($T265^2))/(S265^2) + (W$11+$W$12/$T265+$W$13/($T265^2))/(S265^3)  )</f>
        <v>435.49526008383572</v>
      </c>
      <c r="W265" s="1">
        <f>(ABS(V265-$R265)/$R265)</f>
        <v>2.8121243101931109E-4</v>
      </c>
      <c r="X265" s="1">
        <f t="shared" si="44"/>
        <v>0.12243225131453528</v>
      </c>
      <c r="Y265" s="5">
        <f>(V265-R265)^2</f>
        <v>1.4989656161945525E-2</v>
      </c>
      <c r="Z265" s="5"/>
      <c r="AA265" s="1">
        <f t="shared" si="45"/>
        <v>339.01326013048566</v>
      </c>
      <c r="AB265" s="1">
        <f t="shared" si="46"/>
        <v>0.22132655402900575</v>
      </c>
      <c r="AC265" s="1">
        <f t="shared" si="47"/>
        <v>96.35956770203552</v>
      </c>
      <c r="AD265" s="5">
        <f t="shared" si="48"/>
        <v>9285.1662877231665</v>
      </c>
      <c r="AE265" s="5"/>
      <c r="AF265" s="1">
        <f t="shared" si="49"/>
        <v>436.5523478469799</v>
      </c>
      <c r="AG265" s="1">
        <f t="shared" si="50"/>
        <v>2.7092182585920443E-3</v>
      </c>
      <c r="AH265" s="1">
        <f t="shared" si="51"/>
        <v>1.179520014458717</v>
      </c>
      <c r="AI265" s="5">
        <f t="shared" si="52"/>
        <v>1.391267464508692</v>
      </c>
      <c r="AJ265" s="5"/>
      <c r="AK265" s="1">
        <f t="shared" si="53"/>
        <v>369.46881330666849</v>
      </c>
      <c r="AL265" s="1">
        <f t="shared" si="54"/>
        <v>0.15137374294567732</v>
      </c>
      <c r="AM265" s="1">
        <f t="shared" si="55"/>
        <v>65.904014525852688</v>
      </c>
      <c r="AN265" s="5">
        <f t="shared" si="56"/>
        <v>4343.3391306238018</v>
      </c>
      <c r="AO265" s="5"/>
    </row>
    <row r="266" spans="18:41" x14ac:dyDescent="0.2">
      <c r="R266">
        <v>341.25340353216149</v>
      </c>
      <c r="S266">
        <v>63.941102226542384</v>
      </c>
      <c r="T266">
        <v>400</v>
      </c>
      <c r="V266" s="1">
        <f>(8.314*T266/S266)*(1+(V$11+$V$12/$T266+$V$13/($T266^2))/S266+(V$14+$V$15/$T266+$V$16/($T266^2))/(S266^2) + (W$11+$W$12/$T266+$W$13/($T266^2))/(S266^3)  )</f>
        <v>450.5919672999824</v>
      </c>
      <c r="W266" s="1">
        <f>(ABS(V266-$R266)/$R266)</f>
        <v>0.32040285206273783</v>
      </c>
      <c r="X266" s="1">
        <f t="shared" si="44"/>
        <v>109.33856376782092</v>
      </c>
      <c r="Y266" s="5">
        <f>(V266-R266)^2</f>
        <v>11954.921526809841</v>
      </c>
      <c r="Z266" s="5"/>
      <c r="AA266" s="1">
        <f t="shared" si="45"/>
        <v>353.15479977156662</v>
      </c>
      <c r="AB266" s="1">
        <f t="shared" si="46"/>
        <v>3.4875538576960984E-2</v>
      </c>
      <c r="AC266" s="1">
        <f t="shared" si="47"/>
        <v>11.90139623940513</v>
      </c>
      <c r="AD266" s="5">
        <f t="shared" si="48"/>
        <v>141.64323244732657</v>
      </c>
      <c r="AE266" s="5"/>
      <c r="AF266" s="1">
        <f t="shared" si="49"/>
        <v>451.36159953275995</v>
      </c>
      <c r="AG266" s="1">
        <f t="shared" si="50"/>
        <v>0.32265816211916931</v>
      </c>
      <c r="AH266" s="1">
        <f t="shared" si="51"/>
        <v>110.10819600059847</v>
      </c>
      <c r="AI266" s="5">
        <f t="shared" si="52"/>
        <v>12123.814826506208</v>
      </c>
      <c r="AJ266" s="5"/>
      <c r="AK266" s="1">
        <f t="shared" si="53"/>
        <v>381.72356748222336</v>
      </c>
      <c r="AL266" s="1">
        <f t="shared" si="54"/>
        <v>0.11859270422264889</v>
      </c>
      <c r="AM266" s="1">
        <f t="shared" si="55"/>
        <v>40.470163950061874</v>
      </c>
      <c r="AN266" s="5">
        <f t="shared" si="56"/>
        <v>1637.8341701448876</v>
      </c>
      <c r="AO266" s="5"/>
    </row>
    <row r="267" spans="18:41" x14ac:dyDescent="0.2">
      <c r="R267">
        <v>433.49895727729171</v>
      </c>
      <c r="S267">
        <v>63.561126892411401</v>
      </c>
      <c r="T267">
        <v>400</v>
      </c>
      <c r="V267" s="1">
        <f>(8.314*T267/S267)*(1+(V$11+$V$12/$T267+$V$13/($T267^2))/S267+(V$14+$V$15/$T267+$V$16/($T267^2))/(S267^2) + (W$11+$W$12/$T267+$W$13/($T267^2))/(S267^3)  )</f>
        <v>456.81042501685187</v>
      </c>
      <c r="W267" s="1">
        <f>(ABS(V267-$R267)/$R267)</f>
        <v>5.3775141435112514E-2</v>
      </c>
      <c r="X267" s="1">
        <f t="shared" si="44"/>
        <v>23.311467739560157</v>
      </c>
      <c r="Y267" s="5">
        <f>(V267-R267)^2</f>
        <v>543.42452817255401</v>
      </c>
      <c r="Z267" s="5"/>
      <c r="AA267" s="1">
        <f t="shared" si="45"/>
        <v>359.00952052930097</v>
      </c>
      <c r="AB267" s="1">
        <f t="shared" si="46"/>
        <v>0.17183302404195372</v>
      </c>
      <c r="AC267" s="1">
        <f t="shared" si="47"/>
        <v>74.489436747990737</v>
      </c>
      <c r="AD267" s="5">
        <f t="shared" si="48"/>
        <v>5548.6761870329128</v>
      </c>
      <c r="AE267" s="5"/>
      <c r="AF267" s="1">
        <f t="shared" si="49"/>
        <v>457.46231689066576</v>
      </c>
      <c r="AG267" s="1">
        <f t="shared" si="50"/>
        <v>5.5278932535114872E-2</v>
      </c>
      <c r="AH267" s="1">
        <f t="shared" si="51"/>
        <v>23.963359613374053</v>
      </c>
      <c r="AI267" s="5">
        <f t="shared" si="52"/>
        <v>574.24260395988665</v>
      </c>
      <c r="AJ267" s="5"/>
      <c r="AK267" s="1">
        <f t="shared" si="53"/>
        <v>386.77962728704324</v>
      </c>
      <c r="AL267" s="1">
        <f t="shared" si="54"/>
        <v>0.10777264675255956</v>
      </c>
      <c r="AM267" s="1">
        <f t="shared" si="55"/>
        <v>46.719329990248468</v>
      </c>
      <c r="AN267" s="5">
        <f t="shared" si="56"/>
        <v>2182.69579473773</v>
      </c>
      <c r="AO267" s="5"/>
    </row>
    <row r="268" spans="18:41" x14ac:dyDescent="0.2">
      <c r="R268">
        <v>377.16746851258466</v>
      </c>
      <c r="S268">
        <v>63.341727909454633</v>
      </c>
      <c r="T268">
        <v>400</v>
      </c>
      <c r="V268" s="1">
        <f>(8.314*T268/S268)*(1+(V$11+$V$12/$T268+$V$13/($T268^2))/S268+(V$14+$V$15/$T268+$V$16/($T268^2))/(S268^2) + (W$11+$W$12/$T268+$W$13/($T268^2))/(S268^3)  )</f>
        <v>460.46466196942345</v>
      </c>
      <c r="W268" s="1">
        <f>(ABS(V268-$R268)/$R268)</f>
        <v>0.22084935847021353</v>
      </c>
      <c r="X268" s="1">
        <f t="shared" si="44"/>
        <v>83.297193456838784</v>
      </c>
      <c r="Y268" s="5">
        <f>(V268-R268)^2</f>
        <v>6938.4224377860255</v>
      </c>
      <c r="Z268" s="5"/>
      <c r="AA268" s="1">
        <f t="shared" si="45"/>
        <v>362.45791594463549</v>
      </c>
      <c r="AB268" s="1">
        <f t="shared" si="46"/>
        <v>3.900005646287167E-2</v>
      </c>
      <c r="AC268" s="1">
        <f t="shared" si="47"/>
        <v>14.709552567949174</v>
      </c>
      <c r="AD268" s="5">
        <f t="shared" si="48"/>
        <v>216.37093674926015</v>
      </c>
      <c r="AE268" s="5"/>
      <c r="AF268" s="1">
        <f t="shared" si="49"/>
        <v>461.04757616853601</v>
      </c>
      <c r="AG268" s="1">
        <f t="shared" si="50"/>
        <v>0.22239486344552695</v>
      </c>
      <c r="AH268" s="1">
        <f t="shared" si="51"/>
        <v>83.880107655951349</v>
      </c>
      <c r="AI268" s="5">
        <f t="shared" si="52"/>
        <v>7035.8724603739884</v>
      </c>
      <c r="AJ268" s="5"/>
      <c r="AK268" s="1">
        <f t="shared" si="53"/>
        <v>389.7530848060893</v>
      </c>
      <c r="AL268" s="1">
        <f t="shared" si="54"/>
        <v>3.3368774733244809E-2</v>
      </c>
      <c r="AM268" s="1">
        <f t="shared" si="55"/>
        <v>12.585616293504643</v>
      </c>
      <c r="AN268" s="5">
        <f t="shared" si="56"/>
        <v>158.39773748732955</v>
      </c>
      <c r="AO268" s="5"/>
    </row>
    <row r="269" spans="18:41" x14ac:dyDescent="0.2">
      <c r="R269">
        <v>486.25261767631167</v>
      </c>
      <c r="S269">
        <v>61.391395855272854</v>
      </c>
      <c r="T269">
        <v>400</v>
      </c>
      <c r="V269" s="1">
        <f>(8.314*T269/S269)*(1+(V$11+$V$12/$T269+$V$13/($T269^2))/S269+(V$14+$V$15/$T269+$V$16/($T269^2))/(S269^2) + (W$11+$W$12/$T269+$W$13/($T269^2))/(S269^3)  )</f>
        <v>495.14489109983066</v>
      </c>
      <c r="W269" s="1">
        <f>(ABS(V269-$R269)/$R269)</f>
        <v>1.8287353322668155E-2</v>
      </c>
      <c r="X269" s="1">
        <f t="shared" si="44"/>
        <v>8.8922734235189864</v>
      </c>
      <c r="Y269" s="5">
        <f>(V269-R269)^2</f>
        <v>79.07252663862208</v>
      </c>
      <c r="Z269" s="5"/>
      <c r="AA269" s="1">
        <f t="shared" si="45"/>
        <v>395.46484621819781</v>
      </c>
      <c r="AB269" s="1">
        <f t="shared" si="46"/>
        <v>0.18670906470790335</v>
      </c>
      <c r="AC269" s="1">
        <f t="shared" si="47"/>
        <v>90.787771458113866</v>
      </c>
      <c r="AD269" s="5">
        <f t="shared" si="48"/>
        <v>8242.419446330714</v>
      </c>
      <c r="AE269" s="5"/>
      <c r="AF269" s="1">
        <f t="shared" si="49"/>
        <v>495.08278452128536</v>
      </c>
      <c r="AG269" s="1">
        <f t="shared" si="50"/>
        <v>1.8159628398857791E-2</v>
      </c>
      <c r="AH269" s="1">
        <f t="shared" si="51"/>
        <v>8.8301668449736894</v>
      </c>
      <c r="AI269" s="5">
        <f t="shared" si="52"/>
        <v>77.971846510072595</v>
      </c>
      <c r="AJ269" s="5"/>
      <c r="AK269" s="1">
        <f t="shared" si="53"/>
        <v>418.06029097720472</v>
      </c>
      <c r="AL269" s="1">
        <f t="shared" si="54"/>
        <v>0.14024053387102006</v>
      </c>
      <c r="AM269" s="1">
        <f t="shared" si="55"/>
        <v>68.192326699106957</v>
      </c>
      <c r="AN269" s="5">
        <f t="shared" si="56"/>
        <v>4650.1934206377355</v>
      </c>
      <c r="AO269" s="5"/>
    </row>
    <row r="270" spans="18:41" x14ac:dyDescent="0.2">
      <c r="R270">
        <v>374.38989807493795</v>
      </c>
      <c r="S270">
        <v>61.047270029710887</v>
      </c>
      <c r="T270">
        <v>400</v>
      </c>
      <c r="V270" s="1">
        <f>(8.314*T270/S270)*(1+(V$11+$V$12/$T270+$V$13/($T270^2))/S270+(V$14+$V$15/$T270+$V$16/($T270^2))/(S270^2) + (W$11+$W$12/$T270+$W$13/($T270^2))/(S270^3)  )</f>
        <v>501.70290605940488</v>
      </c>
      <c r="W270" s="1">
        <f>(ABS(V270-$R270)/$R270)</f>
        <v>0.3400546025389391</v>
      </c>
      <c r="X270" s="1">
        <f t="shared" si="44"/>
        <v>127.31300798446694</v>
      </c>
      <c r="Y270" s="5">
        <f>(V270-R270)^2</f>
        <v>16208.602002052941</v>
      </c>
      <c r="Z270" s="5"/>
      <c r="AA270" s="1">
        <f t="shared" si="45"/>
        <v>401.76127167365388</v>
      </c>
      <c r="AB270" s="1">
        <f t="shared" si="46"/>
        <v>7.3109273886544007E-2</v>
      </c>
      <c r="AC270" s="1">
        <f t="shared" si="47"/>
        <v>27.371373598715934</v>
      </c>
      <c r="AD270" s="5">
        <f t="shared" si="48"/>
        <v>749.1920926804836</v>
      </c>
      <c r="AE270" s="5"/>
      <c r="AF270" s="1">
        <f t="shared" si="49"/>
        <v>501.52111642687953</v>
      </c>
      <c r="AG270" s="1">
        <f t="shared" si="50"/>
        <v>0.33956904020549983</v>
      </c>
      <c r="AH270" s="1">
        <f t="shared" si="51"/>
        <v>127.13121835194158</v>
      </c>
      <c r="AI270" s="5">
        <f t="shared" si="52"/>
        <v>16162.346679649048</v>
      </c>
      <c r="AJ270" s="5"/>
      <c r="AK270" s="1">
        <f t="shared" si="53"/>
        <v>423.43162320009731</v>
      </c>
      <c r="AL270" s="1">
        <f t="shared" si="54"/>
        <v>0.13099104804196174</v>
      </c>
      <c r="AM270" s="1">
        <f t="shared" si="55"/>
        <v>49.04172512515936</v>
      </c>
      <c r="AN270" s="5">
        <f t="shared" si="56"/>
        <v>2405.0908032516868</v>
      </c>
      <c r="AO270" s="5"/>
    </row>
    <row r="271" spans="18:41" x14ac:dyDescent="0.2">
      <c r="R271">
        <v>417.85068047478126</v>
      </c>
      <c r="S271">
        <v>60.104700243947512</v>
      </c>
      <c r="T271">
        <v>400</v>
      </c>
      <c r="V271" s="1">
        <f>(8.314*T271/S271)*(1+(V$11+$V$12/$T271+$V$13/($T271^2))/S271+(V$14+$V$15/$T271+$V$16/($T271^2))/(S271^2) + (W$11+$W$12/$T271+$W$13/($T271^2))/(S271^3)  )</f>
        <v>520.4024914032783</v>
      </c>
      <c r="W271" s="1">
        <f>(ABS(V271-$R271)/$R271)</f>
        <v>0.24542693292248069</v>
      </c>
      <c r="X271" s="1">
        <f t="shared" si="44"/>
        <v>102.55181092849705</v>
      </c>
      <c r="Y271" s="5">
        <f>(V271-R271)^2</f>
        <v>10516.873924714206</v>
      </c>
      <c r="Z271" s="5"/>
      <c r="AA271" s="1">
        <f t="shared" si="45"/>
        <v>419.80593632019418</v>
      </c>
      <c r="AB271" s="1">
        <f t="shared" si="46"/>
        <v>4.6793171263745919E-3</v>
      </c>
      <c r="AC271" s="1">
        <f t="shared" si="47"/>
        <v>1.9552558454129212</v>
      </c>
      <c r="AD271" s="5">
        <f t="shared" si="48"/>
        <v>3.8230254210213972</v>
      </c>
      <c r="AE271" s="5"/>
      <c r="AF271" s="1">
        <f t="shared" si="49"/>
        <v>519.88413033744564</v>
      </c>
      <c r="AG271" s="1">
        <f t="shared" si="50"/>
        <v>0.24418639152801969</v>
      </c>
      <c r="AH271" s="1">
        <f t="shared" si="51"/>
        <v>102.03344986266438</v>
      </c>
      <c r="AI271" s="5">
        <f t="shared" si="52"/>
        <v>10410.824890876847</v>
      </c>
      <c r="AJ271" s="5"/>
      <c r="AK271" s="1">
        <f t="shared" si="53"/>
        <v>438.78085600773881</v>
      </c>
      <c r="AL271" s="1">
        <f t="shared" si="54"/>
        <v>5.0090083637474796E-2</v>
      </c>
      <c r="AM271" s="1">
        <f t="shared" si="55"/>
        <v>20.930175532957549</v>
      </c>
      <c r="AN271" s="5">
        <f t="shared" si="56"/>
        <v>438.07224784041478</v>
      </c>
      <c r="AO271" s="5"/>
    </row>
    <row r="272" spans="18:41" x14ac:dyDescent="0.2">
      <c r="R272">
        <v>495.60358835473841</v>
      </c>
      <c r="S272">
        <v>59.826738910419891</v>
      </c>
      <c r="T272">
        <v>400</v>
      </c>
      <c r="V272" s="1">
        <f>(8.314*T272/S272)*(1+(V$11+$V$12/$T272+$V$13/($T272^2))/S272+(V$14+$V$15/$T272+$V$16/($T272^2))/(S272^2) + (W$11+$W$12/$T272+$W$13/($T272^2))/(S272^3)  )</f>
        <v>526.13242581135921</v>
      </c>
      <c r="W272" s="1">
        <f>(ABS(V272-$R272)/$R272)</f>
        <v>6.1599306732156196E-2</v>
      </c>
      <c r="X272" s="1">
        <f t="shared" si="44"/>
        <v>30.528837456620806</v>
      </c>
      <c r="Y272" s="5">
        <f>(V272-R272)^2</f>
        <v>932.0099164527735</v>
      </c>
      <c r="Z272" s="5"/>
      <c r="AA272" s="1">
        <f t="shared" si="45"/>
        <v>425.36146365591253</v>
      </c>
      <c r="AB272" s="1">
        <f t="shared" si="46"/>
        <v>0.14173046028986505</v>
      </c>
      <c r="AC272" s="1">
        <f t="shared" si="47"/>
        <v>70.242124698825876</v>
      </c>
      <c r="AD272" s="5">
        <f t="shared" si="48"/>
        <v>4933.9560822054045</v>
      </c>
      <c r="AE272" s="5"/>
      <c r="AF272" s="1">
        <f t="shared" si="49"/>
        <v>525.51241728974708</v>
      </c>
      <c r="AG272" s="1">
        <f t="shared" si="50"/>
        <v>6.0348289717387628E-2</v>
      </c>
      <c r="AH272" s="1">
        <f t="shared" si="51"/>
        <v>29.908828935008671</v>
      </c>
      <c r="AI272" s="5">
        <f t="shared" si="52"/>
        <v>894.53804826361193</v>
      </c>
      <c r="AJ272" s="5"/>
      <c r="AK272" s="1">
        <f t="shared" si="53"/>
        <v>443.49420703649776</v>
      </c>
      <c r="AL272" s="1">
        <f t="shared" si="54"/>
        <v>0.10514326881939824</v>
      </c>
      <c r="AM272" s="1">
        <f t="shared" si="55"/>
        <v>52.109381318240651</v>
      </c>
      <c r="AN272" s="5">
        <f t="shared" si="56"/>
        <v>2715.3876213698077</v>
      </c>
      <c r="AO272" s="5"/>
    </row>
    <row r="273" spans="18:41" x14ac:dyDescent="0.2">
      <c r="R273">
        <v>409.26003170275544</v>
      </c>
      <c r="S273">
        <v>59.565984509256118</v>
      </c>
      <c r="T273">
        <v>400</v>
      </c>
      <c r="V273" s="1">
        <f>(8.314*T273/S273)*(1+(V$11+$V$12/$T273+$V$13/($T273^2))/S273+(V$14+$V$15/$T273+$V$16/($T273^2))/(S273^2) + (W$11+$W$12/$T273+$W$13/($T273^2))/(S273^3)  )</f>
        <v>531.60070265945944</v>
      </c>
      <c r="W273" s="1">
        <f>(ABS(V273-$R273)/$R273)</f>
        <v>0.29893139197516294</v>
      </c>
      <c r="X273" s="1">
        <f t="shared" si="44"/>
        <v>122.340670956704</v>
      </c>
      <c r="Y273" s="5">
        <f>(V273-R273)^2</f>
        <v>14967.239770136519</v>
      </c>
      <c r="Z273" s="5"/>
      <c r="AA273" s="1">
        <f t="shared" si="45"/>
        <v>430.67450979696224</v>
      </c>
      <c r="AB273" s="1">
        <f t="shared" si="46"/>
        <v>5.2324870340038687E-2</v>
      </c>
      <c r="AC273" s="1">
        <f t="shared" si="47"/>
        <v>21.4144780942068</v>
      </c>
      <c r="AD273" s="5">
        <f t="shared" si="48"/>
        <v>458.57987204726288</v>
      </c>
      <c r="AE273" s="5"/>
      <c r="AF273" s="1">
        <f t="shared" si="49"/>
        <v>530.88437488221155</v>
      </c>
      <c r="AG273" s="1">
        <f t="shared" si="50"/>
        <v>0.2971810921125852</v>
      </c>
      <c r="AH273" s="1">
        <f t="shared" si="51"/>
        <v>121.6243431794561</v>
      </c>
      <c r="AI273" s="5">
        <f t="shared" si="52"/>
        <v>14792.480853834111</v>
      </c>
      <c r="AJ273" s="5"/>
      <c r="AK273" s="1">
        <f t="shared" si="53"/>
        <v>447.99676637421561</v>
      </c>
      <c r="AL273" s="1">
        <f t="shared" si="54"/>
        <v>9.4650666253172172E-2</v>
      </c>
      <c r="AM273" s="1">
        <f t="shared" si="55"/>
        <v>38.736734671460169</v>
      </c>
      <c r="AN273" s="5">
        <f t="shared" si="56"/>
        <v>1500.5346130071043</v>
      </c>
      <c r="AO273" s="5"/>
    </row>
    <row r="274" spans="18:41" x14ac:dyDescent="0.2">
      <c r="R274">
        <v>531.54266888618474</v>
      </c>
      <c r="S274">
        <v>59.404224711462859</v>
      </c>
      <c r="T274">
        <v>400</v>
      </c>
      <c r="V274" s="1">
        <f>(8.314*T274/S274)*(1+(V$11+$V$12/$T274+$V$13/($T274^2))/S274+(V$14+$V$15/$T274+$V$16/($T274^2))/(S274^2) + (W$11+$W$12/$T274+$W$13/($T274^2))/(S274^3)  )</f>
        <v>535.03915740379944</v>
      </c>
      <c r="W274" s="1">
        <f>(ABS(V274-$R274)/$R274)</f>
        <v>6.5780015834690604E-3</v>
      </c>
      <c r="X274" s="1">
        <f t="shared" si="44"/>
        <v>3.4964885176146936</v>
      </c>
      <c r="Y274" s="5">
        <f>(V274-R274)^2</f>
        <v>12.225431953811398</v>
      </c>
      <c r="Z274" s="5"/>
      <c r="AA274" s="1">
        <f t="shared" si="45"/>
        <v>434.02089595975457</v>
      </c>
      <c r="AB274" s="1">
        <f t="shared" si="46"/>
        <v>0.18346932172121028</v>
      </c>
      <c r="AC274" s="1">
        <f t="shared" si="47"/>
        <v>97.521772926430174</v>
      </c>
      <c r="AD274" s="5">
        <f t="shared" si="48"/>
        <v>9510.4961947142092</v>
      </c>
      <c r="AE274" s="5"/>
      <c r="AF274" s="1">
        <f t="shared" si="49"/>
        <v>534.26261582923587</v>
      </c>
      <c r="AG274" s="1">
        <f t="shared" si="50"/>
        <v>5.1170810967078335E-3</v>
      </c>
      <c r="AH274" s="1">
        <f t="shared" si="51"/>
        <v>2.7199469430511272</v>
      </c>
      <c r="AI274" s="5">
        <f t="shared" si="52"/>
        <v>7.3981113730131716</v>
      </c>
      <c r="AJ274" s="5"/>
      <c r="AK274" s="1">
        <f t="shared" si="53"/>
        <v>450.83021195287637</v>
      </c>
      <c r="AL274" s="1">
        <f t="shared" si="54"/>
        <v>0.15184567798185686</v>
      </c>
      <c r="AM274" s="1">
        <f t="shared" si="55"/>
        <v>80.712456933308374</v>
      </c>
      <c r="AN274" s="5">
        <f t="shared" si="56"/>
        <v>6514.5007042111592</v>
      </c>
      <c r="AO274" s="5"/>
    </row>
    <row r="275" spans="18:41" x14ac:dyDescent="0.2">
      <c r="R275">
        <v>455.83583084057364</v>
      </c>
      <c r="S275">
        <v>58.406497937438978</v>
      </c>
      <c r="T275">
        <v>400</v>
      </c>
      <c r="V275" s="1">
        <f>(8.314*T275/S275)*(1+(V$11+$V$12/$T275+$V$13/($T275^2))/S275+(V$14+$V$15/$T275+$V$16/($T275^2))/(S275^2) + (W$11+$W$12/$T275+$W$13/($T275^2))/(S275^3)  )</f>
        <v>557.06232115377054</v>
      </c>
      <c r="W275" s="1">
        <f>(ABS(V275-$R275)/$R275)</f>
        <v>0.22206786624590813</v>
      </c>
      <c r="X275" s="1">
        <f t="shared" si="44"/>
        <v>101.2264903131969</v>
      </c>
      <c r="Y275" s="5">
        <f>(V275-R275)^2</f>
        <v>10246.802341127746</v>
      </c>
      <c r="Z275" s="5"/>
      <c r="AA275" s="1">
        <f t="shared" si="45"/>
        <v>455.55330300521251</v>
      </c>
      <c r="AB275" s="1">
        <f t="shared" si="46"/>
        <v>6.1980172738973472E-4</v>
      </c>
      <c r="AC275" s="1">
        <f t="shared" si="47"/>
        <v>0.28252783536112247</v>
      </c>
      <c r="AD275" s="5">
        <f t="shared" si="48"/>
        <v>7.9821977753841519E-2</v>
      </c>
      <c r="AE275" s="5"/>
      <c r="AF275" s="1">
        <f t="shared" si="49"/>
        <v>555.90685933778354</v>
      </c>
      <c r="AG275" s="1">
        <f t="shared" si="50"/>
        <v>0.21953304616856514</v>
      </c>
      <c r="AH275" s="1">
        <f t="shared" si="51"/>
        <v>100.07102849720991</v>
      </c>
      <c r="AI275" s="5">
        <f t="shared" si="52"/>
        <v>10014.210744489397</v>
      </c>
      <c r="AJ275" s="5"/>
      <c r="AK275" s="1">
        <f t="shared" si="53"/>
        <v>469.01964265852962</v>
      </c>
      <c r="AL275" s="1">
        <f t="shared" si="54"/>
        <v>2.8922280623804138E-2</v>
      </c>
      <c r="AM275" s="1">
        <f t="shared" si="55"/>
        <v>13.183811817955984</v>
      </c>
      <c r="AN275" s="5">
        <f t="shared" si="56"/>
        <v>173.81289405127586</v>
      </c>
      <c r="AO275" s="5"/>
    </row>
    <row r="276" spans="18:41" x14ac:dyDescent="0.2">
      <c r="R276">
        <v>535.0898066644969</v>
      </c>
      <c r="S276">
        <v>57.940169765293348</v>
      </c>
      <c r="T276">
        <v>400</v>
      </c>
      <c r="V276" s="1">
        <f>(8.314*T276/S276)*(1+(V$11+$V$12/$T276+$V$13/($T276^2))/S276+(V$14+$V$15/$T276+$V$16/($T276^2))/(S276^2) + (W$11+$W$12/$T276+$W$13/($T276^2))/(S276^3)  )</f>
        <v>567.86020503385248</v>
      </c>
      <c r="W276" s="1">
        <f>(ABS(V276-$R276)/$R276)</f>
        <v>6.1242800668603888E-2</v>
      </c>
      <c r="X276" s="1">
        <f t="shared" ref="X276:X339" si="57">ABS(V276-$R276)</f>
        <v>32.770398369355576</v>
      </c>
      <c r="Y276" s="5">
        <f>(V276-R276)^2</f>
        <v>1073.8990092862625</v>
      </c>
      <c r="Z276" s="5"/>
      <c r="AA276" s="1">
        <f t="shared" ref="AA276:AA339" si="58">(8.314*T276/S276)*(1+(AA$11+$AA$12/$T276+$AA$13/($T276^2))/S276+(AA$14+$AA$15/$T276+$AA$16/($T276^2))/(S276^2) + (AB$11+$AB$12/$T276+$AB$13/($T276^2))/(S276^3)  )</f>
        <v>466.17130949481418</v>
      </c>
      <c r="AB276" s="1">
        <f t="shared" ref="AB276:AB339" si="59">(ABS(AA276-$R276)/$R276)</f>
        <v>0.1287980004689098</v>
      </c>
      <c r="AC276" s="1">
        <f t="shared" ref="AC276:AC339" si="60">ABS(AA276-$R276)</f>
        <v>68.918497169682723</v>
      </c>
      <c r="AD276" s="5">
        <f t="shared" ref="AD276:AD339" si="61">(AA276-R276)^2</f>
        <v>4749.7592521275656</v>
      </c>
      <c r="AE276" s="5"/>
      <c r="AF276" s="1">
        <f t="shared" ref="AF276:AF339" si="62">(8.314*T276/S276)*(1+(AF$11+$AF$12/$T276+$AF$13/($T276^2))/S276+(AF$14+$AF$15/$T276+$AF$16/($T276^2))/(S276^2) + (AG$11+$AG$12/$T276+$AG$13/($T276^2))/(S276^3)  )</f>
        <v>566.52343274462248</v>
      </c>
      <c r="AG276" s="1">
        <f t="shared" ref="AG276:AG339" si="63">(ABS(AF276-$R276)/$R276)</f>
        <v>5.8744580234238258E-2</v>
      </c>
      <c r="AH276" s="1">
        <f t="shared" ref="AH276:AH339" si="64">ABS(AF276-$R276)</f>
        <v>31.433626080125578</v>
      </c>
      <c r="AI276" s="5">
        <f t="shared" ref="AI276:AI339" si="65">(AF276-R276)^2</f>
        <v>988.07284854515092</v>
      </c>
      <c r="AJ276" s="5"/>
      <c r="AK276" s="1">
        <f t="shared" ref="AK276:AK339" si="66">(8.314*T276/S276)*(1+(AK$11+$AK$12/$T276+$AK$13/($T276^2))/S276+(AK$14+$AK$15/$T276+$AK$16/($T276^2))/(S276^2) + (AL$11+$AL$12/$T276+$AL$13/($T276^2))/(S276^3)  )</f>
        <v>477.96424584032422</v>
      </c>
      <c r="AL276" s="1">
        <f t="shared" ref="AL276:AL339" si="67">(ABS(AK276-$R276)/$R276)</f>
        <v>0.1067588283549393</v>
      </c>
      <c r="AM276" s="1">
        <f t="shared" ref="AM276:AM339" si="68">ABS(AK276-$R276)</f>
        <v>57.12556082417268</v>
      </c>
      <c r="AN276" s="5">
        <f t="shared" ref="AN276:AN339" si="69">(AK276-R276)^2</f>
        <v>3263.3296994762527</v>
      </c>
      <c r="AO276" s="5"/>
    </row>
    <row r="277" spans="18:41" x14ac:dyDescent="0.2">
      <c r="R277">
        <v>442.49342621798712</v>
      </c>
      <c r="S277">
        <v>57.929121394265394</v>
      </c>
      <c r="T277">
        <v>400</v>
      </c>
      <c r="V277" s="1">
        <f>(8.314*T277/S277)*(1+(V$11+$V$12/$T277+$V$13/($T277^2))/S277+(V$14+$V$15/$T277+$V$16/($T277^2))/(S277^2) + (W$11+$W$12/$T277+$W$13/($T277^2))/(S277^3)  )</f>
        <v>568.12010080696075</v>
      </c>
      <c r="W277" s="1">
        <f>(ABS(V277-$R277)/$R277)</f>
        <v>0.28390630717999799</v>
      </c>
      <c r="X277" s="1">
        <f t="shared" si="57"/>
        <v>125.62667458897363</v>
      </c>
      <c r="Y277" s="5">
        <f>(V277-R277)^2</f>
        <v>15782.061368283872</v>
      </c>
      <c r="Z277" s="5"/>
      <c r="AA277" s="1">
        <f t="shared" si="58"/>
        <v>466.42735547606929</v>
      </c>
      <c r="AB277" s="1">
        <f t="shared" si="59"/>
        <v>5.4088779267630331E-2</v>
      </c>
      <c r="AC277" s="1">
        <f t="shared" si="60"/>
        <v>23.933929258082173</v>
      </c>
      <c r="AD277" s="5">
        <f t="shared" si="61"/>
        <v>572.83296973088193</v>
      </c>
      <c r="AE277" s="5"/>
      <c r="AF277" s="1">
        <f t="shared" si="62"/>
        <v>566.77900224052541</v>
      </c>
      <c r="AG277" s="1">
        <f t="shared" si="63"/>
        <v>0.28087553093118955</v>
      </c>
      <c r="AH277" s="1">
        <f t="shared" si="64"/>
        <v>124.28557602253829</v>
      </c>
      <c r="AI277" s="5">
        <f t="shared" si="65"/>
        <v>15446.904407254146</v>
      </c>
      <c r="AJ277" s="5"/>
      <c r="AK277" s="1">
        <f t="shared" si="66"/>
        <v>478.17975044337584</v>
      </c>
      <c r="AL277" s="1">
        <f t="shared" si="67"/>
        <v>8.064825850725392E-2</v>
      </c>
      <c r="AM277" s="1">
        <f t="shared" si="68"/>
        <v>35.686324225388717</v>
      </c>
      <c r="AN277" s="5">
        <f t="shared" si="69"/>
        <v>1273.5137367195655</v>
      </c>
      <c r="AO277" s="5"/>
    </row>
    <row r="278" spans="18:41" x14ac:dyDescent="0.2">
      <c r="R278">
        <v>582.4439845285882</v>
      </c>
      <c r="S278">
        <v>56.331763845135477</v>
      </c>
      <c r="T278">
        <v>400</v>
      </c>
      <c r="V278" s="1">
        <f>(8.314*T278/S278)*(1+(V$11+$V$12/$T278+$V$13/($T278^2))/S278+(V$14+$V$15/$T278+$V$16/($T278^2))/(S278^2) + (W$11+$W$12/$T278+$W$13/($T278^2))/(S278^3)  )</f>
        <v>607.80639060584406</v>
      </c>
      <c r="W278" s="1">
        <f>(ABS(V278-$R278)/$R278)</f>
        <v>4.3544798729071583E-2</v>
      </c>
      <c r="X278" s="1">
        <f t="shared" si="57"/>
        <v>25.362406077255855</v>
      </c>
      <c r="Y278" s="5">
        <f>(V278-R278)^2</f>
        <v>643.25164202762471</v>
      </c>
      <c r="Z278" s="5"/>
      <c r="AA278" s="1">
        <f t="shared" si="58"/>
        <v>505.78018615264654</v>
      </c>
      <c r="AB278" s="1">
        <f t="shared" si="59"/>
        <v>0.13162432854035042</v>
      </c>
      <c r="AC278" s="1">
        <f t="shared" si="60"/>
        <v>76.663798375941667</v>
      </c>
      <c r="AD278" s="5">
        <f t="shared" si="61"/>
        <v>5877.3379814270365</v>
      </c>
      <c r="AE278" s="5"/>
      <c r="AF278" s="1">
        <f t="shared" si="62"/>
        <v>605.82652389256987</v>
      </c>
      <c r="AG278" s="1">
        <f t="shared" si="63"/>
        <v>4.014555903243941E-2</v>
      </c>
      <c r="AH278" s="1">
        <f t="shared" si="64"/>
        <v>23.382539363981664</v>
      </c>
      <c r="AI278" s="5">
        <f t="shared" si="65"/>
        <v>546.74314710815202</v>
      </c>
      <c r="AJ278" s="5"/>
      <c r="AK278" s="1">
        <f t="shared" si="66"/>
        <v>511.20756697903573</v>
      </c>
      <c r="AL278" s="1">
        <f t="shared" si="67"/>
        <v>0.12230604048080088</v>
      </c>
      <c r="AM278" s="1">
        <f t="shared" si="68"/>
        <v>71.236417549552471</v>
      </c>
      <c r="AN278" s="5">
        <f t="shared" si="69"/>
        <v>5074.6271852941873</v>
      </c>
      <c r="AO278" s="5"/>
    </row>
    <row r="279" spans="18:41" x14ac:dyDescent="0.2">
      <c r="R279">
        <v>589.60375345383841</v>
      </c>
      <c r="S279">
        <v>56.193154369444706</v>
      </c>
      <c r="T279">
        <v>400</v>
      </c>
      <c r="V279" s="1">
        <f>(8.314*T279/S279)*(1+(V$11+$V$12/$T279+$V$13/($T279^2))/S279+(V$14+$V$15/$T279+$V$16/($T279^2))/(S279^2) + (W$11+$W$12/$T279+$W$13/($T279^2))/(S279^3)  )</f>
        <v>611.45863399891471</v>
      </c>
      <c r="W279" s="1">
        <f>(ABS(V279-$R279)/$R279)</f>
        <v>3.7067064816077994E-2</v>
      </c>
      <c r="X279" s="1">
        <f t="shared" si="57"/>
        <v>21.854880545076298</v>
      </c>
      <c r="Y279" s="5">
        <f>(V279-R279)^2</f>
        <v>477.63580363955447</v>
      </c>
      <c r="Z279" s="5"/>
      <c r="AA279" s="1">
        <f t="shared" si="58"/>
        <v>509.42630606447443</v>
      </c>
      <c r="AB279" s="1">
        <f t="shared" si="59"/>
        <v>0.13598530694503333</v>
      </c>
      <c r="AC279" s="1">
        <f t="shared" si="60"/>
        <v>80.177447389363977</v>
      </c>
      <c r="AD279" s="5">
        <f t="shared" si="61"/>
        <v>6428.4230698742285</v>
      </c>
      <c r="AE279" s="5"/>
      <c r="AF279" s="1">
        <f t="shared" si="62"/>
        <v>609.42224645501619</v>
      </c>
      <c r="AG279" s="1">
        <f t="shared" si="63"/>
        <v>3.3613240901339388E-2</v>
      </c>
      <c r="AH279" s="1">
        <f t="shared" si="64"/>
        <v>19.818493001177785</v>
      </c>
      <c r="AI279" s="5">
        <f t="shared" si="65"/>
        <v>392.77266483773286</v>
      </c>
      <c r="AJ279" s="5"/>
      <c r="AK279" s="1">
        <f t="shared" si="66"/>
        <v>514.25911034314606</v>
      </c>
      <c r="AL279" s="1">
        <f t="shared" si="67"/>
        <v>0.127788608314196</v>
      </c>
      <c r="AM279" s="1">
        <f t="shared" si="68"/>
        <v>75.344643110692346</v>
      </c>
      <c r="AN279" s="5">
        <f t="shared" si="69"/>
        <v>5676.8152454775991</v>
      </c>
      <c r="AO279" s="5"/>
    </row>
    <row r="280" spans="18:41" x14ac:dyDescent="0.2">
      <c r="R280">
        <v>650.7640445360388</v>
      </c>
      <c r="S280">
        <v>55.13694955302698</v>
      </c>
      <c r="T280">
        <v>400</v>
      </c>
      <c r="V280" s="1">
        <f>(8.314*T280/S280)*(1+(V$11+$V$12/$T280+$V$13/($T280^2))/S280+(V$14+$V$15/$T280+$V$16/($T280^2))/(S280^2) + (W$11+$W$12/$T280+$W$13/($T280^2))/(S280^3)  )</f>
        <v>640.48024872018266</v>
      </c>
      <c r="W280" s="1">
        <f>(ABS(V280-$R280)/$R280)</f>
        <v>1.5802649058750555E-2</v>
      </c>
      <c r="X280" s="1">
        <f t="shared" si="57"/>
        <v>10.283795815856138</v>
      </c>
      <c r="Y280" s="5">
        <f>(V280-R280)^2</f>
        <v>105.75645638222021</v>
      </c>
      <c r="Z280" s="5"/>
      <c r="AA280" s="1">
        <f t="shared" si="58"/>
        <v>538.5385863642673</v>
      </c>
      <c r="AB280" s="1">
        <f t="shared" si="59"/>
        <v>0.1724518419756618</v>
      </c>
      <c r="AC280" s="1">
        <f t="shared" si="60"/>
        <v>112.22545817177149</v>
      </c>
      <c r="AD280" s="5">
        <f t="shared" si="61"/>
        <v>12594.553461864032</v>
      </c>
      <c r="AE280" s="5"/>
      <c r="AF280" s="1">
        <f t="shared" si="62"/>
        <v>638.00899174828953</v>
      </c>
      <c r="AG280" s="1">
        <f t="shared" si="63"/>
        <v>1.9600119113592024E-2</v>
      </c>
      <c r="AH280" s="1">
        <f t="shared" si="64"/>
        <v>12.755052787749264</v>
      </c>
      <c r="AI280" s="5">
        <f t="shared" si="65"/>
        <v>162.69137161827027</v>
      </c>
      <c r="AJ280" s="5"/>
      <c r="AK280" s="1">
        <f t="shared" si="66"/>
        <v>538.58019614658224</v>
      </c>
      <c r="AL280" s="1">
        <f t="shared" si="67"/>
        <v>0.17238790208429208</v>
      </c>
      <c r="AM280" s="1">
        <f t="shared" si="68"/>
        <v>112.18384838945656</v>
      </c>
      <c r="AN280" s="5">
        <f t="shared" si="69"/>
        <v>12585.215839468574</v>
      </c>
      <c r="AO280" s="5"/>
    </row>
    <row r="281" spans="18:41" x14ac:dyDescent="0.2">
      <c r="R281">
        <v>635.79357371046024</v>
      </c>
      <c r="S281">
        <v>55.055172859695517</v>
      </c>
      <c r="T281">
        <v>400</v>
      </c>
      <c r="V281" s="1">
        <f>(8.314*T281/S281)*(1+(V$11+$V$12/$T281+$V$13/($T281^2))/S281+(V$14+$V$15/$T281+$V$16/($T281^2))/(S281^2) + (W$11+$W$12/$T281+$W$13/($T281^2))/(S281^3)  )</f>
        <v>642.81869896591547</v>
      </c>
      <c r="W281" s="1">
        <f>(ABS(V281-$R281)/$R281)</f>
        <v>1.1049380720312961E-2</v>
      </c>
      <c r="X281" s="1">
        <f t="shared" si="57"/>
        <v>7.0251252554552366</v>
      </c>
      <c r="Y281" s="5">
        <f>(V281-R281)^2</f>
        <v>49.352384854835002</v>
      </c>
      <c r="Z281" s="5"/>
      <c r="AA281" s="1">
        <f t="shared" si="58"/>
        <v>540.89484122809756</v>
      </c>
      <c r="AB281" s="1">
        <f t="shared" si="59"/>
        <v>0.14926028888360465</v>
      </c>
      <c r="AC281" s="1">
        <f t="shared" si="60"/>
        <v>94.898732482362675</v>
      </c>
      <c r="AD281" s="5">
        <f t="shared" si="61"/>
        <v>9005.7694267590359</v>
      </c>
      <c r="AE281" s="5"/>
      <c r="AF281" s="1">
        <f t="shared" si="62"/>
        <v>640.31352689700248</v>
      </c>
      <c r="AG281" s="1">
        <f t="shared" si="63"/>
        <v>7.1091520478321485E-3</v>
      </c>
      <c r="AH281" s="1">
        <f t="shared" si="64"/>
        <v>4.5199531865422387</v>
      </c>
      <c r="AI281" s="5">
        <f t="shared" si="65"/>
        <v>20.429976808533336</v>
      </c>
      <c r="AJ281" s="5"/>
      <c r="AK281" s="1">
        <f t="shared" si="66"/>
        <v>540.54553494834636</v>
      </c>
      <c r="AL281" s="1">
        <f t="shared" si="67"/>
        <v>0.14980969091312291</v>
      </c>
      <c r="AM281" s="1">
        <f t="shared" si="68"/>
        <v>95.248038762113879</v>
      </c>
      <c r="AN281" s="5">
        <f t="shared" si="69"/>
        <v>9072.1888880291481</v>
      </c>
      <c r="AO281" s="5"/>
    </row>
    <row r="282" spans="18:41" x14ac:dyDescent="0.2">
      <c r="R282">
        <v>493.18687755133777</v>
      </c>
      <c r="S282">
        <v>54.924508319611718</v>
      </c>
      <c r="T282">
        <v>400</v>
      </c>
      <c r="V282" s="1">
        <f>(8.314*T282/S282)*(1+(V$11+$V$12/$T282+$V$13/($T282^2))/S282+(V$14+$V$15/$T282+$V$16/($T282^2))/(S282^2) + (W$11+$W$12/$T282+$W$13/($T282^2))/(S282^3)  )</f>
        <v>646.58351044144626</v>
      </c>
      <c r="W282" s="1">
        <f>(ABS(V282-$R282)/$R282)</f>
        <v>0.31103145657832476</v>
      </c>
      <c r="X282" s="1">
        <f t="shared" si="57"/>
        <v>153.39663289010849</v>
      </c>
      <c r="Y282" s="5">
        <f>(V282-R282)^2</f>
        <v>23530.526982022715</v>
      </c>
      <c r="Z282" s="5"/>
      <c r="AA282" s="1">
        <f t="shared" si="58"/>
        <v>544.69152312393987</v>
      </c>
      <c r="AB282" s="1">
        <f t="shared" si="59"/>
        <v>0.10443231139547256</v>
      </c>
      <c r="AC282" s="1">
        <f t="shared" si="60"/>
        <v>51.504645572602101</v>
      </c>
      <c r="AD282" s="5">
        <f t="shared" si="61"/>
        <v>2652.7285155593613</v>
      </c>
      <c r="AE282" s="5"/>
      <c r="AF282" s="1">
        <f t="shared" si="62"/>
        <v>644.02409536416496</v>
      </c>
      <c r="AG282" s="1">
        <f t="shared" si="63"/>
        <v>0.30584191242421277</v>
      </c>
      <c r="AH282" s="1">
        <f t="shared" si="64"/>
        <v>150.83721781282719</v>
      </c>
      <c r="AI282" s="5">
        <f t="shared" si="65"/>
        <v>22751.866277514273</v>
      </c>
      <c r="AJ282" s="5"/>
      <c r="AK282" s="1">
        <f t="shared" si="66"/>
        <v>543.71142097292818</v>
      </c>
      <c r="AL282" s="1">
        <f t="shared" si="67"/>
        <v>0.10244502788160885</v>
      </c>
      <c r="AM282" s="1">
        <f t="shared" si="68"/>
        <v>50.524543421590408</v>
      </c>
      <c r="AN282" s="5">
        <f t="shared" si="69"/>
        <v>2552.7294879601745</v>
      </c>
      <c r="AO282" s="5"/>
    </row>
    <row r="283" spans="18:41" x14ac:dyDescent="0.2">
      <c r="R283">
        <v>551.03450784674351</v>
      </c>
      <c r="S283">
        <v>54.38851904775639</v>
      </c>
      <c r="T283">
        <v>400</v>
      </c>
      <c r="V283" s="1">
        <f>(8.314*T283/S283)*(1+(V$11+$V$12/$T283+$V$13/($T283^2))/S283+(V$14+$V$15/$T283+$V$16/($T283^2))/(S283^2) + (W$11+$W$12/$T283+$W$13/($T283^2))/(S283^3)  )</f>
        <v>662.40112449897549</v>
      </c>
      <c r="W283" s="1">
        <f>(ABS(V283-$R283)/$R283)</f>
        <v>0.20210461425984927</v>
      </c>
      <c r="X283" s="1">
        <f t="shared" si="57"/>
        <v>111.36661665223198</v>
      </c>
      <c r="Y283" s="5">
        <f>(V283-R283)^2</f>
        <v>12402.523304565195</v>
      </c>
      <c r="Z283" s="5"/>
      <c r="AA283" s="1">
        <f t="shared" si="58"/>
        <v>560.6855744195193</v>
      </c>
      <c r="AB283" s="1">
        <f t="shared" si="59"/>
        <v>1.7514450429772344E-2</v>
      </c>
      <c r="AC283" s="1">
        <f t="shared" si="60"/>
        <v>9.6510665727757896</v>
      </c>
      <c r="AD283" s="5">
        <f t="shared" si="61"/>
        <v>93.143085992150219</v>
      </c>
      <c r="AE283" s="5"/>
      <c r="AF283" s="1">
        <f t="shared" si="62"/>
        <v>659.61869805032541</v>
      </c>
      <c r="AG283" s="1">
        <f t="shared" si="63"/>
        <v>0.19705515472686491</v>
      </c>
      <c r="AH283" s="1">
        <f t="shared" si="64"/>
        <v>108.5841902035819</v>
      </c>
      <c r="AI283" s="5">
        <f t="shared" si="65"/>
        <v>11790.526362167651</v>
      </c>
      <c r="AJ283" s="5"/>
      <c r="AK283" s="1">
        <f t="shared" si="66"/>
        <v>557.03654230070174</v>
      </c>
      <c r="AL283" s="1">
        <f t="shared" si="67"/>
        <v>1.0892302330415117E-2</v>
      </c>
      <c r="AM283" s="1">
        <f t="shared" si="68"/>
        <v>6.0020344539582311</v>
      </c>
      <c r="AN283" s="5">
        <f t="shared" si="69"/>
        <v>36.024417586501684</v>
      </c>
      <c r="AO283" s="5"/>
    </row>
    <row r="284" spans="18:41" x14ac:dyDescent="0.2">
      <c r="R284">
        <v>523.51912110210628</v>
      </c>
      <c r="S284">
        <v>54.120827689270854</v>
      </c>
      <c r="T284">
        <v>400</v>
      </c>
      <c r="V284" s="1">
        <f>(8.314*T284/S284)*(1+(V$11+$V$12/$T284+$V$13/($T284^2))/S284+(V$14+$V$15/$T284+$V$16/($T284^2))/(S284^2) + (W$11+$W$12/$T284+$W$13/($T284^2))/(S284^3)  )</f>
        <v>670.53318897902659</v>
      </c>
      <c r="W284" s="1">
        <f>(ABS(V284-$R284)/$R284)</f>
        <v>0.28081890794633829</v>
      </c>
      <c r="X284" s="1">
        <f t="shared" si="57"/>
        <v>147.01406787692031</v>
      </c>
      <c r="Y284" s="5">
        <f>(V284-R284)^2</f>
        <v>21613.13615371973</v>
      </c>
      <c r="Z284" s="5"/>
      <c r="AA284" s="1">
        <f t="shared" si="58"/>
        <v>568.93456648350457</v>
      </c>
      <c r="AB284" s="1">
        <f t="shared" si="59"/>
        <v>8.6750308729488662E-2</v>
      </c>
      <c r="AC284" s="1">
        <f t="shared" si="60"/>
        <v>45.415445381398285</v>
      </c>
      <c r="AD284" s="5">
        <f t="shared" si="61"/>
        <v>2062.5626791907707</v>
      </c>
      <c r="AE284" s="5"/>
      <c r="AF284" s="1">
        <f t="shared" si="62"/>
        <v>667.63921808963187</v>
      </c>
      <c r="AG284" s="1">
        <f t="shared" si="63"/>
        <v>0.27529098972378629</v>
      </c>
      <c r="AH284" s="1">
        <f t="shared" si="64"/>
        <v>144.12009698752559</v>
      </c>
      <c r="AI284" s="5">
        <f t="shared" si="65"/>
        <v>20770.60235569378</v>
      </c>
      <c r="AJ284" s="5"/>
      <c r="AK284" s="1">
        <f t="shared" si="66"/>
        <v>563.90217907447504</v>
      </c>
      <c r="AL284" s="1">
        <f t="shared" si="67"/>
        <v>7.7137694392813816E-2</v>
      </c>
      <c r="AM284" s="1">
        <f t="shared" si="68"/>
        <v>40.383057972368761</v>
      </c>
      <c r="AN284" s="5">
        <f t="shared" si="69"/>
        <v>1630.7913711996962</v>
      </c>
      <c r="AO284" s="5"/>
    </row>
    <row r="285" spans="18:41" x14ac:dyDescent="0.2">
      <c r="R285">
        <v>724.94230461123561</v>
      </c>
      <c r="S285">
        <v>53.76920264588383</v>
      </c>
      <c r="T285">
        <v>400</v>
      </c>
      <c r="V285" s="1">
        <f>(8.314*T285/S285)*(1+(V$11+$V$12/$T285+$V$13/($T285^2))/S285+(V$14+$V$15/$T285+$V$16/($T285^2))/(S285^2) + (W$11+$W$12/$T285+$W$13/($T285^2))/(S285^3)  )</f>
        <v>681.45901111077478</v>
      </c>
      <c r="W285" s="1">
        <f>(ABS(V285-$R285)/$R285)</f>
        <v>5.9981729889221451E-2</v>
      </c>
      <c r="X285" s="1">
        <f t="shared" si="57"/>
        <v>43.483293500460832</v>
      </c>
      <c r="Y285" s="5">
        <f>(V285-R285)^2</f>
        <v>1890.7968136472191</v>
      </c>
      <c r="Z285" s="5"/>
      <c r="AA285" s="1">
        <f t="shared" si="58"/>
        <v>580.04483009931266</v>
      </c>
      <c r="AB285" s="1">
        <f t="shared" si="59"/>
        <v>0.19987449151505518</v>
      </c>
      <c r="AC285" s="1">
        <f t="shared" si="60"/>
        <v>144.89747451192295</v>
      </c>
      <c r="AD285" s="5">
        <f t="shared" si="61"/>
        <v>20995.278119933362</v>
      </c>
      <c r="AE285" s="5"/>
      <c r="AF285" s="1">
        <f t="shared" si="62"/>
        <v>678.41854310020994</v>
      </c>
      <c r="AG285" s="1">
        <f t="shared" si="63"/>
        <v>6.41758126337722E-2</v>
      </c>
      <c r="AH285" s="1">
        <f t="shared" si="64"/>
        <v>46.523761511025668</v>
      </c>
      <c r="AI285" s="5">
        <f t="shared" si="65"/>
        <v>2164.4603851347933</v>
      </c>
      <c r="AJ285" s="5"/>
      <c r="AK285" s="1">
        <f t="shared" si="66"/>
        <v>573.14252196564564</v>
      </c>
      <c r="AL285" s="1">
        <f t="shared" si="67"/>
        <v>0.20939567422126862</v>
      </c>
      <c r="AM285" s="1">
        <f t="shared" si="68"/>
        <v>151.79978264558997</v>
      </c>
      <c r="AN285" s="5">
        <f t="shared" si="69"/>
        <v>23043.174011248357</v>
      </c>
      <c r="AO285" s="5"/>
    </row>
    <row r="286" spans="18:41" x14ac:dyDescent="0.2">
      <c r="R286">
        <v>535.88342682665916</v>
      </c>
      <c r="S286">
        <v>53.039376963813375</v>
      </c>
      <c r="T286">
        <v>400</v>
      </c>
      <c r="V286" s="1">
        <f>(8.314*T286/S286)*(1+(V$11+$V$12/$T286+$V$13/($T286^2))/S286+(V$14+$V$15/$T286+$V$16/($T286^2))/(S286^2) + (W$11+$W$12/$T286+$W$13/($T286^2))/(S286^3)  )</f>
        <v>705.06070287667001</v>
      </c>
      <c r="W286" s="1">
        <f>(ABS(V286-$R286)/$R286)</f>
        <v>0.3156979066358292</v>
      </c>
      <c r="X286" s="1">
        <f t="shared" si="57"/>
        <v>169.17727605001085</v>
      </c>
      <c r="Y286" s="5">
        <f>(V286-R286)^2</f>
        <v>28620.950731701574</v>
      </c>
      <c r="Z286" s="5"/>
      <c r="AA286" s="1">
        <f t="shared" si="58"/>
        <v>604.14881539239207</v>
      </c>
      <c r="AB286" s="1">
        <f t="shared" si="59"/>
        <v>0.12738850494030027</v>
      </c>
      <c r="AC286" s="1">
        <f t="shared" si="60"/>
        <v>68.265388565732906</v>
      </c>
      <c r="AD286" s="5">
        <f t="shared" si="61"/>
        <v>4660.1632760304965</v>
      </c>
      <c r="AE286" s="5"/>
      <c r="AF286" s="1">
        <f t="shared" si="62"/>
        <v>701.71714265474918</v>
      </c>
      <c r="AG286" s="1">
        <f t="shared" si="63"/>
        <v>0.30945856416965073</v>
      </c>
      <c r="AH286" s="1">
        <f t="shared" si="64"/>
        <v>165.83371582809002</v>
      </c>
      <c r="AI286" s="5">
        <f t="shared" si="65"/>
        <v>27500.821305351714</v>
      </c>
      <c r="AJ286" s="5"/>
      <c r="AK286" s="1">
        <f t="shared" si="66"/>
        <v>593.1659174138108</v>
      </c>
      <c r="AL286" s="1">
        <f t="shared" si="67"/>
        <v>0.1068935662488414</v>
      </c>
      <c r="AM286" s="1">
        <f t="shared" si="68"/>
        <v>57.282490587151642</v>
      </c>
      <c r="AN286" s="5">
        <f t="shared" si="69"/>
        <v>3281.2837278671163</v>
      </c>
      <c r="AO286" s="5"/>
    </row>
    <row r="287" spans="18:41" x14ac:dyDescent="0.2">
      <c r="R287">
        <v>601.70176786907382</v>
      </c>
      <c r="S287">
        <v>52.50774652036133</v>
      </c>
      <c r="T287">
        <v>400</v>
      </c>
      <c r="V287" s="1">
        <f>(8.314*T287/S287)*(1+(V$11+$V$12/$T287+$V$13/($T287^2))/S287+(V$14+$V$15/$T287+$V$16/($T287^2))/(S287^2) + (W$11+$W$12/$T287+$W$13/($T287^2))/(S287^3)  )</f>
        <v>723.08138967667196</v>
      </c>
      <c r="W287" s="1">
        <f>(ABS(V287-$R287)/$R287)</f>
        <v>0.20172721485839062</v>
      </c>
      <c r="X287" s="1">
        <f t="shared" si="57"/>
        <v>121.37962180759814</v>
      </c>
      <c r="Y287" s="5">
        <f>(V287-R287)^2</f>
        <v>14733.012590155555</v>
      </c>
      <c r="Z287" s="5"/>
      <c r="AA287" s="1">
        <f t="shared" si="58"/>
        <v>622.64521785839793</v>
      </c>
      <c r="AB287" s="1">
        <f t="shared" si="59"/>
        <v>3.4807027513805246E-2</v>
      </c>
      <c r="AC287" s="1">
        <f t="shared" si="60"/>
        <v>20.943449989324108</v>
      </c>
      <c r="AD287" s="5">
        <f t="shared" si="61"/>
        <v>438.62809745531996</v>
      </c>
      <c r="AE287" s="5"/>
      <c r="AF287" s="1">
        <f t="shared" si="62"/>
        <v>719.51889295762851</v>
      </c>
      <c r="AG287" s="1">
        <f t="shared" si="63"/>
        <v>0.19580651309336169</v>
      </c>
      <c r="AH287" s="1">
        <f t="shared" si="64"/>
        <v>117.81712508855469</v>
      </c>
      <c r="AI287" s="5">
        <f t="shared" si="65"/>
        <v>13880.874964132143</v>
      </c>
      <c r="AJ287" s="5"/>
      <c r="AK287" s="1">
        <f t="shared" si="66"/>
        <v>608.51194514443898</v>
      </c>
      <c r="AL287" s="1">
        <f t="shared" si="67"/>
        <v>1.1318193894432784E-2</v>
      </c>
      <c r="AM287" s="1">
        <f t="shared" si="68"/>
        <v>6.810177275365163</v>
      </c>
      <c r="AN287" s="5">
        <f t="shared" si="69"/>
        <v>46.378514521900073</v>
      </c>
      <c r="AO287" s="5"/>
    </row>
    <row r="288" spans="18:41" x14ac:dyDescent="0.2">
      <c r="R288">
        <v>696.9952660690484</v>
      </c>
      <c r="S288">
        <v>52.352579188595456</v>
      </c>
      <c r="T288">
        <v>400</v>
      </c>
      <c r="V288" s="1">
        <f>(8.314*T288/S288)*(1+(V$11+$V$12/$T288+$V$13/($T288^2))/S288+(V$14+$V$15/$T288+$V$16/($T288^2))/(S288^2) + (W$11+$W$12/$T288+$W$13/($T288^2))/(S288^3)  )</f>
        <v>728.47907922637398</v>
      </c>
      <c r="W288" s="1">
        <f>(ABS(V288-$R288)/$R288)</f>
        <v>4.5170770434194908E-2</v>
      </c>
      <c r="X288" s="1">
        <f t="shared" si="57"/>
        <v>31.483813157325585</v>
      </c>
      <c r="Y288" s="5">
        <f>(V288-R288)^2</f>
        <v>991.23049092538758</v>
      </c>
      <c r="Z288" s="5"/>
      <c r="AA288" s="1">
        <f t="shared" si="58"/>
        <v>628.20044351050569</v>
      </c>
      <c r="AB288" s="1">
        <f t="shared" si="59"/>
        <v>9.8701993984170747E-2</v>
      </c>
      <c r="AC288" s="1">
        <f t="shared" si="60"/>
        <v>68.794822558542705</v>
      </c>
      <c r="AD288" s="5">
        <f t="shared" si="61"/>
        <v>4732.727610861376</v>
      </c>
      <c r="AE288" s="5"/>
      <c r="AF288" s="1">
        <f t="shared" si="62"/>
        <v>724.85313247165004</v>
      </c>
      <c r="AG288" s="1">
        <f t="shared" si="63"/>
        <v>3.9968515940884283E-2</v>
      </c>
      <c r="AH288" s="1">
        <f t="shared" si="64"/>
        <v>27.857866402601644</v>
      </c>
      <c r="AI288" s="5">
        <f t="shared" si="65"/>
        <v>776.06072050520152</v>
      </c>
      <c r="AJ288" s="5"/>
      <c r="AK288" s="1">
        <f t="shared" si="66"/>
        <v>613.11815841323698</v>
      </c>
      <c r="AL288" s="1">
        <f t="shared" si="67"/>
        <v>0.12034100049038506</v>
      </c>
      <c r="AM288" s="1">
        <f t="shared" si="68"/>
        <v>83.877107655811415</v>
      </c>
      <c r="AN288" s="5">
        <f t="shared" si="69"/>
        <v>7035.3691887045779</v>
      </c>
      <c r="AO288" s="5"/>
    </row>
    <row r="289" spans="18:41" x14ac:dyDescent="0.2">
      <c r="R289">
        <v>713.90659210265619</v>
      </c>
      <c r="S289">
        <v>51.748524609635474</v>
      </c>
      <c r="T289">
        <v>400</v>
      </c>
      <c r="V289" s="1">
        <f>(8.314*T289/S289)*(1+(V$11+$V$12/$T289+$V$13/($T289^2))/S289+(V$14+$V$15/$T289+$V$16/($T289^2))/(S289^2) + (W$11+$W$12/$T289+$W$13/($T289^2))/(S289^3)  )</f>
        <v>750.11212595488269</v>
      </c>
      <c r="W289" s="1">
        <f>(ABS(V289-$R289)/$R289)</f>
        <v>5.0714665269571177E-2</v>
      </c>
      <c r="X289" s="1">
        <f t="shared" si="57"/>
        <v>36.205533852226495</v>
      </c>
      <c r="Y289" s="5">
        <f>(V289-R289)^2</f>
        <v>1310.8406815247188</v>
      </c>
      <c r="Z289" s="5"/>
      <c r="AA289" s="1">
        <f t="shared" si="58"/>
        <v>650.53240380348154</v>
      </c>
      <c r="AB289" s="1">
        <f t="shared" si="59"/>
        <v>8.8770980686030357E-2</v>
      </c>
      <c r="AC289" s="1">
        <f t="shared" si="60"/>
        <v>63.374188299174648</v>
      </c>
      <c r="AD289" s="5">
        <f t="shared" si="61"/>
        <v>4016.2877425792449</v>
      </c>
      <c r="AE289" s="5"/>
      <c r="AF289" s="1">
        <f t="shared" si="62"/>
        <v>746.24180949586105</v>
      </c>
      <c r="AG289" s="1">
        <f t="shared" si="63"/>
        <v>4.5293344746920636E-2</v>
      </c>
      <c r="AH289" s="1">
        <f t="shared" si="64"/>
        <v>32.335217393204857</v>
      </c>
      <c r="AI289" s="5">
        <f t="shared" si="65"/>
        <v>1045.5662838658179</v>
      </c>
      <c r="AJ289" s="5"/>
      <c r="AK289" s="1">
        <f t="shared" si="66"/>
        <v>631.62360328069735</v>
      </c>
      <c r="AL289" s="1">
        <f t="shared" si="67"/>
        <v>0.11525735962125275</v>
      </c>
      <c r="AM289" s="1">
        <f t="shared" si="68"/>
        <v>82.282988821958838</v>
      </c>
      <c r="AN289" s="5">
        <f t="shared" si="69"/>
        <v>6770.4902494746029</v>
      </c>
      <c r="AO289" s="5"/>
    </row>
    <row r="290" spans="18:41" x14ac:dyDescent="0.2">
      <c r="R290">
        <v>770.31214771394298</v>
      </c>
      <c r="S290">
        <v>51.202269841793878</v>
      </c>
      <c r="T290">
        <v>400</v>
      </c>
      <c r="V290" s="1">
        <f>(8.314*T290/S290)*(1+(V$11+$V$12/$T290+$V$13/($T290^2))/S290+(V$14+$V$15/$T290+$V$16/($T290^2))/(S290^2) + (W$11+$W$12/$T290+$W$13/($T290^2))/(S290^3)  )</f>
        <v>770.56386426088204</v>
      </c>
      <c r="W290" s="1">
        <f>(ABS(V290-$R290)/$R290)</f>
        <v>3.2677213735507677E-4</v>
      </c>
      <c r="X290" s="1">
        <f t="shared" si="57"/>
        <v>0.25171654693906476</v>
      </c>
      <c r="Y290" s="5">
        <f>(V290-R290)^2</f>
        <v>6.3361220002926391E-2</v>
      </c>
      <c r="Z290" s="5"/>
      <c r="AA290" s="1">
        <f t="shared" si="58"/>
        <v>671.74123453819857</v>
      </c>
      <c r="AB290" s="1">
        <f t="shared" si="59"/>
        <v>0.12796229874898574</v>
      </c>
      <c r="AC290" s="1">
        <f t="shared" si="60"/>
        <v>98.570913175744408</v>
      </c>
      <c r="AD290" s="5">
        <f t="shared" si="61"/>
        <v>9716.2249243001424</v>
      </c>
      <c r="AE290" s="5"/>
      <c r="AF290" s="1">
        <f t="shared" si="62"/>
        <v>766.47724398630339</v>
      </c>
      <c r="AG290" s="1">
        <f t="shared" si="63"/>
        <v>4.9783762842380676E-3</v>
      </c>
      <c r="AH290" s="1">
        <f t="shared" si="64"/>
        <v>3.8349037276395848</v>
      </c>
      <c r="AI290" s="5">
        <f t="shared" si="65"/>
        <v>14.706486600263982</v>
      </c>
      <c r="AJ290" s="5"/>
      <c r="AK290" s="1">
        <f t="shared" si="66"/>
        <v>649.1837252343463</v>
      </c>
      <c r="AL290" s="1">
        <f t="shared" si="67"/>
        <v>0.15724589419895527</v>
      </c>
      <c r="AM290" s="1">
        <f t="shared" si="68"/>
        <v>121.12842247959668</v>
      </c>
      <c r="AN290" s="5">
        <f t="shared" si="69"/>
        <v>14672.094732395663</v>
      </c>
      <c r="AO290" s="5"/>
    </row>
    <row r="291" spans="18:41" x14ac:dyDescent="0.2">
      <c r="R291">
        <v>589.03643530479451</v>
      </c>
      <c r="S291">
        <v>51.06203482300171</v>
      </c>
      <c r="T291">
        <v>400</v>
      </c>
      <c r="V291" s="1">
        <f>(8.314*T291/S291)*(1+(V$11+$V$12/$T291+$V$13/($T291^2))/S291+(V$14+$V$15/$T291+$V$16/($T291^2))/(S291^2) + (W$11+$W$12/$T291+$W$13/($T291^2))/(S291^3)  )</f>
        <v>775.95656369828919</v>
      </c>
      <c r="W291" s="1">
        <f>(ABS(V291-$R291)/$R291)</f>
        <v>0.31733203107677649</v>
      </c>
      <c r="X291" s="1">
        <f t="shared" si="57"/>
        <v>186.92012839349468</v>
      </c>
      <c r="Y291" s="5">
        <f>(V291-R291)^2</f>
        <v>34939.134398640534</v>
      </c>
      <c r="Z291" s="5"/>
      <c r="AA291" s="1">
        <f t="shared" si="58"/>
        <v>677.34868724475393</v>
      </c>
      <c r="AB291" s="1">
        <f t="shared" si="59"/>
        <v>0.14992663721092669</v>
      </c>
      <c r="AC291" s="1">
        <f t="shared" si="60"/>
        <v>88.312251939959424</v>
      </c>
      <c r="AD291" s="5">
        <f t="shared" si="61"/>
        <v>7799.0538427068668</v>
      </c>
      <c r="AE291" s="5"/>
      <c r="AF291" s="1">
        <f t="shared" si="62"/>
        <v>771.81530726159372</v>
      </c>
      <c r="AG291" s="1">
        <f t="shared" si="63"/>
        <v>0.31030147033641647</v>
      </c>
      <c r="AH291" s="1">
        <f t="shared" si="64"/>
        <v>182.77887195679921</v>
      </c>
      <c r="AI291" s="5">
        <f t="shared" si="65"/>
        <v>33408.116033799997</v>
      </c>
      <c r="AJ291" s="5"/>
      <c r="AK291" s="1">
        <f t="shared" si="66"/>
        <v>653.82446783088471</v>
      </c>
      <c r="AL291" s="1">
        <f t="shared" si="67"/>
        <v>0.10998985570827363</v>
      </c>
      <c r="AM291" s="1">
        <f t="shared" si="68"/>
        <v>64.788032526090205</v>
      </c>
      <c r="AN291" s="5">
        <f t="shared" si="69"/>
        <v>4197.489158601722</v>
      </c>
      <c r="AO291" s="5"/>
    </row>
    <row r="292" spans="18:41" x14ac:dyDescent="0.2">
      <c r="R292">
        <v>800.14224113213982</v>
      </c>
      <c r="S292">
        <v>50.623313768732892</v>
      </c>
      <c r="T292">
        <v>400</v>
      </c>
      <c r="V292" s="1">
        <f>(8.314*T292/S292)*(1+(V$11+$V$12/$T292+$V$13/($T292^2))/S292+(V$14+$V$15/$T292+$V$16/($T292^2))/(S292^2) + (W$11+$W$12/$T292+$W$13/($T292^2))/(S292^3)  )</f>
        <v>793.21790222656455</v>
      </c>
      <c r="W292" s="1">
        <f>(ABS(V292-$R292)/$R292)</f>
        <v>8.6538849589766209E-3</v>
      </c>
      <c r="X292" s="1">
        <f t="shared" si="57"/>
        <v>6.9243389055752687</v>
      </c>
      <c r="Y292" s="5">
        <f>(V292-R292)^2</f>
        <v>47.946469279263312</v>
      </c>
      <c r="Z292" s="5"/>
      <c r="AA292" s="1">
        <f t="shared" si="58"/>
        <v>695.33869640136504</v>
      </c>
      <c r="AB292" s="1">
        <f t="shared" si="59"/>
        <v>0.13098114228100971</v>
      </c>
      <c r="AC292" s="1">
        <f t="shared" si="60"/>
        <v>104.80354473077477</v>
      </c>
      <c r="AD292" s="5">
        <f t="shared" si="61"/>
        <v>10983.782988135508</v>
      </c>
      <c r="AE292" s="5"/>
      <c r="AF292" s="1">
        <f t="shared" si="62"/>
        <v>788.90852215982068</v>
      </c>
      <c r="AG292" s="1">
        <f t="shared" si="63"/>
        <v>1.4039652445325582E-2</v>
      </c>
      <c r="AH292" s="1">
        <f t="shared" si="64"/>
        <v>11.233718972319139</v>
      </c>
      <c r="AI292" s="5">
        <f t="shared" si="65"/>
        <v>126.19644194904296</v>
      </c>
      <c r="AJ292" s="5"/>
      <c r="AK292" s="1">
        <f t="shared" si="66"/>
        <v>668.70820318815731</v>
      </c>
      <c r="AL292" s="1">
        <f t="shared" si="67"/>
        <v>0.1642633411754558</v>
      </c>
      <c r="AM292" s="1">
        <f t="shared" si="68"/>
        <v>131.4340379439825</v>
      </c>
      <c r="AN292" s="5">
        <f t="shared" si="69"/>
        <v>17274.906330260234</v>
      </c>
      <c r="AO292" s="5"/>
    </row>
    <row r="293" spans="18:41" x14ac:dyDescent="0.2">
      <c r="R293">
        <v>860.79234838190212</v>
      </c>
      <c r="S293">
        <v>50.330501970731369</v>
      </c>
      <c r="T293">
        <v>400</v>
      </c>
      <c r="V293" s="1">
        <f>(8.314*T293/S293)*(1+(V$11+$V$12/$T293+$V$13/($T293^2))/S293+(V$14+$V$15/$T293+$V$16/($T293^2))/(S293^2) + (W$11+$W$12/$T293+$W$13/($T293^2))/(S293^3)  )</f>
        <v>805.0779831712025</v>
      </c>
      <c r="W293" s="1">
        <f>(ABS(V293-$R293)/$R293)</f>
        <v>6.4724512613791474E-2</v>
      </c>
      <c r="X293" s="1">
        <f t="shared" si="57"/>
        <v>55.714365210699611</v>
      </c>
      <c r="Y293" s="5">
        <f>(V293-R293)^2</f>
        <v>3104.090490831215</v>
      </c>
      <c r="Z293" s="5"/>
      <c r="AA293" s="1">
        <f t="shared" si="58"/>
        <v>707.73510396984909</v>
      </c>
      <c r="AB293" s="1">
        <f t="shared" si="59"/>
        <v>0.17780971763952891</v>
      </c>
      <c r="AC293" s="1">
        <f t="shared" si="60"/>
        <v>153.05724441205302</v>
      </c>
      <c r="AD293" s="5">
        <f t="shared" si="61"/>
        <v>23426.520067010937</v>
      </c>
      <c r="AE293" s="5"/>
      <c r="AF293" s="1">
        <f t="shared" si="62"/>
        <v>800.65907418743257</v>
      </c>
      <c r="AG293" s="1">
        <f t="shared" si="63"/>
        <v>6.9858049165407554E-2</v>
      </c>
      <c r="AH293" s="1">
        <f t="shared" si="64"/>
        <v>60.13327419446955</v>
      </c>
      <c r="AI293" s="5">
        <f t="shared" si="65"/>
        <v>3616.0106653472576</v>
      </c>
      <c r="AJ293" s="5"/>
      <c r="AK293" s="1">
        <f t="shared" si="66"/>
        <v>678.96043472478721</v>
      </c>
      <c r="AL293" s="1">
        <f t="shared" si="67"/>
        <v>0.21123783685916633</v>
      </c>
      <c r="AM293" s="1">
        <f t="shared" si="68"/>
        <v>181.83191365711491</v>
      </c>
      <c r="AN293" s="5">
        <f t="shared" si="69"/>
        <v>33062.844824208492</v>
      </c>
      <c r="AO293" s="5"/>
    </row>
    <row r="294" spans="18:41" x14ac:dyDescent="0.2">
      <c r="R294">
        <v>642.93371256801493</v>
      </c>
      <c r="S294">
        <v>49.441831704779261</v>
      </c>
      <c r="T294">
        <v>400</v>
      </c>
      <c r="V294" s="1">
        <f>(8.314*T294/S294)*(1+(V$11+$V$12/$T294+$V$13/($T294^2))/S294+(V$14+$V$15/$T294+$V$16/($T294^2))/(S294^2) + (W$11+$W$12/$T294+$W$13/($T294^2))/(S294^3)  )</f>
        <v>842.83561244793941</v>
      </c>
      <c r="W294" s="1">
        <f>(ABS(V294-$R294)/$R294)</f>
        <v>0.31092147755244237</v>
      </c>
      <c r="X294" s="1">
        <f t="shared" si="57"/>
        <v>199.90189987992449</v>
      </c>
      <c r="Y294" s="5">
        <f>(V294-R294)^2</f>
        <v>39960.76957560335</v>
      </c>
      <c r="Z294" s="5"/>
      <c r="AA294" s="1">
        <f t="shared" si="58"/>
        <v>747.38574011841752</v>
      </c>
      <c r="AB294" s="1">
        <f t="shared" si="59"/>
        <v>0.16246158119971471</v>
      </c>
      <c r="AC294" s="1">
        <f t="shared" si="60"/>
        <v>104.45202755040259</v>
      </c>
      <c r="AD294" s="5">
        <f t="shared" si="61"/>
        <v>10910.226059390061</v>
      </c>
      <c r="AE294" s="5"/>
      <c r="AF294" s="1">
        <f t="shared" si="62"/>
        <v>838.10060340667894</v>
      </c>
      <c r="AG294" s="1">
        <f t="shared" si="63"/>
        <v>0.30355678512972306</v>
      </c>
      <c r="AH294" s="1">
        <f t="shared" si="64"/>
        <v>195.16689083866402</v>
      </c>
      <c r="AI294" s="5">
        <f t="shared" si="65"/>
        <v>38090.115279630998</v>
      </c>
      <c r="AJ294" s="5"/>
      <c r="AK294" s="1">
        <f t="shared" si="66"/>
        <v>711.73785580060564</v>
      </c>
      <c r="AL294" s="1">
        <f t="shared" si="67"/>
        <v>0.10701592075141345</v>
      </c>
      <c r="AM294" s="1">
        <f t="shared" si="68"/>
        <v>68.804143232590718</v>
      </c>
      <c r="AN294" s="5">
        <f t="shared" si="69"/>
        <v>4734.010125970859</v>
      </c>
      <c r="AO294" s="5"/>
    </row>
    <row r="295" spans="18:41" x14ac:dyDescent="0.2">
      <c r="R295">
        <v>675.07599756356626</v>
      </c>
      <c r="S295">
        <v>49.375409185192801</v>
      </c>
      <c r="T295">
        <v>400</v>
      </c>
      <c r="V295" s="1">
        <f>(8.314*T295/S295)*(1+(V$11+$V$12/$T295+$V$13/($T295^2))/S295+(V$14+$V$15/$T295+$V$16/($T295^2))/(S295^2) + (W$11+$W$12/$T295+$W$13/($T295^2))/(S295^3)  )</f>
        <v>845.76912644006688</v>
      </c>
      <c r="W295" s="1">
        <f>(ABS(V295-$R295)/$R295)</f>
        <v>0.25285024129513339</v>
      </c>
      <c r="X295" s="1">
        <f t="shared" si="57"/>
        <v>170.69312887650062</v>
      </c>
      <c r="Y295" s="5">
        <f>(V295-R295)^2</f>
        <v>29136.144245649652</v>
      </c>
      <c r="Z295" s="5"/>
      <c r="AA295" s="1">
        <f t="shared" si="58"/>
        <v>750.47777461025134</v>
      </c>
      <c r="AB295" s="1">
        <f t="shared" si="59"/>
        <v>0.1116937608785078</v>
      </c>
      <c r="AC295" s="1">
        <f t="shared" si="60"/>
        <v>75.401777046685083</v>
      </c>
      <c r="AD295" s="5">
        <f t="shared" si="61"/>
        <v>5685.4279817980059</v>
      </c>
      <c r="AE295" s="5"/>
      <c r="AF295" s="1">
        <f t="shared" si="62"/>
        <v>841.01163897793981</v>
      </c>
      <c r="AG295" s="1">
        <f t="shared" si="63"/>
        <v>0.24580290517401898</v>
      </c>
      <c r="AH295" s="1">
        <f t="shared" si="64"/>
        <v>165.93564141437355</v>
      </c>
      <c r="AI295" s="5">
        <f t="shared" si="65"/>
        <v>27534.637091599561</v>
      </c>
      <c r="AJ295" s="5"/>
      <c r="AK295" s="1">
        <f t="shared" si="66"/>
        <v>714.29319907429556</v>
      </c>
      <c r="AL295" s="1">
        <f t="shared" si="67"/>
        <v>5.8093017159948038E-2</v>
      </c>
      <c r="AM295" s="1">
        <f t="shared" si="68"/>
        <v>39.217201510729296</v>
      </c>
      <c r="AN295" s="5">
        <f t="shared" si="69"/>
        <v>1537.9888943331482</v>
      </c>
      <c r="AO295" s="5"/>
    </row>
    <row r="296" spans="18:41" x14ac:dyDescent="0.2">
      <c r="R296">
        <v>711.43185974847097</v>
      </c>
      <c r="S296">
        <v>49.075670221190769</v>
      </c>
      <c r="T296">
        <v>400</v>
      </c>
      <c r="V296" s="1">
        <f>(8.314*T296/S296)*(1+(V$11+$V$12/$T296+$V$13/($T296^2))/S296+(V$14+$V$15/$T296+$V$16/($T296^2))/(S296^2) + (W$11+$W$12/$T296+$W$13/($T296^2))/(S296^3)  )</f>
        <v>859.20849146194303</v>
      </c>
      <c r="W296" s="1">
        <f>(ABS(V296-$R296)/$R296)</f>
        <v>0.20771719692975088</v>
      </c>
      <c r="X296" s="1">
        <f t="shared" si="57"/>
        <v>147.77663171347206</v>
      </c>
      <c r="Y296" s="5">
        <f>(V296-R296)^2</f>
        <v>21837.932880579156</v>
      </c>
      <c r="Z296" s="5"/>
      <c r="AA296" s="1">
        <f t="shared" si="58"/>
        <v>764.66378910308913</v>
      </c>
      <c r="AB296" s="1">
        <f t="shared" si="59"/>
        <v>7.4823651239682293E-2</v>
      </c>
      <c r="AC296" s="1">
        <f t="shared" si="60"/>
        <v>53.23192935461816</v>
      </c>
      <c r="AD296" s="5">
        <f t="shared" si="61"/>
        <v>2833.6383028150585</v>
      </c>
      <c r="AE296" s="5"/>
      <c r="AF296" s="1">
        <f t="shared" si="62"/>
        <v>854.3518612088501</v>
      </c>
      <c r="AG296" s="1">
        <f t="shared" si="63"/>
        <v>0.20089063977386246</v>
      </c>
      <c r="AH296" s="1">
        <f t="shared" si="64"/>
        <v>142.92000146037913</v>
      </c>
      <c r="AI296" s="5">
        <f t="shared" si="65"/>
        <v>20426.126817434772</v>
      </c>
      <c r="AJ296" s="5"/>
      <c r="AK296" s="1">
        <f t="shared" si="66"/>
        <v>726.01605277026147</v>
      </c>
      <c r="AL296" s="1">
        <f t="shared" si="67"/>
        <v>2.0499774956587953E-2</v>
      </c>
      <c r="AM296" s="1">
        <f t="shared" si="68"/>
        <v>14.584193021790497</v>
      </c>
      <c r="AN296" s="5">
        <f t="shared" si="69"/>
        <v>212.69868609684264</v>
      </c>
      <c r="AO296" s="5"/>
    </row>
    <row r="297" spans="18:41" x14ac:dyDescent="0.2">
      <c r="R297">
        <v>856.10857123449227</v>
      </c>
      <c r="S297">
        <v>49.036707340410729</v>
      </c>
      <c r="T297">
        <v>400</v>
      </c>
      <c r="V297" s="1">
        <f>(8.314*T297/S297)*(1+(V$11+$V$12/$T297+$V$13/($T297^2))/S297+(V$14+$V$15/$T297+$V$16/($T297^2))/(S297^2) + (W$11+$W$12/$T297+$W$13/($T297^2))/(S297^3)  )</f>
        <v>860.98006182778499</v>
      </c>
      <c r="W297" s="1">
        <f>(ABS(V297-$R297)/$R297)</f>
        <v>5.6902719549555758E-3</v>
      </c>
      <c r="X297" s="1">
        <f t="shared" si="57"/>
        <v>4.8714905932927195</v>
      </c>
      <c r="Y297" s="5">
        <f>(V297-R297)^2</f>
        <v>23.731420600539451</v>
      </c>
      <c r="Z297" s="5"/>
      <c r="AA297" s="1">
        <f t="shared" si="58"/>
        <v>766.53625566889161</v>
      </c>
      <c r="AB297" s="1">
        <f t="shared" si="59"/>
        <v>0.10462728510758756</v>
      </c>
      <c r="AC297" s="1">
        <f t="shared" si="60"/>
        <v>89.572315565600661</v>
      </c>
      <c r="AD297" s="5">
        <f t="shared" si="61"/>
        <v>8023.1997157835467</v>
      </c>
      <c r="AE297" s="5"/>
      <c r="AF297" s="1">
        <f t="shared" si="62"/>
        <v>856.11083264639649</v>
      </c>
      <c r="AG297" s="1">
        <f t="shared" si="63"/>
        <v>2.6415013004176212E-6</v>
      </c>
      <c r="AH297" s="1">
        <f t="shared" si="64"/>
        <v>2.261411904214583E-3</v>
      </c>
      <c r="AI297" s="5">
        <f t="shared" si="65"/>
        <v>5.1139838005234267E-6</v>
      </c>
      <c r="AJ297" s="5"/>
      <c r="AK297" s="1">
        <f t="shared" si="66"/>
        <v>727.5633083899329</v>
      </c>
      <c r="AL297" s="1">
        <f t="shared" si="67"/>
        <v>0.15015065514319001</v>
      </c>
      <c r="AM297" s="1">
        <f t="shared" si="68"/>
        <v>128.54526284455937</v>
      </c>
      <c r="AN297" s="5">
        <f t="shared" si="69"/>
        <v>16523.884599776859</v>
      </c>
      <c r="AO297" s="5"/>
    </row>
    <row r="298" spans="18:41" x14ac:dyDescent="0.2">
      <c r="R298">
        <v>682.22005889606237</v>
      </c>
      <c r="S298">
        <v>48.654700912411954</v>
      </c>
      <c r="T298">
        <v>400</v>
      </c>
      <c r="V298" s="1">
        <f>(8.314*T298/S298)*(1+(V$11+$V$12/$T298+$V$13/($T298^2))/S298+(V$14+$V$15/$T298+$V$16/($T298^2))/(S298^2) + (W$11+$W$12/$T298+$W$13/($T298^2))/(S298^3)  )</f>
        <v>878.65692161126924</v>
      </c>
      <c r="W298" s="1">
        <f>(ABS(V298-$R298)/$R298)</f>
        <v>0.28793768250243496</v>
      </c>
      <c r="X298" s="1">
        <f t="shared" si="57"/>
        <v>196.43686271520687</v>
      </c>
      <c r="Y298" s="5">
        <f>(V298-R298)^2</f>
        <v>38587.441033393028</v>
      </c>
      <c r="Z298" s="5"/>
      <c r="AA298" s="1">
        <f t="shared" si="58"/>
        <v>785.25080739298176</v>
      </c>
      <c r="AB298" s="1">
        <f t="shared" si="59"/>
        <v>0.15102274867678192</v>
      </c>
      <c r="AC298" s="1">
        <f t="shared" si="60"/>
        <v>103.03074849691939</v>
      </c>
      <c r="AD298" s="5">
        <f t="shared" si="61"/>
        <v>10615.335135835456</v>
      </c>
      <c r="AE298" s="5"/>
      <c r="AF298" s="1">
        <f t="shared" si="62"/>
        <v>873.6679742420024</v>
      </c>
      <c r="AG298" s="1">
        <f t="shared" si="63"/>
        <v>0.28062487001002634</v>
      </c>
      <c r="AH298" s="1">
        <f t="shared" si="64"/>
        <v>191.44791534594003</v>
      </c>
      <c r="AI298" s="5">
        <f t="shared" si="65"/>
        <v>36652.304290306223</v>
      </c>
      <c r="AJ298" s="5"/>
      <c r="AK298" s="1">
        <f t="shared" si="66"/>
        <v>743.02674592775782</v>
      </c>
      <c r="AL298" s="1">
        <f t="shared" si="67"/>
        <v>8.9130605643712793E-2</v>
      </c>
      <c r="AM298" s="1">
        <f t="shared" si="68"/>
        <v>60.806687031695446</v>
      </c>
      <c r="AN298" s="5">
        <f t="shared" si="69"/>
        <v>3697.453187770559</v>
      </c>
      <c r="AO298" s="5"/>
    </row>
    <row r="299" spans="18:41" x14ac:dyDescent="0.2">
      <c r="R299">
        <v>931.30204760919582</v>
      </c>
      <c r="S299">
        <v>48.439893342696891</v>
      </c>
      <c r="T299">
        <v>400</v>
      </c>
      <c r="V299" s="1">
        <f>(8.314*T299/S299)*(1+(V$11+$V$12/$T299+$V$13/($T299^2))/S299+(V$14+$V$15/$T299+$V$16/($T299^2))/(S299^2) + (W$11+$W$12/$T299+$W$13/($T299^2))/(S299^3)  )</f>
        <v>888.84800806760529</v>
      </c>
      <c r="W299" s="1">
        <f>(ABS(V299-$R299)/$R299)</f>
        <v>4.5585682594145444E-2</v>
      </c>
      <c r="X299" s="1">
        <f t="shared" si="57"/>
        <v>42.454039541590532</v>
      </c>
      <c r="Y299" s="5">
        <f>(V299-R299)^2</f>
        <v>1802.3454733989324</v>
      </c>
      <c r="Z299" s="5"/>
      <c r="AA299" s="1">
        <f t="shared" si="58"/>
        <v>796.06526475288092</v>
      </c>
      <c r="AB299" s="1">
        <f t="shared" si="59"/>
        <v>0.14521259048392493</v>
      </c>
      <c r="AC299" s="1">
        <f t="shared" si="60"/>
        <v>135.2367828563149</v>
      </c>
      <c r="AD299" s="5">
        <f t="shared" si="61"/>
        <v>18288.987437326068</v>
      </c>
      <c r="AE299" s="5"/>
      <c r="AF299" s="1">
        <f t="shared" si="62"/>
        <v>883.79499038636709</v>
      </c>
      <c r="AG299" s="1">
        <f t="shared" si="63"/>
        <v>5.1011438603390913E-2</v>
      </c>
      <c r="AH299" s="1">
        <f t="shared" si="64"/>
        <v>47.507057222828735</v>
      </c>
      <c r="AI299" s="5">
        <f t="shared" si="65"/>
        <v>2256.920485973124</v>
      </c>
      <c r="AJ299" s="5"/>
      <c r="AK299" s="1">
        <f t="shared" si="66"/>
        <v>751.96213928667089</v>
      </c>
      <c r="AL299" s="1">
        <f t="shared" si="67"/>
        <v>0.1925690046348762</v>
      </c>
      <c r="AM299" s="1">
        <f t="shared" si="68"/>
        <v>179.33990832252493</v>
      </c>
      <c r="AN299" s="5">
        <f t="shared" si="69"/>
        <v>32162.80271713165</v>
      </c>
      <c r="AO299" s="5"/>
    </row>
    <row r="300" spans="18:41" x14ac:dyDescent="0.2">
      <c r="R300">
        <v>766.4530568775275</v>
      </c>
      <c r="S300">
        <v>48.146724168323544</v>
      </c>
      <c r="T300">
        <v>400</v>
      </c>
      <c r="V300" s="1">
        <f>(8.314*T300/S300)*(1+(V$11+$V$12/$T300+$V$13/($T300^2))/S300+(V$14+$V$15/$T300+$V$16/($T300^2))/(S300^2) + (W$11+$W$12/$T300+$W$13/($T300^2))/(S300^3)  )</f>
        <v>903.0582907807418</v>
      </c>
      <c r="W300" s="1">
        <f>(ABS(V300-$R300)/$R300)</f>
        <v>0.1782303986883865</v>
      </c>
      <c r="X300" s="1">
        <f t="shared" si="57"/>
        <v>136.6052339032143</v>
      </c>
      <c r="Y300" s="5">
        <f>(V300-R300)^2</f>
        <v>18660.98992975189</v>
      </c>
      <c r="Z300" s="5"/>
      <c r="AA300" s="1">
        <f t="shared" si="58"/>
        <v>811.17468961887494</v>
      </c>
      <c r="AB300" s="1">
        <f t="shared" si="59"/>
        <v>5.8348821679360278E-2</v>
      </c>
      <c r="AC300" s="1">
        <f t="shared" si="60"/>
        <v>44.721632741347435</v>
      </c>
      <c r="AD300" s="5">
        <f t="shared" si="61"/>
        <v>2000.0244350519588</v>
      </c>
      <c r="AE300" s="5"/>
      <c r="AF300" s="1">
        <f t="shared" si="62"/>
        <v>897.92197105566174</v>
      </c>
      <c r="AG300" s="1">
        <f t="shared" si="63"/>
        <v>0.17152898406293632</v>
      </c>
      <c r="AH300" s="1">
        <f t="shared" si="64"/>
        <v>131.46891417813424</v>
      </c>
      <c r="AI300" s="5">
        <f t="shared" si="65"/>
        <v>17284.075395177628</v>
      </c>
      <c r="AJ300" s="5"/>
      <c r="AK300" s="1">
        <f t="shared" si="66"/>
        <v>764.44622384366915</v>
      </c>
      <c r="AL300" s="1">
        <f t="shared" si="67"/>
        <v>2.6183378301523701E-3</v>
      </c>
      <c r="AM300" s="1">
        <f t="shared" si="68"/>
        <v>2.0068330338583564</v>
      </c>
      <c r="AN300" s="5">
        <f t="shared" si="69"/>
        <v>4.0273788257851351</v>
      </c>
      <c r="AO300" s="5"/>
    </row>
    <row r="301" spans="18:41" x14ac:dyDescent="0.2">
      <c r="R301">
        <v>978.56407045984383</v>
      </c>
      <c r="S301">
        <v>47.225666100962542</v>
      </c>
      <c r="T301">
        <v>400</v>
      </c>
      <c r="V301" s="1">
        <f>(8.314*T301/S301)*(1+(V$11+$V$12/$T301+$V$13/($T301^2))/S301+(V$14+$V$15/$T301+$V$16/($T301^2))/(S301^2) + (W$11+$W$12/$T301+$W$13/($T301^2))/(S301^3)  )</f>
        <v>950.09256961096503</v>
      </c>
      <c r="W301" s="1">
        <f>(ABS(V301-$R301)/$R301)</f>
        <v>2.9095183144727116E-2</v>
      </c>
      <c r="X301" s="1">
        <f t="shared" si="57"/>
        <v>28.471500848878804</v>
      </c>
      <c r="Y301" s="5">
        <f>(V301-R301)^2</f>
        <v>810.62636058770647</v>
      </c>
      <c r="Z301" s="5"/>
      <c r="AA301" s="1">
        <f t="shared" si="58"/>
        <v>861.42367960095828</v>
      </c>
      <c r="AB301" s="1">
        <f t="shared" si="59"/>
        <v>0.11970640900788367</v>
      </c>
      <c r="AC301" s="1">
        <f t="shared" si="60"/>
        <v>117.14039085888555</v>
      </c>
      <c r="AD301" s="5">
        <f t="shared" si="61"/>
        <v>13721.871170572478</v>
      </c>
      <c r="AE301" s="5"/>
      <c r="AF301" s="1">
        <f t="shared" si="62"/>
        <v>944.73052426996969</v>
      </c>
      <c r="AG301" s="1">
        <f t="shared" si="63"/>
        <v>3.4574686738677404E-2</v>
      </c>
      <c r="AH301" s="1">
        <f t="shared" si="64"/>
        <v>33.833546189874141</v>
      </c>
      <c r="AI301" s="5">
        <f t="shared" si="65"/>
        <v>1144.708847782347</v>
      </c>
      <c r="AJ301" s="5"/>
      <c r="AK301" s="1">
        <f t="shared" si="66"/>
        <v>805.96979243489955</v>
      </c>
      <c r="AL301" s="1">
        <f t="shared" si="67"/>
        <v>0.17637504097594683</v>
      </c>
      <c r="AM301" s="1">
        <f t="shared" si="68"/>
        <v>172.59427802494429</v>
      </c>
      <c r="AN301" s="5">
        <f t="shared" si="69"/>
        <v>29788.784806951768</v>
      </c>
      <c r="AO301" s="5"/>
    </row>
    <row r="302" spans="18:41" x14ac:dyDescent="0.2">
      <c r="R302">
        <v>1036.6383864695063</v>
      </c>
      <c r="S302">
        <v>46.878600495055224</v>
      </c>
      <c r="T302">
        <v>400</v>
      </c>
      <c r="V302" s="1">
        <f>(8.314*T302/S302)*(1+(V$11+$V$12/$T302+$V$13/($T302^2))/S302+(V$14+$V$15/$T302+$V$16/($T302^2))/(S302^2) + (W$11+$W$12/$T302+$W$13/($T302^2))/(S302^3)  )</f>
        <v>968.81324208678666</v>
      </c>
      <c r="W302" s="1">
        <f>(ABS(V302-$R302)/$R302)</f>
        <v>6.542796916262443E-2</v>
      </c>
      <c r="X302" s="1">
        <f t="shared" si="57"/>
        <v>67.8251443827196</v>
      </c>
      <c r="Y302" s="5">
        <f>(V302-R302)^2</f>
        <v>4600.2502105367603</v>
      </c>
      <c r="Z302" s="5"/>
      <c r="AA302" s="1">
        <f t="shared" si="58"/>
        <v>881.52137639051102</v>
      </c>
      <c r="AB302" s="1">
        <f t="shared" si="59"/>
        <v>0.14963463836919969</v>
      </c>
      <c r="AC302" s="1">
        <f t="shared" si="60"/>
        <v>155.11701007899524</v>
      </c>
      <c r="AD302" s="5">
        <f t="shared" si="61"/>
        <v>24061.28681584711</v>
      </c>
      <c r="AE302" s="5"/>
      <c r="AF302" s="1">
        <f t="shared" si="62"/>
        <v>963.38261888108082</v>
      </c>
      <c r="AG302" s="1">
        <f t="shared" si="63"/>
        <v>7.0666655358879407E-2</v>
      </c>
      <c r="AH302" s="1">
        <f t="shared" si="64"/>
        <v>73.255767588425442</v>
      </c>
      <c r="AI302" s="5">
        <f t="shared" si="65"/>
        <v>5366.4074849694034</v>
      </c>
      <c r="AJ302" s="5"/>
      <c r="AK302" s="1">
        <f t="shared" si="66"/>
        <v>822.58249525844587</v>
      </c>
      <c r="AL302" s="1">
        <f t="shared" si="67"/>
        <v>0.20649041556339959</v>
      </c>
      <c r="AM302" s="1">
        <f t="shared" si="68"/>
        <v>214.05589121106038</v>
      </c>
      <c r="AN302" s="5">
        <f t="shared" si="69"/>
        <v>45819.924562161315</v>
      </c>
      <c r="AO302" s="5"/>
    </row>
    <row r="303" spans="18:41" x14ac:dyDescent="0.2">
      <c r="R303">
        <v>1024.370473257356</v>
      </c>
      <c r="S303">
        <v>46.413245492431123</v>
      </c>
      <c r="T303">
        <v>400</v>
      </c>
      <c r="V303" s="1">
        <f>(8.314*T303/S303)*(1+(V$11+$V$12/$T303+$V$13/($T303^2))/S303+(V$14+$V$15/$T303+$V$16/($T303^2))/(S303^2) + (W$11+$W$12/$T303+$W$13/($T303^2))/(S303^3)  )</f>
        <v>994.82998237661275</v>
      </c>
      <c r="W303" s="1">
        <f>(ABS(V303-$R303)/$R303)</f>
        <v>2.8837702424991434E-2</v>
      </c>
      <c r="X303" s="1">
        <f t="shared" si="57"/>
        <v>29.540490880743278</v>
      </c>
      <c r="Y303" s="5">
        <f>(V303-R303)^2</f>
        <v>872.64060147527675</v>
      </c>
      <c r="Z303" s="5"/>
      <c r="AA303" s="1">
        <f t="shared" si="58"/>
        <v>909.5394370319276</v>
      </c>
      <c r="AB303" s="1">
        <f t="shared" si="59"/>
        <v>0.11209912743802704</v>
      </c>
      <c r="AC303" s="1">
        <f t="shared" si="60"/>
        <v>114.83103622542842</v>
      </c>
      <c r="AD303" s="5">
        <f t="shared" si="61"/>
        <v>13186.166880605653</v>
      </c>
      <c r="AE303" s="5"/>
      <c r="AF303" s="1">
        <f t="shared" si="62"/>
        <v>989.32402828344129</v>
      </c>
      <c r="AG303" s="1">
        <f t="shared" si="63"/>
        <v>3.4212666109431966E-2</v>
      </c>
      <c r="AH303" s="1">
        <f t="shared" si="64"/>
        <v>35.046444973914731</v>
      </c>
      <c r="AI303" s="5">
        <f t="shared" si="65"/>
        <v>1228.2533053096331</v>
      </c>
      <c r="AJ303" s="5"/>
      <c r="AK303" s="1">
        <f t="shared" si="66"/>
        <v>845.74911098262646</v>
      </c>
      <c r="AL303" s="1">
        <f t="shared" si="67"/>
        <v>0.17437183805848913</v>
      </c>
      <c r="AM303" s="1">
        <f t="shared" si="68"/>
        <v>178.62136227472956</v>
      </c>
      <c r="AN303" s="5">
        <f t="shared" si="69"/>
        <v>31905.591060880182</v>
      </c>
      <c r="AO303" s="5"/>
    </row>
    <row r="304" spans="18:41" x14ac:dyDescent="0.2">
      <c r="R304">
        <v>851.44836888180646</v>
      </c>
      <c r="S304">
        <v>46.310131840172154</v>
      </c>
      <c r="T304">
        <v>400</v>
      </c>
      <c r="V304" s="1">
        <f>(8.314*T304/S304)*(1+(V$11+$V$12/$T304+$V$13/($T304^2))/S304+(V$14+$V$15/$T304+$V$16/($T304^2))/(S304^2) + (W$11+$W$12/$T304+$W$13/($T304^2))/(S304^3)  )</f>
        <v>1000.7418579262226</v>
      </c>
      <c r="W304" s="1">
        <f>(ABS(V304-$R304)/$R304)</f>
        <v>0.17534062487016194</v>
      </c>
      <c r="X304" s="1">
        <f t="shared" si="57"/>
        <v>149.29348904441611</v>
      </c>
      <c r="Y304" s="5">
        <f>(V304-R304)^2</f>
        <v>22288.54587105519</v>
      </c>
      <c r="Z304" s="5"/>
      <c r="AA304" s="1">
        <f t="shared" si="58"/>
        <v>915.91990511559095</v>
      </c>
      <c r="AB304" s="1">
        <f t="shared" si="59"/>
        <v>7.5719842318159508E-2</v>
      </c>
      <c r="AC304" s="1">
        <f t="shared" si="60"/>
        <v>64.471536233784491</v>
      </c>
      <c r="AD304" s="5">
        <f t="shared" si="61"/>
        <v>4156.5789843441862</v>
      </c>
      <c r="AE304" s="5"/>
      <c r="AF304" s="1">
        <f t="shared" si="62"/>
        <v>995.22201156385631</v>
      </c>
      <c r="AG304" s="1">
        <f t="shared" si="63"/>
        <v>0.16885773458097697</v>
      </c>
      <c r="AH304" s="1">
        <f t="shared" si="64"/>
        <v>143.77364268204985</v>
      </c>
      <c r="AI304" s="5">
        <f t="shared" si="65"/>
        <v>20670.860330065749</v>
      </c>
      <c r="AJ304" s="5"/>
      <c r="AK304" s="1">
        <f t="shared" si="66"/>
        <v>851.02609435639965</v>
      </c>
      <c r="AL304" s="1">
        <f t="shared" si="67"/>
        <v>4.9594848124657554E-4</v>
      </c>
      <c r="AM304" s="1">
        <f t="shared" si="68"/>
        <v>0.42227452540680588</v>
      </c>
      <c r="AN304" s="5">
        <f t="shared" si="69"/>
        <v>0.17831577480754315</v>
      </c>
      <c r="AO304" s="5"/>
    </row>
    <row r="305" spans="18:41" x14ac:dyDescent="0.2">
      <c r="R305">
        <v>760.42800128029933</v>
      </c>
      <c r="S305">
        <v>46.101458138027795</v>
      </c>
      <c r="T305">
        <v>400</v>
      </c>
      <c r="V305" s="1">
        <f>(8.314*T305/S305)*(1+(V$11+$V$12/$T305+$V$13/($T305^2))/S305+(V$14+$V$15/$T305+$V$16/($T305^2))/(S305^2) + (W$11+$W$12/$T305+$W$13/($T305^2))/(S305^3)  )</f>
        <v>1012.8741283909094</v>
      </c>
      <c r="W305" s="1">
        <f>(ABS(V305-$R305)/$R305)</f>
        <v>0.33197899957073856</v>
      </c>
      <c r="X305" s="1">
        <f t="shared" si="57"/>
        <v>252.44612711061006</v>
      </c>
      <c r="Y305" s="5">
        <f>(V305-R305)^2</f>
        <v>63729.047093146291</v>
      </c>
      <c r="Z305" s="5"/>
      <c r="AA305" s="1">
        <f t="shared" si="58"/>
        <v>929.0294751587054</v>
      </c>
      <c r="AB305" s="1">
        <f t="shared" si="59"/>
        <v>0.22171918129597956</v>
      </c>
      <c r="AC305" s="1">
        <f t="shared" si="60"/>
        <v>168.60147387840607</v>
      </c>
      <c r="AD305" s="5">
        <f t="shared" si="61"/>
        <v>28426.456993970845</v>
      </c>
      <c r="AE305" s="5"/>
      <c r="AF305" s="1">
        <f t="shared" si="62"/>
        <v>1007.3294982534564</v>
      </c>
      <c r="AG305" s="1">
        <f t="shared" si="63"/>
        <v>0.32468753985579157</v>
      </c>
      <c r="AH305" s="1">
        <f t="shared" si="64"/>
        <v>246.90149697315712</v>
      </c>
      <c r="AI305" s="5">
        <f t="shared" si="65"/>
        <v>60960.349207585918</v>
      </c>
      <c r="AJ305" s="5"/>
      <c r="AK305" s="1">
        <f t="shared" si="66"/>
        <v>861.87011198026573</v>
      </c>
      <c r="AL305" s="1">
        <f t="shared" si="67"/>
        <v>0.13340133520750519</v>
      </c>
      <c r="AM305" s="1">
        <f t="shared" si="68"/>
        <v>101.44211069996641</v>
      </c>
      <c r="AN305" s="5">
        <f t="shared" si="69"/>
        <v>10290.50182326424</v>
      </c>
      <c r="AO305" s="5"/>
    </row>
    <row r="306" spans="18:41" x14ac:dyDescent="0.2">
      <c r="R306">
        <v>808.42152380829884</v>
      </c>
      <c r="S306">
        <v>45.444443933803285</v>
      </c>
      <c r="T306">
        <v>400</v>
      </c>
      <c r="V306" s="1">
        <f>(8.314*T306/S306)*(1+(V$11+$V$12/$T306+$V$13/($T306^2))/S306+(V$14+$V$15/$T306+$V$16/($T306^2))/(S306^2) + (W$11+$W$12/$T306+$W$13/($T306^2))/(S306^3)  )</f>
        <v>1052.6013720498559</v>
      </c>
      <c r="W306" s="1">
        <f>(ABS(V306-$R306)/$R306)</f>
        <v>0.30204520915187733</v>
      </c>
      <c r="X306" s="1">
        <f t="shared" si="57"/>
        <v>244.17984824155701</v>
      </c>
      <c r="Y306" s="5">
        <f>(V306-R306)^2</f>
        <v>59623.798287269812</v>
      </c>
      <c r="Z306" s="5"/>
      <c r="AA306" s="1">
        <f t="shared" si="58"/>
        <v>972.09988200789428</v>
      </c>
      <c r="AB306" s="1">
        <f t="shared" si="59"/>
        <v>0.20246660112232306</v>
      </c>
      <c r="AC306" s="1">
        <f t="shared" si="60"/>
        <v>163.67835819959544</v>
      </c>
      <c r="AD306" s="5">
        <f t="shared" si="61"/>
        <v>26790.60494291507</v>
      </c>
      <c r="AE306" s="5"/>
      <c r="AF306" s="1">
        <f t="shared" si="62"/>
        <v>1047.0104500123566</v>
      </c>
      <c r="AG306" s="1">
        <f t="shared" si="63"/>
        <v>0.29512935909983812</v>
      </c>
      <c r="AH306" s="1">
        <f t="shared" si="64"/>
        <v>238.58892620405777</v>
      </c>
      <c r="AI306" s="5">
        <f t="shared" si="65"/>
        <v>56924.675707205322</v>
      </c>
      <c r="AJ306" s="5"/>
      <c r="AK306" s="1">
        <f t="shared" si="66"/>
        <v>897.51542463851274</v>
      </c>
      <c r="AL306" s="1">
        <f t="shared" si="67"/>
        <v>0.11020723497132018</v>
      </c>
      <c r="AM306" s="1">
        <f t="shared" si="68"/>
        <v>89.093900830213897</v>
      </c>
      <c r="AN306" s="5">
        <f t="shared" si="69"/>
        <v>7937.7231651439888</v>
      </c>
      <c r="AO306" s="5"/>
    </row>
    <row r="307" spans="18:41" x14ac:dyDescent="0.2">
      <c r="R307">
        <v>923.04286100164427</v>
      </c>
      <c r="S307">
        <v>45.40373004997307</v>
      </c>
      <c r="T307">
        <v>400</v>
      </c>
      <c r="V307" s="1">
        <f>(8.314*T307/S307)*(1+(V$11+$V$12/$T307+$V$13/($T307^2))/S307+(V$14+$V$15/$T307+$V$16/($T307^2))/(S307^2) + (W$11+$W$12/$T307+$W$13/($T307^2))/(S307^3)  )</f>
        <v>1055.1423231658418</v>
      </c>
      <c r="W307" s="1">
        <f>(ABS(V307-$R307)/$R307)</f>
        <v>0.14311303163197561</v>
      </c>
      <c r="X307" s="1">
        <f t="shared" si="57"/>
        <v>132.09946216419758</v>
      </c>
      <c r="Y307" s="5">
        <f>(V307-R307)^2</f>
        <v>17450.267904070268</v>
      </c>
      <c r="Z307" s="5"/>
      <c r="AA307" s="1">
        <f t="shared" si="58"/>
        <v>974.86190714484496</v>
      </c>
      <c r="AB307" s="1">
        <f t="shared" si="59"/>
        <v>5.6139371563926094E-2</v>
      </c>
      <c r="AC307" s="1">
        <f t="shared" si="60"/>
        <v>51.819046143200694</v>
      </c>
      <c r="AD307" s="5">
        <f t="shared" si="61"/>
        <v>2685.2135431911629</v>
      </c>
      <c r="AE307" s="5"/>
      <c r="AF307" s="1">
        <f t="shared" si="62"/>
        <v>1049.5502474147872</v>
      </c>
      <c r="AG307" s="1">
        <f t="shared" si="63"/>
        <v>0.13705472601333257</v>
      </c>
      <c r="AH307" s="1">
        <f t="shared" si="64"/>
        <v>126.50738641314297</v>
      </c>
      <c r="AI307" s="5">
        <f t="shared" si="65"/>
        <v>16004.118817084271</v>
      </c>
      <c r="AJ307" s="5"/>
      <c r="AK307" s="1">
        <f t="shared" si="66"/>
        <v>899.80233438778225</v>
      </c>
      <c r="AL307" s="1">
        <f t="shared" si="67"/>
        <v>2.5178166253994372E-2</v>
      </c>
      <c r="AM307" s="1">
        <f t="shared" si="68"/>
        <v>23.240526613862016</v>
      </c>
      <c r="AN307" s="5">
        <f t="shared" si="69"/>
        <v>540.12207728962869</v>
      </c>
      <c r="AO307" s="5"/>
    </row>
    <row r="308" spans="18:41" x14ac:dyDescent="0.2">
      <c r="R308">
        <v>1136.3147797165273</v>
      </c>
      <c r="S308">
        <v>44.789404243030702</v>
      </c>
      <c r="T308">
        <v>400</v>
      </c>
      <c r="V308" s="1">
        <f>(8.314*T308/S308)*(1+(V$11+$V$12/$T308+$V$13/($T308^2))/S308+(V$14+$V$15/$T308+$V$16/($T308^2))/(S308^2) + (W$11+$W$12/$T308+$W$13/($T308^2))/(S308^3)  )</f>
        <v>1094.6638057077366</v>
      </c>
      <c r="W308" s="1">
        <f>(ABS(V308-$R308)/$R308)</f>
        <v>3.6654433042911896E-2</v>
      </c>
      <c r="X308" s="1">
        <f t="shared" si="57"/>
        <v>41.650974008790627</v>
      </c>
      <c r="Y308" s="5">
        <f>(V308-R308)^2</f>
        <v>1734.8036358809522</v>
      </c>
      <c r="Z308" s="5"/>
      <c r="AA308" s="1">
        <f t="shared" si="58"/>
        <v>1017.9294855548854</v>
      </c>
      <c r="AB308" s="1">
        <f t="shared" si="59"/>
        <v>0.10418353811359825</v>
      </c>
      <c r="AC308" s="1">
        <f t="shared" si="60"/>
        <v>118.38529416164181</v>
      </c>
      <c r="AD308" s="5">
        <f t="shared" si="61"/>
        <v>14015.077873738463</v>
      </c>
      <c r="AE308" s="5"/>
      <c r="AF308" s="1">
        <f t="shared" si="62"/>
        <v>1089.0815013413389</v>
      </c>
      <c r="AG308" s="1">
        <f t="shared" si="63"/>
        <v>4.1567072098605856E-2</v>
      </c>
      <c r="AH308" s="1">
        <f t="shared" si="64"/>
        <v>47.23327837518832</v>
      </c>
      <c r="AI308" s="5">
        <f t="shared" si="65"/>
        <v>2230.9825860680326</v>
      </c>
      <c r="AJ308" s="5"/>
      <c r="AK308" s="1">
        <f t="shared" si="66"/>
        <v>935.47970029818214</v>
      </c>
      <c r="AL308" s="1">
        <f t="shared" si="67"/>
        <v>0.17674246872723665</v>
      </c>
      <c r="AM308" s="1">
        <f t="shared" si="68"/>
        <v>200.83507941834512</v>
      </c>
      <c r="AN308" s="5">
        <f t="shared" si="69"/>
        <v>40334.72912497299</v>
      </c>
      <c r="AO308" s="5"/>
    </row>
    <row r="309" spans="18:41" x14ac:dyDescent="0.2">
      <c r="R309">
        <v>1153.5583314504099</v>
      </c>
      <c r="S309">
        <v>44.730917995733023</v>
      </c>
      <c r="T309">
        <v>400</v>
      </c>
      <c r="V309" s="1">
        <f>(8.314*T309/S309)*(1+(V$11+$V$12/$T309+$V$13/($T309^2))/S309+(V$14+$V$15/$T309+$V$16/($T309^2))/(S309^2) + (W$11+$W$12/$T309+$W$13/($T309^2))/(S309^3)  )</f>
        <v>1098.545319161793</v>
      </c>
      <c r="W309" s="1">
        <f>(ABS(V309-$R309)/$R309)</f>
        <v>4.7689840026942612E-2</v>
      </c>
      <c r="X309" s="1">
        <f t="shared" si="57"/>
        <v>55.013012288616892</v>
      </c>
      <c r="Y309" s="5">
        <f>(V309-R309)^2</f>
        <v>3026.4315210675131</v>
      </c>
      <c r="Z309" s="5"/>
      <c r="AA309" s="1">
        <f t="shared" si="58"/>
        <v>1022.1699210969412</v>
      </c>
      <c r="AB309" s="1">
        <f t="shared" si="59"/>
        <v>0.1138983671404544</v>
      </c>
      <c r="AC309" s="1">
        <f t="shared" si="60"/>
        <v>131.38841035346877</v>
      </c>
      <c r="AD309" s="5">
        <f t="shared" si="61"/>
        <v>17262.914375211501</v>
      </c>
      <c r="AE309" s="5"/>
      <c r="AF309" s="1">
        <f t="shared" si="62"/>
        <v>1092.9667681383496</v>
      </c>
      <c r="AG309" s="1">
        <f t="shared" si="63"/>
        <v>5.2525790556144994E-2</v>
      </c>
      <c r="AH309" s="1">
        <f t="shared" si="64"/>
        <v>60.591563312060316</v>
      </c>
      <c r="AI309" s="5">
        <f t="shared" si="65"/>
        <v>3671.3375445994138</v>
      </c>
      <c r="AJ309" s="5"/>
      <c r="AK309" s="1">
        <f t="shared" si="66"/>
        <v>938.9944370657746</v>
      </c>
      <c r="AL309" s="1">
        <f t="shared" si="67"/>
        <v>0.18600177254569911</v>
      </c>
      <c r="AM309" s="1">
        <f t="shared" si="68"/>
        <v>214.56389438463532</v>
      </c>
      <c r="AN309" s="5">
        <f t="shared" si="69"/>
        <v>46037.664773500939</v>
      </c>
      <c r="AO309" s="5"/>
    </row>
    <row r="310" spans="18:41" x14ac:dyDescent="0.2">
      <c r="R310">
        <v>1225.7881709764943</v>
      </c>
      <c r="S310">
        <v>44.565799732668083</v>
      </c>
      <c r="T310">
        <v>400</v>
      </c>
      <c r="V310" s="1">
        <f>(8.314*T310/S310)*(1+(V$11+$V$12/$T310+$V$13/($T310^2))/S310+(V$14+$V$15/$T310+$V$16/($T310^2))/(S310^2) + (W$11+$W$12/$T310+$W$13/($T310^2))/(S310^3)  )</f>
        <v>1109.6190216896259</v>
      </c>
      <c r="W310" s="1">
        <f>(ABS(V310-$R310)/$R310)</f>
        <v>9.4770982489025823E-2</v>
      </c>
      <c r="X310" s="1">
        <f t="shared" si="57"/>
        <v>116.16914928686833</v>
      </c>
      <c r="Y310" s="5">
        <f>(V310-R310)^2</f>
        <v>13495.271246034701</v>
      </c>
      <c r="Z310" s="5"/>
      <c r="AA310" s="1">
        <f t="shared" si="58"/>
        <v>1034.2777926477265</v>
      </c>
      <c r="AB310" s="1">
        <f t="shared" si="59"/>
        <v>0.15623448069025309</v>
      </c>
      <c r="AC310" s="1">
        <f t="shared" si="60"/>
        <v>191.51037832876773</v>
      </c>
      <c r="AD310" s="5">
        <f t="shared" si="61"/>
        <v>36676.225007627749</v>
      </c>
      <c r="AE310" s="5"/>
      <c r="AF310" s="1">
        <f t="shared" si="62"/>
        <v>1104.0539068540113</v>
      </c>
      <c r="AG310" s="1">
        <f t="shared" si="63"/>
        <v>9.9311012297913046E-2</v>
      </c>
      <c r="AH310" s="1">
        <f t="shared" si="64"/>
        <v>121.73426412248295</v>
      </c>
      <c r="AI310" s="5">
        <f t="shared" si="65"/>
        <v>14819.23106144244</v>
      </c>
      <c r="AJ310" s="5"/>
      <c r="AK310" s="1">
        <f t="shared" si="66"/>
        <v>949.03221693172065</v>
      </c>
      <c r="AL310" s="1">
        <f t="shared" si="67"/>
        <v>0.22577796114992912</v>
      </c>
      <c r="AM310" s="1">
        <f t="shared" si="68"/>
        <v>276.7559540447736</v>
      </c>
      <c r="AN310" s="5">
        <f t="shared" si="69"/>
        <v>76593.858099232835</v>
      </c>
      <c r="AO310" s="5"/>
    </row>
    <row r="311" spans="18:41" x14ac:dyDescent="0.2">
      <c r="R311">
        <v>877.73167210809083</v>
      </c>
      <c r="S311">
        <v>44.298850903799895</v>
      </c>
      <c r="T311">
        <v>400</v>
      </c>
      <c r="V311" s="1">
        <f>(8.314*T311/S311)*(1+(V$11+$V$12/$T311+$V$13/($T311^2))/S311+(V$14+$V$15/$T311+$V$16/($T311^2))/(S311^2) + (W$11+$W$12/$T311+$W$13/($T311^2))/(S311^3)  )</f>
        <v>1127.8899231729856</v>
      </c>
      <c r="W311" s="1">
        <f>(ABS(V311-$R311)/$R311)</f>
        <v>0.28500538264054837</v>
      </c>
      <c r="X311" s="1">
        <f t="shared" si="57"/>
        <v>250.15825106489478</v>
      </c>
      <c r="Y311" s="5">
        <f>(V311-R311)^2</f>
        <v>62579.150575846936</v>
      </c>
      <c r="Z311" s="5"/>
      <c r="AA311" s="1">
        <f t="shared" si="58"/>
        <v>1054.2874556145671</v>
      </c>
      <c r="AB311" s="1">
        <f t="shared" si="59"/>
        <v>0.20115006569426125</v>
      </c>
      <c r="AC311" s="1">
        <f t="shared" si="60"/>
        <v>176.55578350647625</v>
      </c>
      <c r="AD311" s="5">
        <f t="shared" si="61"/>
        <v>31171.944689585711</v>
      </c>
      <c r="AE311" s="5"/>
      <c r="AF311" s="1">
        <f t="shared" si="62"/>
        <v>1122.3557727115185</v>
      </c>
      <c r="AG311" s="1">
        <f t="shared" si="63"/>
        <v>0.27870032309065718</v>
      </c>
      <c r="AH311" s="1">
        <f t="shared" si="64"/>
        <v>244.62410060342768</v>
      </c>
      <c r="AI311" s="5">
        <f t="shared" si="65"/>
        <v>59840.950596035909</v>
      </c>
      <c r="AJ311" s="5"/>
      <c r="AK311" s="1">
        <f t="shared" si="66"/>
        <v>965.62757392270794</v>
      </c>
      <c r="AL311" s="1">
        <f t="shared" si="67"/>
        <v>0.10013983157690236</v>
      </c>
      <c r="AM311" s="1">
        <f t="shared" si="68"/>
        <v>87.895901814617105</v>
      </c>
      <c r="AN311" s="5">
        <f t="shared" si="69"/>
        <v>7725.6895558048109</v>
      </c>
      <c r="AO311" s="5"/>
    </row>
    <row r="312" spans="18:41" x14ac:dyDescent="0.2">
      <c r="R312">
        <v>1234.0149559690531</v>
      </c>
      <c r="S312">
        <v>44.102087555084559</v>
      </c>
      <c r="T312">
        <v>400</v>
      </c>
      <c r="V312" s="1">
        <f>(8.314*T312/S312)*(1+(V$11+$V$12/$T312+$V$13/($T312^2))/S312+(V$14+$V$15/$T312+$V$16/($T312^2))/(S312^2) + (W$11+$W$12/$T312+$W$13/($T312^2))/(S312^3)  )</f>
        <v>1141.6557556807816</v>
      </c>
      <c r="W312" s="1">
        <f>(ABS(V312-$R312)/$R312)</f>
        <v>7.4844474000514222E-2</v>
      </c>
      <c r="X312" s="1">
        <f t="shared" si="57"/>
        <v>92.359200288271495</v>
      </c>
      <c r="Y312" s="5">
        <f>(V312-R312)^2</f>
        <v>8530.2218778890492</v>
      </c>
      <c r="Z312" s="5"/>
      <c r="AA312" s="1">
        <f t="shared" si="58"/>
        <v>1069.3894568573437</v>
      </c>
      <c r="AB312" s="1">
        <f t="shared" si="59"/>
        <v>0.13340640509695564</v>
      </c>
      <c r="AC312" s="1">
        <f t="shared" si="60"/>
        <v>164.62549911170936</v>
      </c>
      <c r="AD312" s="5">
        <f t="shared" si="61"/>
        <v>27101.554957779419</v>
      </c>
      <c r="AE312" s="5"/>
      <c r="AF312" s="1">
        <f t="shared" si="62"/>
        <v>1136.1521296927808</v>
      </c>
      <c r="AG312" s="1">
        <f t="shared" si="63"/>
        <v>7.9304408591565304E-2</v>
      </c>
      <c r="AH312" s="1">
        <f t="shared" si="64"/>
        <v>97.862826276272244</v>
      </c>
      <c r="AI312" s="5">
        <f t="shared" si="65"/>
        <v>9577.1327667798414</v>
      </c>
      <c r="AJ312" s="5"/>
      <c r="AK312" s="1">
        <f t="shared" si="66"/>
        <v>978.15845171230876</v>
      </c>
      <c r="AL312" s="1">
        <f t="shared" si="67"/>
        <v>0.2073366315530788</v>
      </c>
      <c r="AM312" s="1">
        <f t="shared" si="68"/>
        <v>255.8565042567443</v>
      </c>
      <c r="AN312" s="5">
        <f t="shared" si="69"/>
        <v>65462.550770481415</v>
      </c>
      <c r="AO312" s="5"/>
    </row>
    <row r="313" spans="18:41" x14ac:dyDescent="0.2">
      <c r="R313">
        <v>1322.2785209906772</v>
      </c>
      <c r="S313">
        <v>43.889699822976986</v>
      </c>
      <c r="T313">
        <v>400</v>
      </c>
      <c r="V313" s="1">
        <f>(8.314*T313/S313)*(1+(V$11+$V$12/$T313+$V$13/($T313^2))/S313+(V$14+$V$15/$T313+$V$16/($T313^2))/(S313^2) + (W$11+$W$12/$T313+$W$13/($T313^2))/(S313^3)  )</f>
        <v>1156.8072094660431</v>
      </c>
      <c r="W313" s="1">
        <f>(ABS(V313-$R313)/$R313)</f>
        <v>0.12514104169268339</v>
      </c>
      <c r="X313" s="1">
        <f t="shared" si="57"/>
        <v>165.47131152463407</v>
      </c>
      <c r="Y313" s="5">
        <f>(V313-R313)^2</f>
        <v>27380.754937682497</v>
      </c>
      <c r="Z313" s="5"/>
      <c r="AA313" s="1">
        <f t="shared" si="58"/>
        <v>1086.0369523313946</v>
      </c>
      <c r="AB313" s="1">
        <f t="shared" si="59"/>
        <v>0.17866248669174917</v>
      </c>
      <c r="AC313" s="1">
        <f t="shared" si="60"/>
        <v>236.24156865928262</v>
      </c>
      <c r="AD313" s="5">
        <f t="shared" si="61"/>
        <v>55810.078762598547</v>
      </c>
      <c r="AE313" s="5"/>
      <c r="AF313" s="1">
        <f t="shared" si="62"/>
        <v>1151.3442846448495</v>
      </c>
      <c r="AG313" s="1">
        <f t="shared" si="63"/>
        <v>0.12927248959452234</v>
      </c>
      <c r="AH313" s="1">
        <f t="shared" si="64"/>
        <v>170.93423634582768</v>
      </c>
      <c r="AI313" s="5">
        <f t="shared" si="65"/>
        <v>29218.513155131277</v>
      </c>
      <c r="AJ313" s="5"/>
      <c r="AK313" s="1">
        <f t="shared" si="66"/>
        <v>991.97765731006564</v>
      </c>
      <c r="AL313" s="1">
        <f t="shared" si="67"/>
        <v>0.24979673982236633</v>
      </c>
      <c r="AM313" s="1">
        <f t="shared" si="68"/>
        <v>330.30086368061154</v>
      </c>
      <c r="AN313" s="5">
        <f t="shared" si="69"/>
        <v>109098.66054815793</v>
      </c>
      <c r="AO313" s="5"/>
    </row>
    <row r="314" spans="18:41" x14ac:dyDescent="0.2">
      <c r="R314">
        <v>1417.3920510405428</v>
      </c>
      <c r="S314">
        <v>43.411509831573476</v>
      </c>
      <c r="T314">
        <v>400</v>
      </c>
      <c r="V314" s="1">
        <f>(8.314*T314/S314)*(1+(V$11+$V$12/$T314+$V$13/($T314^2))/S314+(V$14+$V$15/$T314+$V$16/($T314^2))/(S314^2) + (W$11+$W$12/$T314+$W$13/($T314^2))/(S314^3)  )</f>
        <v>1192.0742768334292</v>
      </c>
      <c r="W314" s="1">
        <f>(ABS(V314-$R314)/$R314)</f>
        <v>0.15896644407008087</v>
      </c>
      <c r="X314" s="1">
        <f t="shared" si="57"/>
        <v>225.31777420711364</v>
      </c>
      <c r="Y314" s="5">
        <f>(V314-R314)^2</f>
        <v>50768.099373647849</v>
      </c>
      <c r="Z314" s="5"/>
      <c r="AA314" s="1">
        <f t="shared" si="58"/>
        <v>1124.8861599023785</v>
      </c>
      <c r="AB314" s="1">
        <f t="shared" si="59"/>
        <v>0.20636907828248963</v>
      </c>
      <c r="AC314" s="1">
        <f t="shared" si="60"/>
        <v>292.50589113816432</v>
      </c>
      <c r="AD314" s="5">
        <f t="shared" si="61"/>
        <v>85559.696350531638</v>
      </c>
      <c r="AE314" s="5"/>
      <c r="AF314" s="1">
        <f t="shared" si="62"/>
        <v>1186.734673749462</v>
      </c>
      <c r="AG314" s="1">
        <f t="shared" si="63"/>
        <v>0.16273364671528212</v>
      </c>
      <c r="AH314" s="1">
        <f t="shared" si="64"/>
        <v>230.65737729108082</v>
      </c>
      <c r="AI314" s="5">
        <f t="shared" si="65"/>
        <v>53202.825698800007</v>
      </c>
      <c r="AJ314" s="5"/>
      <c r="AK314" s="1">
        <f t="shared" si="66"/>
        <v>1024.2519544428017</v>
      </c>
      <c r="AL314" s="1">
        <f t="shared" si="67"/>
        <v>0.27736863368827785</v>
      </c>
      <c r="AM314" s="1">
        <f t="shared" si="68"/>
        <v>393.14009659774115</v>
      </c>
      <c r="AN314" s="5">
        <f t="shared" si="69"/>
        <v>154559.13555288123</v>
      </c>
      <c r="AO314" s="5"/>
    </row>
    <row r="315" spans="18:41" x14ac:dyDescent="0.2">
      <c r="R315">
        <v>1016.5011666804828</v>
      </c>
      <c r="S315">
        <v>43.314146373611976</v>
      </c>
      <c r="T315">
        <v>400</v>
      </c>
      <c r="V315" s="1">
        <f>(8.314*T315/S315)*(1+(V$11+$V$12/$T315+$V$13/($T315^2))/S315+(V$14+$V$15/$T315+$V$16/($T315^2))/(S315^2) + (W$11+$W$12/$T315+$W$13/($T315^2))/(S315^3)  )</f>
        <v>1199.4572868055307</v>
      </c>
      <c r="W315" s="1">
        <f>(ABS(V315-$R315)/$R315)</f>
        <v>0.1799861388477447</v>
      </c>
      <c r="X315" s="1">
        <f t="shared" si="57"/>
        <v>182.95612012504785</v>
      </c>
      <c r="Y315" s="5">
        <f>(V315-R315)^2</f>
        <v>33472.94189121094</v>
      </c>
      <c r="Z315" s="5"/>
      <c r="AA315" s="1">
        <f t="shared" si="58"/>
        <v>1133.0362913390049</v>
      </c>
      <c r="AB315" s="1">
        <f t="shared" si="59"/>
        <v>0.11464337521528165</v>
      </c>
      <c r="AC315" s="1">
        <f t="shared" si="60"/>
        <v>116.53512465852214</v>
      </c>
      <c r="AD315" s="5">
        <f t="shared" si="61"/>
        <v>13580.435279177294</v>
      </c>
      <c r="AE315" s="5"/>
      <c r="AF315" s="1">
        <f t="shared" si="62"/>
        <v>1194.1485226734628</v>
      </c>
      <c r="AG315" s="1">
        <f t="shared" si="63"/>
        <v>0.17476355346753869</v>
      </c>
      <c r="AH315" s="1">
        <f t="shared" si="64"/>
        <v>177.64735599298001</v>
      </c>
      <c r="AI315" s="5">
        <f t="shared" si="65"/>
        <v>31558.583091296572</v>
      </c>
      <c r="AJ315" s="5"/>
      <c r="AK315" s="1">
        <f t="shared" si="66"/>
        <v>1031.0273827445155</v>
      </c>
      <c r="AL315" s="1">
        <f t="shared" si="67"/>
        <v>1.429040766521693E-2</v>
      </c>
      <c r="AM315" s="1">
        <f t="shared" si="68"/>
        <v>14.526216064032724</v>
      </c>
      <c r="AN315" s="5">
        <f t="shared" si="69"/>
        <v>211.01095313896235</v>
      </c>
      <c r="AO315" s="5"/>
    </row>
    <row r="316" spans="18:41" x14ac:dyDescent="0.2">
      <c r="R316">
        <v>943.67082281944909</v>
      </c>
      <c r="S316">
        <v>43.04645211529742</v>
      </c>
      <c r="T316">
        <v>400</v>
      </c>
      <c r="V316" s="1">
        <f>(8.314*T316/S316)*(1+(V$11+$V$12/$T316+$V$13/($T316^2))/S316+(V$14+$V$15/$T316+$V$16/($T316^2))/(S316^2) + (W$11+$W$12/$T316+$W$13/($T316^2))/(S316^3)  )</f>
        <v>1220.1220138202664</v>
      </c>
      <c r="W316" s="1">
        <f>(ABS(V316-$R316)/$R316)</f>
        <v>0.2929529919923255</v>
      </c>
      <c r="X316" s="1">
        <f t="shared" si="57"/>
        <v>276.45119100081729</v>
      </c>
      <c r="Y316" s="5">
        <f>(V316-R316)^2</f>
        <v>76425.261005770357</v>
      </c>
      <c r="Z316" s="5"/>
      <c r="AA316" s="1">
        <f t="shared" si="58"/>
        <v>1155.8789259176212</v>
      </c>
      <c r="AB316" s="1">
        <f t="shared" si="59"/>
        <v>0.22487513438653128</v>
      </c>
      <c r="AC316" s="1">
        <f t="shared" si="60"/>
        <v>212.20810309817216</v>
      </c>
      <c r="AD316" s="5">
        <f t="shared" si="61"/>
        <v>45032.279020524467</v>
      </c>
      <c r="AE316" s="5"/>
      <c r="AF316" s="1">
        <f t="shared" si="62"/>
        <v>1214.9087291358778</v>
      </c>
      <c r="AG316" s="1">
        <f t="shared" si="63"/>
        <v>0.28742851824753751</v>
      </c>
      <c r="AH316" s="1">
        <f t="shared" si="64"/>
        <v>271.23790631642873</v>
      </c>
      <c r="AI316" s="5">
        <f t="shared" si="65"/>
        <v>73570.001822919774</v>
      </c>
      <c r="AJ316" s="5"/>
      <c r="AK316" s="1">
        <f t="shared" si="66"/>
        <v>1050.0259374663581</v>
      </c>
      <c r="AL316" s="1">
        <f t="shared" si="67"/>
        <v>0.11270361663736395</v>
      </c>
      <c r="AM316" s="1">
        <f t="shared" si="68"/>
        <v>106.35511464690899</v>
      </c>
      <c r="AN316" s="5">
        <f t="shared" si="69"/>
        <v>11311.410411557155</v>
      </c>
      <c r="AO316" s="5"/>
    </row>
    <row r="317" spans="18:41" x14ac:dyDescent="0.2">
      <c r="R317">
        <v>1089.295095460215</v>
      </c>
      <c r="S317">
        <v>42.70455857043185</v>
      </c>
      <c r="T317">
        <v>400</v>
      </c>
      <c r="V317" s="1">
        <f>(8.314*T317/S317)*(1+(V$11+$V$12/$T317+$V$13/($T317^2))/S317+(V$14+$V$15/$T317+$V$16/($T317^2))/(S317^2) + (W$11+$W$12/$T317+$W$13/($T317^2))/(S317^3)  )</f>
        <v>1247.3182811119505</v>
      </c>
      <c r="W317" s="1">
        <f>(ABS(V317-$R317)/$R317)</f>
        <v>0.14506921614750545</v>
      </c>
      <c r="X317" s="1">
        <f t="shared" si="57"/>
        <v>158.0231856517355</v>
      </c>
      <c r="Y317" s="5">
        <f>(V317-R317)^2</f>
        <v>24971.327203522866</v>
      </c>
      <c r="Z317" s="5"/>
      <c r="AA317" s="1">
        <f t="shared" si="58"/>
        <v>1186.0088502304045</v>
      </c>
      <c r="AB317" s="1">
        <f t="shared" si="59"/>
        <v>8.8785633179895185E-2</v>
      </c>
      <c r="AC317" s="1">
        <f t="shared" si="60"/>
        <v>96.713754770189553</v>
      </c>
      <c r="AD317" s="5">
        <f t="shared" si="61"/>
        <v>9353.5503617483628</v>
      </c>
      <c r="AE317" s="5"/>
      <c r="AF317" s="1">
        <f t="shared" si="62"/>
        <v>1242.2510700606074</v>
      </c>
      <c r="AG317" s="1">
        <f t="shared" si="63"/>
        <v>0.14041739032687947</v>
      </c>
      <c r="AH317" s="1">
        <f t="shared" si="64"/>
        <v>152.95597460039244</v>
      </c>
      <c r="AI317" s="5">
        <f t="shared" si="65"/>
        <v>23395.530165955897</v>
      </c>
      <c r="AJ317" s="5"/>
      <c r="AK317" s="1">
        <f t="shared" si="66"/>
        <v>1075.1058510569615</v>
      </c>
      <c r="AL317" s="1">
        <f t="shared" si="67"/>
        <v>1.3026079399777983E-2</v>
      </c>
      <c r="AM317" s="1">
        <f t="shared" si="68"/>
        <v>14.189244403253497</v>
      </c>
      <c r="AN317" s="5">
        <f t="shared" si="69"/>
        <v>201.33465673526069</v>
      </c>
      <c r="AO317" s="5"/>
    </row>
    <row r="318" spans="18:41" x14ac:dyDescent="0.2">
      <c r="R318">
        <v>1333.9078398794773</v>
      </c>
      <c r="S318">
        <v>42.648771604655181</v>
      </c>
      <c r="T318">
        <v>400</v>
      </c>
      <c r="V318" s="1">
        <f>(8.314*T318/S318)*(1+(V$11+$V$12/$T318+$V$13/($T318^2))/S318+(V$14+$V$15/$T318+$V$16/($T318^2))/(S318^2) + (W$11+$W$12/$T318+$W$13/($T318^2))/(S318^3)  )</f>
        <v>1251.8439331033221</v>
      </c>
      <c r="W318" s="1">
        <f>(ABS(V318-$R318)/$R318)</f>
        <v>6.1521421737479154E-2</v>
      </c>
      <c r="X318" s="1">
        <f t="shared" si="57"/>
        <v>82.063906776155136</v>
      </c>
      <c r="Y318" s="5">
        <f>(V318-R318)^2</f>
        <v>6734.4847953654807</v>
      </c>
      <c r="Z318" s="5"/>
      <c r="AA318" s="1">
        <f t="shared" si="58"/>
        <v>1191.0299396533089</v>
      </c>
      <c r="AB318" s="1">
        <f t="shared" si="59"/>
        <v>0.10711227264327181</v>
      </c>
      <c r="AC318" s="1">
        <f t="shared" si="60"/>
        <v>142.87790022616832</v>
      </c>
      <c r="AD318" s="5">
        <f t="shared" si="61"/>
        <v>20414.094373038908</v>
      </c>
      <c r="AE318" s="5"/>
      <c r="AF318" s="1">
        <f t="shared" si="62"/>
        <v>1246.8032645420085</v>
      </c>
      <c r="AG318" s="1">
        <f t="shared" si="63"/>
        <v>6.5300294917929963E-2</v>
      </c>
      <c r="AH318" s="1">
        <f t="shared" si="64"/>
        <v>87.104575337468759</v>
      </c>
      <c r="AI318" s="5">
        <f t="shared" si="65"/>
        <v>7587.2070447207707</v>
      </c>
      <c r="AJ318" s="5"/>
      <c r="AK318" s="1">
        <f t="shared" si="66"/>
        <v>1079.2876699103131</v>
      </c>
      <c r="AL318" s="1">
        <f t="shared" si="67"/>
        <v>0.19088287987884522</v>
      </c>
      <c r="AM318" s="1">
        <f t="shared" si="68"/>
        <v>254.62016996916418</v>
      </c>
      <c r="AN318" s="5">
        <f t="shared" si="69"/>
        <v>64831.430955126059</v>
      </c>
      <c r="AO318" s="5"/>
    </row>
    <row r="319" spans="18:41" x14ac:dyDescent="0.2">
      <c r="R319">
        <v>1538.1537771555054</v>
      </c>
      <c r="S319">
        <v>42.472913504541694</v>
      </c>
      <c r="T319">
        <v>400</v>
      </c>
      <c r="V319" s="1">
        <f>(8.314*T319/S319)*(1+(V$11+$V$12/$T319+$V$13/($T319^2))/S319+(V$14+$V$15/$T319+$V$16/($T319^2))/(S319^2) + (W$11+$W$12/$T319+$W$13/($T319^2))/(S319^3)  )</f>
        <v>1266.2758753667406</v>
      </c>
      <c r="W319" s="1">
        <f>(ABS(V319-$R319)/$R319)</f>
        <v>0.17675599528907068</v>
      </c>
      <c r="X319" s="1">
        <f t="shared" si="57"/>
        <v>271.8779017887648</v>
      </c>
      <c r="Y319" s="5">
        <f>(V319-R319)^2</f>
        <v>73917.593481061238</v>
      </c>
      <c r="Z319" s="5"/>
      <c r="AA319" s="1">
        <f t="shared" si="58"/>
        <v>1207.0553366521915</v>
      </c>
      <c r="AB319" s="1">
        <f t="shared" si="59"/>
        <v>0.21525704739067858</v>
      </c>
      <c r="AC319" s="1">
        <f t="shared" si="60"/>
        <v>331.0984405033139</v>
      </c>
      <c r="AD319" s="5">
        <f t="shared" si="61"/>
        <v>109626.17730372649</v>
      </c>
      <c r="AE319" s="5"/>
      <c r="AF319" s="1">
        <f t="shared" si="62"/>
        <v>1261.3240791273545</v>
      </c>
      <c r="AG319" s="1">
        <f t="shared" si="63"/>
        <v>0.17997530685136678</v>
      </c>
      <c r="AH319" s="1">
        <f t="shared" si="64"/>
        <v>276.82969802815091</v>
      </c>
      <c r="AI319" s="5">
        <f t="shared" si="65"/>
        <v>76634.681710357225</v>
      </c>
      <c r="AJ319" s="5"/>
      <c r="AK319" s="1">
        <f t="shared" si="66"/>
        <v>1092.6389086080262</v>
      </c>
      <c r="AL319" s="1">
        <f t="shared" si="67"/>
        <v>0.28964260606723341</v>
      </c>
      <c r="AM319" s="1">
        <f t="shared" si="68"/>
        <v>445.51486854747918</v>
      </c>
      <c r="AN319" s="5">
        <f t="shared" si="69"/>
        <v>198483.49809687765</v>
      </c>
      <c r="AO319" s="5"/>
    </row>
    <row r="320" spans="18:41" x14ac:dyDescent="0.2">
      <c r="R320">
        <v>1022.0133445337869</v>
      </c>
      <c r="S320">
        <v>42.33880590665224</v>
      </c>
      <c r="T320">
        <v>400</v>
      </c>
      <c r="V320" s="1">
        <f>(8.314*T320/S320)*(1+(V$11+$V$12/$T320+$V$13/($T320^2))/S320+(V$14+$V$15/$T320+$V$16/($T320^2))/(S320^2) + (W$11+$W$12/$T320+$W$13/($T320^2))/(S320^3)  )</f>
        <v>1277.4532725860718</v>
      </c>
      <c r="W320" s="1">
        <f>(ABS(V320-$R320)/$R320)</f>
        <v>0.24993795767785121</v>
      </c>
      <c r="X320" s="1">
        <f t="shared" si="57"/>
        <v>255.43992805228481</v>
      </c>
      <c r="Y320" s="5">
        <f>(V320-R320)^2</f>
        <v>65249.55684335644</v>
      </c>
      <c r="Z320" s="5"/>
      <c r="AA320" s="1">
        <f t="shared" si="58"/>
        <v>1219.4808310227625</v>
      </c>
      <c r="AB320" s="1">
        <f t="shared" si="59"/>
        <v>0.1932141958274082</v>
      </c>
      <c r="AC320" s="1">
        <f t="shared" si="60"/>
        <v>197.46748648897551</v>
      </c>
      <c r="AD320" s="5">
        <f t="shared" si="61"/>
        <v>38993.408220273726</v>
      </c>
      <c r="AE320" s="5"/>
      <c r="AF320" s="1">
        <f t="shared" si="62"/>
        <v>1272.5747135982854</v>
      </c>
      <c r="AG320" s="1">
        <f t="shared" si="63"/>
        <v>0.2451644789225304</v>
      </c>
      <c r="AH320" s="1">
        <f t="shared" si="64"/>
        <v>250.56136906449842</v>
      </c>
      <c r="AI320" s="5">
        <f t="shared" si="65"/>
        <v>62780.999667475786</v>
      </c>
      <c r="AJ320" s="5"/>
      <c r="AK320" s="1">
        <f t="shared" si="66"/>
        <v>1102.9956932205828</v>
      </c>
      <c r="AL320" s="1">
        <f t="shared" si="67"/>
        <v>7.9238054101668939E-2</v>
      </c>
      <c r="AM320" s="1">
        <f t="shared" si="68"/>
        <v>80.982348686795831</v>
      </c>
      <c r="AN320" s="5">
        <f t="shared" si="69"/>
        <v>6558.1407988297824</v>
      </c>
      <c r="AO320" s="5"/>
    </row>
    <row r="321" spans="18:41" x14ac:dyDescent="0.2">
      <c r="R321">
        <v>1482.6849993385401</v>
      </c>
      <c r="S321">
        <v>41.742913431282354</v>
      </c>
      <c r="T321">
        <v>400</v>
      </c>
      <c r="V321" s="1">
        <f>(8.314*T321/S321)*(1+(V$11+$V$12/$T321+$V$13/($T321^2))/S321+(V$14+$V$15/$T321+$V$16/($T321^2))/(S321^2) + (W$11+$W$12/$T321+$W$13/($T321^2))/(S321^3)  )</f>
        <v>1328.9887777697327</v>
      </c>
      <c r="W321" s="1">
        <f>(ABS(V321-$R321)/$R321)</f>
        <v>0.10366073821302224</v>
      </c>
      <c r="X321" s="1">
        <f t="shared" si="57"/>
        <v>153.69622156880746</v>
      </c>
      <c r="Y321" s="5">
        <f>(V321-R321)^2</f>
        <v>23622.528524527956</v>
      </c>
      <c r="Z321" s="5"/>
      <c r="AA321" s="1">
        <f t="shared" si="58"/>
        <v>1276.9235554835313</v>
      </c>
      <c r="AB321" s="1">
        <f t="shared" si="59"/>
        <v>0.13877623631911276</v>
      </c>
      <c r="AC321" s="1">
        <f t="shared" si="60"/>
        <v>205.76144385500879</v>
      </c>
      <c r="AD321" s="5">
        <f t="shared" si="61"/>
        <v>42337.771777297938</v>
      </c>
      <c r="AE321" s="5"/>
      <c r="AF321" s="1">
        <f t="shared" si="62"/>
        <v>1324.4970802458158</v>
      </c>
      <c r="AG321" s="1">
        <f t="shared" si="63"/>
        <v>0.10669017300592883</v>
      </c>
      <c r="AH321" s="1">
        <f t="shared" si="64"/>
        <v>158.18791909272431</v>
      </c>
      <c r="AI321" s="5">
        <f t="shared" si="65"/>
        <v>25023.417746886294</v>
      </c>
      <c r="AJ321" s="5"/>
      <c r="AK321" s="1">
        <f t="shared" si="66"/>
        <v>1150.9297352621938</v>
      </c>
      <c r="AL321" s="1">
        <f t="shared" si="67"/>
        <v>0.22375303198207977</v>
      </c>
      <c r="AM321" s="1">
        <f t="shared" si="68"/>
        <v>331.75526407634629</v>
      </c>
      <c r="AN321" s="5">
        <f t="shared" si="69"/>
        <v>110061.55524236626</v>
      </c>
      <c r="AO321" s="5"/>
    </row>
    <row r="322" spans="18:41" x14ac:dyDescent="0.2">
      <c r="R322">
        <v>1204.144634770294</v>
      </c>
      <c r="S322">
        <v>41.2289182474087</v>
      </c>
      <c r="T322">
        <v>400</v>
      </c>
      <c r="V322" s="1">
        <f>(8.314*T322/S322)*(1+(V$11+$V$12/$T322+$V$13/($T322^2))/S322+(V$14+$V$15/$T322+$V$16/($T322^2))/(S322^2) + (W$11+$W$12/$T322+$W$13/($T322^2))/(S322^3)  )</f>
        <v>1376.0323824236687</v>
      </c>
      <c r="W322" s="1">
        <f>(ABS(V322-$R322)/$R322)</f>
        <v>0.14274676205002931</v>
      </c>
      <c r="X322" s="1">
        <f t="shared" si="57"/>
        <v>171.88774765337462</v>
      </c>
      <c r="Y322" s="5">
        <f>(V322-R322)^2</f>
        <v>29545.397793350192</v>
      </c>
      <c r="Z322" s="5"/>
      <c r="AA322" s="1">
        <f t="shared" si="58"/>
        <v>1329.5684289380429</v>
      </c>
      <c r="AB322" s="1">
        <f t="shared" si="59"/>
        <v>0.10416007391975386</v>
      </c>
      <c r="AC322" s="1">
        <f t="shared" si="60"/>
        <v>125.42379416774884</v>
      </c>
      <c r="AD322" s="5">
        <f t="shared" si="61"/>
        <v>15731.128143433827</v>
      </c>
      <c r="AE322" s="5"/>
      <c r="AF322" s="1">
        <f t="shared" si="62"/>
        <v>1371.9632515925844</v>
      </c>
      <c r="AG322" s="1">
        <f t="shared" si="63"/>
        <v>0.13936749122691883</v>
      </c>
      <c r="AH322" s="1">
        <f t="shared" si="64"/>
        <v>167.81861682229032</v>
      </c>
      <c r="AI322" s="5">
        <f t="shared" si="65"/>
        <v>28163.088152146705</v>
      </c>
      <c r="AJ322" s="5"/>
      <c r="AK322" s="1">
        <f t="shared" si="66"/>
        <v>1194.9414619810964</v>
      </c>
      <c r="AL322" s="1">
        <f t="shared" si="67"/>
        <v>7.6429130882215606E-3</v>
      </c>
      <c r="AM322" s="1">
        <f t="shared" si="68"/>
        <v>9.2031727891976516</v>
      </c>
      <c r="AN322" s="5">
        <f t="shared" si="69"/>
        <v>84.698389387828087</v>
      </c>
      <c r="AO322" s="5"/>
    </row>
    <row r="323" spans="18:41" x14ac:dyDescent="0.2">
      <c r="R323">
        <v>1601.5302880081415</v>
      </c>
      <c r="S323">
        <v>40.995872013896509</v>
      </c>
      <c r="T323">
        <v>400</v>
      </c>
      <c r="V323" s="1">
        <f>(8.314*T323/S323)*(1+(V$11+$V$12/$T323+$V$13/($T323^2))/S323+(V$14+$V$15/$T323+$V$16/($T323^2))/(S323^2) + (W$11+$W$12/$T323+$W$13/($T323^2))/(S323^3)  )</f>
        <v>1398.2011806079656</v>
      </c>
      <c r="W323" s="1">
        <f>(ABS(V323-$R323)/$R323)</f>
        <v>0.12695926447514194</v>
      </c>
      <c r="X323" s="1">
        <f t="shared" si="57"/>
        <v>203.32910740017587</v>
      </c>
      <c r="Y323" s="5">
        <f>(V323-R323)^2</f>
        <v>41342.725916152252</v>
      </c>
      <c r="Z323" s="5"/>
      <c r="AA323" s="1">
        <f t="shared" si="58"/>
        <v>1354.4424428610603</v>
      </c>
      <c r="AB323" s="1">
        <f t="shared" si="59"/>
        <v>0.1542823429548684</v>
      </c>
      <c r="AC323" s="1">
        <f t="shared" si="60"/>
        <v>247.08784514708123</v>
      </c>
      <c r="AD323" s="5">
        <f t="shared" si="61"/>
        <v>61052.403219427993</v>
      </c>
      <c r="AE323" s="5"/>
      <c r="AF323" s="1">
        <f t="shared" si="62"/>
        <v>1394.3537308632481</v>
      </c>
      <c r="AG323" s="1">
        <f t="shared" si="63"/>
        <v>0.12936162287793099</v>
      </c>
      <c r="AH323" s="1">
        <f t="shared" si="64"/>
        <v>207.17655714489342</v>
      </c>
      <c r="AI323" s="5">
        <f t="shared" si="65"/>
        <v>42922.125830411293</v>
      </c>
      <c r="AJ323" s="5"/>
      <c r="AK323" s="1">
        <f t="shared" si="66"/>
        <v>1215.7641049653523</v>
      </c>
      <c r="AL323" s="1">
        <f t="shared" si="67"/>
        <v>0.24087348577252016</v>
      </c>
      <c r="AM323" s="1">
        <f t="shared" si="68"/>
        <v>385.76618304278918</v>
      </c>
      <c r="AN323" s="5">
        <f t="shared" si="69"/>
        <v>148815.54797940273</v>
      </c>
      <c r="AO323" s="5"/>
    </row>
    <row r="324" spans="18:41" x14ac:dyDescent="0.2">
      <c r="R324">
        <v>1122.8336790458495</v>
      </c>
      <c r="S324">
        <v>40.531134180358087</v>
      </c>
      <c r="T324">
        <v>400</v>
      </c>
      <c r="V324" s="1">
        <f>(8.314*T324/S324)*(1+(V$11+$V$12/$T324+$V$13/($T324^2))/S324+(V$14+$V$15/$T324+$V$16/($T324^2))/(S324^2) + (W$11+$W$12/$T324+$W$13/($T324^2))/(S324^3)  )</f>
        <v>1444.0606355472096</v>
      </c>
      <c r="W324" s="1">
        <f>(ABS(V324-$R324)/$R324)</f>
        <v>0.28608596490829269</v>
      </c>
      <c r="X324" s="1">
        <f t="shared" si="57"/>
        <v>321.22695650136006</v>
      </c>
      <c r="Y324" s="5">
        <f>(V324-R324)^2</f>
        <v>103186.75758312667</v>
      </c>
      <c r="Z324" s="5"/>
      <c r="AA324" s="1">
        <f t="shared" si="58"/>
        <v>1406.0253896011363</v>
      </c>
      <c r="AB324" s="1">
        <f t="shared" si="59"/>
        <v>0.25221162834724969</v>
      </c>
      <c r="AC324" s="1">
        <f t="shared" si="60"/>
        <v>283.19171055528682</v>
      </c>
      <c r="AD324" s="5">
        <f t="shared" si="61"/>
        <v>80197.544927229348</v>
      </c>
      <c r="AE324" s="5"/>
      <c r="AF324" s="1">
        <f t="shared" si="62"/>
        <v>1440.716813994741</v>
      </c>
      <c r="AG324" s="1">
        <f t="shared" si="63"/>
        <v>0.28310794455241051</v>
      </c>
      <c r="AH324" s="1">
        <f t="shared" si="64"/>
        <v>317.88313494889144</v>
      </c>
      <c r="AI324" s="5">
        <f t="shared" si="65"/>
        <v>101049.68748493513</v>
      </c>
      <c r="AJ324" s="5"/>
      <c r="AK324" s="1">
        <f t="shared" si="66"/>
        <v>1259.0029900488585</v>
      </c>
      <c r="AL324" s="1">
        <f t="shared" si="67"/>
        <v>0.12127291293820253</v>
      </c>
      <c r="AM324" s="1">
        <f t="shared" si="68"/>
        <v>136.16931100300894</v>
      </c>
      <c r="AN324" s="5">
        <f t="shared" si="69"/>
        <v>18542.081259034174</v>
      </c>
      <c r="AO324" s="5"/>
    </row>
    <row r="325" spans="18:41" x14ac:dyDescent="0.2">
      <c r="R325">
        <v>1733.8600557931018</v>
      </c>
      <c r="S325">
        <v>40.344918480487436</v>
      </c>
      <c r="T325">
        <v>400</v>
      </c>
      <c r="V325" s="1">
        <f>(8.314*T325/S325)*(1+(V$11+$V$12/$T325+$V$13/($T325^2))/S325+(V$14+$V$15/$T325+$V$16/($T325^2))/(S325^2) + (W$11+$W$12/$T325+$W$13/($T325^2))/(S325^3)  )</f>
        <v>1463.0783878702728</v>
      </c>
      <c r="W325" s="1">
        <f>(ABS(V325-$R325)/$R325)</f>
        <v>0.15617273552043862</v>
      </c>
      <c r="X325" s="1">
        <f t="shared" si="57"/>
        <v>270.781667922829</v>
      </c>
      <c r="Y325" s="5">
        <f>(V325-R325)^2</f>
        <v>73322.711683069239</v>
      </c>
      <c r="Z325" s="5"/>
      <c r="AA325" s="1">
        <f t="shared" si="58"/>
        <v>1427.4652767061286</v>
      </c>
      <c r="AB325" s="1">
        <f t="shared" si="59"/>
        <v>0.17671251959652656</v>
      </c>
      <c r="AC325" s="1">
        <f t="shared" si="60"/>
        <v>306.39477908697313</v>
      </c>
      <c r="AD325" s="5">
        <f t="shared" si="61"/>
        <v>93877.760651755074</v>
      </c>
      <c r="AE325" s="5"/>
      <c r="AF325" s="1">
        <f t="shared" si="62"/>
        <v>1459.96099679757</v>
      </c>
      <c r="AG325" s="1">
        <f t="shared" si="63"/>
        <v>0.15797068401246772</v>
      </c>
      <c r="AH325" s="1">
        <f t="shared" si="64"/>
        <v>273.89905899553173</v>
      </c>
      <c r="AI325" s="5">
        <f t="shared" si="65"/>
        <v>75020.694518637771</v>
      </c>
      <c r="AJ325" s="5"/>
      <c r="AK325" s="1">
        <f t="shared" si="66"/>
        <v>1276.9978256409818</v>
      </c>
      <c r="AL325" s="1">
        <f t="shared" si="67"/>
        <v>0.26349429334026742</v>
      </c>
      <c r="AM325" s="1">
        <f t="shared" si="68"/>
        <v>456.86223015211999</v>
      </c>
      <c r="AN325" s="5">
        <f t="shared" si="69"/>
        <v>208723.09733956866</v>
      </c>
      <c r="AO325" s="5"/>
    </row>
    <row r="326" spans="18:41" x14ac:dyDescent="0.2">
      <c r="R326">
        <v>1933.5123302948971</v>
      </c>
      <c r="S326">
        <v>40.155324917672097</v>
      </c>
      <c r="T326">
        <v>400</v>
      </c>
      <c r="V326" s="1">
        <f>(8.314*T326/S326)*(1+(V$11+$V$12/$T326+$V$13/($T326^2))/S326+(V$14+$V$15/$T326+$V$16/($T326^2))/(S326^2) + (W$11+$W$12/$T326+$W$13/($T326^2))/(S326^3)  )</f>
        <v>1482.8334566385238</v>
      </c>
      <c r="W326" s="1">
        <f>(ABS(V326-$R326)/$R326)</f>
        <v>0.23308818185174762</v>
      </c>
      <c r="X326" s="1">
        <f t="shared" si="57"/>
        <v>450.6788736563733</v>
      </c>
      <c r="Y326" s="5">
        <f>(V326-R326)^2</f>
        <v>203111.44716017728</v>
      </c>
      <c r="Z326" s="5"/>
      <c r="AA326" s="1">
        <f t="shared" si="58"/>
        <v>1449.765568434364</v>
      </c>
      <c r="AB326" s="1">
        <f t="shared" si="59"/>
        <v>0.25019067852893007</v>
      </c>
      <c r="AC326" s="1">
        <f t="shared" si="60"/>
        <v>483.74676186053307</v>
      </c>
      <c r="AD326" s="5">
        <f t="shared" si="61"/>
        <v>234010.92961055131</v>
      </c>
      <c r="AE326" s="5"/>
      <c r="AF326" s="1">
        <f t="shared" si="62"/>
        <v>1479.9620445537998</v>
      </c>
      <c r="AG326" s="1">
        <f t="shared" si="63"/>
        <v>0.23457325750383101</v>
      </c>
      <c r="AH326" s="1">
        <f t="shared" si="64"/>
        <v>453.55028574109724</v>
      </c>
      <c r="AI326" s="5">
        <f t="shared" si="65"/>
        <v>205707.86169583094</v>
      </c>
      <c r="AJ326" s="5"/>
      <c r="AK326" s="1">
        <f t="shared" si="66"/>
        <v>1295.7292944423759</v>
      </c>
      <c r="AL326" s="1">
        <f t="shared" si="67"/>
        <v>0.32985723745306927</v>
      </c>
      <c r="AM326" s="1">
        <f t="shared" si="68"/>
        <v>637.78303585252115</v>
      </c>
      <c r="AN326" s="5">
        <f t="shared" si="69"/>
        <v>406767.2008212583</v>
      </c>
      <c r="AO326" s="5"/>
    </row>
    <row r="327" spans="18:41" x14ac:dyDescent="0.2">
      <c r="R327">
        <v>1326.5578533483556</v>
      </c>
      <c r="S327">
        <v>40.046679799571102</v>
      </c>
      <c r="T327">
        <v>400</v>
      </c>
      <c r="V327" s="1">
        <f>(8.314*T327/S327)*(1+(V$11+$V$12/$T327+$V$13/($T327^2))/S327+(V$14+$V$15/$T327+$V$16/($T327^2))/(S327^2) + (W$11+$W$12/$T327+$W$13/($T327^2))/(S327^3)  )</f>
        <v>1494.33639761481</v>
      </c>
      <c r="W327" s="1">
        <f>(ABS(V327-$R327)/$R327)</f>
        <v>0.12647661301990393</v>
      </c>
      <c r="X327" s="1">
        <f t="shared" si="57"/>
        <v>167.77854426645445</v>
      </c>
      <c r="Y327" s="5">
        <f>(V327-R327)^2</f>
        <v>28149.639916170614</v>
      </c>
      <c r="Z327" s="5"/>
      <c r="AA327" s="1">
        <f t="shared" si="58"/>
        <v>1462.7639672145008</v>
      </c>
      <c r="AB327" s="1">
        <f t="shared" si="59"/>
        <v>0.102676346547833</v>
      </c>
      <c r="AC327" s="1">
        <f t="shared" si="60"/>
        <v>136.20611386614519</v>
      </c>
      <c r="AD327" s="5">
        <f t="shared" si="61"/>
        <v>18552.10545451731</v>
      </c>
      <c r="AE327" s="5"/>
      <c r="AF327" s="1">
        <f t="shared" si="62"/>
        <v>1491.6132299094311</v>
      </c>
      <c r="AG327" s="1">
        <f t="shared" si="63"/>
        <v>0.12442380567455867</v>
      </c>
      <c r="AH327" s="1">
        <f t="shared" si="64"/>
        <v>165.05537656107549</v>
      </c>
      <c r="AI327" s="5">
        <f t="shared" si="65"/>
        <v>27243.277331718429</v>
      </c>
      <c r="AJ327" s="5"/>
      <c r="AK327" s="1">
        <f t="shared" si="66"/>
        <v>1306.6543346351903</v>
      </c>
      <c r="AL327" s="1">
        <f t="shared" si="67"/>
        <v>1.5003882916170603E-2</v>
      </c>
      <c r="AM327" s="1">
        <f t="shared" si="68"/>
        <v>19.90351871316534</v>
      </c>
      <c r="AN327" s="5">
        <f t="shared" si="69"/>
        <v>396.15005716532289</v>
      </c>
      <c r="AO327" s="5"/>
    </row>
    <row r="328" spans="18:41" x14ac:dyDescent="0.2">
      <c r="R328">
        <v>1204.9344091826192</v>
      </c>
      <c r="S328">
        <v>40.01413695364414</v>
      </c>
      <c r="T328">
        <v>400</v>
      </c>
      <c r="V328" s="1">
        <f>(8.314*T328/S328)*(1+(V$11+$V$12/$T328+$V$13/($T328^2))/S328+(V$14+$V$15/$T328+$V$16/($T328^2))/(S328^2) + (W$11+$W$12/$T328+$W$13/($T328^2))/(S328^3)  )</f>
        <v>1497.8081836720869</v>
      </c>
      <c r="W328" s="1">
        <f>(ABS(V328-$R328)/$R328)</f>
        <v>0.24306200591295413</v>
      </c>
      <c r="X328" s="1">
        <f t="shared" si="57"/>
        <v>292.87377448946768</v>
      </c>
      <c r="Y328" s="5">
        <f>(V328-R328)^2</f>
        <v>85775.047783707574</v>
      </c>
      <c r="Z328" s="5"/>
      <c r="AA328" s="1">
        <f t="shared" si="58"/>
        <v>1466.6890240087271</v>
      </c>
      <c r="AB328" s="1">
        <f t="shared" si="59"/>
        <v>0.21723557135667829</v>
      </c>
      <c r="AC328" s="1">
        <f t="shared" si="60"/>
        <v>261.75461482610785</v>
      </c>
      <c r="AD328" s="5">
        <f t="shared" si="61"/>
        <v>68515.478382764079</v>
      </c>
      <c r="AE328" s="5"/>
      <c r="AF328" s="1">
        <f t="shared" si="62"/>
        <v>1495.1304800720188</v>
      </c>
      <c r="AG328" s="1">
        <f t="shared" si="63"/>
        <v>0.24083972428528899</v>
      </c>
      <c r="AH328" s="1">
        <f t="shared" si="64"/>
        <v>290.19607088939961</v>
      </c>
      <c r="AI328" s="5">
        <f t="shared" si="65"/>
        <v>84213.759559645448</v>
      </c>
      <c r="AJ328" s="5"/>
      <c r="AK328" s="1">
        <f t="shared" si="66"/>
        <v>1309.9543026244276</v>
      </c>
      <c r="AL328" s="1">
        <f t="shared" si="67"/>
        <v>8.7158182753739905E-2</v>
      </c>
      <c r="AM328" s="1">
        <f t="shared" si="68"/>
        <v>105.01989344180834</v>
      </c>
      <c r="AN328" s="5">
        <f t="shared" si="69"/>
        <v>11029.178018528777</v>
      </c>
      <c r="AO328" s="5"/>
    </row>
    <row r="329" spans="18:41" x14ac:dyDescent="0.2">
      <c r="R329">
        <v>1337.5604458143202</v>
      </c>
      <c r="S329">
        <v>38.558513264253705</v>
      </c>
      <c r="T329">
        <v>400</v>
      </c>
      <c r="V329" s="1">
        <f>(8.314*T329/S329)*(1+(V$11+$V$12/$T329+$V$13/($T329^2))/S329+(V$14+$V$15/$T329+$V$16/($T329^2))/(S329^2) + (W$11+$W$12/$T329+$W$13/($T329^2))/(S329^3)  )</f>
        <v>1666.4646455510986</v>
      </c>
      <c r="W329" s="1">
        <f>(ABS(V329-$R329)/$R329)</f>
        <v>0.24589856911964686</v>
      </c>
      <c r="X329" s="1">
        <f t="shared" si="57"/>
        <v>328.90419973677831</v>
      </c>
      <c r="Y329" s="5">
        <f>(V329-R329)^2</f>
        <v>108177.97260449055</v>
      </c>
      <c r="Z329" s="5"/>
      <c r="AA329" s="1">
        <f t="shared" si="58"/>
        <v>1658.3637066617787</v>
      </c>
      <c r="AB329" s="1">
        <f t="shared" si="59"/>
        <v>0.23984206609231046</v>
      </c>
      <c r="AC329" s="1">
        <f t="shared" si="60"/>
        <v>320.80326084745843</v>
      </c>
      <c r="AD329" s="5">
        <f t="shared" si="61"/>
        <v>102914.73217036246</v>
      </c>
      <c r="AE329" s="5"/>
      <c r="AF329" s="1">
        <f t="shared" si="62"/>
        <v>1666.387099835797</v>
      </c>
      <c r="AG329" s="1">
        <f t="shared" si="63"/>
        <v>0.24584059363484229</v>
      </c>
      <c r="AH329" s="1">
        <f t="shared" si="64"/>
        <v>328.82665402147677</v>
      </c>
      <c r="AI329" s="5">
        <f t="shared" si="65"/>
        <v>108126.96839495999</v>
      </c>
      <c r="AJ329" s="5"/>
      <c r="AK329" s="1">
        <f t="shared" si="66"/>
        <v>1471.6676847556735</v>
      </c>
      <c r="AL329" s="1">
        <f t="shared" si="67"/>
        <v>0.10026256335631051</v>
      </c>
      <c r="AM329" s="1">
        <f t="shared" si="68"/>
        <v>134.10723894135322</v>
      </c>
      <c r="AN329" s="5">
        <f t="shared" si="69"/>
        <v>17984.751536473206</v>
      </c>
      <c r="AO329" s="5"/>
    </row>
    <row r="330" spans="18:41" x14ac:dyDescent="0.2">
      <c r="R330">
        <v>1785.7749326165999</v>
      </c>
      <c r="S330">
        <v>38.285705404248262</v>
      </c>
      <c r="T330">
        <v>400</v>
      </c>
      <c r="V330" s="1">
        <f>(8.314*T330/S330)*(1+(V$11+$V$12/$T330+$V$13/($T330^2))/S330+(V$14+$V$15/$T330+$V$16/($T330^2))/(S330^2) + (W$11+$W$12/$T330+$W$13/($T330^2))/(S330^3)  )</f>
        <v>1701.237901072848</v>
      </c>
      <c r="W330" s="1">
        <f>(ABS(V330-$R330)/$R330)</f>
        <v>4.7339129920411845E-2</v>
      </c>
      <c r="X330" s="1">
        <f t="shared" si="57"/>
        <v>84.537031543751937</v>
      </c>
      <c r="Y330" s="5">
        <f>(V330-R330)^2</f>
        <v>7146.5097022293103</v>
      </c>
      <c r="Z330" s="5"/>
      <c r="AA330" s="1">
        <f t="shared" si="58"/>
        <v>1698.1083185521322</v>
      </c>
      <c r="AB330" s="1">
        <f t="shared" si="59"/>
        <v>4.9091636612915449E-2</v>
      </c>
      <c r="AC330" s="1">
        <f t="shared" si="60"/>
        <v>87.666614064467694</v>
      </c>
      <c r="AD330" s="5">
        <f t="shared" si="61"/>
        <v>7685.4352215283252</v>
      </c>
      <c r="AE330" s="5"/>
      <c r="AF330" s="1">
        <f t="shared" si="62"/>
        <v>1701.7888496311105</v>
      </c>
      <c r="AG330" s="1">
        <f t="shared" si="63"/>
        <v>4.7030609205847229E-2</v>
      </c>
      <c r="AH330" s="1">
        <f t="shared" si="64"/>
        <v>83.986082985489475</v>
      </c>
      <c r="AI330" s="5">
        <f t="shared" si="65"/>
        <v>7053.662135245525</v>
      </c>
      <c r="AJ330" s="5"/>
      <c r="AK330" s="1">
        <f t="shared" si="66"/>
        <v>1505.3385037970297</v>
      </c>
      <c r="AL330" s="1">
        <f t="shared" si="67"/>
        <v>0.15703906673651299</v>
      </c>
      <c r="AM330" s="1">
        <f t="shared" si="68"/>
        <v>280.43642881957021</v>
      </c>
      <c r="AN330" s="5">
        <f t="shared" si="69"/>
        <v>78644.590609073872</v>
      </c>
      <c r="AO330" s="5"/>
    </row>
    <row r="331" spans="18:41" x14ac:dyDescent="0.2">
      <c r="R331">
        <v>1574.364980764437</v>
      </c>
      <c r="S331">
        <v>38.245092024891598</v>
      </c>
      <c r="T331">
        <v>400</v>
      </c>
      <c r="V331" s="1">
        <f>(8.314*T331/S331)*(1+(V$11+$V$12/$T331+$V$13/($T331^2))/S331+(V$14+$V$15/$T331+$V$16/($T331^2))/(S331^2) + (W$11+$W$12/$T331+$W$13/($T331^2))/(S331^3)  )</f>
        <v>1706.5075472048513</v>
      </c>
      <c r="W331" s="1">
        <f>(ABS(V331-$R331)/$R331)</f>
        <v>8.3933883219539235E-2</v>
      </c>
      <c r="X331" s="1">
        <f t="shared" si="57"/>
        <v>132.14256644041438</v>
      </c>
      <c r="Y331" s="5">
        <f>(V331-R331)^2</f>
        <v>17461.657865459329</v>
      </c>
      <c r="Z331" s="5"/>
      <c r="AA331" s="1">
        <f t="shared" si="58"/>
        <v>1704.137572895319</v>
      </c>
      <c r="AB331" s="1">
        <f t="shared" si="59"/>
        <v>8.24285306878908E-2</v>
      </c>
      <c r="AC331" s="1">
        <f t="shared" si="60"/>
        <v>129.772592130882</v>
      </c>
      <c r="AD331" s="5">
        <f t="shared" si="61"/>
        <v>16840.925668368258</v>
      </c>
      <c r="AE331" s="5"/>
      <c r="AF331" s="1">
        <f t="shared" si="62"/>
        <v>1707.1564079409136</v>
      </c>
      <c r="AG331" s="1">
        <f t="shared" si="63"/>
        <v>8.4346024459969526E-2</v>
      </c>
      <c r="AH331" s="1">
        <f t="shared" si="64"/>
        <v>132.79142717647665</v>
      </c>
      <c r="AI331" s="5">
        <f t="shared" si="65"/>
        <v>17633.563131565501</v>
      </c>
      <c r="AJ331" s="5"/>
      <c r="AK331" s="1">
        <f t="shared" si="66"/>
        <v>1510.4505265019168</v>
      </c>
      <c r="AL331" s="1">
        <f t="shared" si="67"/>
        <v>4.0596974045679253E-2</v>
      </c>
      <c r="AM331" s="1">
        <f t="shared" si="68"/>
        <v>63.914454262520167</v>
      </c>
      <c r="AN331" s="5">
        <f t="shared" si="69"/>
        <v>4085.0574636757824</v>
      </c>
      <c r="AO331" s="5"/>
    </row>
    <row r="332" spans="18:41" x14ac:dyDescent="0.2">
      <c r="R332">
        <v>1433.7506961217839</v>
      </c>
      <c r="S332">
        <v>38.02994635864475</v>
      </c>
      <c r="T332">
        <v>400</v>
      </c>
      <c r="V332" s="1">
        <f>(8.314*T332/S332)*(1+(V$11+$V$12/$T332+$V$13/($T332^2))/S332+(V$14+$V$15/$T332+$V$16/($T332^2))/(S332^2) + (W$11+$W$12/$T332+$W$13/($T332^2))/(S332^3)  )</f>
        <v>1734.8350762864352</v>
      </c>
      <c r="W332" s="1">
        <f>(ABS(V332-$R332)/$R332)</f>
        <v>0.20999772204405398</v>
      </c>
      <c r="X332" s="1">
        <f t="shared" si="57"/>
        <v>301.08438016465129</v>
      </c>
      <c r="Y332" s="5">
        <f>(V332-R332)^2</f>
        <v>90651.803979132266</v>
      </c>
      <c r="Z332" s="5"/>
      <c r="AA332" s="1">
        <f t="shared" si="58"/>
        <v>1736.5759067363961</v>
      </c>
      <c r="AB332" s="1">
        <f t="shared" si="59"/>
        <v>0.21121190136732806</v>
      </c>
      <c r="AC332" s="1">
        <f t="shared" si="60"/>
        <v>302.82521061461216</v>
      </c>
      <c r="AD332" s="5">
        <f t="shared" si="61"/>
        <v>91703.108183784207</v>
      </c>
      <c r="AE332" s="5"/>
      <c r="AF332" s="1">
        <f t="shared" si="62"/>
        <v>1736.0221829044422</v>
      </c>
      <c r="AG332" s="1">
        <f t="shared" si="63"/>
        <v>0.21082569487169969</v>
      </c>
      <c r="AH332" s="1">
        <f t="shared" si="64"/>
        <v>302.27148678265826</v>
      </c>
      <c r="AI332" s="5">
        <f t="shared" si="65"/>
        <v>91368.051721798751</v>
      </c>
      <c r="AJ332" s="5"/>
      <c r="AK332" s="1">
        <f t="shared" si="66"/>
        <v>1537.9728022578386</v>
      </c>
      <c r="AL332" s="1">
        <f t="shared" si="67"/>
        <v>7.2691930625017082E-2</v>
      </c>
      <c r="AM332" s="1">
        <f t="shared" si="68"/>
        <v>104.22210613605466</v>
      </c>
      <c r="AN332" s="5">
        <f t="shared" si="69"/>
        <v>10862.247407435043</v>
      </c>
      <c r="AO332" s="5"/>
    </row>
    <row r="333" spans="18:41" x14ac:dyDescent="0.2">
      <c r="R333">
        <v>2279.1817904072632</v>
      </c>
      <c r="S333">
        <v>37.941754273925227</v>
      </c>
      <c r="T333">
        <v>400</v>
      </c>
      <c r="V333" s="1">
        <f>(8.314*T333/S333)*(1+(V$11+$V$12/$T333+$V$13/($T333^2))/S333+(V$14+$V$15/$T333+$V$16/($T333^2))/(S333^2) + (W$11+$W$12/$T333+$W$13/($T333^2))/(S333^3)  )</f>
        <v>1746.6507905927695</v>
      </c>
      <c r="W333" s="1">
        <f>(ABS(V333-$R333)/$R333)</f>
        <v>0.23365007655634903</v>
      </c>
      <c r="X333" s="1">
        <f t="shared" si="57"/>
        <v>532.53099981449373</v>
      </c>
      <c r="Y333" s="5">
        <f>(V333-R333)^2</f>
        <v>283589.26576342434</v>
      </c>
      <c r="Z333" s="5"/>
      <c r="AA333" s="1">
        <f t="shared" si="58"/>
        <v>1750.1197501847496</v>
      </c>
      <c r="AB333" s="1">
        <f t="shared" si="59"/>
        <v>0.23212805685323432</v>
      </c>
      <c r="AC333" s="1">
        <f t="shared" si="60"/>
        <v>529.06204022251359</v>
      </c>
      <c r="AD333" s="5">
        <f t="shared" si="61"/>
        <v>279906.6424044086</v>
      </c>
      <c r="AE333" s="5"/>
      <c r="AF333" s="1">
        <f t="shared" si="62"/>
        <v>1748.068299337257</v>
      </c>
      <c r="AG333" s="1">
        <f t="shared" si="63"/>
        <v>0.2330281390038231</v>
      </c>
      <c r="AH333" s="1">
        <f t="shared" si="64"/>
        <v>531.11349107000615</v>
      </c>
      <c r="AI333" s="5">
        <f t="shared" si="65"/>
        <v>282081.54039656953</v>
      </c>
      <c r="AJ333" s="5"/>
      <c r="AK333" s="1">
        <f t="shared" si="66"/>
        <v>1549.4734320984928</v>
      </c>
      <c r="AL333" s="1">
        <f t="shared" si="67"/>
        <v>0.3201624202948638</v>
      </c>
      <c r="AM333" s="1">
        <f t="shared" si="68"/>
        <v>729.70835830877036</v>
      </c>
      <c r="AN333" s="5">
        <f t="shared" si="69"/>
        <v>532474.28818568075</v>
      </c>
      <c r="AO333" s="5"/>
    </row>
    <row r="334" spans="18:41" x14ac:dyDescent="0.2">
      <c r="R334">
        <v>1536.5241234263322</v>
      </c>
      <c r="S334">
        <v>37.847298212212479</v>
      </c>
      <c r="T334">
        <v>400</v>
      </c>
      <c r="V334" s="1">
        <f>(8.314*T334/S334)*(1+(V$11+$V$12/$T334+$V$13/($T334^2))/S334+(V$14+$V$15/$T334+$V$16/($T334^2))/(S334^2) + (W$11+$W$12/$T334+$W$13/($T334^2))/(S334^3)  )</f>
        <v>1759.4397294967694</v>
      </c>
      <c r="W334" s="1">
        <f>(ABS(V334-$R334)/$R334)</f>
        <v>0.14507784334251278</v>
      </c>
      <c r="X334" s="1">
        <f t="shared" si="57"/>
        <v>222.91560607043721</v>
      </c>
      <c r="Y334" s="5">
        <f>(V334-R334)^2</f>
        <v>49691.367429750338</v>
      </c>
      <c r="Z334" s="5"/>
      <c r="AA334" s="1">
        <f t="shared" si="58"/>
        <v>1764.7879331203931</v>
      </c>
      <c r="AB334" s="1">
        <f t="shared" si="59"/>
        <v>0.14855855903195972</v>
      </c>
      <c r="AC334" s="1">
        <f t="shared" si="60"/>
        <v>228.26380969406091</v>
      </c>
      <c r="AD334" s="5">
        <f t="shared" si="61"/>
        <v>52104.366816046459</v>
      </c>
      <c r="AE334" s="5"/>
      <c r="AF334" s="1">
        <f t="shared" si="62"/>
        <v>1761.110496535787</v>
      </c>
      <c r="AG334" s="1">
        <f t="shared" si="63"/>
        <v>0.14616521126179541</v>
      </c>
      <c r="AH334" s="1">
        <f t="shared" si="64"/>
        <v>224.58637310945483</v>
      </c>
      <c r="AI334" s="5">
        <f t="shared" si="65"/>
        <v>50439.038986459251</v>
      </c>
      <c r="AJ334" s="5"/>
      <c r="AK334" s="1">
        <f t="shared" si="66"/>
        <v>1561.9349994968045</v>
      </c>
      <c r="AL334" s="1">
        <f t="shared" si="67"/>
        <v>1.6537895945172677E-2</v>
      </c>
      <c r="AM334" s="1">
        <f t="shared" si="68"/>
        <v>25.410876070472341</v>
      </c>
      <c r="AN334" s="5">
        <f t="shared" si="69"/>
        <v>645.7126226689038</v>
      </c>
      <c r="AO334" s="5"/>
    </row>
    <row r="335" spans="18:41" x14ac:dyDescent="0.2">
      <c r="R335">
        <v>2350.2366031123593</v>
      </c>
      <c r="S335">
        <v>37.777959363824188</v>
      </c>
      <c r="T335">
        <v>400</v>
      </c>
      <c r="V335" s="1">
        <f>(8.314*T335/S335)*(1+(V$11+$V$12/$T335+$V$13/($T335^2))/S335+(V$14+$V$15/$T335+$V$16/($T335^2))/(S335^2) + (W$11+$W$12/$T335+$W$13/($T335^2))/(S335^3)  )</f>
        <v>1768.9172243842579</v>
      </c>
      <c r="W335" s="1">
        <f>(ABS(V335-$R335)/$R335)</f>
        <v>0.24734504515769803</v>
      </c>
      <c r="X335" s="1">
        <f t="shared" si="57"/>
        <v>581.31937872810136</v>
      </c>
      <c r="Y335" s="5">
        <f>(V335-R335)^2</f>
        <v>337932.22008482576</v>
      </c>
      <c r="Z335" s="5"/>
      <c r="AA335" s="1">
        <f t="shared" si="58"/>
        <v>1775.6638951662489</v>
      </c>
      <c r="AB335" s="1">
        <f t="shared" si="59"/>
        <v>0.24447441044242871</v>
      </c>
      <c r="AC335" s="1">
        <f t="shared" si="60"/>
        <v>574.57270794611031</v>
      </c>
      <c r="AD335" s="5">
        <f t="shared" si="61"/>
        <v>330133.79671652615</v>
      </c>
      <c r="AE335" s="5"/>
      <c r="AF335" s="1">
        <f t="shared" si="62"/>
        <v>1770.7782611886796</v>
      </c>
      <c r="AG335" s="1">
        <f t="shared" si="63"/>
        <v>0.24655319432788916</v>
      </c>
      <c r="AH335" s="1">
        <f t="shared" si="64"/>
        <v>579.45834192367965</v>
      </c>
      <c r="AI335" s="5">
        <f t="shared" si="65"/>
        <v>335771.97002494003</v>
      </c>
      <c r="AJ335" s="5"/>
      <c r="AK335" s="1">
        <f t="shared" si="66"/>
        <v>1571.1789985057837</v>
      </c>
      <c r="AL335" s="1">
        <f t="shared" si="67"/>
        <v>0.33148050012279151</v>
      </c>
      <c r="AM335" s="1">
        <f t="shared" si="68"/>
        <v>779.05760460657552</v>
      </c>
      <c r="AN335" s="5">
        <f t="shared" si="69"/>
        <v>606930.75129533536</v>
      </c>
      <c r="AO335" s="5"/>
    </row>
    <row r="336" spans="18:41" x14ac:dyDescent="0.2">
      <c r="R336">
        <v>1799.5372470724146</v>
      </c>
      <c r="S336">
        <v>36.470716946959001</v>
      </c>
      <c r="T336">
        <v>400</v>
      </c>
      <c r="V336" s="1">
        <f>(8.314*T336/S336)*(1+(V$11+$V$12/$T336+$V$13/($T336^2))/S336+(V$14+$V$15/$T336+$V$16/($T336^2))/(S336^2) + (W$11+$W$12/$T336+$W$13/($T336^2))/(S336^3)  )</f>
        <v>1962.8469064398926</v>
      </c>
      <c r="W336" s="1">
        <f>(ABS(V336-$R336)/$R336)</f>
        <v>9.0750919233908045E-2</v>
      </c>
      <c r="X336" s="1">
        <f t="shared" si="57"/>
        <v>163.30965936747793</v>
      </c>
      <c r="Y336" s="5">
        <f>(V336-R336)^2</f>
        <v>26670.044842721672</v>
      </c>
      <c r="Z336" s="5"/>
      <c r="AA336" s="1">
        <f t="shared" si="58"/>
        <v>1999.2221745024319</v>
      </c>
      <c r="AB336" s="1">
        <f t="shared" si="59"/>
        <v>0.11096459812369854</v>
      </c>
      <c r="AC336" s="1">
        <f t="shared" si="60"/>
        <v>199.6849274300173</v>
      </c>
      <c r="AD336" s="5">
        <f t="shared" si="61"/>
        <v>39874.070242731272</v>
      </c>
      <c r="AE336" s="5"/>
      <c r="AF336" s="1">
        <f t="shared" si="62"/>
        <v>1969.0695620735175</v>
      </c>
      <c r="AG336" s="1">
        <f t="shared" si="63"/>
        <v>9.4208839120672461E-2</v>
      </c>
      <c r="AH336" s="1">
        <f t="shared" si="64"/>
        <v>169.53231500110292</v>
      </c>
      <c r="AI336" s="5">
        <f t="shared" si="65"/>
        <v>28741.205829633185</v>
      </c>
      <c r="AJ336" s="5"/>
      <c r="AK336" s="1">
        <f t="shared" si="66"/>
        <v>1761.9708489854181</v>
      </c>
      <c r="AL336" s="1">
        <f t="shared" si="67"/>
        <v>2.0875587959133149E-2</v>
      </c>
      <c r="AM336" s="1">
        <f t="shared" si="68"/>
        <v>37.566398086996514</v>
      </c>
      <c r="AN336" s="5">
        <f t="shared" si="69"/>
        <v>1411.2342652306954</v>
      </c>
      <c r="AO336" s="5"/>
    </row>
    <row r="337" spans="18:41" x14ac:dyDescent="0.2">
      <c r="R337">
        <v>1930.047147850647</v>
      </c>
      <c r="S337">
        <v>35.821826452405652</v>
      </c>
      <c r="T337">
        <v>400</v>
      </c>
      <c r="V337" s="1">
        <f>(8.314*T337/S337)*(1+(V$11+$V$12/$T337+$V$13/($T337^2))/S337+(V$14+$V$15/$T337+$V$16/($T337^2))/(S337^2) + (W$11+$W$12/$T337+$W$13/($T337^2))/(S337^3)  )</f>
        <v>2071.0444473009147</v>
      </c>
      <c r="W337" s="1">
        <f>(ABS(V337-$R337)/$R337)</f>
        <v>7.3053810943057101E-2</v>
      </c>
      <c r="X337" s="1">
        <f t="shared" si="57"/>
        <v>140.99729945026775</v>
      </c>
      <c r="Y337" s="5">
        <f>(V337-R337)^2</f>
        <v>19880.238452268473</v>
      </c>
      <c r="Z337" s="5"/>
      <c r="AA337" s="1">
        <f t="shared" si="58"/>
        <v>2124.710421181735</v>
      </c>
      <c r="AB337" s="1">
        <f t="shared" si="59"/>
        <v>0.10085933576693727</v>
      </c>
      <c r="AC337" s="1">
        <f t="shared" si="60"/>
        <v>194.66327333108802</v>
      </c>
      <c r="AD337" s="5">
        <f t="shared" si="61"/>
        <v>37893.789983973882</v>
      </c>
      <c r="AE337" s="5"/>
      <c r="AF337" s="1">
        <f t="shared" si="62"/>
        <v>2080.0711375618143</v>
      </c>
      <c r="AG337" s="1">
        <f t="shared" si="63"/>
        <v>7.7730738276646852E-2</v>
      </c>
      <c r="AH337" s="1">
        <f t="shared" si="64"/>
        <v>150.02398971116736</v>
      </c>
      <c r="AI337" s="5">
        <f t="shared" si="65"/>
        <v>22507.197488856451</v>
      </c>
      <c r="AJ337" s="5"/>
      <c r="AK337" s="1">
        <f t="shared" si="66"/>
        <v>1869.7066829152591</v>
      </c>
      <c r="AL337" s="1">
        <f t="shared" si="67"/>
        <v>3.1263725864202167E-2</v>
      </c>
      <c r="AM337" s="1">
        <f t="shared" si="68"/>
        <v>60.340464935387899</v>
      </c>
      <c r="AN337" s="5">
        <f t="shared" si="69"/>
        <v>3640.9717086187766</v>
      </c>
      <c r="AO337" s="5"/>
    </row>
    <row r="338" spans="18:41" x14ac:dyDescent="0.2">
      <c r="R338">
        <v>2099.5379959609418</v>
      </c>
      <c r="S338">
        <v>35.691594585732226</v>
      </c>
      <c r="T338">
        <v>400</v>
      </c>
      <c r="V338" s="1">
        <f>(8.314*T338/S338)*(1+(V$11+$V$12/$T338+$V$13/($T338^2))/S338+(V$14+$V$15/$T338+$V$16/($T338^2))/(S338^2) + (W$11+$W$12/$T338+$W$13/($T338^2))/(S338^3)  )</f>
        <v>2093.8206895384747</v>
      </c>
      <c r="W338" s="1">
        <f>(ABS(V338-$R338)/$R338)</f>
        <v>2.7231259607904132E-3</v>
      </c>
      <c r="X338" s="1">
        <f t="shared" si="57"/>
        <v>5.717306422467118</v>
      </c>
      <c r="Y338" s="5">
        <f>(V338-R338)^2</f>
        <v>32.687592728383756</v>
      </c>
      <c r="Z338" s="5"/>
      <c r="AA338" s="1">
        <f t="shared" si="58"/>
        <v>2151.189125467366</v>
      </c>
      <c r="AB338" s="1">
        <f t="shared" si="59"/>
        <v>2.4601188264175202E-2</v>
      </c>
      <c r="AC338" s="1">
        <f t="shared" si="60"/>
        <v>51.65112950642424</v>
      </c>
      <c r="AD338" s="5">
        <f t="shared" si="61"/>
        <v>2667.839179289409</v>
      </c>
      <c r="AE338" s="5"/>
      <c r="AF338" s="1">
        <f t="shared" si="62"/>
        <v>2103.4698898608362</v>
      </c>
      <c r="AG338" s="1">
        <f t="shared" si="63"/>
        <v>1.8727424354589399E-3</v>
      </c>
      <c r="AH338" s="1">
        <f t="shared" si="64"/>
        <v>3.9318938998944759</v>
      </c>
      <c r="AI338" s="5">
        <f t="shared" si="65"/>
        <v>15.459789640027392</v>
      </c>
      <c r="AJ338" s="5"/>
      <c r="AK338" s="1">
        <f t="shared" si="66"/>
        <v>1892.4971306763105</v>
      </c>
      <c r="AL338" s="1">
        <f t="shared" si="67"/>
        <v>9.8612583188745939E-2</v>
      </c>
      <c r="AM338" s="1">
        <f t="shared" si="68"/>
        <v>207.04086528463131</v>
      </c>
      <c r="AN338" s="5">
        <f t="shared" si="69"/>
        <v>42865.919897808853</v>
      </c>
      <c r="AO338" s="5"/>
    </row>
    <row r="339" spans="18:41" x14ac:dyDescent="0.2">
      <c r="R339">
        <v>6.9723390616968093</v>
      </c>
      <c r="S339">
        <v>810.66556684647639</v>
      </c>
      <c r="T339">
        <v>500</v>
      </c>
      <c r="V339" s="1">
        <f>(8.314*T339/S339)*(1+(V$11+$V$12/$T339+$V$13/($T339^2))/S339+(V$14+$V$15/$T339+$V$16/($T339^2))/(S339^2) + (W$11+$W$12/$T339+$W$13/($T339^2))/(S339^3)  )</f>
        <v>7.1815928243501919</v>
      </c>
      <c r="W339" s="1">
        <f>(ABS(V339-$R339)/$R339)</f>
        <v>3.0011988918172024E-2</v>
      </c>
      <c r="X339" s="1">
        <f t="shared" si="57"/>
        <v>0.20925376265338258</v>
      </c>
      <c r="Y339" s="5">
        <f>(V339-R339)^2</f>
        <v>4.3787137184598167E-2</v>
      </c>
      <c r="Z339" s="5"/>
      <c r="AA339" s="1">
        <f t="shared" si="58"/>
        <v>5.9411053405538112</v>
      </c>
      <c r="AB339" s="1">
        <f t="shared" si="59"/>
        <v>0.14790355317172912</v>
      </c>
      <c r="AC339" s="1">
        <f t="shared" si="60"/>
        <v>1.031233721142998</v>
      </c>
      <c r="AD339" s="5">
        <f t="shared" si="61"/>
        <v>1.0634429876224347</v>
      </c>
      <c r="AE339" s="5"/>
      <c r="AF339" s="1">
        <f t="shared" si="62"/>
        <v>7.5422532392768291</v>
      </c>
      <c r="AG339" s="1">
        <f t="shared" si="63"/>
        <v>8.173930908077838E-2</v>
      </c>
      <c r="AH339" s="1">
        <f t="shared" si="64"/>
        <v>0.56991417758001983</v>
      </c>
      <c r="AI339" s="5">
        <f t="shared" si="65"/>
        <v>0.32480216980671039</v>
      </c>
      <c r="AJ339" s="5"/>
      <c r="AK339" s="1">
        <f t="shared" si="66"/>
        <v>7.7354598978937661</v>
      </c>
      <c r="AL339" s="1">
        <f t="shared" si="67"/>
        <v>0.10944975989323753</v>
      </c>
      <c r="AM339" s="1">
        <f t="shared" si="68"/>
        <v>0.76312083619695681</v>
      </c>
      <c r="AN339" s="5">
        <f t="shared" si="69"/>
        <v>0.58235341063794255</v>
      </c>
      <c r="AO339" s="5"/>
    </row>
    <row r="340" spans="18:41" x14ac:dyDescent="0.2">
      <c r="R340">
        <v>5.129393687851441</v>
      </c>
      <c r="S340">
        <v>770.6089894915184</v>
      </c>
      <c r="T340">
        <v>500</v>
      </c>
      <c r="V340" s="1">
        <f>(8.314*T340/S340)*(1+(V$11+$V$12/$T340+$V$13/($T340^2))/S340+(V$14+$V$15/$T340+$V$16/($T340^2))/(S340^2) + (W$11+$W$12/$T340+$W$13/($T340^2))/(S340^3)  )</f>
        <v>7.6656893033930853</v>
      </c>
      <c r="W340" s="1">
        <f>(ABS(V340-$R340)/$R340)</f>
        <v>0.49446304376064126</v>
      </c>
      <c r="X340" s="1">
        <f t="shared" ref="X340:X403" si="70">ABS(V340-$R340)</f>
        <v>2.5362956155416443</v>
      </c>
      <c r="Y340" s="5">
        <f>(V340-R340)^2</f>
        <v>6.4327954494157682</v>
      </c>
      <c r="Z340" s="5"/>
      <c r="AA340" s="1">
        <f t="shared" ref="AA340:AA403" si="71">(8.314*T340/S340)*(1+(AA$11+$AA$12/$T340+$AA$13/($T340^2))/S340+(AA$14+$AA$15/$T340+$AA$16/($T340^2))/(S340^2) + (AB$11+$AB$12/$T340+$AB$13/($T340^2))/(S340^3)  )</f>
        <v>6.2965320134922642</v>
      </c>
      <c r="AB340" s="1">
        <f t="shared" ref="AB340:AB403" si="72">(ABS(AA340-$R340)/$R340)</f>
        <v>0.22753923692874209</v>
      </c>
      <c r="AC340" s="1">
        <f t="shared" ref="AC340:AC403" si="73">ABS(AA340-$R340)</f>
        <v>1.1671383256408232</v>
      </c>
      <c r="AD340" s="5">
        <f t="shared" ref="AD340:AD403" si="74">(AA340-R340)^2</f>
        <v>1.3622118711796642</v>
      </c>
      <c r="AE340" s="5"/>
      <c r="AF340" s="1">
        <f t="shared" ref="AF340:AF403" si="75">(8.314*T340/S340)*(1+(AF$11+$AF$12/$T340+$AF$13/($T340^2))/S340+(AF$14+$AF$15/$T340+$AF$16/($T340^2))/(S340^2) + (AG$11+$AG$12/$T340+$AG$13/($T340^2))/(S340^3)  )</f>
        <v>8.062105721648706</v>
      </c>
      <c r="AG340" s="1">
        <f t="shared" ref="AG340:AG403" si="76">(ABS(AF340-$R340)/$R340)</f>
        <v>0.57174633343959524</v>
      </c>
      <c r="AH340" s="1">
        <f t="shared" ref="AH340:AH403" si="77">ABS(AF340-$R340)</f>
        <v>2.932712033797265</v>
      </c>
      <c r="AI340" s="5">
        <f t="shared" ref="AI340:AI403" si="78">(AF340-R340)^2</f>
        <v>8.600799873179291</v>
      </c>
      <c r="AJ340" s="5"/>
      <c r="AK340" s="1">
        <f t="shared" ref="AK340:AK403" si="79">(8.314*T340/S340)*(1+(AK$11+$AK$12/$T340+$AK$13/($T340^2))/S340+(AK$14+$AK$15/$T340+$AK$16/($T340^2))/(S340^2) + (AL$11+$AL$12/$T340+$AL$13/($T340^2))/(S340^3)  )</f>
        <v>8.2714207754261881</v>
      </c>
      <c r="AL340" s="1">
        <f t="shared" ref="AL340:AL403" si="80">(ABS(AK340-$R340)/$R340)</f>
        <v>0.61255331112844524</v>
      </c>
      <c r="AM340" s="1">
        <f t="shared" ref="AM340:AM403" si="81">ABS(AK340-$R340)</f>
        <v>3.1420270875747471</v>
      </c>
      <c r="AN340" s="5">
        <f t="shared" ref="AN340:AN403" si="82">(AK340-R340)^2</f>
        <v>9.8723342190534478</v>
      </c>
      <c r="AO340" s="5"/>
    </row>
    <row r="341" spans="18:41" x14ac:dyDescent="0.2">
      <c r="R341">
        <v>6.2206642255657396</v>
      </c>
      <c r="S341">
        <v>699.08834702416755</v>
      </c>
      <c r="T341">
        <v>500</v>
      </c>
      <c r="V341" s="1">
        <f>(8.314*T341/S341)*(1+(V$11+$V$12/$T341+$V$13/($T341^2))/S341+(V$14+$V$15/$T341+$V$16/($T341^2))/(S341^2) + (W$11+$W$12/$T341+$W$13/($T341^2))/(S341^3)  )</f>
        <v>8.702412783532937</v>
      </c>
      <c r="W341" s="1">
        <f>(ABS(V341-$R341)/$R341)</f>
        <v>0.39895234141841085</v>
      </c>
      <c r="X341" s="1">
        <f t="shared" si="70"/>
        <v>2.4817485579671974</v>
      </c>
      <c r="Y341" s="5">
        <f>(V341-R341)^2</f>
        <v>6.1590759049722639</v>
      </c>
      <c r="Z341" s="5"/>
      <c r="AA341" s="1">
        <f t="shared" si="71"/>
        <v>7.047966082623554</v>
      </c>
      <c r="AB341" s="1">
        <f t="shared" si="72"/>
        <v>0.13299252733458303</v>
      </c>
      <c r="AC341" s="1">
        <f t="shared" si="73"/>
        <v>0.82730185705781434</v>
      </c>
      <c r="AD341" s="5">
        <f t="shared" si="74"/>
        <v>0.68442836269130825</v>
      </c>
      <c r="AE341" s="5"/>
      <c r="AF341" s="1">
        <f t="shared" si="75"/>
        <v>9.1772979666180081</v>
      </c>
      <c r="AG341" s="1">
        <f t="shared" si="76"/>
        <v>0.47529228935088147</v>
      </c>
      <c r="AH341" s="1">
        <f t="shared" si="77"/>
        <v>2.9566337410522685</v>
      </c>
      <c r="AI341" s="5">
        <f t="shared" si="78"/>
        <v>8.7416830787287321</v>
      </c>
      <c r="AJ341" s="5"/>
      <c r="AK341" s="1">
        <f t="shared" si="79"/>
        <v>9.420368406769164</v>
      </c>
      <c r="AL341" s="1">
        <f t="shared" si="80"/>
        <v>0.5143669655168418</v>
      </c>
      <c r="AM341" s="1">
        <f t="shared" si="81"/>
        <v>3.1997041812034244</v>
      </c>
      <c r="AN341" s="5">
        <f t="shared" si="82"/>
        <v>10.238106847210677</v>
      </c>
      <c r="AO341" s="5"/>
    </row>
    <row r="342" spans="18:41" x14ac:dyDescent="0.2">
      <c r="R342">
        <v>7.243227670660648</v>
      </c>
      <c r="S342">
        <v>660.47265388587846</v>
      </c>
      <c r="T342">
        <v>500</v>
      </c>
      <c r="V342" s="1">
        <f>(8.314*T342/S342)*(1+(V$11+$V$12/$T342+$V$13/($T342^2))/S342+(V$14+$V$15/$T342+$V$16/($T342^2))/(S342^2) + (W$11+$W$12/$T342+$W$13/($T342^2))/(S342^3)  )</f>
        <v>9.3793053006914278</v>
      </c>
      <c r="W342" s="1">
        <f>(ABS(V342-$R342)/$R342)</f>
        <v>0.294906874000821</v>
      </c>
      <c r="X342" s="1">
        <f t="shared" si="70"/>
        <v>2.1360776300307798</v>
      </c>
      <c r="Y342" s="5">
        <f>(V342-R342)^2</f>
        <v>4.562827641517913</v>
      </c>
      <c r="Z342" s="5"/>
      <c r="AA342" s="1">
        <f t="shared" si="71"/>
        <v>7.5322398317173969</v>
      </c>
      <c r="AB342" s="1">
        <f t="shared" si="72"/>
        <v>3.990101846824709E-2</v>
      </c>
      <c r="AC342" s="1">
        <f t="shared" si="73"/>
        <v>0.28901216105674887</v>
      </c>
      <c r="AD342" s="5">
        <f t="shared" si="74"/>
        <v>8.3528029238692153E-2</v>
      </c>
      <c r="AE342" s="5"/>
      <c r="AF342" s="1">
        <f t="shared" si="75"/>
        <v>9.9065767949487054</v>
      </c>
      <c r="AG342" s="1">
        <f t="shared" si="76"/>
        <v>0.36770197560904994</v>
      </c>
      <c r="AH342" s="1">
        <f t="shared" si="77"/>
        <v>2.6633491242880574</v>
      </c>
      <c r="AI342" s="5">
        <f t="shared" si="78"/>
        <v>7.0934285578459617</v>
      </c>
      <c r="AJ342" s="5"/>
      <c r="AK342" s="1">
        <f t="shared" si="79"/>
        <v>10.170995325356561</v>
      </c>
      <c r="AL342" s="1">
        <f t="shared" si="80"/>
        <v>0.40420759747137341</v>
      </c>
      <c r="AM342" s="1">
        <f t="shared" si="81"/>
        <v>2.9277676546959128</v>
      </c>
      <c r="AN342" s="5">
        <f t="shared" si="82"/>
        <v>8.5718234398836053</v>
      </c>
      <c r="AO342" s="5"/>
    </row>
    <row r="343" spans="18:41" x14ac:dyDescent="0.2">
      <c r="R343">
        <v>10.692360179547215</v>
      </c>
      <c r="S343">
        <v>550.40994297261864</v>
      </c>
      <c r="T343">
        <v>500</v>
      </c>
      <c r="V343" s="1">
        <f>(8.314*T343/S343)*(1+(V$11+$V$12/$T343+$V$13/($T343^2))/S343+(V$14+$V$15/$T343+$V$16/($T343^2))/(S343^2) + (W$11+$W$12/$T343+$W$13/($T343^2))/(S343^3)  )</f>
        <v>11.98328862210446</v>
      </c>
      <c r="W343" s="1">
        <f>(ABS(V343-$R343)/$R343)</f>
        <v>0.12073372210436625</v>
      </c>
      <c r="X343" s="1">
        <f t="shared" si="70"/>
        <v>1.2909284425572451</v>
      </c>
      <c r="Y343" s="5">
        <f>(V343-R343)^2</f>
        <v>1.6664962438032747</v>
      </c>
      <c r="Z343" s="5"/>
      <c r="AA343" s="1">
        <f t="shared" si="71"/>
        <v>9.3576663720033242</v>
      </c>
      <c r="AB343" s="1">
        <f t="shared" si="72"/>
        <v>0.12482686564346644</v>
      </c>
      <c r="AC343" s="1">
        <f t="shared" si="73"/>
        <v>1.334693807543891</v>
      </c>
      <c r="AD343" s="5">
        <f t="shared" si="74"/>
        <v>1.7814075598960091</v>
      </c>
      <c r="AE343" s="5"/>
      <c r="AF343" s="1">
        <f t="shared" si="75"/>
        <v>12.717911059084193</v>
      </c>
      <c r="AG343" s="1">
        <f t="shared" si="76"/>
        <v>0.18943908038297608</v>
      </c>
      <c r="AH343" s="1">
        <f t="shared" si="77"/>
        <v>2.0255508795369774</v>
      </c>
      <c r="AI343" s="5">
        <f t="shared" si="78"/>
        <v>4.1028563655930226</v>
      </c>
      <c r="AJ343" s="5"/>
      <c r="AK343" s="1">
        <f t="shared" si="79"/>
        <v>13.057847244665437</v>
      </c>
      <c r="AL343" s="1">
        <f t="shared" si="80"/>
        <v>0.22123151721385353</v>
      </c>
      <c r="AM343" s="1">
        <f t="shared" si="81"/>
        <v>2.3654870651182218</v>
      </c>
      <c r="AN343" s="5">
        <f t="shared" si="82"/>
        <v>5.5955290552416184</v>
      </c>
      <c r="AO343" s="5"/>
    </row>
    <row r="344" spans="18:41" x14ac:dyDescent="0.2">
      <c r="R344">
        <v>7.1907452630439348</v>
      </c>
      <c r="S344">
        <v>518.99444641383923</v>
      </c>
      <c r="T344">
        <v>500</v>
      </c>
      <c r="V344" s="1">
        <f>(8.314*T344/S344)*(1+(V$11+$V$12/$T344+$V$13/($T344^2))/S344+(V$14+$V$15/$T344+$V$16/($T344^2))/(S344^2) + (W$11+$W$12/$T344+$W$13/($T344^2))/(S344^3)  )</f>
        <v>12.98867339405936</v>
      </c>
      <c r="W344" s="1">
        <f>(ABS(V344-$R344)/$R344)</f>
        <v>0.80630420337836961</v>
      </c>
      <c r="X344" s="1">
        <f t="shared" si="70"/>
        <v>5.7979281310154249</v>
      </c>
      <c r="Y344" s="5">
        <f>(V344-R344)^2</f>
        <v>33.615970612420021</v>
      </c>
      <c r="Z344" s="5"/>
      <c r="AA344" s="1">
        <f t="shared" si="71"/>
        <v>10.04951127774541</v>
      </c>
      <c r="AB344" s="1">
        <f t="shared" si="72"/>
        <v>0.39756185348322609</v>
      </c>
      <c r="AC344" s="1">
        <f t="shared" si="73"/>
        <v>2.8587660147014748</v>
      </c>
      <c r="AD344" s="5">
        <f t="shared" si="74"/>
        <v>8.1725431268121529</v>
      </c>
      <c r="AE344" s="5"/>
      <c r="AF344" s="1">
        <f t="shared" si="75"/>
        <v>13.804977835146945</v>
      </c>
      <c r="AG344" s="1">
        <f t="shared" si="76"/>
        <v>0.91982573852200689</v>
      </c>
      <c r="AH344" s="1">
        <f t="shared" si="77"/>
        <v>6.6142325721030097</v>
      </c>
      <c r="AI344" s="5">
        <f t="shared" si="78"/>
        <v>43.748072517868394</v>
      </c>
      <c r="AJ344" s="5"/>
      <c r="AK344" s="1">
        <f t="shared" si="79"/>
        <v>14.170820115456891</v>
      </c>
      <c r="AL344" s="1">
        <f t="shared" si="80"/>
        <v>0.97070256240146668</v>
      </c>
      <c r="AM344" s="1">
        <f t="shared" si="81"/>
        <v>6.9800748524129563</v>
      </c>
      <c r="AN344" s="5">
        <f t="shared" si="82"/>
        <v>48.721444945287757</v>
      </c>
      <c r="AO344" s="5"/>
    </row>
    <row r="345" spans="18:41" x14ac:dyDescent="0.2">
      <c r="R345">
        <v>10.463597086453582</v>
      </c>
      <c r="S345">
        <v>451.30969884870814</v>
      </c>
      <c r="T345">
        <v>500</v>
      </c>
      <c r="V345" s="1">
        <f>(8.314*T345/S345)*(1+(V$11+$V$12/$T345+$V$13/($T345^2))/S345+(V$14+$V$15/$T345+$V$16/($T345^2))/(S345^2) + (W$11+$W$12/$T345+$W$13/($T345^2))/(S345^3)  )</f>
        <v>15.78146778207382</v>
      </c>
      <c r="W345" s="1">
        <f>(ABS(V345-$R345)/$R345)</f>
        <v>0.50822586646659762</v>
      </c>
      <c r="X345" s="1">
        <f t="shared" si="70"/>
        <v>5.317870695620238</v>
      </c>
      <c r="Y345" s="5">
        <f>(V345-R345)^2</f>
        <v>28.279748735336472</v>
      </c>
      <c r="Z345" s="5"/>
      <c r="AA345" s="1">
        <f t="shared" si="71"/>
        <v>11.943252535994342</v>
      </c>
      <c r="AB345" s="1">
        <f t="shared" si="72"/>
        <v>0.14140982659360576</v>
      </c>
      <c r="AC345" s="1">
        <f t="shared" si="73"/>
        <v>1.4796554495407594</v>
      </c>
      <c r="AD345" s="5">
        <f t="shared" si="74"/>
        <v>2.1893802493556671</v>
      </c>
      <c r="AE345" s="5"/>
      <c r="AF345" s="1">
        <f t="shared" si="75"/>
        <v>16.826782105322025</v>
      </c>
      <c r="AG345" s="1">
        <f t="shared" si="76"/>
        <v>0.60812595958099058</v>
      </c>
      <c r="AH345" s="1">
        <f t="shared" si="77"/>
        <v>6.3631850188684425</v>
      </c>
      <c r="AI345" s="5">
        <f t="shared" si="78"/>
        <v>40.490123584351778</v>
      </c>
      <c r="AJ345" s="5"/>
      <c r="AK345" s="1">
        <f t="shared" si="79"/>
        <v>17.253871507088061</v>
      </c>
      <c r="AL345" s="1">
        <f t="shared" si="80"/>
        <v>0.64894264988713368</v>
      </c>
      <c r="AM345" s="1">
        <f t="shared" si="81"/>
        <v>6.7902744206344785</v>
      </c>
      <c r="AN345" s="5">
        <f t="shared" si="82"/>
        <v>46.107826707522904</v>
      </c>
      <c r="AO345" s="5"/>
    </row>
    <row r="346" spans="18:41" x14ac:dyDescent="0.2">
      <c r="R346">
        <v>13.010667128222778</v>
      </c>
      <c r="S346">
        <v>442.82196124440401</v>
      </c>
      <c r="T346">
        <v>500</v>
      </c>
      <c r="V346" s="1">
        <f>(8.314*T346/S346)*(1+(V$11+$V$12/$T346+$V$13/($T346^2))/S346+(V$14+$V$15/$T346+$V$16/($T346^2))/(S346^2) + (W$11+$W$12/$T346+$W$13/($T346^2))/(S346^3)  )</f>
        <v>16.21037911163825</v>
      </c>
      <c r="W346" s="1">
        <f>(ABS(V346-$R346)/$R346)</f>
        <v>0.24592989366968337</v>
      </c>
      <c r="X346" s="1">
        <f t="shared" si="70"/>
        <v>3.1997119834154724</v>
      </c>
      <c r="Y346" s="5">
        <f>(V346-R346)^2</f>
        <v>10.238156776812575</v>
      </c>
      <c r="Z346" s="5"/>
      <c r="AA346" s="1">
        <f t="shared" si="71"/>
        <v>12.231067988885712</v>
      </c>
      <c r="AB346" s="1">
        <f t="shared" si="72"/>
        <v>5.9919997310972382E-2</v>
      </c>
      <c r="AC346" s="1">
        <f t="shared" si="73"/>
        <v>0.77959913933706559</v>
      </c>
      <c r="AD346" s="5">
        <f t="shared" si="74"/>
        <v>0.60777481805509337</v>
      </c>
      <c r="AE346" s="5"/>
      <c r="AF346" s="1">
        <f t="shared" si="75"/>
        <v>17.290973904333697</v>
      </c>
      <c r="AG346" s="1">
        <f t="shared" si="76"/>
        <v>0.32898441977860343</v>
      </c>
      <c r="AH346" s="1">
        <f t="shared" si="77"/>
        <v>4.280306776110919</v>
      </c>
      <c r="AI346" s="5">
        <f t="shared" si="78"/>
        <v>18.321026097621051</v>
      </c>
      <c r="AJ346" s="5"/>
      <c r="AK346" s="1">
        <f t="shared" si="79"/>
        <v>17.726009994170955</v>
      </c>
      <c r="AL346" s="1">
        <f t="shared" si="80"/>
        <v>0.36242129780721549</v>
      </c>
      <c r="AM346" s="1">
        <f t="shared" si="81"/>
        <v>4.7153428659481769</v>
      </c>
      <c r="AN346" s="5">
        <f t="shared" si="82"/>
        <v>22.234458343448367</v>
      </c>
      <c r="AO346" s="5"/>
    </row>
    <row r="347" spans="18:41" x14ac:dyDescent="0.2">
      <c r="R347">
        <v>13.757561194249222</v>
      </c>
      <c r="S347">
        <v>404.53004666139452</v>
      </c>
      <c r="T347">
        <v>500</v>
      </c>
      <c r="V347" s="1">
        <f>(8.314*T347/S347)*(1+(V$11+$V$12/$T347+$V$13/($T347^2))/S347+(V$14+$V$15/$T347+$V$16/($T347^2))/(S347^2) + (W$11+$W$12/$T347+$W$13/($T347^2))/(S347^3)  )</f>
        <v>18.44100890185711</v>
      </c>
      <c r="W347" s="1">
        <f>(ABS(V347-$R347)/$R347)</f>
        <v>0.34042717611647688</v>
      </c>
      <c r="X347" s="1">
        <f t="shared" si="70"/>
        <v>4.683447707607888</v>
      </c>
      <c r="Y347" s="5">
        <f>(V347-R347)^2</f>
        <v>21.934682429897581</v>
      </c>
      <c r="Z347" s="5"/>
      <c r="AA347" s="1">
        <f t="shared" si="71"/>
        <v>13.717749659782516</v>
      </c>
      <c r="AB347" s="1">
        <f t="shared" si="72"/>
        <v>2.8937930134991792E-3</v>
      </c>
      <c r="AC347" s="1">
        <f t="shared" si="73"/>
        <v>3.9811534466705822E-2</v>
      </c>
      <c r="AD347" s="5">
        <f t="shared" si="74"/>
        <v>1.5849582765937056E-3</v>
      </c>
      <c r="AE347" s="5"/>
      <c r="AF347" s="1">
        <f t="shared" si="75"/>
        <v>19.704857770542823</v>
      </c>
      <c r="AG347" s="1">
        <f t="shared" si="76"/>
        <v>0.43229294002919805</v>
      </c>
      <c r="AH347" s="1">
        <f t="shared" si="77"/>
        <v>5.947296576293601</v>
      </c>
      <c r="AI347" s="5">
        <f t="shared" si="78"/>
        <v>35.37033656639359</v>
      </c>
      <c r="AJ347" s="5"/>
      <c r="AK347" s="1">
        <f t="shared" si="79"/>
        <v>20.174740845366596</v>
      </c>
      <c r="AL347" s="1">
        <f t="shared" si="80"/>
        <v>0.46644747281224597</v>
      </c>
      <c r="AM347" s="1">
        <f t="shared" si="81"/>
        <v>6.4171796511173742</v>
      </c>
      <c r="AN347" s="5">
        <f t="shared" si="82"/>
        <v>41.180194674714905</v>
      </c>
      <c r="AO347" s="5"/>
    </row>
    <row r="348" spans="18:41" x14ac:dyDescent="0.2">
      <c r="R348">
        <v>12.220547365266748</v>
      </c>
      <c r="S348">
        <v>388.48528056480399</v>
      </c>
      <c r="T348">
        <v>500</v>
      </c>
      <c r="V348" s="1">
        <f>(8.314*T348/S348)*(1+(V$11+$V$12/$T348+$V$13/($T348^2))/S348+(V$14+$V$15/$T348+$V$16/($T348^2))/(S348^2) + (W$11+$W$12/$T348+$W$13/($T348^2))/(S348^3)  )</f>
        <v>19.548754403352532</v>
      </c>
      <c r="W348" s="1">
        <f>(ABS(V348-$R348)/$R348)</f>
        <v>0.59966274987927481</v>
      </c>
      <c r="X348" s="1">
        <f t="shared" si="70"/>
        <v>7.3282070380857842</v>
      </c>
      <c r="Y348" s="5">
        <f>(V348-R348)^2</f>
        <v>53.702618393050024</v>
      </c>
      <c r="Z348" s="5"/>
      <c r="AA348" s="1">
        <f t="shared" si="71"/>
        <v>14.450693302573599</v>
      </c>
      <c r="AB348" s="1">
        <f t="shared" si="72"/>
        <v>0.18249149327348249</v>
      </c>
      <c r="AC348" s="1">
        <f t="shared" si="73"/>
        <v>2.2301459373068511</v>
      </c>
      <c r="AD348" s="5">
        <f t="shared" si="74"/>
        <v>4.9735509016862531</v>
      </c>
      <c r="AE348" s="5"/>
      <c r="AF348" s="1">
        <f t="shared" si="75"/>
        <v>20.903235226014942</v>
      </c>
      <c r="AG348" s="1">
        <f t="shared" si="76"/>
        <v>0.71049909641741071</v>
      </c>
      <c r="AH348" s="1">
        <f t="shared" si="77"/>
        <v>8.6826878607481941</v>
      </c>
      <c r="AI348" s="5">
        <f t="shared" si="78"/>
        <v>75.389068487184048</v>
      </c>
      <c r="AJ348" s="5"/>
      <c r="AK348" s="1">
        <f t="shared" si="79"/>
        <v>21.386333330430322</v>
      </c>
      <c r="AL348" s="1">
        <f t="shared" si="80"/>
        <v>0.7500307221274376</v>
      </c>
      <c r="AM348" s="1">
        <f t="shared" si="81"/>
        <v>9.1657859651635736</v>
      </c>
      <c r="AN348" s="5">
        <f t="shared" si="82"/>
        <v>84.011632359189548</v>
      </c>
      <c r="AO348" s="5"/>
    </row>
    <row r="349" spans="18:41" x14ac:dyDescent="0.2">
      <c r="R349">
        <v>14.886251139678519</v>
      </c>
      <c r="S349">
        <v>344.78940867329345</v>
      </c>
      <c r="T349">
        <v>500</v>
      </c>
      <c r="V349" s="1">
        <f>(8.314*T349/S349)*(1+(V$11+$V$12/$T349+$V$13/($T349^2))/S349+(V$14+$V$15/$T349+$V$16/($T349^2))/(S349^2) + (W$11+$W$12/$T349+$W$13/($T349^2))/(S349^3)  )</f>
        <v>23.272329980906303</v>
      </c>
      <c r="W349" s="1">
        <f>(ABS(V349-$R349)/$R349)</f>
        <v>0.56334390455600547</v>
      </c>
      <c r="X349" s="1">
        <f t="shared" si="70"/>
        <v>8.3860788412277838</v>
      </c>
      <c r="Y349" s="5">
        <f>(V349-R349)^2</f>
        <v>70.326318331288334</v>
      </c>
      <c r="Z349" s="5"/>
      <c r="AA349" s="1">
        <f t="shared" si="71"/>
        <v>16.895546345607055</v>
      </c>
      <c r="AB349" s="1">
        <f t="shared" si="72"/>
        <v>0.13497657584002903</v>
      </c>
      <c r="AC349" s="1">
        <f t="shared" si="73"/>
        <v>2.0092952059285363</v>
      </c>
      <c r="AD349" s="5">
        <f t="shared" si="74"/>
        <v>4.0372672245673993</v>
      </c>
      <c r="AE349" s="5"/>
      <c r="AF349" s="1">
        <f t="shared" si="75"/>
        <v>24.928043835546308</v>
      </c>
      <c r="AG349" s="1">
        <f t="shared" si="76"/>
        <v>0.67456827119501694</v>
      </c>
      <c r="AH349" s="1">
        <f t="shared" si="77"/>
        <v>10.041792695867789</v>
      </c>
      <c r="AI349" s="5">
        <f t="shared" si="78"/>
        <v>100.83760054678368</v>
      </c>
      <c r="AJ349" s="5"/>
      <c r="AK349" s="1">
        <f t="shared" si="79"/>
        <v>25.435497718158356</v>
      </c>
      <c r="AL349" s="1">
        <f t="shared" si="80"/>
        <v>0.70865703389628942</v>
      </c>
      <c r="AM349" s="1">
        <f t="shared" si="81"/>
        <v>10.549246578479837</v>
      </c>
      <c r="AN349" s="5">
        <f t="shared" si="82"/>
        <v>111.28660337356854</v>
      </c>
      <c r="AO349" s="5"/>
    </row>
    <row r="350" spans="18:41" x14ac:dyDescent="0.2">
      <c r="R350">
        <v>15.917688882276474</v>
      </c>
      <c r="S350">
        <v>337.32191175308469</v>
      </c>
      <c r="T350">
        <v>500</v>
      </c>
      <c r="V350" s="1">
        <f>(8.314*T350/S350)*(1+(V$11+$V$12/$T350+$V$13/($T350^2))/S350+(V$14+$V$15/$T350+$V$16/($T350^2))/(S350^2) + (W$11+$W$12/$T350+$W$13/($T350^2))/(S350^3)  )</f>
        <v>24.03831420149163</v>
      </c>
      <c r="W350" s="1">
        <f>(ABS(V350-$R350)/$R350)</f>
        <v>0.51016359091281482</v>
      </c>
      <c r="X350" s="1">
        <f t="shared" si="70"/>
        <v>8.1206253192151561</v>
      </c>
      <c r="Y350" s="5">
        <f>(V350-R350)^2</f>
        <v>65.944555575078255</v>
      </c>
      <c r="Z350" s="5"/>
      <c r="AA350" s="1">
        <f t="shared" si="71"/>
        <v>17.395749593938241</v>
      </c>
      <c r="AB350" s="1">
        <f t="shared" si="72"/>
        <v>9.2856489569130313E-2</v>
      </c>
      <c r="AC350" s="1">
        <f t="shared" si="73"/>
        <v>1.478060711661767</v>
      </c>
      <c r="AD350" s="5">
        <f t="shared" si="74"/>
        <v>2.1846634673580891</v>
      </c>
      <c r="AE350" s="5"/>
      <c r="AF350" s="1">
        <f t="shared" si="75"/>
        <v>25.755160075037889</v>
      </c>
      <c r="AG350" s="1">
        <f t="shared" si="76"/>
        <v>0.6180213261810219</v>
      </c>
      <c r="AH350" s="1">
        <f t="shared" si="77"/>
        <v>9.8374711927614147</v>
      </c>
      <c r="AI350" s="5">
        <f t="shared" si="78"/>
        <v>96.775839468410695</v>
      </c>
      <c r="AJ350" s="5"/>
      <c r="AK350" s="1">
        <f t="shared" si="79"/>
        <v>26.26379610570428</v>
      </c>
      <c r="AL350" s="1">
        <f t="shared" si="80"/>
        <v>0.64997546439971343</v>
      </c>
      <c r="AM350" s="1">
        <f t="shared" si="81"/>
        <v>10.346107223427806</v>
      </c>
      <c r="AN350" s="5">
        <f t="shared" si="82"/>
        <v>107.04193467866503</v>
      </c>
      <c r="AO350" s="5"/>
    </row>
    <row r="351" spans="18:41" x14ac:dyDescent="0.2">
      <c r="R351">
        <v>17.961245392360929</v>
      </c>
      <c r="S351">
        <v>325.16836913529568</v>
      </c>
      <c r="T351">
        <v>500</v>
      </c>
      <c r="V351" s="1">
        <f>(8.314*T351/S351)*(1+(V$11+$V$12/$T351+$V$13/($T351^2))/S351+(V$14+$V$15/$T351+$V$16/($T351^2))/(S351^2) + (W$11+$W$12/$T351+$W$13/($T351^2))/(S351^3)  )</f>
        <v>25.385907516789583</v>
      </c>
      <c r="W351" s="1">
        <f>(ABS(V351-$R351)/$R351)</f>
        <v>0.41337123135049564</v>
      </c>
      <c r="X351" s="1">
        <f t="shared" si="70"/>
        <v>7.4246621244286537</v>
      </c>
      <c r="Y351" s="5">
        <f>(V351-R351)^2</f>
        <v>55.125607661925407</v>
      </c>
      <c r="Z351" s="5"/>
      <c r="AA351" s="1">
        <f t="shared" si="71"/>
        <v>18.274122127767647</v>
      </c>
      <c r="AB351" s="1">
        <f t="shared" si="72"/>
        <v>1.7419545725920933E-2</v>
      </c>
      <c r="AC351" s="1">
        <f t="shared" si="73"/>
        <v>0.3128767354067179</v>
      </c>
      <c r="AD351" s="5">
        <f t="shared" si="74"/>
        <v>9.7891851558765355E-2</v>
      </c>
      <c r="AE351" s="5"/>
      <c r="AF351" s="1">
        <f t="shared" si="75"/>
        <v>27.209488397205178</v>
      </c>
      <c r="AG351" s="1">
        <f t="shared" si="76"/>
        <v>0.51489987485932376</v>
      </c>
      <c r="AH351" s="1">
        <f t="shared" si="77"/>
        <v>9.2482430048442481</v>
      </c>
      <c r="AI351" s="5">
        <f t="shared" si="78"/>
        <v>85.529998676650564</v>
      </c>
      <c r="AJ351" s="5"/>
      <c r="AK351" s="1">
        <f t="shared" si="79"/>
        <v>27.717057657890454</v>
      </c>
      <c r="AL351" s="1">
        <f t="shared" si="80"/>
        <v>0.54315900999152067</v>
      </c>
      <c r="AM351" s="1">
        <f t="shared" si="81"/>
        <v>9.7558122655295243</v>
      </c>
      <c r="AN351" s="5">
        <f t="shared" si="82"/>
        <v>95.175872960256314</v>
      </c>
      <c r="AO351" s="5"/>
    </row>
    <row r="352" spans="18:41" x14ac:dyDescent="0.2">
      <c r="R352">
        <v>16.680762955485005</v>
      </c>
      <c r="S352">
        <v>310.2210594951581</v>
      </c>
      <c r="T352">
        <v>500</v>
      </c>
      <c r="V352" s="1">
        <f>(8.314*T352/S352)*(1+(V$11+$V$12/$T352+$V$13/($T352^2))/S352+(V$14+$V$15/$T352+$V$16/($T352^2))/(S352^2) + (W$11+$W$12/$T352+$W$13/($T352^2))/(S352^3)  )</f>
        <v>27.239078530452662</v>
      </c>
      <c r="W352" s="1">
        <f>(ABS(V352-$R352)/$R352)</f>
        <v>0.63296358824497589</v>
      </c>
      <c r="X352" s="1">
        <f t="shared" si="70"/>
        <v>10.558315574967658</v>
      </c>
      <c r="Y352" s="5">
        <f>(V352-R352)^2</f>
        <v>111.47802778060462</v>
      </c>
      <c r="Z352" s="5"/>
      <c r="AA352" s="1">
        <f t="shared" si="71"/>
        <v>19.479370413089406</v>
      </c>
      <c r="AB352" s="1">
        <f t="shared" si="72"/>
        <v>0.16777454754754828</v>
      </c>
      <c r="AC352" s="1">
        <f t="shared" si="73"/>
        <v>2.7986074576044011</v>
      </c>
      <c r="AD352" s="5">
        <f t="shared" si="74"/>
        <v>7.8322037017589698</v>
      </c>
      <c r="AE352" s="5"/>
      <c r="AF352" s="1">
        <f t="shared" si="75"/>
        <v>29.207610671367696</v>
      </c>
      <c r="AG352" s="1">
        <f t="shared" si="76"/>
        <v>0.7509757047271981</v>
      </c>
      <c r="AH352" s="1">
        <f t="shared" si="77"/>
        <v>12.526847715882692</v>
      </c>
      <c r="AI352" s="5">
        <f t="shared" si="78"/>
        <v>156.92191369691542</v>
      </c>
      <c r="AJ352" s="5"/>
      <c r="AK352" s="1">
        <f t="shared" si="79"/>
        <v>29.707213876398399</v>
      </c>
      <c r="AL352" s="1">
        <f t="shared" si="80"/>
        <v>0.78092656527020599</v>
      </c>
      <c r="AM352" s="1">
        <f t="shared" si="81"/>
        <v>13.026450920913394</v>
      </c>
      <c r="AN352" s="5">
        <f t="shared" si="82"/>
        <v>169.6884235949654</v>
      </c>
      <c r="AO352" s="5"/>
    </row>
    <row r="353" spans="18:41" x14ac:dyDescent="0.2">
      <c r="R353">
        <v>23.613399215404094</v>
      </c>
      <c r="S353">
        <v>273.96008089570728</v>
      </c>
      <c r="T353">
        <v>500</v>
      </c>
      <c r="V353" s="1">
        <f>(8.314*T353/S353)*(1+(V$11+$V$12/$T353+$V$13/($T353^2))/S353+(V$14+$V$15/$T353+$V$16/($T353^2))/(S353^2) + (W$11+$W$12/$T353+$W$13/($T353^2))/(S353^3)  )</f>
        <v>32.903272920575674</v>
      </c>
      <c r="W353" s="1">
        <f>(ABS(V353-$R353)/$R353)</f>
        <v>0.39341534949832097</v>
      </c>
      <c r="X353" s="1">
        <f t="shared" si="70"/>
        <v>9.2898737051715798</v>
      </c>
      <c r="Y353" s="5">
        <f>(V353-R353)^2</f>
        <v>86.301753458038334</v>
      </c>
      <c r="Z353" s="5"/>
      <c r="AA353" s="1">
        <f t="shared" si="71"/>
        <v>23.153667239889511</v>
      </c>
      <c r="AB353" s="1">
        <f t="shared" si="72"/>
        <v>1.9469114603994774E-2</v>
      </c>
      <c r="AC353" s="1">
        <f t="shared" si="73"/>
        <v>0.45973197551458256</v>
      </c>
      <c r="AD353" s="5">
        <f t="shared" si="74"/>
        <v>0.21135348931054074</v>
      </c>
      <c r="AE353" s="5"/>
      <c r="AF353" s="1">
        <f t="shared" si="75"/>
        <v>35.300197777611828</v>
      </c>
      <c r="AG353" s="1">
        <f t="shared" si="76"/>
        <v>0.49492233013974135</v>
      </c>
      <c r="AH353" s="1">
        <f t="shared" si="77"/>
        <v>11.686798562207734</v>
      </c>
      <c r="AI353" s="5">
        <f t="shared" si="78"/>
        <v>136.58126063362076</v>
      </c>
      <c r="AJ353" s="5"/>
      <c r="AK353" s="1">
        <f t="shared" si="79"/>
        <v>35.729899705015654</v>
      </c>
      <c r="AL353" s="1">
        <f t="shared" si="80"/>
        <v>0.51311970712405597</v>
      </c>
      <c r="AM353" s="1">
        <f t="shared" si="81"/>
        <v>12.11650048961156</v>
      </c>
      <c r="AN353" s="5">
        <f t="shared" si="82"/>
        <v>146.80958411475717</v>
      </c>
      <c r="AO353" s="5"/>
    </row>
    <row r="354" spans="18:41" x14ac:dyDescent="0.2">
      <c r="R354">
        <v>19.893854942389925</v>
      </c>
      <c r="S354">
        <v>269.6300533977365</v>
      </c>
      <c r="T354">
        <v>500</v>
      </c>
      <c r="V354" s="1">
        <f>(8.314*T354/S354)*(1+(V$11+$V$12/$T354+$V$13/($T354^2))/S354+(V$14+$V$15/$T354+$V$16/($T354^2))/(S354^2) + (W$11+$W$12/$T354+$W$13/($T354^2))/(S354^3)  )</f>
        <v>33.719813130374042</v>
      </c>
      <c r="W354" s="1">
        <f>(ABS(V354-$R354)/$R354)</f>
        <v>0.69498637785498762</v>
      </c>
      <c r="X354" s="1">
        <f t="shared" si="70"/>
        <v>13.825958187984117</v>
      </c>
      <c r="Y354" s="5">
        <f>(V354-R354)^2</f>
        <v>191.15711981588504</v>
      </c>
      <c r="Z354" s="5"/>
      <c r="AA354" s="1">
        <f t="shared" si="71"/>
        <v>23.683076282343148</v>
      </c>
      <c r="AB354" s="1">
        <f t="shared" si="72"/>
        <v>0.19047194980190243</v>
      </c>
      <c r="AC354" s="1">
        <f t="shared" si="73"/>
        <v>3.7892213399532224</v>
      </c>
      <c r="AD354" s="5">
        <f t="shared" si="74"/>
        <v>14.358198363156895</v>
      </c>
      <c r="AE354" s="5"/>
      <c r="AF354" s="1">
        <f t="shared" si="75"/>
        <v>36.176547622636562</v>
      </c>
      <c r="AG354" s="1">
        <f t="shared" si="76"/>
        <v>0.81847850642317665</v>
      </c>
      <c r="AH354" s="1">
        <f t="shared" si="77"/>
        <v>16.282692680246637</v>
      </c>
      <c r="AI354" s="5">
        <f t="shared" si="78"/>
        <v>265.12608091935738</v>
      </c>
      <c r="AJ354" s="5"/>
      <c r="AK354" s="1">
        <f t="shared" si="79"/>
        <v>36.590658869825681</v>
      </c>
      <c r="AL354" s="1">
        <f t="shared" si="80"/>
        <v>0.83929454476206733</v>
      </c>
      <c r="AM354" s="1">
        <f t="shared" si="81"/>
        <v>16.696803927435756</v>
      </c>
      <c r="AN354" s="5">
        <f t="shared" si="82"/>
        <v>278.78326139123408</v>
      </c>
      <c r="AO354" s="5"/>
    </row>
    <row r="355" spans="18:41" x14ac:dyDescent="0.2">
      <c r="R355">
        <v>25.261901584135693</v>
      </c>
      <c r="S355">
        <v>257.34393027587146</v>
      </c>
      <c r="T355">
        <v>500</v>
      </c>
      <c r="V355" s="1">
        <f>(8.314*T355/S355)*(1+(V$11+$V$12/$T355+$V$13/($T355^2))/S355+(V$14+$V$15/$T355+$V$16/($T355^2))/(S355^2) + (W$11+$W$12/$T355+$W$13/($T355^2))/(S355^3)  )</f>
        <v>36.242992979004441</v>
      </c>
      <c r="W355" s="1">
        <f>(ABS(V355-$R355)/$R355)</f>
        <v>0.43468981772000892</v>
      </c>
      <c r="X355" s="1">
        <f t="shared" si="70"/>
        <v>10.981091394868749</v>
      </c>
      <c r="Y355" s="5">
        <f>(V355-R355)^2</f>
        <v>120.58436822246048</v>
      </c>
      <c r="Z355" s="5"/>
      <c r="AA355" s="1">
        <f t="shared" si="71"/>
        <v>25.319826546259222</v>
      </c>
      <c r="AB355" s="1">
        <f t="shared" si="72"/>
        <v>2.2929771114263879E-3</v>
      </c>
      <c r="AC355" s="1">
        <f t="shared" si="73"/>
        <v>5.7924962123529156E-2</v>
      </c>
      <c r="AD355" s="5">
        <f t="shared" si="74"/>
        <v>3.3553012370122872E-3</v>
      </c>
      <c r="AE355" s="5"/>
      <c r="AF355" s="1">
        <f t="shared" si="75"/>
        <v>38.881302684922538</v>
      </c>
      <c r="AG355" s="1">
        <f t="shared" si="76"/>
        <v>0.53912810385342247</v>
      </c>
      <c r="AH355" s="1">
        <f t="shared" si="77"/>
        <v>13.619401100786845</v>
      </c>
      <c r="AI355" s="5">
        <f t="shared" si="78"/>
        <v>185.48808634411392</v>
      </c>
      <c r="AJ355" s="5"/>
      <c r="AK355" s="1">
        <f t="shared" si="79"/>
        <v>39.238732710211359</v>
      </c>
      <c r="AL355" s="1">
        <f t="shared" si="80"/>
        <v>0.55327707930162406</v>
      </c>
      <c r="AM355" s="1">
        <f t="shared" si="81"/>
        <v>13.976831126075666</v>
      </c>
      <c r="AN355" s="5">
        <f t="shared" si="82"/>
        <v>195.35180832683758</v>
      </c>
      <c r="AO355" s="5"/>
    </row>
    <row r="356" spans="18:41" x14ac:dyDescent="0.2">
      <c r="R356">
        <v>23.104713231469443</v>
      </c>
      <c r="S356">
        <v>255.44222673259679</v>
      </c>
      <c r="T356">
        <v>500</v>
      </c>
      <c r="V356" s="1">
        <f>(8.314*T356/S356)*(1+(V$11+$V$12/$T356+$V$13/($T356^2))/S356+(V$14+$V$15/$T356+$V$16/($T356^2))/(S356^2) + (W$11+$W$12/$T356+$W$13/($T356^2))/(S356^3)  )</f>
        <v>36.663362960869662</v>
      </c>
      <c r="W356" s="1">
        <f>(ABS(V356-$R356)/$R356)</f>
        <v>0.58683479831867613</v>
      </c>
      <c r="X356" s="1">
        <f t="shared" si="70"/>
        <v>13.558649729400219</v>
      </c>
      <c r="Y356" s="5">
        <f>(V356-R356)^2</f>
        <v>183.83698248456463</v>
      </c>
      <c r="Z356" s="5"/>
      <c r="AA356" s="1">
        <f t="shared" si="71"/>
        <v>25.592700765683212</v>
      </c>
      <c r="AB356" s="1">
        <f t="shared" si="72"/>
        <v>0.10768311682938532</v>
      </c>
      <c r="AC356" s="1">
        <f t="shared" si="73"/>
        <v>2.4879875342137687</v>
      </c>
      <c r="AD356" s="5">
        <f t="shared" si="74"/>
        <v>6.1900819704031091</v>
      </c>
      <c r="AE356" s="5"/>
      <c r="AF356" s="1">
        <f t="shared" si="75"/>
        <v>39.331442030695648</v>
      </c>
      <c r="AG356" s="1">
        <f t="shared" si="76"/>
        <v>0.70231249514600436</v>
      </c>
      <c r="AH356" s="1">
        <f t="shared" si="77"/>
        <v>16.226728799226205</v>
      </c>
      <c r="AI356" s="5">
        <f t="shared" si="78"/>
        <v>263.30672752363711</v>
      </c>
      <c r="AJ356" s="5"/>
      <c r="AK356" s="1">
        <f t="shared" si="79"/>
        <v>39.678197522785773</v>
      </c>
      <c r="AL356" s="1">
        <f t="shared" si="80"/>
        <v>0.7173204932378322</v>
      </c>
      <c r="AM356" s="1">
        <f t="shared" si="81"/>
        <v>16.57348429131633</v>
      </c>
      <c r="AN356" s="5">
        <f t="shared" si="82"/>
        <v>274.68038155450915</v>
      </c>
      <c r="AO356" s="5"/>
    </row>
    <row r="357" spans="18:41" x14ac:dyDescent="0.2">
      <c r="R357">
        <v>29.724394873493274</v>
      </c>
      <c r="S357">
        <v>239.55078036127506</v>
      </c>
      <c r="T357">
        <v>500</v>
      </c>
      <c r="V357" s="1">
        <f>(8.314*T357/S357)*(1+(V$11+$V$12/$T357+$V$13/($T357^2))/S357+(V$14+$V$15/$T357+$V$16/($T357^2))/(S357^2) + (W$11+$W$12/$T357+$W$13/($T357^2))/(S357^3)  )</f>
        <v>40.540020659871821</v>
      </c>
      <c r="W357" s="1">
        <f>(ABS(V357-$R357)/$R357)</f>
        <v>0.36386361547172758</v>
      </c>
      <c r="X357" s="1">
        <f t="shared" si="70"/>
        <v>10.815625786378547</v>
      </c>
      <c r="Y357" s="5">
        <f>(V357-R357)^2</f>
        <v>116.97776115097656</v>
      </c>
      <c r="Z357" s="5"/>
      <c r="AA357" s="1">
        <f t="shared" si="71"/>
        <v>28.113028518105459</v>
      </c>
      <c r="AB357" s="1">
        <f t="shared" si="72"/>
        <v>5.4210232445295339E-2</v>
      </c>
      <c r="AC357" s="1">
        <f t="shared" si="73"/>
        <v>1.6113663553878155</v>
      </c>
      <c r="AD357" s="5">
        <f t="shared" si="74"/>
        <v>2.5965015312758117</v>
      </c>
      <c r="AE357" s="5"/>
      <c r="AF357" s="1">
        <f t="shared" si="75"/>
        <v>43.476055745829569</v>
      </c>
      <c r="AG357" s="1">
        <f t="shared" si="76"/>
        <v>0.46263888401641901</v>
      </c>
      <c r="AH357" s="1">
        <f t="shared" si="77"/>
        <v>13.751660872336295</v>
      </c>
      <c r="AI357" s="5">
        <f t="shared" si="78"/>
        <v>189.10817674774503</v>
      </c>
      <c r="AJ357" s="5"/>
      <c r="AK357" s="1">
        <f t="shared" si="79"/>
        <v>43.708229343709242</v>
      </c>
      <c r="AL357" s="1">
        <f t="shared" si="80"/>
        <v>0.47044976120560322</v>
      </c>
      <c r="AM357" s="1">
        <f t="shared" si="81"/>
        <v>13.983834470215967</v>
      </c>
      <c r="AN357" s="5">
        <f t="shared" si="82"/>
        <v>195.54762649040029</v>
      </c>
      <c r="AO357" s="5"/>
    </row>
    <row r="358" spans="18:41" x14ac:dyDescent="0.2">
      <c r="R358">
        <v>26.594840509530659</v>
      </c>
      <c r="S358">
        <v>231.84954283263858</v>
      </c>
      <c r="T358">
        <v>500</v>
      </c>
      <c r="V358" s="1">
        <f>(8.314*T358/S358)*(1+(V$11+$V$12/$T358+$V$13/($T358^2))/S358+(V$14+$V$15/$T358+$V$16/($T358^2))/(S358^2) + (W$11+$W$12/$T358+$W$13/($T358^2))/(S358^3)  )</f>
        <v>42.686257607005444</v>
      </c>
      <c r="W358" s="1">
        <f>(ABS(V358-$R358)/$R358)</f>
        <v>0.60505785292106506</v>
      </c>
      <c r="X358" s="1">
        <f t="shared" si="70"/>
        <v>16.091417097474785</v>
      </c>
      <c r="Y358" s="5">
        <f>(V358-R358)^2</f>
        <v>258.93370420490385</v>
      </c>
      <c r="Z358" s="5"/>
      <c r="AA358" s="1">
        <f t="shared" si="71"/>
        <v>29.512226985744025</v>
      </c>
      <c r="AB358" s="1">
        <f t="shared" si="72"/>
        <v>0.10969746087282896</v>
      </c>
      <c r="AC358" s="1">
        <f t="shared" si="73"/>
        <v>2.9173864762133661</v>
      </c>
      <c r="AD358" s="5">
        <f t="shared" si="74"/>
        <v>8.5111438515926405</v>
      </c>
      <c r="AE358" s="5"/>
      <c r="AF358" s="1">
        <f t="shared" si="75"/>
        <v>45.765500184877354</v>
      </c>
      <c r="AG358" s="1">
        <f t="shared" si="76"/>
        <v>0.72084131012090868</v>
      </c>
      <c r="AH358" s="1">
        <f t="shared" si="77"/>
        <v>19.170659675346695</v>
      </c>
      <c r="AI358" s="5">
        <f t="shared" si="78"/>
        <v>367.51419238796382</v>
      </c>
      <c r="AJ358" s="5"/>
      <c r="AK358" s="1">
        <f t="shared" si="79"/>
        <v>45.922032193163311</v>
      </c>
      <c r="AL358" s="1">
        <f t="shared" si="80"/>
        <v>0.72672711373119392</v>
      </c>
      <c r="AM358" s="1">
        <f t="shared" si="81"/>
        <v>19.327191683632652</v>
      </c>
      <c r="AN358" s="5">
        <f t="shared" si="82"/>
        <v>373.54033837587912</v>
      </c>
      <c r="AO358" s="5"/>
    </row>
    <row r="359" spans="18:41" x14ac:dyDescent="0.2">
      <c r="R359">
        <v>26.500356963887288</v>
      </c>
      <c r="S359">
        <v>222.08707453226356</v>
      </c>
      <c r="T359">
        <v>500</v>
      </c>
      <c r="V359" s="1">
        <f>(8.314*T359/S359)*(1+(V$11+$V$12/$T359+$V$13/($T359^2))/S359+(V$14+$V$15/$T359+$V$16/($T359^2))/(S359^2) + (W$11+$W$12/$T359+$W$13/($T359^2))/(S359^3)  )</f>
        <v>45.707781048496599</v>
      </c>
      <c r="W359" s="1">
        <f>(ABS(V359-$R359)/$R359)</f>
        <v>0.72479869274152642</v>
      </c>
      <c r="X359" s="1">
        <f t="shared" si="70"/>
        <v>19.207424084609311</v>
      </c>
      <c r="Y359" s="5">
        <f>(V359-R359)^2</f>
        <v>368.92513996602986</v>
      </c>
      <c r="Z359" s="5"/>
      <c r="AA359" s="1">
        <f t="shared" si="71"/>
        <v>31.487964025190301</v>
      </c>
      <c r="AB359" s="1">
        <f t="shared" si="72"/>
        <v>0.1882090519799319</v>
      </c>
      <c r="AC359" s="1">
        <f t="shared" si="73"/>
        <v>4.987607061303013</v>
      </c>
      <c r="AD359" s="5">
        <f t="shared" si="74"/>
        <v>24.876224197959676</v>
      </c>
      <c r="AE359" s="5"/>
      <c r="AF359" s="1">
        <f t="shared" si="75"/>
        <v>48.982404783999812</v>
      </c>
      <c r="AG359" s="1">
        <f t="shared" si="76"/>
        <v>0.84836773522520403</v>
      </c>
      <c r="AH359" s="1">
        <f t="shared" si="77"/>
        <v>22.482047820112523</v>
      </c>
      <c r="AI359" s="5">
        <f t="shared" si="78"/>
        <v>505.44247418582626</v>
      </c>
      <c r="AJ359" s="5"/>
      <c r="AK359" s="1">
        <f t="shared" si="79"/>
        <v>49.018242976712919</v>
      </c>
      <c r="AL359" s="1">
        <f t="shared" si="80"/>
        <v>0.8497201016390582</v>
      </c>
      <c r="AM359" s="1">
        <f t="shared" si="81"/>
        <v>22.517886012825631</v>
      </c>
      <c r="AN359" s="5">
        <f t="shared" si="82"/>
        <v>507.05519048660818</v>
      </c>
      <c r="AO359" s="5"/>
    </row>
    <row r="360" spans="18:41" x14ac:dyDescent="0.2">
      <c r="R360">
        <v>34.636871914399919</v>
      </c>
      <c r="S360">
        <v>216.20044821394038</v>
      </c>
      <c r="T360">
        <v>500</v>
      </c>
      <c r="V360" s="1">
        <f>(8.314*T360/S360)*(1+(V$11+$V$12/$T360+$V$13/($T360^2))/S360+(V$14+$V$15/$T360+$V$16/($T360^2))/(S360^2) + (W$11+$W$12/$T360+$W$13/($T360^2))/(S360^3)  )</f>
        <v>47.71547430901488</v>
      </c>
      <c r="W360" s="1">
        <f>(ABS(V360-$R360)/$R360)</f>
        <v>0.37759190341832422</v>
      </c>
      <c r="X360" s="1">
        <f t="shared" si="70"/>
        <v>13.078602394614961</v>
      </c>
      <c r="Y360" s="5">
        <f>(V360-R360)^2</f>
        <v>171.0498405964282</v>
      </c>
      <c r="Z360" s="5"/>
      <c r="AA360" s="1">
        <f t="shared" si="71"/>
        <v>32.805121913143395</v>
      </c>
      <c r="AB360" s="1">
        <f t="shared" si="72"/>
        <v>5.2884394577646383E-2</v>
      </c>
      <c r="AC360" s="1">
        <f t="shared" si="73"/>
        <v>1.8317500012565233</v>
      </c>
      <c r="AD360" s="5">
        <f t="shared" si="74"/>
        <v>3.3553080671032731</v>
      </c>
      <c r="AE360" s="5"/>
      <c r="AF360" s="1">
        <f t="shared" si="75"/>
        <v>51.115903919517415</v>
      </c>
      <c r="AG360" s="1">
        <f t="shared" si="76"/>
        <v>0.47576559586105438</v>
      </c>
      <c r="AH360" s="1">
        <f t="shared" si="77"/>
        <v>16.479032005117496</v>
      </c>
      <c r="AI360" s="5">
        <f t="shared" si="78"/>
        <v>271.55849582568675</v>
      </c>
      <c r="AJ360" s="5"/>
      <c r="AK360" s="1">
        <f t="shared" si="79"/>
        <v>51.062633757420173</v>
      </c>
      <c r="AL360" s="1">
        <f t="shared" si="80"/>
        <v>0.47422763474756552</v>
      </c>
      <c r="AM360" s="1">
        <f t="shared" si="81"/>
        <v>16.425761843020254</v>
      </c>
      <c r="AN360" s="5">
        <f t="shared" si="82"/>
        <v>269.80565212362012</v>
      </c>
      <c r="AO360" s="5"/>
    </row>
    <row r="361" spans="18:41" x14ac:dyDescent="0.2">
      <c r="R361">
        <v>36.580487218701741</v>
      </c>
      <c r="S361">
        <v>201.51106532248943</v>
      </c>
      <c r="T361">
        <v>500</v>
      </c>
      <c r="V361" s="1">
        <f>(8.314*T361/S361)*(1+(V$11+$V$12/$T361+$V$13/($T361^2))/S361+(V$14+$V$15/$T361+$V$16/($T361^2))/(S361^2) + (W$11+$W$12/$T361+$W$13/($T361^2))/(S361^3)  )</f>
        <v>53.457973327482854</v>
      </c>
      <c r="W361" s="1">
        <f>(ABS(V361-$R361)/$R361)</f>
        <v>0.46137947829608222</v>
      </c>
      <c r="X361" s="1">
        <f t="shared" si="70"/>
        <v>16.877486108781113</v>
      </c>
      <c r="Y361" s="5">
        <f>(V361-R361)^2</f>
        <v>284.84953735209945</v>
      </c>
      <c r="Z361" s="5"/>
      <c r="AA361" s="1">
        <f t="shared" si="71"/>
        <v>36.594551242758243</v>
      </c>
      <c r="AB361" s="1">
        <f t="shared" si="72"/>
        <v>3.8446792609453704E-4</v>
      </c>
      <c r="AC361" s="1">
        <f t="shared" si="73"/>
        <v>1.4064024056501978E-2</v>
      </c>
      <c r="AD361" s="5">
        <f t="shared" si="74"/>
        <v>1.9779677266186635E-4</v>
      </c>
      <c r="AE361" s="5"/>
      <c r="AF361" s="1">
        <f t="shared" si="75"/>
        <v>57.200713516750028</v>
      </c>
      <c r="AG361" s="1">
        <f t="shared" si="76"/>
        <v>0.56369468713654025</v>
      </c>
      <c r="AH361" s="1">
        <f t="shared" si="77"/>
        <v>20.620226298048287</v>
      </c>
      <c r="AI361" s="5">
        <f t="shared" si="78"/>
        <v>425.19373258272219</v>
      </c>
      <c r="AJ361" s="5"/>
      <c r="AK361" s="1">
        <f t="shared" si="79"/>
        <v>56.855054914944965</v>
      </c>
      <c r="AL361" s="1">
        <f t="shared" si="80"/>
        <v>0.55424542530089294</v>
      </c>
      <c r="AM361" s="1">
        <f t="shared" si="81"/>
        <v>20.274567696243224</v>
      </c>
      <c r="AN361" s="5">
        <f t="shared" si="82"/>
        <v>411.05809526954926</v>
      </c>
      <c r="AO361" s="5"/>
    </row>
    <row r="362" spans="18:41" x14ac:dyDescent="0.2">
      <c r="R362">
        <v>33.700176162857531</v>
      </c>
      <c r="S362">
        <v>195.37584614120101</v>
      </c>
      <c r="T362">
        <v>500</v>
      </c>
      <c r="V362" s="1">
        <f>(8.314*T362/S362)*(1+(V$11+$V$12/$T362+$V$13/($T362^2))/S362+(V$14+$V$15/$T362+$V$16/($T362^2))/(S362^2) + (W$11+$W$12/$T362+$W$13/($T362^2))/(S362^3)  )</f>
        <v>56.222949334511981</v>
      </c>
      <c r="W362" s="1">
        <f>(ABS(V362-$R362)/$R362)</f>
        <v>0.66832805451259936</v>
      </c>
      <c r="X362" s="1">
        <f t="shared" si="70"/>
        <v>22.52277317165445</v>
      </c>
      <c r="Y362" s="5">
        <f>(V362-R362)^2</f>
        <v>507.27531134179742</v>
      </c>
      <c r="Z362" s="5"/>
      <c r="AA362" s="1">
        <f t="shared" si="71"/>
        <v>38.431969443482082</v>
      </c>
      <c r="AB362" s="1">
        <f t="shared" si="72"/>
        <v>0.14040856219142472</v>
      </c>
      <c r="AC362" s="1">
        <f t="shared" si="73"/>
        <v>4.7317932806245508</v>
      </c>
      <c r="AD362" s="5">
        <f t="shared" si="74"/>
        <v>22.389867650563648</v>
      </c>
      <c r="AE362" s="5"/>
      <c r="AF362" s="1">
        <f t="shared" si="75"/>
        <v>60.121387302127644</v>
      </c>
      <c r="AG362" s="1">
        <f t="shared" si="76"/>
        <v>0.78400810166654589</v>
      </c>
      <c r="AH362" s="1">
        <f t="shared" si="77"/>
        <v>26.421211139270113</v>
      </c>
      <c r="AI362" s="5">
        <f t="shared" si="78"/>
        <v>698.08039806589113</v>
      </c>
      <c r="AJ362" s="5"/>
      <c r="AK362" s="1">
        <f t="shared" si="79"/>
        <v>59.615998241084071</v>
      </c>
      <c r="AL362" s="1">
        <f t="shared" si="80"/>
        <v>0.76901147201685927</v>
      </c>
      <c r="AM362" s="1">
        <f t="shared" si="81"/>
        <v>25.91582207822654</v>
      </c>
      <c r="AN362" s="5">
        <f t="shared" si="82"/>
        <v>671.62983399029417</v>
      </c>
      <c r="AO362" s="5"/>
    </row>
    <row r="363" spans="18:41" x14ac:dyDescent="0.2">
      <c r="R363">
        <v>35.373242562778003</v>
      </c>
      <c r="S363">
        <v>191.33277963303175</v>
      </c>
      <c r="T363">
        <v>500</v>
      </c>
      <c r="V363" s="1">
        <f>(8.314*T363/S363)*(1+(V$11+$V$12/$T363+$V$13/($T363^2))/S363+(V$14+$V$15/$T363+$V$16/($T363^2))/(S363^2) + (W$11+$W$12/$T363+$W$13/($T363^2))/(S363^3)  )</f>
        <v>58.183730452514396</v>
      </c>
      <c r="W363" s="1">
        <f>(ABS(V363-$R363)/$R363)</f>
        <v>0.64485148199953413</v>
      </c>
      <c r="X363" s="1">
        <f t="shared" si="70"/>
        <v>22.810487889736393</v>
      </c>
      <c r="Y363" s="5">
        <f>(V363-R363)^2</f>
        <v>520.31835776781065</v>
      </c>
      <c r="Z363" s="5"/>
      <c r="AA363" s="1">
        <f t="shared" si="71"/>
        <v>39.740411020459334</v>
      </c>
      <c r="AB363" s="1">
        <f t="shared" si="72"/>
        <v>0.12345965880653377</v>
      </c>
      <c r="AC363" s="1">
        <f t="shared" si="73"/>
        <v>4.3671684576813306</v>
      </c>
      <c r="AD363" s="5">
        <f t="shared" si="74"/>
        <v>19.072160337766732</v>
      </c>
      <c r="AE363" s="5"/>
      <c r="AF363" s="1">
        <f t="shared" si="75"/>
        <v>62.18905480905233</v>
      </c>
      <c r="AG363" s="1">
        <f t="shared" si="76"/>
        <v>0.75808182409863789</v>
      </c>
      <c r="AH363" s="1">
        <f t="shared" si="77"/>
        <v>26.815812246274326</v>
      </c>
      <c r="AI363" s="5">
        <f t="shared" si="78"/>
        <v>719.08778642743619</v>
      </c>
      <c r="AJ363" s="5"/>
      <c r="AK363" s="1">
        <f t="shared" si="79"/>
        <v>61.563263824044206</v>
      </c>
      <c r="AL363" s="1">
        <f t="shared" si="80"/>
        <v>0.74039074067880406</v>
      </c>
      <c r="AM363" s="1">
        <f t="shared" si="81"/>
        <v>26.190021261266203</v>
      </c>
      <c r="AN363" s="5">
        <f t="shared" si="82"/>
        <v>685.91721366557579</v>
      </c>
      <c r="AO363" s="5"/>
    </row>
    <row r="364" spans="18:41" x14ac:dyDescent="0.2">
      <c r="R364">
        <v>45.395070087254958</v>
      </c>
      <c r="S364">
        <v>188.73363795044875</v>
      </c>
      <c r="T364">
        <v>500</v>
      </c>
      <c r="V364" s="1">
        <f>(8.314*T364/S364)*(1+(V$11+$V$12/$T364+$V$13/($T364^2))/S364+(V$14+$V$15/$T364+$V$16/($T364^2))/(S364^2) + (W$11+$W$12/$T364+$W$13/($T364^2))/(S364^3)  )</f>
        <v>59.507710640680862</v>
      </c>
      <c r="W364" s="1">
        <f>(ABS(V364-$R364)/$R364)</f>
        <v>0.31088487199820725</v>
      </c>
      <c r="X364" s="1">
        <f t="shared" si="70"/>
        <v>14.112640553425905</v>
      </c>
      <c r="Y364" s="5">
        <f>(V364-R364)^2</f>
        <v>199.16662339020144</v>
      </c>
      <c r="Z364" s="5"/>
      <c r="AA364" s="1">
        <f t="shared" si="71"/>
        <v>40.626549218583875</v>
      </c>
      <c r="AB364" s="1">
        <f t="shared" si="72"/>
        <v>0.10504490596677996</v>
      </c>
      <c r="AC364" s="1">
        <f t="shared" si="73"/>
        <v>4.7685208686710823</v>
      </c>
      <c r="AD364" s="5">
        <f t="shared" si="74"/>
        <v>22.738791274951613</v>
      </c>
      <c r="AE364" s="5"/>
      <c r="AF364" s="1">
        <f t="shared" si="75"/>
        <v>63.583573286698027</v>
      </c>
      <c r="AG364" s="1">
        <f t="shared" si="76"/>
        <v>0.40067133202972283</v>
      </c>
      <c r="AH364" s="1">
        <f t="shared" si="77"/>
        <v>18.188503199443069</v>
      </c>
      <c r="AI364" s="5">
        <f t="shared" si="78"/>
        <v>330.82164863615077</v>
      </c>
      <c r="AJ364" s="5"/>
      <c r="AK364" s="1">
        <f t="shared" si="79"/>
        <v>62.873224974859426</v>
      </c>
      <c r="AL364" s="1">
        <f t="shared" si="80"/>
        <v>0.38502319423693554</v>
      </c>
      <c r="AM364" s="1">
        <f t="shared" si="81"/>
        <v>17.478154887604468</v>
      </c>
      <c r="AN364" s="5">
        <f t="shared" si="82"/>
        <v>305.48589827509198</v>
      </c>
      <c r="AO364" s="5"/>
    </row>
    <row r="365" spans="18:41" x14ac:dyDescent="0.2">
      <c r="R365">
        <v>45.043023337053043</v>
      </c>
      <c r="S365">
        <v>187.41475928180785</v>
      </c>
      <c r="T365">
        <v>500</v>
      </c>
      <c r="V365" s="1">
        <f>(8.314*T365/S365)*(1+(V$11+$V$12/$T365+$V$13/($T365^2))/S365+(V$14+$V$15/$T365+$V$16/($T365^2))/(S365^2) + (W$11+$W$12/$T365+$W$13/($T365^2))/(S365^3)  )</f>
        <v>60.199613498607796</v>
      </c>
      <c r="W365" s="1">
        <f>(ABS(V365-$R365)/$R365)</f>
        <v>0.3364914039659217</v>
      </c>
      <c r="X365" s="1">
        <f t="shared" si="70"/>
        <v>15.156590161554753</v>
      </c>
      <c r="Y365" s="5">
        <f>(V365-R365)^2</f>
        <v>229.72222532533834</v>
      </c>
      <c r="Z365" s="5"/>
      <c r="AA365" s="1">
        <f t="shared" si="71"/>
        <v>41.090501164099493</v>
      </c>
      <c r="AB365" s="1">
        <f t="shared" si="72"/>
        <v>8.7749930624708941E-2</v>
      </c>
      <c r="AC365" s="1">
        <f t="shared" si="73"/>
        <v>3.9525221729535502</v>
      </c>
      <c r="AD365" s="5">
        <f t="shared" si="74"/>
        <v>15.622431527689454</v>
      </c>
      <c r="AE365" s="5"/>
      <c r="AF365" s="1">
        <f t="shared" si="75"/>
        <v>64.311819201080382</v>
      </c>
      <c r="AG365" s="1">
        <f t="shared" si="76"/>
        <v>0.42778646805834075</v>
      </c>
      <c r="AH365" s="1">
        <f t="shared" si="77"/>
        <v>19.268795864027339</v>
      </c>
      <c r="AI365" s="5">
        <f t="shared" si="78"/>
        <v>371.28649404955712</v>
      </c>
      <c r="AJ365" s="5"/>
      <c r="AK365" s="1">
        <f t="shared" si="79"/>
        <v>63.556254980903148</v>
      </c>
      <c r="AL365" s="1">
        <f t="shared" si="80"/>
        <v>0.41101218950862145</v>
      </c>
      <c r="AM365" s="1">
        <f t="shared" si="81"/>
        <v>18.513231643850105</v>
      </c>
      <c r="AN365" s="5">
        <f t="shared" si="82"/>
        <v>342.73974589885285</v>
      </c>
      <c r="AO365" s="5"/>
    </row>
    <row r="366" spans="18:41" x14ac:dyDescent="0.2">
      <c r="R366">
        <v>42.145851349186138</v>
      </c>
      <c r="S366">
        <v>171.16594602605869</v>
      </c>
      <c r="T366">
        <v>500</v>
      </c>
      <c r="V366" s="1">
        <f>(8.314*T366/S366)*(1+(V$11+$V$12/$T366+$V$13/($T366^2))/S366+(V$14+$V$15/$T366+$V$16/($T366^2))/(S366^2) + (W$11+$W$12/$T366+$W$13/($T366^2))/(S366^3)  )</f>
        <v>70.012827413735835</v>
      </c>
      <c r="W366" s="1">
        <f>(ABS(V366-$R366)/$R366)</f>
        <v>0.6612033016883837</v>
      </c>
      <c r="X366" s="1">
        <f t="shared" si="70"/>
        <v>27.866976064549696</v>
      </c>
      <c r="Y366" s="5">
        <f>(V366-R366)^2</f>
        <v>776.56835498218572</v>
      </c>
      <c r="Z366" s="5"/>
      <c r="AA366" s="1">
        <f t="shared" si="71"/>
        <v>47.73731513717172</v>
      </c>
      <c r="AB366" s="1">
        <f t="shared" si="72"/>
        <v>0.13266937572714513</v>
      </c>
      <c r="AC366" s="1">
        <f t="shared" si="73"/>
        <v>5.5914637879855817</v>
      </c>
      <c r="AD366" s="5">
        <f t="shared" si="74"/>
        <v>31.26446729235407</v>
      </c>
      <c r="AE366" s="5"/>
      <c r="AF366" s="1">
        <f t="shared" si="75"/>
        <v>74.603127460744076</v>
      </c>
      <c r="AG366" s="1">
        <f t="shared" si="76"/>
        <v>0.77011793741318524</v>
      </c>
      <c r="AH366" s="1">
        <f t="shared" si="77"/>
        <v>32.457276111557938</v>
      </c>
      <c r="AI366" s="5">
        <f t="shared" si="78"/>
        <v>1053.4747725819095</v>
      </c>
      <c r="AJ366" s="5"/>
      <c r="AK366" s="1">
        <f t="shared" si="79"/>
        <v>73.134199243638477</v>
      </c>
      <c r="AL366" s="1">
        <f t="shared" si="80"/>
        <v>0.73526448991878635</v>
      </c>
      <c r="AM366" s="1">
        <f t="shared" si="81"/>
        <v>30.988347894452339</v>
      </c>
      <c r="AN366" s="5">
        <f t="shared" si="82"/>
        <v>960.27770522760875</v>
      </c>
      <c r="AO366" s="5"/>
    </row>
    <row r="367" spans="18:41" x14ac:dyDescent="0.2">
      <c r="R367">
        <v>42.869601331975538</v>
      </c>
      <c r="S367">
        <v>166.76783009582687</v>
      </c>
      <c r="T367">
        <v>500</v>
      </c>
      <c r="V367" s="1">
        <f>(8.314*T367/S367)*(1+(V$11+$V$12/$T367+$V$13/($T367^2))/S367+(V$14+$V$15/$T367+$V$16/($T367^2))/(S367^2) + (W$11+$W$12/$T367+$W$13/($T367^2))/(S367^3)  )</f>
        <v>73.153495619034274</v>
      </c>
      <c r="W367" s="1">
        <f>(ABS(V367-$R367)/$R367)</f>
        <v>0.70641884566513602</v>
      </c>
      <c r="X367" s="1">
        <f t="shared" si="70"/>
        <v>30.283894287058736</v>
      </c>
      <c r="Y367" s="5">
        <f>(V367-R367)^2</f>
        <v>917.11425318974875</v>
      </c>
      <c r="Z367" s="5"/>
      <c r="AA367" s="1">
        <f t="shared" si="71"/>
        <v>49.891910786880892</v>
      </c>
      <c r="AB367" s="1">
        <f t="shared" si="72"/>
        <v>0.16380626916788146</v>
      </c>
      <c r="AC367" s="1">
        <f t="shared" si="73"/>
        <v>7.0223094549053542</v>
      </c>
      <c r="AD367" s="5">
        <f t="shared" si="74"/>
        <v>49.312830080453132</v>
      </c>
      <c r="AE367" s="5"/>
      <c r="AF367" s="1">
        <f t="shared" si="75"/>
        <v>77.882567412527109</v>
      </c>
      <c r="AG367" s="1">
        <f t="shared" si="76"/>
        <v>0.81673178645671551</v>
      </c>
      <c r="AH367" s="1">
        <f t="shared" si="77"/>
        <v>35.012966080551571</v>
      </c>
      <c r="AI367" s="5">
        <f t="shared" si="78"/>
        <v>1225.907793757855</v>
      </c>
      <c r="AJ367" s="5"/>
      <c r="AK367" s="1">
        <f t="shared" si="79"/>
        <v>76.158549647500152</v>
      </c>
      <c r="AL367" s="1">
        <f t="shared" si="80"/>
        <v>0.7765163957961766</v>
      </c>
      <c r="AM367" s="1">
        <f t="shared" si="81"/>
        <v>33.288948315524614</v>
      </c>
      <c r="AN367" s="5">
        <f t="shared" si="82"/>
        <v>1108.154079953669</v>
      </c>
      <c r="AO367" s="5"/>
    </row>
    <row r="368" spans="18:41" x14ac:dyDescent="0.2">
      <c r="R368">
        <v>54.320989393720275</v>
      </c>
      <c r="S368">
        <v>166.05709933951744</v>
      </c>
      <c r="T368">
        <v>500</v>
      </c>
      <c r="V368" s="1">
        <f>(8.314*T368/S368)*(1+(V$11+$V$12/$T368+$V$13/($T368^2))/S368+(V$14+$V$15/$T368+$V$16/($T368^2))/(S368^2) + (W$11+$W$12/$T368+$W$13/($T368^2))/(S368^3)  )</f>
        <v>73.683818316031022</v>
      </c>
      <c r="W368" s="1">
        <f>(ABS(V368-$R368)/$R368)</f>
        <v>0.35645206647412736</v>
      </c>
      <c r="X368" s="1">
        <f t="shared" si="70"/>
        <v>19.362828922310747</v>
      </c>
      <c r="Y368" s="5">
        <f>(V368-R368)^2</f>
        <v>374.91914387467358</v>
      </c>
      <c r="Z368" s="5"/>
      <c r="AA368" s="1">
        <f t="shared" si="71"/>
        <v>50.257073629099523</v>
      </c>
      <c r="AB368" s="1">
        <f t="shared" si="72"/>
        <v>7.4812992362222275E-2</v>
      </c>
      <c r="AC368" s="1">
        <f t="shared" si="73"/>
        <v>4.0639157646207522</v>
      </c>
      <c r="AD368" s="5">
        <f t="shared" si="74"/>
        <v>16.515411341933074</v>
      </c>
      <c r="AE368" s="5"/>
      <c r="AF368" s="1">
        <f t="shared" si="75"/>
        <v>78.435665594187157</v>
      </c>
      <c r="AG368" s="1">
        <f t="shared" si="76"/>
        <v>0.44392925220273388</v>
      </c>
      <c r="AH368" s="1">
        <f t="shared" si="77"/>
        <v>24.114676200466882</v>
      </c>
      <c r="AI368" s="5">
        <f t="shared" si="78"/>
        <v>581.51760825336385</v>
      </c>
      <c r="AJ368" s="5"/>
      <c r="AK368" s="1">
        <f t="shared" si="79"/>
        <v>76.667367789088985</v>
      </c>
      <c r="AL368" s="1">
        <f t="shared" si="80"/>
        <v>0.41137649819669964</v>
      </c>
      <c r="AM368" s="1">
        <f t="shared" si="81"/>
        <v>22.34637839536871</v>
      </c>
      <c r="AN368" s="5">
        <f t="shared" si="82"/>
        <v>499.36062738900142</v>
      </c>
      <c r="AO368" s="5"/>
    </row>
    <row r="369" spans="18:41" x14ac:dyDescent="0.2">
      <c r="R369">
        <v>54.901723236382843</v>
      </c>
      <c r="S369">
        <v>163.54517634749595</v>
      </c>
      <c r="T369">
        <v>500</v>
      </c>
      <c r="V369" s="1">
        <f>(8.314*T369/S369)*(1+(V$11+$V$12/$T369+$V$13/($T369^2))/S369+(V$14+$V$15/$T369+$V$16/($T369^2))/(S369^2) + (W$11+$W$12/$T369+$W$13/($T369^2))/(S369^3)  )</f>
        <v>75.612195393196941</v>
      </c>
      <c r="W369" s="1">
        <f>(ABS(V369-$R369)/$R369)</f>
        <v>0.37722808931959839</v>
      </c>
      <c r="X369" s="1">
        <f t="shared" si="70"/>
        <v>20.710472156814099</v>
      </c>
      <c r="Y369" s="5">
        <f>(V369-R369)^2</f>
        <v>428.92365695817205</v>
      </c>
      <c r="Z369" s="5"/>
      <c r="AA369" s="1">
        <f t="shared" si="71"/>
        <v>51.588194964947675</v>
      </c>
      <c r="AB369" s="1">
        <f t="shared" si="72"/>
        <v>6.0353811795097245E-2</v>
      </c>
      <c r="AC369" s="1">
        <f t="shared" si="73"/>
        <v>3.3135282714351675</v>
      </c>
      <c r="AD369" s="5">
        <f t="shared" si="74"/>
        <v>10.979469605600128</v>
      </c>
      <c r="AE369" s="5"/>
      <c r="AF369" s="1">
        <f t="shared" si="75"/>
        <v>80.44528441326527</v>
      </c>
      <c r="AG369" s="1">
        <f t="shared" si="76"/>
        <v>0.46525973450601921</v>
      </c>
      <c r="AH369" s="1">
        <f t="shared" si="77"/>
        <v>25.543561176882427</v>
      </c>
      <c r="AI369" s="5">
        <f t="shared" si="78"/>
        <v>652.47351759713513</v>
      </c>
      <c r="AJ369" s="5"/>
      <c r="AK369" s="1">
        <f t="shared" si="79"/>
        <v>78.513107966875353</v>
      </c>
      <c r="AL369" s="1">
        <f t="shared" si="80"/>
        <v>0.43006636838760415</v>
      </c>
      <c r="AM369" s="1">
        <f t="shared" si="81"/>
        <v>23.61138473049251</v>
      </c>
      <c r="AN369" s="5">
        <f t="shared" si="82"/>
        <v>557.49748889133491</v>
      </c>
      <c r="AO369" s="5"/>
    </row>
    <row r="370" spans="18:41" x14ac:dyDescent="0.2">
      <c r="R370">
        <v>51.791779981901783</v>
      </c>
      <c r="S370">
        <v>154.2220620431099</v>
      </c>
      <c r="T370">
        <v>500</v>
      </c>
      <c r="V370" s="1">
        <f>(8.314*T370/S370)*(1+(V$11+$V$12/$T370+$V$13/($T370^2))/S370+(V$14+$V$15/$T370+$V$16/($T370^2))/(S370^2) + (W$11+$W$12/$T370+$W$13/($T370^2))/(S370^3)  )</f>
        <v>83.590123539630312</v>
      </c>
      <c r="W370" s="1">
        <f>(ABS(V370-$R370)/$R370)</f>
        <v>0.61396506489717484</v>
      </c>
      <c r="X370" s="1">
        <f t="shared" si="70"/>
        <v>31.798343557728529</v>
      </c>
      <c r="Y370" s="5">
        <f>(V370-R370)^2</f>
        <v>1011.1346530153354</v>
      </c>
      <c r="Z370" s="5"/>
      <c r="AA370" s="1">
        <f t="shared" si="71"/>
        <v>57.15094018032611</v>
      </c>
      <c r="AB370" s="1">
        <f t="shared" si="72"/>
        <v>0.10347511130718122</v>
      </c>
      <c r="AC370" s="1">
        <f t="shared" si="73"/>
        <v>5.3591601984243269</v>
      </c>
      <c r="AD370" s="5">
        <f t="shared" si="74"/>
        <v>28.72059803237547</v>
      </c>
      <c r="AE370" s="5"/>
      <c r="AF370" s="1">
        <f t="shared" si="75"/>
        <v>88.733836586453236</v>
      </c>
      <c r="AG370" s="1">
        <f t="shared" si="76"/>
        <v>0.71328030466341485</v>
      </c>
      <c r="AH370" s="1">
        <f t="shared" si="77"/>
        <v>36.942056604551453</v>
      </c>
      <c r="AI370" s="5">
        <f t="shared" si="78"/>
        <v>1364.7155461738837</v>
      </c>
      <c r="AJ370" s="5"/>
      <c r="AK370" s="1">
        <f t="shared" si="79"/>
        <v>86.078046568650279</v>
      </c>
      <c r="AL370" s="1">
        <f t="shared" si="80"/>
        <v>0.66200208988240128</v>
      </c>
      <c r="AM370" s="1">
        <f t="shared" si="81"/>
        <v>34.286266586748496</v>
      </c>
      <c r="AN370" s="5">
        <f t="shared" si="82"/>
        <v>1175.5480764575864</v>
      </c>
      <c r="AO370" s="5"/>
    </row>
    <row r="371" spans="18:41" x14ac:dyDescent="0.2">
      <c r="R371">
        <v>71.019639117757407</v>
      </c>
      <c r="S371">
        <v>151.60879419242744</v>
      </c>
      <c r="T371">
        <v>500</v>
      </c>
      <c r="V371" s="1">
        <f>(8.314*T371/S371)*(1+(V$11+$V$12/$T371+$V$13/($T371^2))/S371+(V$14+$V$15/$T371+$V$16/($T371^2))/(S371^2) + (W$11+$W$12/$T371+$W$13/($T371^2))/(S371^3)  )</f>
        <v>86.089275202581234</v>
      </c>
      <c r="W371" s="1">
        <f>(ABS(V371-$R371)/$R371)</f>
        <v>0.21218970234186796</v>
      </c>
      <c r="X371" s="1">
        <f t="shared" si="70"/>
        <v>15.069636084823827</v>
      </c>
      <c r="Y371" s="5">
        <f>(V371-R371)^2</f>
        <v>227.0939317290244</v>
      </c>
      <c r="Z371" s="5"/>
      <c r="AA371" s="1">
        <f t="shared" si="71"/>
        <v>58.912172509315234</v>
      </c>
      <c r="AB371" s="1">
        <f t="shared" si="72"/>
        <v>0.17048054254917894</v>
      </c>
      <c r="AC371" s="1">
        <f t="shared" si="73"/>
        <v>12.107466608442174</v>
      </c>
      <c r="AD371" s="5">
        <f t="shared" si="74"/>
        <v>146.59074767454223</v>
      </c>
      <c r="AE371" s="5"/>
      <c r="AF371" s="1">
        <f t="shared" si="75"/>
        <v>91.322154147397882</v>
      </c>
      <c r="AG371" s="1">
        <f t="shared" si="76"/>
        <v>0.28587184167434232</v>
      </c>
      <c r="AH371" s="1">
        <f t="shared" si="77"/>
        <v>20.302515029640475</v>
      </c>
      <c r="AI371" s="5">
        <f t="shared" si="78"/>
        <v>412.19211652877738</v>
      </c>
      <c r="AJ371" s="5"/>
      <c r="AK371" s="1">
        <f t="shared" si="79"/>
        <v>88.42537973320583</v>
      </c>
      <c r="AL371" s="1">
        <f t="shared" si="80"/>
        <v>0.24508348439490135</v>
      </c>
      <c r="AM371" s="1">
        <f t="shared" si="81"/>
        <v>17.405740615448423</v>
      </c>
      <c r="AN371" s="5">
        <f t="shared" si="82"/>
        <v>302.95980637227086</v>
      </c>
      <c r="AO371" s="5"/>
    </row>
    <row r="372" spans="18:41" x14ac:dyDescent="0.2">
      <c r="R372">
        <v>55.382854163402151</v>
      </c>
      <c r="S372">
        <v>150.59060568374534</v>
      </c>
      <c r="T372">
        <v>500</v>
      </c>
      <c r="V372" s="1">
        <f>(8.314*T372/S372)*(1+(V$11+$V$12/$T372+$V$13/($T372^2))/S372+(V$14+$V$15/$T372+$V$16/($T372^2))/(S372^2) + (W$11+$W$12/$T372+$W$13/($T372^2))/(S372^3)  )</f>
        <v>87.097913189862425</v>
      </c>
      <c r="W372" s="1">
        <f>(ABS(V372-$R372)/$R372)</f>
        <v>0.57265122040998162</v>
      </c>
      <c r="X372" s="1">
        <f t="shared" si="70"/>
        <v>31.715059026460274</v>
      </c>
      <c r="Y372" s="5">
        <f>(V372-R372)^2</f>
        <v>1005.8449690518593</v>
      </c>
      <c r="Z372" s="5"/>
      <c r="AA372" s="1">
        <f t="shared" si="71"/>
        <v>59.625528963876448</v>
      </c>
      <c r="AB372" s="1">
        <f t="shared" si="72"/>
        <v>7.6606286630816561E-2</v>
      </c>
      <c r="AC372" s="1">
        <f t="shared" si="73"/>
        <v>4.2426748004742976</v>
      </c>
      <c r="AD372" s="5">
        <f t="shared" si="74"/>
        <v>18.000289462579619</v>
      </c>
      <c r="AE372" s="5"/>
      <c r="AF372" s="1">
        <f t="shared" si="75"/>
        <v>92.365716426589458</v>
      </c>
      <c r="AG372" s="1">
        <f t="shared" si="76"/>
        <v>0.66776735908324059</v>
      </c>
      <c r="AH372" s="1">
        <f t="shared" si="77"/>
        <v>36.982862263187307</v>
      </c>
      <c r="AI372" s="5">
        <f t="shared" si="78"/>
        <v>1367.7321011778838</v>
      </c>
      <c r="AJ372" s="5"/>
      <c r="AK372" s="1">
        <f t="shared" si="79"/>
        <v>89.36984645822325</v>
      </c>
      <c r="AL372" s="1">
        <f t="shared" si="80"/>
        <v>0.6136735422581423</v>
      </c>
      <c r="AM372" s="1">
        <f t="shared" si="81"/>
        <v>33.9869922948211</v>
      </c>
      <c r="AN372" s="5">
        <f t="shared" si="82"/>
        <v>1155.1156452482287</v>
      </c>
      <c r="AO372" s="5"/>
    </row>
    <row r="373" spans="18:41" x14ac:dyDescent="0.2">
      <c r="R373">
        <v>72.431650610857105</v>
      </c>
      <c r="S373">
        <v>145.75288749663633</v>
      </c>
      <c r="T373">
        <v>500</v>
      </c>
      <c r="V373" s="1">
        <f>(8.314*T373/S373)*(1+(V$11+$V$12/$T373+$V$13/($T373^2))/S373+(V$14+$V$15/$T373+$V$16/($T373^2))/(S373^2) + (W$11+$W$12/$T373+$W$13/($T373^2))/(S373^3)  )</f>
        <v>92.179604470008428</v>
      </c>
      <c r="W373" s="1">
        <f>(ABS(V373-$R373)/$R373)</f>
        <v>0.2726426043394794</v>
      </c>
      <c r="X373" s="1">
        <f t="shared" si="70"/>
        <v>19.747953859151323</v>
      </c>
      <c r="Y373" s="5">
        <f>(V373-R373)^2</f>
        <v>389.98168162316966</v>
      </c>
      <c r="Z373" s="5"/>
      <c r="AA373" s="1">
        <f t="shared" si="71"/>
        <v>63.241782941370495</v>
      </c>
      <c r="AB373" s="1">
        <f t="shared" si="72"/>
        <v>0.1268764081997753</v>
      </c>
      <c r="AC373" s="1">
        <f t="shared" si="73"/>
        <v>9.1898676694866097</v>
      </c>
      <c r="AD373" s="5">
        <f t="shared" si="74"/>
        <v>84.453667782675254</v>
      </c>
      <c r="AE373" s="5"/>
      <c r="AF373" s="1">
        <f t="shared" si="75"/>
        <v>97.614310159321221</v>
      </c>
      <c r="AG373" s="1">
        <f t="shared" si="76"/>
        <v>0.34767479873901114</v>
      </c>
      <c r="AH373" s="1">
        <f t="shared" si="77"/>
        <v>25.182659548464116</v>
      </c>
      <c r="AI373" s="5">
        <f t="shared" si="78"/>
        <v>634.16634193385096</v>
      </c>
      <c r="AJ373" s="5"/>
      <c r="AK373" s="1">
        <f t="shared" si="79"/>
        <v>94.103719390244478</v>
      </c>
      <c r="AL373" s="1">
        <f t="shared" si="80"/>
        <v>0.29920716422468013</v>
      </c>
      <c r="AM373" s="1">
        <f t="shared" si="81"/>
        <v>21.672068779387374</v>
      </c>
      <c r="AN373" s="5">
        <f t="shared" si="82"/>
        <v>469.67856517849691</v>
      </c>
      <c r="AO373" s="5"/>
    </row>
    <row r="374" spans="18:41" x14ac:dyDescent="0.2">
      <c r="R374">
        <v>60.942695075935774</v>
      </c>
      <c r="S374">
        <v>140.32181580266052</v>
      </c>
      <c r="T374">
        <v>500</v>
      </c>
      <c r="V374" s="1">
        <f>(8.314*T374/S374)*(1+(V$11+$V$12/$T374+$V$13/($T374^2))/S374+(V$14+$V$15/$T374+$V$16/($T374^2))/(S374^2) + (W$11+$W$12/$T374+$W$13/($T374^2))/(S374^3)  )</f>
        <v>98.519379698170596</v>
      </c>
      <c r="W374" s="1">
        <f>(ABS(V374-$R374)/$R374)</f>
        <v>0.61659046380232363</v>
      </c>
      <c r="X374" s="1">
        <f t="shared" si="70"/>
        <v>37.576684622234822</v>
      </c>
      <c r="Y374" s="5">
        <f>(V374-R374)^2</f>
        <v>1412.007227198899</v>
      </c>
      <c r="Z374" s="5"/>
      <c r="AA374" s="1">
        <f t="shared" si="71"/>
        <v>67.805393420811825</v>
      </c>
      <c r="AB374" s="1">
        <f t="shared" si="72"/>
        <v>0.11260903930036235</v>
      </c>
      <c r="AC374" s="1">
        <f t="shared" si="73"/>
        <v>6.8626983448760512</v>
      </c>
      <c r="AD374" s="5">
        <f t="shared" si="74"/>
        <v>47.096628572764494</v>
      </c>
      <c r="AE374" s="5"/>
      <c r="AF374" s="1">
        <f t="shared" si="75"/>
        <v>104.14192790334295</v>
      </c>
      <c r="AG374" s="1">
        <f t="shared" si="76"/>
        <v>0.7088500561647314</v>
      </c>
      <c r="AH374" s="1">
        <f t="shared" si="77"/>
        <v>43.199232827407172</v>
      </c>
      <c r="AI374" s="5">
        <f t="shared" si="78"/>
        <v>1866.1737168765335</v>
      </c>
      <c r="AJ374" s="5"/>
      <c r="AK374" s="1">
        <f t="shared" si="79"/>
        <v>99.954953559542403</v>
      </c>
      <c r="AL374" s="1">
        <f t="shared" si="80"/>
        <v>0.640146590743921</v>
      </c>
      <c r="AM374" s="1">
        <f t="shared" si="81"/>
        <v>39.01225848360663</v>
      </c>
      <c r="AN374" s="5">
        <f t="shared" si="82"/>
        <v>1521.9563119917375</v>
      </c>
      <c r="AO374" s="5"/>
    </row>
    <row r="375" spans="18:41" x14ac:dyDescent="0.2">
      <c r="R375">
        <v>86.527769772044621</v>
      </c>
      <c r="S375">
        <v>138.77321664345516</v>
      </c>
      <c r="T375">
        <v>500</v>
      </c>
      <c r="V375" s="1">
        <f>(8.314*T375/S375)*(1+(V$11+$V$12/$T375+$V$13/($T375^2))/S375+(V$14+$V$15/$T375+$V$16/($T375^2))/(S375^2) + (W$11+$W$12/$T375+$W$13/($T375^2))/(S375^3)  )</f>
        <v>100.46501962484921</v>
      </c>
      <c r="W375" s="1">
        <f>(ABS(V375-$R375)/$R375)</f>
        <v>0.16107256536857406</v>
      </c>
      <c r="X375" s="1">
        <f t="shared" si="70"/>
        <v>13.937249852804584</v>
      </c>
      <c r="Y375" s="5">
        <f>(V375-R375)^2</f>
        <v>194.24693345950141</v>
      </c>
      <c r="Z375" s="5"/>
      <c r="AA375" s="1">
        <f t="shared" si="71"/>
        <v>69.217513979267011</v>
      </c>
      <c r="AB375" s="1">
        <f t="shared" si="72"/>
        <v>0.20005433906803646</v>
      </c>
      <c r="AC375" s="1">
        <f t="shared" si="73"/>
        <v>17.31025579277761</v>
      </c>
      <c r="AD375" s="5">
        <f t="shared" si="74"/>
        <v>299.6449556113908</v>
      </c>
      <c r="AE375" s="5"/>
      <c r="AF375" s="1">
        <f t="shared" si="75"/>
        <v>106.14086516435167</v>
      </c>
      <c r="AG375" s="1">
        <f t="shared" si="76"/>
        <v>0.22666821812208132</v>
      </c>
      <c r="AH375" s="1">
        <f t="shared" si="77"/>
        <v>19.613095392307045</v>
      </c>
      <c r="AI375" s="5">
        <f t="shared" si="78"/>
        <v>384.67351086773584</v>
      </c>
      <c r="AJ375" s="5"/>
      <c r="AK375" s="1">
        <f t="shared" si="79"/>
        <v>101.73913467420391</v>
      </c>
      <c r="AL375" s="1">
        <f t="shared" si="80"/>
        <v>0.17579749185993437</v>
      </c>
      <c r="AM375" s="1">
        <f t="shared" si="81"/>
        <v>15.211364902159289</v>
      </c>
      <c r="AN375" s="5">
        <f t="shared" si="82"/>
        <v>231.38562218664347</v>
      </c>
      <c r="AO375" s="5"/>
    </row>
    <row r="376" spans="18:41" x14ac:dyDescent="0.2">
      <c r="R376">
        <v>81.254955019909616</v>
      </c>
      <c r="S376">
        <v>138.73490089999518</v>
      </c>
      <c r="T376">
        <v>500</v>
      </c>
      <c r="V376" s="1">
        <f>(8.314*T376/S376)*(1+(V$11+$V$12/$T376+$V$13/($T376^2))/S376+(V$14+$V$15/$T376+$V$16/($T376^2))/(S376^2) + (W$11+$W$12/$T376+$W$13/($T376^2))/(S376^3)  )</f>
        <v>100.51399060903766</v>
      </c>
      <c r="W376" s="1">
        <f>(ABS(V376-$R376)/$R376)</f>
        <v>0.23701982955266018</v>
      </c>
      <c r="X376" s="1">
        <f t="shared" si="70"/>
        <v>19.259035589128047</v>
      </c>
      <c r="Y376" s="5">
        <f>(V376-R376)^2</f>
        <v>370.91045182330066</v>
      </c>
      <c r="Z376" s="5"/>
      <c r="AA376" s="1">
        <f t="shared" si="71"/>
        <v>69.253126480224211</v>
      </c>
      <c r="AB376" s="1">
        <f t="shared" si="72"/>
        <v>0.14770580497822736</v>
      </c>
      <c r="AC376" s="1">
        <f t="shared" si="73"/>
        <v>12.001828539685405</v>
      </c>
      <c r="AD376" s="5">
        <f t="shared" si="74"/>
        <v>144.04388829600711</v>
      </c>
      <c r="AE376" s="5"/>
      <c r="AF376" s="1">
        <f t="shared" si="75"/>
        <v>106.19115195044708</v>
      </c>
      <c r="AG376" s="1">
        <f t="shared" si="76"/>
        <v>0.30688832360349511</v>
      </c>
      <c r="AH376" s="1">
        <f t="shared" si="77"/>
        <v>24.936196930537463</v>
      </c>
      <c r="AI376" s="5">
        <f t="shared" si="78"/>
        <v>621.81391735854595</v>
      </c>
      <c r="AJ376" s="5"/>
      <c r="AK376" s="1">
        <f t="shared" si="79"/>
        <v>101.78397424257082</v>
      </c>
      <c r="AL376" s="1">
        <f t="shared" si="80"/>
        <v>0.2526494441801248</v>
      </c>
      <c r="AM376" s="1">
        <f t="shared" si="81"/>
        <v>20.529019222661205</v>
      </c>
      <c r="AN376" s="5">
        <f t="shared" si="82"/>
        <v>421.44063024439328</v>
      </c>
      <c r="AO376" s="5"/>
    </row>
    <row r="377" spans="18:41" x14ac:dyDescent="0.2">
      <c r="R377">
        <v>64.657341351417358</v>
      </c>
      <c r="S377">
        <v>136.85126087640762</v>
      </c>
      <c r="T377">
        <v>500</v>
      </c>
      <c r="V377" s="1">
        <f>(8.314*T377/S377)*(1+(V$11+$V$12/$T377+$V$13/($T377^2))/S377+(V$14+$V$15/$T377+$V$16/($T377^2))/(S377^2) + (W$11+$W$12/$T377+$W$13/($T377^2))/(S377^3)  )</f>
        <v>102.97274963439374</v>
      </c>
      <c r="W377" s="1">
        <f>(ABS(V377-$R377)/$R377)</f>
        <v>0.59259176888714526</v>
      </c>
      <c r="X377" s="1">
        <f t="shared" si="70"/>
        <v>38.315408282976378</v>
      </c>
      <c r="Y377" s="5">
        <f>(V377-R377)^2</f>
        <v>1468.0705118911749</v>
      </c>
      <c r="Z377" s="5"/>
      <c r="AA377" s="1">
        <f t="shared" si="71"/>
        <v>71.0455872151813</v>
      </c>
      <c r="AB377" s="1">
        <f t="shared" si="72"/>
        <v>9.8801554939343395E-2</v>
      </c>
      <c r="AC377" s="1">
        <f t="shared" si="73"/>
        <v>6.3882458637639417</v>
      </c>
      <c r="AD377" s="5">
        <f t="shared" si="74"/>
        <v>40.809685215897112</v>
      </c>
      <c r="AE377" s="5"/>
      <c r="AF377" s="1">
        <f t="shared" si="75"/>
        <v>108.71437773906598</v>
      </c>
      <c r="AG377" s="1">
        <f t="shared" si="76"/>
        <v>0.68139263797123084</v>
      </c>
      <c r="AH377" s="1">
        <f t="shared" si="77"/>
        <v>44.057036387648623</v>
      </c>
      <c r="AI377" s="5">
        <f t="shared" si="78"/>
        <v>1941.0224552625948</v>
      </c>
      <c r="AJ377" s="5"/>
      <c r="AK377" s="1">
        <f t="shared" si="79"/>
        <v>104.03111131898565</v>
      </c>
      <c r="AL377" s="1">
        <f t="shared" si="80"/>
        <v>0.60896054716461334</v>
      </c>
      <c r="AM377" s="1">
        <f t="shared" si="81"/>
        <v>39.373769967568293</v>
      </c>
      <c r="AN377" s="5">
        <f t="shared" si="82"/>
        <v>1550.2937614589828</v>
      </c>
      <c r="AO377" s="5"/>
    </row>
    <row r="378" spans="18:41" x14ac:dyDescent="0.2">
      <c r="R378">
        <v>95.134842685369264</v>
      </c>
      <c r="S378">
        <v>130.46116369364657</v>
      </c>
      <c r="T378">
        <v>500</v>
      </c>
      <c r="V378" s="1">
        <f>(8.314*T378/S378)*(1+(V$11+$V$12/$T378+$V$13/($T378^2))/S378+(V$14+$V$15/$T378+$V$16/($T378^2))/(S378^2) + (W$11+$W$12/$T378+$W$13/($T378^2))/(S378^3)  )</f>
        <v>112.13200704473054</v>
      </c>
      <c r="W378" s="1">
        <f>(ABS(V378-$R378)/$R378)</f>
        <v>0.17866392458937932</v>
      </c>
      <c r="X378" s="1">
        <f t="shared" si="70"/>
        <v>16.997164359361278</v>
      </c>
      <c r="Y378" s="5">
        <f>(V378-R378)^2</f>
        <v>288.9035962591413</v>
      </c>
      <c r="Z378" s="5"/>
      <c r="AA378" s="1">
        <f t="shared" si="71"/>
        <v>77.798496459111817</v>
      </c>
      <c r="AB378" s="1">
        <f t="shared" si="72"/>
        <v>0.18222919949100411</v>
      </c>
      <c r="AC378" s="1">
        <f t="shared" si="73"/>
        <v>17.336346226257447</v>
      </c>
      <c r="AD378" s="5">
        <f t="shared" si="74"/>
        <v>300.54890047667084</v>
      </c>
      <c r="AE378" s="5"/>
      <c r="AF378" s="1">
        <f t="shared" si="75"/>
        <v>118.08721537870191</v>
      </c>
      <c r="AG378" s="1">
        <f t="shared" si="76"/>
        <v>0.24126147734580194</v>
      </c>
      <c r="AH378" s="1">
        <f t="shared" si="77"/>
        <v>22.952372693332649</v>
      </c>
      <c r="AI378" s="5">
        <f t="shared" si="78"/>
        <v>526.81141225364217</v>
      </c>
      <c r="AJ378" s="5"/>
      <c r="AK378" s="1">
        <f t="shared" si="79"/>
        <v>112.33299988718619</v>
      </c>
      <c r="AL378" s="1">
        <f t="shared" si="80"/>
        <v>0.1807766399393208</v>
      </c>
      <c r="AM378" s="1">
        <f t="shared" si="81"/>
        <v>17.198157201816926</v>
      </c>
      <c r="AN378" s="5">
        <f t="shared" si="82"/>
        <v>295.77661113840742</v>
      </c>
      <c r="AO378" s="5"/>
    </row>
    <row r="379" spans="18:41" x14ac:dyDescent="0.2">
      <c r="R379">
        <v>74.384489659317083</v>
      </c>
      <c r="S379">
        <v>128.62742224997487</v>
      </c>
      <c r="T379">
        <v>500</v>
      </c>
      <c r="V379" s="1">
        <f>(8.314*T379/S379)*(1+(V$11+$V$12/$T379+$V$13/($T379^2))/S379+(V$14+$V$15/$T379+$V$16/($T379^2))/(S379^2) + (W$11+$W$12/$T379+$W$13/($T379^2))/(S379^3)  )</f>
        <v>115.02032362463187</v>
      </c>
      <c r="W379" s="1">
        <f>(ABS(V379-$R379)/$R379)</f>
        <v>0.54629445132215027</v>
      </c>
      <c r="X379" s="1">
        <f t="shared" si="70"/>
        <v>40.635833965314788</v>
      </c>
      <c r="Y379" s="5">
        <f>(V379-R379)^2</f>
        <v>1651.271002056631</v>
      </c>
      <c r="Z379" s="5"/>
      <c r="AA379" s="1">
        <f t="shared" si="71"/>
        <v>79.952543821609936</v>
      </c>
      <c r="AB379" s="1">
        <f t="shared" si="72"/>
        <v>7.4855042869752655E-2</v>
      </c>
      <c r="AC379" s="1">
        <f t="shared" si="73"/>
        <v>5.568054162292853</v>
      </c>
      <c r="AD379" s="5">
        <f t="shared" si="74"/>
        <v>31.003227154226764</v>
      </c>
      <c r="AE379" s="5"/>
      <c r="AF379" s="1">
        <f t="shared" si="75"/>
        <v>121.03459177715872</v>
      </c>
      <c r="AG379" s="1">
        <f t="shared" si="76"/>
        <v>0.62714824463406726</v>
      </c>
      <c r="AH379" s="1">
        <f t="shared" si="77"/>
        <v>46.650102117841641</v>
      </c>
      <c r="AI379" s="5">
        <f t="shared" si="78"/>
        <v>2176.2320276050532</v>
      </c>
      <c r="AJ379" s="5"/>
      <c r="AK379" s="1">
        <f t="shared" si="79"/>
        <v>114.92964651720065</v>
      </c>
      <c r="AL379" s="1">
        <f t="shared" si="80"/>
        <v>0.54507541886193556</v>
      </c>
      <c r="AM379" s="1">
        <f t="shared" si="81"/>
        <v>40.545156857883569</v>
      </c>
      <c r="AN379" s="5">
        <f t="shared" si="82"/>
        <v>1643.9097446303831</v>
      </c>
      <c r="AO379" s="5"/>
    </row>
    <row r="380" spans="18:41" x14ac:dyDescent="0.2">
      <c r="R380">
        <v>79.351641594802359</v>
      </c>
      <c r="S380">
        <v>124.17783456142325</v>
      </c>
      <c r="T380">
        <v>500</v>
      </c>
      <c r="V380" s="1">
        <f>(8.314*T380/S380)*(1+(V$11+$V$12/$T380+$V$13/($T380^2))/S380+(V$14+$V$15/$T380+$V$16/($T380^2))/(S380^2) + (W$11+$W$12/$T380+$W$13/($T380^2))/(S380^3)  )</f>
        <v>122.58269701760935</v>
      </c>
      <c r="W380" s="1">
        <f>(ABS(V380-$R380)/$R380)</f>
        <v>0.54480354223243543</v>
      </c>
      <c r="X380" s="1">
        <f t="shared" si="70"/>
        <v>43.231055422806989</v>
      </c>
      <c r="Y380" s="5">
        <f>(V380-R380)^2</f>
        <v>1868.9241529698095</v>
      </c>
      <c r="Z380" s="5"/>
      <c r="AA380" s="1">
        <f t="shared" si="71"/>
        <v>85.647432266242561</v>
      </c>
      <c r="AB380" s="1">
        <f t="shared" si="72"/>
        <v>7.9340396051145901E-2</v>
      </c>
      <c r="AC380" s="1">
        <f t="shared" si="73"/>
        <v>6.2957906714402014</v>
      </c>
      <c r="AD380" s="5">
        <f t="shared" si="74"/>
        <v>39.636980178593461</v>
      </c>
      <c r="AE380" s="5"/>
      <c r="AF380" s="1">
        <f t="shared" si="75"/>
        <v>128.73393014525789</v>
      </c>
      <c r="AG380" s="1">
        <f t="shared" si="76"/>
        <v>0.62232220478334921</v>
      </c>
      <c r="AH380" s="1">
        <f t="shared" si="77"/>
        <v>49.382288550455527</v>
      </c>
      <c r="AI380" s="5">
        <f t="shared" si="78"/>
        <v>2438.6104224804512</v>
      </c>
      <c r="AJ380" s="5"/>
      <c r="AK380" s="1">
        <f t="shared" si="79"/>
        <v>121.68363998590056</v>
      </c>
      <c r="AL380" s="1">
        <f t="shared" si="80"/>
        <v>0.53347350527743842</v>
      </c>
      <c r="AM380" s="1">
        <f t="shared" si="81"/>
        <v>42.331998391098196</v>
      </c>
      <c r="AN380" s="5">
        <f t="shared" si="82"/>
        <v>1791.9980877839403</v>
      </c>
      <c r="AO380" s="5"/>
    </row>
    <row r="381" spans="18:41" x14ac:dyDescent="0.2">
      <c r="R381">
        <v>109.51333720690019</v>
      </c>
      <c r="S381">
        <v>123.68473759950888</v>
      </c>
      <c r="T381">
        <v>500</v>
      </c>
      <c r="V381" s="1">
        <f>(8.314*T381/S381)*(1+(V$11+$V$12/$T381+$V$13/($T381^2))/S381+(V$14+$V$15/$T381+$V$16/($T381^2))/(S381^2) + (W$11+$W$12/$T381+$W$13/($T381^2))/(S381^3)  )</f>
        <v>123.47288759287768</v>
      </c>
      <c r="W381" s="1">
        <f>(ABS(V381-$R381)/$R381)</f>
        <v>0.12746895256788809</v>
      </c>
      <c r="X381" s="1">
        <f t="shared" si="70"/>
        <v>13.959550385977494</v>
      </c>
      <c r="Y381" s="5">
        <f>(V381-R381)^2</f>
        <v>194.86904697864441</v>
      </c>
      <c r="Z381" s="5"/>
      <c r="AA381" s="1">
        <f t="shared" si="71"/>
        <v>86.322987199954937</v>
      </c>
      <c r="AB381" s="1">
        <f t="shared" si="72"/>
        <v>0.21175822596961349</v>
      </c>
      <c r="AC381" s="1">
        <f t="shared" si="73"/>
        <v>23.190350006945252</v>
      </c>
      <c r="AD381" s="5">
        <f t="shared" si="74"/>
        <v>537.79233344462568</v>
      </c>
      <c r="AE381" s="5"/>
      <c r="AF381" s="1">
        <f t="shared" si="75"/>
        <v>129.63862227177304</v>
      </c>
      <c r="AG381" s="1">
        <f t="shared" si="76"/>
        <v>0.183770174283437</v>
      </c>
      <c r="AH381" s="1">
        <f t="shared" si="77"/>
        <v>20.125285064872855</v>
      </c>
      <c r="AI381" s="5">
        <f t="shared" si="78"/>
        <v>405.02709894239439</v>
      </c>
      <c r="AJ381" s="5"/>
      <c r="AK381" s="1">
        <f t="shared" si="79"/>
        <v>122.47460764031437</v>
      </c>
      <c r="AL381" s="1">
        <f t="shared" si="80"/>
        <v>0.11835335096150759</v>
      </c>
      <c r="AM381" s="1">
        <f t="shared" si="81"/>
        <v>12.961270433414185</v>
      </c>
      <c r="AN381" s="5">
        <f t="shared" si="82"/>
        <v>167.99453124809673</v>
      </c>
      <c r="AO381" s="5"/>
    </row>
    <row r="382" spans="18:41" x14ac:dyDescent="0.2">
      <c r="R382">
        <v>126.8332857294922</v>
      </c>
      <c r="S382">
        <v>120.29113359470654</v>
      </c>
      <c r="T382">
        <v>500</v>
      </c>
      <c r="V382" s="1">
        <f>(8.314*T382/S382)*(1+(V$11+$V$12/$T382+$V$13/($T382^2))/S382+(V$14+$V$15/$T382+$V$16/($T382^2))/(S382^2) + (W$11+$W$12/$T382+$W$13/($T382^2))/(S382^3)  )</f>
        <v>129.91031358375167</v>
      </c>
      <c r="W382" s="1">
        <f>(ABS(V382-$R382)/$R382)</f>
        <v>2.4260412687108809E-2</v>
      </c>
      <c r="X382" s="1">
        <f t="shared" si="70"/>
        <v>3.0770278542594696</v>
      </c>
      <c r="Y382" s="5">
        <f>(V382-R382)^2</f>
        <v>9.4681004158886353</v>
      </c>
      <c r="Z382" s="5"/>
      <c r="AA382" s="1">
        <f t="shared" si="71"/>
        <v>91.240403472633218</v>
      </c>
      <c r="AB382" s="1">
        <f t="shared" si="72"/>
        <v>0.28062729789064095</v>
      </c>
      <c r="AC382" s="1">
        <f t="shared" si="73"/>
        <v>35.592882256858985</v>
      </c>
      <c r="AD382" s="5">
        <f t="shared" si="74"/>
        <v>1266.8532673506272</v>
      </c>
      <c r="AE382" s="5"/>
      <c r="AF382" s="1">
        <f t="shared" si="75"/>
        <v>136.17123827604277</v>
      </c>
      <c r="AG382" s="1">
        <f t="shared" si="76"/>
        <v>7.3623832204949641E-2</v>
      </c>
      <c r="AH382" s="1">
        <f t="shared" si="77"/>
        <v>9.3379525465505679</v>
      </c>
      <c r="AI382" s="5">
        <f t="shared" si="78"/>
        <v>87.197357761630244</v>
      </c>
      <c r="AJ382" s="5"/>
      <c r="AK382" s="1">
        <f t="shared" si="79"/>
        <v>128.17050501468754</v>
      </c>
      <c r="AL382" s="1">
        <f t="shared" si="80"/>
        <v>1.0543125785192771E-2</v>
      </c>
      <c r="AM382" s="1">
        <f t="shared" si="81"/>
        <v>1.3372192851953315</v>
      </c>
      <c r="AN382" s="5">
        <f t="shared" si="82"/>
        <v>1.7881554166983133</v>
      </c>
      <c r="AO382" s="5"/>
    </row>
    <row r="383" spans="18:41" x14ac:dyDescent="0.2">
      <c r="R383">
        <v>87.387398993589045</v>
      </c>
      <c r="S383">
        <v>120.22970712465161</v>
      </c>
      <c r="T383">
        <v>500</v>
      </c>
      <c r="V383" s="1">
        <f>(8.314*T383/S383)*(1+(V$11+$V$12/$T383+$V$13/($T383^2))/S383+(V$14+$V$15/$T383+$V$16/($T383^2))/(S383^2) + (W$11+$W$12/$T383+$W$13/($T383^2))/(S383^3)  )</f>
        <v>130.03207913945988</v>
      </c>
      <c r="W383" s="1">
        <f>(ABS(V383-$R383)/$R383)</f>
        <v>0.48799575953736024</v>
      </c>
      <c r="X383" s="1">
        <f t="shared" si="70"/>
        <v>42.644680145870836</v>
      </c>
      <c r="Y383" s="5">
        <f>(V383-R383)^2</f>
        <v>1818.5687447436303</v>
      </c>
      <c r="Z383" s="5"/>
      <c r="AA383" s="1">
        <f t="shared" si="71"/>
        <v>91.333957972149761</v>
      </c>
      <c r="AB383" s="1">
        <f t="shared" si="72"/>
        <v>4.5161648292681718E-2</v>
      </c>
      <c r="AC383" s="1">
        <f t="shared" si="73"/>
        <v>3.9465589785607165</v>
      </c>
      <c r="AD383" s="5">
        <f t="shared" si="74"/>
        <v>15.575327771258205</v>
      </c>
      <c r="AE383" s="5"/>
      <c r="AF383" s="1">
        <f t="shared" si="75"/>
        <v>136.29464447100793</v>
      </c>
      <c r="AG383" s="1">
        <f t="shared" si="76"/>
        <v>0.55966015742163056</v>
      </c>
      <c r="AH383" s="1">
        <f t="shared" si="77"/>
        <v>48.907245477418883</v>
      </c>
      <c r="AI383" s="5">
        <f t="shared" si="78"/>
        <v>2391.9186601885099</v>
      </c>
      <c r="AJ383" s="5"/>
      <c r="AK383" s="1">
        <f t="shared" si="79"/>
        <v>128.27785018518469</v>
      </c>
      <c r="AL383" s="1">
        <f t="shared" si="80"/>
        <v>0.46792159581950105</v>
      </c>
      <c r="AM383" s="1">
        <f t="shared" si="81"/>
        <v>40.890451191595645</v>
      </c>
      <c r="AN383" s="5">
        <f t="shared" si="82"/>
        <v>1672.0289986522657</v>
      </c>
      <c r="AO383" s="5"/>
    </row>
    <row r="384" spans="18:41" x14ac:dyDescent="0.2">
      <c r="R384">
        <v>122.96273454632482</v>
      </c>
      <c r="S384">
        <v>114.83699914786786</v>
      </c>
      <c r="T384">
        <v>500</v>
      </c>
      <c r="V384" s="1">
        <f>(8.314*T384/S384)*(1+(V$11+$V$12/$T384+$V$13/($T384^2))/S384+(V$14+$V$15/$T384+$V$16/($T384^2))/(S384^2) + (W$11+$W$12/$T384+$W$13/($T384^2))/(S384^3)  )</f>
        <v>141.53231733461178</v>
      </c>
      <c r="W384" s="1">
        <f>(ABS(V384-$R384)/$R384)</f>
        <v>0.15101797188229471</v>
      </c>
      <c r="X384" s="1">
        <f t="shared" si="70"/>
        <v>18.569582788286951</v>
      </c>
      <c r="Y384" s="5">
        <f>(V384-R384)^2</f>
        <v>344.82940493104297</v>
      </c>
      <c r="Z384" s="5"/>
      <c r="AA384" s="1">
        <f t="shared" si="71"/>
        <v>100.25862193442697</v>
      </c>
      <c r="AB384" s="1">
        <f t="shared" si="72"/>
        <v>0.18464222266742397</v>
      </c>
      <c r="AC384" s="1">
        <f t="shared" si="73"/>
        <v>22.704112611897855</v>
      </c>
      <c r="AD384" s="5">
        <f t="shared" si="74"/>
        <v>515.4767294937393</v>
      </c>
      <c r="AE384" s="5"/>
      <c r="AF384" s="1">
        <f t="shared" si="75"/>
        <v>147.92461439362054</v>
      </c>
      <c r="AG384" s="1">
        <f t="shared" si="76"/>
        <v>0.20300361682255538</v>
      </c>
      <c r="AH384" s="1">
        <f t="shared" si="77"/>
        <v>24.96187984729572</v>
      </c>
      <c r="AI384" s="5">
        <f t="shared" si="78"/>
        <v>623.0954455108282</v>
      </c>
      <c r="AJ384" s="5"/>
      <c r="AK384" s="1">
        <f t="shared" si="79"/>
        <v>138.35484253899435</v>
      </c>
      <c r="AL384" s="1">
        <f t="shared" si="80"/>
        <v>0.12517701439756709</v>
      </c>
      <c r="AM384" s="1">
        <f t="shared" si="81"/>
        <v>15.392107992669523</v>
      </c>
      <c r="AN384" s="5">
        <f t="shared" si="82"/>
        <v>236.91698845800101</v>
      </c>
      <c r="AO384" s="5"/>
    </row>
    <row r="385" spans="18:41" x14ac:dyDescent="0.2">
      <c r="R385">
        <v>96.367236976655079</v>
      </c>
      <c r="S385">
        <v>113.62467919559147</v>
      </c>
      <c r="T385">
        <v>500</v>
      </c>
      <c r="V385" s="1">
        <f>(8.314*T385/S385)*(1+(V$11+$V$12/$T385+$V$13/($T385^2))/S385+(V$14+$V$15/$T385+$V$16/($T385^2))/(S385^2) + (W$11+$W$12/$T385+$W$13/($T385^2))/(S385^3)  )</f>
        <v>144.35756896463005</v>
      </c>
      <c r="W385" s="1">
        <f>(ABS(V385-$R385)/$R385)</f>
        <v>0.49799427163819798</v>
      </c>
      <c r="X385" s="1">
        <f t="shared" si="70"/>
        <v>47.990331987974969</v>
      </c>
      <c r="Y385" s="5">
        <f>(V385-R385)^2</f>
        <v>2303.0719643160537</v>
      </c>
      <c r="Z385" s="5"/>
      <c r="AA385" s="1">
        <f t="shared" si="71"/>
        <v>102.47763942778364</v>
      </c>
      <c r="AB385" s="1">
        <f t="shared" si="72"/>
        <v>6.3407467546348836E-2</v>
      </c>
      <c r="AC385" s="1">
        <f t="shared" si="73"/>
        <v>6.1104024511285644</v>
      </c>
      <c r="AD385" s="5">
        <f t="shared" si="74"/>
        <v>37.337018114757967</v>
      </c>
      <c r="AE385" s="5"/>
      <c r="AF385" s="1">
        <f t="shared" si="75"/>
        <v>150.77445539943434</v>
      </c>
      <c r="AG385" s="1">
        <f t="shared" si="76"/>
        <v>0.56458211452051277</v>
      </c>
      <c r="AH385" s="1">
        <f t="shared" si="77"/>
        <v>54.407218422779266</v>
      </c>
      <c r="AI385" s="5">
        <f t="shared" si="78"/>
        <v>2960.1454165040118</v>
      </c>
      <c r="AJ385" s="5"/>
      <c r="AK385" s="1">
        <f t="shared" si="79"/>
        <v>140.81294857016064</v>
      </c>
      <c r="AL385" s="1">
        <f t="shared" si="80"/>
        <v>0.46121184946158122</v>
      </c>
      <c r="AM385" s="1">
        <f t="shared" si="81"/>
        <v>44.445711593505564</v>
      </c>
      <c r="AN385" s="5">
        <f t="shared" si="82"/>
        <v>1975.4212790530748</v>
      </c>
      <c r="AO385" s="5"/>
    </row>
    <row r="386" spans="18:41" x14ac:dyDescent="0.2">
      <c r="R386">
        <v>105.22028827428966</v>
      </c>
      <c r="S386">
        <v>111.35223874483468</v>
      </c>
      <c r="T386">
        <v>500</v>
      </c>
      <c r="V386" s="1">
        <f>(8.314*T386/S386)*(1+(V$11+$V$12/$T386+$V$13/($T386^2))/S386+(V$14+$V$15/$T386+$V$16/($T386^2))/(S386^2) + (W$11+$W$12/$T386+$W$13/($T386^2))/(S386^3)  )</f>
        <v>149.91903437447058</v>
      </c>
      <c r="W386" s="1">
        <f>(ABS(V386-$R386)/$R386)</f>
        <v>0.42481109711142051</v>
      </c>
      <c r="X386" s="1">
        <f t="shared" si="70"/>
        <v>44.698746100180927</v>
      </c>
      <c r="Y386" s="5">
        <f>(V386-R386)^2</f>
        <v>1997.9779029284396</v>
      </c>
      <c r="Z386" s="5"/>
      <c r="AA386" s="1">
        <f t="shared" si="71"/>
        <v>106.87563945994386</v>
      </c>
      <c r="AB386" s="1">
        <f t="shared" si="72"/>
        <v>1.5732243399096242E-2</v>
      </c>
      <c r="AC386" s="1">
        <f t="shared" si="73"/>
        <v>1.6553511856541974</v>
      </c>
      <c r="AD386" s="5">
        <f t="shared" si="74"/>
        <v>2.740187547846757</v>
      </c>
      <c r="AE386" s="5"/>
      <c r="AF386" s="1">
        <f t="shared" si="75"/>
        <v>156.37647066069547</v>
      </c>
      <c r="AG386" s="1">
        <f t="shared" si="76"/>
        <v>0.48618173572240359</v>
      </c>
      <c r="AH386" s="1">
        <f t="shared" si="77"/>
        <v>51.156182386405817</v>
      </c>
      <c r="AI386" s="5">
        <f t="shared" si="78"/>
        <v>2616.9549963512168</v>
      </c>
      <c r="AJ386" s="5"/>
      <c r="AK386" s="1">
        <f t="shared" si="79"/>
        <v>145.63312506209738</v>
      </c>
      <c r="AL386" s="1">
        <f t="shared" si="80"/>
        <v>0.38407836977654913</v>
      </c>
      <c r="AM386" s="1">
        <f t="shared" si="81"/>
        <v>40.41283678780772</v>
      </c>
      <c r="AN386" s="5">
        <f t="shared" si="82"/>
        <v>1633.1973772379849</v>
      </c>
      <c r="AO386" s="5"/>
    </row>
    <row r="387" spans="18:41" x14ac:dyDescent="0.2">
      <c r="R387">
        <v>135.14148312705643</v>
      </c>
      <c r="S387">
        <v>109.46490182401163</v>
      </c>
      <c r="T387">
        <v>500</v>
      </c>
      <c r="V387" s="1">
        <f>(8.314*T387/S387)*(1+(V$11+$V$12/$T387+$V$13/($T387^2))/S387+(V$14+$V$15/$T387+$V$16/($T387^2))/(S387^2) + (W$11+$W$12/$T387+$W$13/($T387^2))/(S387^3)  )</f>
        <v>154.82085220585341</v>
      </c>
      <c r="W387" s="1">
        <f>(ABS(V387-$R387)/$R387)</f>
        <v>0.14562049064013127</v>
      </c>
      <c r="X387" s="1">
        <f t="shared" si="70"/>
        <v>19.679369078796981</v>
      </c>
      <c r="Y387" s="5">
        <f>(V387-R387)^2</f>
        <v>387.27756733951071</v>
      </c>
      <c r="Z387" s="5"/>
      <c r="AA387" s="1">
        <f t="shared" si="71"/>
        <v>110.78438091701072</v>
      </c>
      <c r="AB387" s="1">
        <f t="shared" si="72"/>
        <v>0.18023408983269637</v>
      </c>
      <c r="AC387" s="1">
        <f t="shared" si="73"/>
        <v>24.35710221004571</v>
      </c>
      <c r="AD387" s="5">
        <f t="shared" si="74"/>
        <v>593.2684280706136</v>
      </c>
      <c r="AE387" s="5"/>
      <c r="AF387" s="1">
        <f t="shared" si="75"/>
        <v>161.30576477388647</v>
      </c>
      <c r="AG387" s="1">
        <f t="shared" si="76"/>
        <v>0.1936065894898539</v>
      </c>
      <c r="AH387" s="1">
        <f t="shared" si="77"/>
        <v>26.164281646830034</v>
      </c>
      <c r="AI387" s="5">
        <f t="shared" si="78"/>
        <v>684.56963409464697</v>
      </c>
      <c r="AJ387" s="5"/>
      <c r="AK387" s="1">
        <f t="shared" si="79"/>
        <v>149.86225498930335</v>
      </c>
      <c r="AL387" s="1">
        <f t="shared" si="80"/>
        <v>0.10892859484461068</v>
      </c>
      <c r="AM387" s="1">
        <f t="shared" si="81"/>
        <v>14.72077186224692</v>
      </c>
      <c r="AN387" s="5">
        <f t="shared" si="82"/>
        <v>216.70112422032065</v>
      </c>
      <c r="AO387" s="5"/>
    </row>
    <row r="388" spans="18:41" x14ac:dyDescent="0.2">
      <c r="R388">
        <v>148.09033564675863</v>
      </c>
      <c r="S388">
        <v>109.32728410922302</v>
      </c>
      <c r="T388">
        <v>500</v>
      </c>
      <c r="V388" s="1">
        <f>(8.314*T388/S388)*(1+(V$11+$V$12/$T388+$V$13/($T388^2))/S388+(V$14+$V$15/$T388+$V$16/($T388^2))/(S388^2) + (W$11+$W$12/$T388+$W$13/($T388^2))/(S388^3)  )</f>
        <v>155.18890711834152</v>
      </c>
      <c r="W388" s="1">
        <f>(ABS(V388-$R388)/$R388)</f>
        <v>4.7934062952731636E-2</v>
      </c>
      <c r="X388" s="1">
        <f t="shared" si="70"/>
        <v>7.0985714715828863</v>
      </c>
      <c r="Y388" s="5">
        <f>(V388-R388)^2</f>
        <v>50.389716937170427</v>
      </c>
      <c r="Z388" s="5"/>
      <c r="AA388" s="1">
        <f t="shared" si="71"/>
        <v>111.07908010169766</v>
      </c>
      <c r="AB388" s="1">
        <f t="shared" si="72"/>
        <v>0.24992350367375962</v>
      </c>
      <c r="AC388" s="1">
        <f t="shared" si="73"/>
        <v>37.011255545060976</v>
      </c>
      <c r="AD388" s="5">
        <f t="shared" si="74"/>
        <v>1369.8330370218068</v>
      </c>
      <c r="AE388" s="5"/>
      <c r="AF388" s="1">
        <f t="shared" si="75"/>
        <v>161.67558134977884</v>
      </c>
      <c r="AG388" s="1">
        <f t="shared" si="76"/>
        <v>9.1736207117696256E-2</v>
      </c>
      <c r="AH388" s="1">
        <f t="shared" si="77"/>
        <v>13.585245703020206</v>
      </c>
      <c r="AI388" s="5">
        <f t="shared" si="78"/>
        <v>184.55890081142897</v>
      </c>
      <c r="AJ388" s="5"/>
      <c r="AK388" s="1">
        <f t="shared" si="79"/>
        <v>150.17910258594901</v>
      </c>
      <c r="AL388" s="1">
        <f t="shared" si="80"/>
        <v>1.410468097103065E-2</v>
      </c>
      <c r="AM388" s="1">
        <f t="shared" si="81"/>
        <v>2.0887669391903785</v>
      </c>
      <c r="AN388" s="5">
        <f t="shared" si="82"/>
        <v>4.3629473262547425</v>
      </c>
      <c r="AO388" s="5"/>
    </row>
    <row r="389" spans="18:41" x14ac:dyDescent="0.2">
      <c r="R389">
        <v>113.17605831339823</v>
      </c>
      <c r="S389">
        <v>105.48328817150285</v>
      </c>
      <c r="T389">
        <v>500</v>
      </c>
      <c r="V389" s="1">
        <f>(8.314*T389/S389)*(1+(V$11+$V$12/$T389+$V$13/($T389^2))/S389+(V$14+$V$15/$T389+$V$16/($T389^2))/(S389^2) + (W$11+$W$12/$T389+$W$13/($T389^2))/(S389^3)  )</f>
        <v>166.10302092632898</v>
      </c>
      <c r="W389" s="1">
        <f>(ABS(V389-$R389)/$R389)</f>
        <v>0.46765158110003774</v>
      </c>
      <c r="X389" s="1">
        <f t="shared" si="70"/>
        <v>52.926962612930751</v>
      </c>
      <c r="Y389" s="5">
        <f>(V389-R389)^2</f>
        <v>2801.2633714305694</v>
      </c>
      <c r="Z389" s="5"/>
      <c r="AA389" s="1">
        <f t="shared" si="71"/>
        <v>119.89330383793174</v>
      </c>
      <c r="AB389" s="1">
        <f t="shared" si="72"/>
        <v>5.9352177701158693E-2</v>
      </c>
      <c r="AC389" s="1">
        <f t="shared" si="73"/>
        <v>6.7172455245335101</v>
      </c>
      <c r="AD389" s="5">
        <f t="shared" si="74"/>
        <v>45.121387436865469</v>
      </c>
      <c r="AE389" s="5"/>
      <c r="AF389" s="1">
        <f t="shared" si="75"/>
        <v>172.62380124972697</v>
      </c>
      <c r="AG389" s="1">
        <f t="shared" si="76"/>
        <v>0.52526783334078242</v>
      </c>
      <c r="AH389" s="1">
        <f t="shared" si="77"/>
        <v>59.447742936328737</v>
      </c>
      <c r="AI389" s="5">
        <f t="shared" si="78"/>
        <v>3534.0341402238232</v>
      </c>
      <c r="AJ389" s="5"/>
      <c r="AK389" s="1">
        <f t="shared" si="79"/>
        <v>159.53331175010558</v>
      </c>
      <c r="AL389" s="1">
        <f t="shared" si="80"/>
        <v>0.40960300374076025</v>
      </c>
      <c r="AM389" s="1">
        <f t="shared" si="81"/>
        <v>46.357253436707353</v>
      </c>
      <c r="AN389" s="5">
        <f t="shared" si="82"/>
        <v>2148.9949461951155</v>
      </c>
      <c r="AO389" s="5"/>
    </row>
    <row r="390" spans="18:41" x14ac:dyDescent="0.2">
      <c r="R390">
        <v>123.39781765120122</v>
      </c>
      <c r="S390">
        <v>104.92996709992929</v>
      </c>
      <c r="T390">
        <v>500</v>
      </c>
      <c r="V390" s="1">
        <f>(8.314*T390/S390)*(1+(V$11+$V$12/$T390+$V$13/($T390^2))/S390+(V$14+$V$15/$T390+$V$16/($T390^2))/(S390^2) + (W$11+$W$12/$T390+$W$13/($T390^2))/(S390^3)  )</f>
        <v>167.78137004087483</v>
      </c>
      <c r="W390" s="1">
        <f>(ABS(V390-$R390)/$R390)</f>
        <v>0.3596785845526787</v>
      </c>
      <c r="X390" s="1">
        <f t="shared" si="70"/>
        <v>44.383552389673611</v>
      </c>
      <c r="Y390" s="5">
        <f>(V390-R390)^2</f>
        <v>1969.8997227269022</v>
      </c>
      <c r="Z390" s="5"/>
      <c r="AA390" s="1">
        <f t="shared" si="71"/>
        <v>121.26147330987492</v>
      </c>
      <c r="AB390" s="1">
        <f t="shared" si="72"/>
        <v>1.7312659024205285E-2</v>
      </c>
      <c r="AC390" s="1">
        <f t="shared" si="73"/>
        <v>2.136344341326307</v>
      </c>
      <c r="AD390" s="5">
        <f t="shared" si="74"/>
        <v>4.5639671447169325</v>
      </c>
      <c r="AE390" s="5"/>
      <c r="AF390" s="1">
        <f t="shared" si="75"/>
        <v>174.30441462694841</v>
      </c>
      <c r="AG390" s="1">
        <f t="shared" si="76"/>
        <v>0.41254049662078152</v>
      </c>
      <c r="AH390" s="1">
        <f t="shared" si="77"/>
        <v>50.906596975747192</v>
      </c>
      <c r="AI390" s="5">
        <f t="shared" si="78"/>
        <v>2591.4816156511533</v>
      </c>
      <c r="AJ390" s="5"/>
      <c r="AK390" s="1">
        <f t="shared" si="79"/>
        <v>160.96505092959072</v>
      </c>
      <c r="AL390" s="1">
        <f t="shared" si="80"/>
        <v>0.30444001355500305</v>
      </c>
      <c r="AM390" s="1">
        <f t="shared" si="81"/>
        <v>37.567233278389494</v>
      </c>
      <c r="AN390" s="5">
        <f t="shared" si="82"/>
        <v>1411.2970161929352</v>
      </c>
      <c r="AO390" s="5"/>
    </row>
    <row r="391" spans="18:41" x14ac:dyDescent="0.2">
      <c r="R391">
        <v>158.6340346126415</v>
      </c>
      <c r="S391">
        <v>103.98934628821014</v>
      </c>
      <c r="T391">
        <v>500</v>
      </c>
      <c r="V391" s="1">
        <f>(8.314*T391/S391)*(1+(V$11+$V$12/$T391+$V$13/($T391^2))/S391+(V$14+$V$15/$T391+$V$16/($T391^2))/(S391^2) + (W$11+$W$12/$T391+$W$13/($T391^2))/(S391^3)  )</f>
        <v>170.70132270497814</v>
      </c>
      <c r="W391" s="1">
        <f>(ABS(V391-$R391)/$R391)</f>
        <v>7.6069981588774399E-2</v>
      </c>
      <c r="X391" s="1">
        <f t="shared" si="70"/>
        <v>12.067288092336639</v>
      </c>
      <c r="Y391" s="5">
        <f>(V391-R391)^2</f>
        <v>145.61944190344965</v>
      </c>
      <c r="Z391" s="5"/>
      <c r="AA391" s="1">
        <f t="shared" si="71"/>
        <v>123.64972394693002</v>
      </c>
      <c r="AB391" s="1">
        <f t="shared" si="72"/>
        <v>0.2205347090309937</v>
      </c>
      <c r="AC391" s="1">
        <f t="shared" si="73"/>
        <v>34.984310665711476</v>
      </c>
      <c r="AD391" s="5">
        <f t="shared" si="74"/>
        <v>1223.9019927550137</v>
      </c>
      <c r="AE391" s="5"/>
      <c r="AF391" s="1">
        <f t="shared" si="75"/>
        <v>177.22650962578749</v>
      </c>
      <c r="AG391" s="1">
        <f t="shared" si="76"/>
        <v>0.1172035689475199</v>
      </c>
      <c r="AH391" s="1">
        <f t="shared" si="77"/>
        <v>18.592475013145986</v>
      </c>
      <c r="AI391" s="5">
        <f t="shared" si="78"/>
        <v>345.68012711445783</v>
      </c>
      <c r="AJ391" s="5"/>
      <c r="AK391" s="1">
        <f t="shared" si="79"/>
        <v>163.45195740569721</v>
      </c>
      <c r="AL391" s="1">
        <f t="shared" si="80"/>
        <v>3.0371305910615577E-2</v>
      </c>
      <c r="AM391" s="1">
        <f t="shared" si="81"/>
        <v>4.8179227930557147</v>
      </c>
      <c r="AN391" s="5">
        <f t="shared" si="82"/>
        <v>23.21238003984578</v>
      </c>
      <c r="AO391" s="5"/>
    </row>
    <row r="392" spans="18:41" x14ac:dyDescent="0.2">
      <c r="R392">
        <v>177.12386964486242</v>
      </c>
      <c r="S392">
        <v>103.55127656347435</v>
      </c>
      <c r="T392">
        <v>500</v>
      </c>
      <c r="V392" s="1">
        <f>(8.314*T392/S392)*(1+(V$11+$V$12/$T392+$V$13/($T392^2))/S392+(V$14+$V$15/$T392+$V$16/($T392^2))/(S392^2) + (W$11+$W$12/$T392+$W$13/($T392^2))/(S392^3)  )</f>
        <v>172.09075631336361</v>
      </c>
      <c r="W392" s="1">
        <f>(ABS(V392-$R392)/$R392)</f>
        <v>2.8415782365134201E-2</v>
      </c>
      <c r="X392" s="1">
        <f t="shared" si="70"/>
        <v>5.0331133314988108</v>
      </c>
      <c r="Y392" s="5">
        <f>(V392-R392)^2</f>
        <v>25.332229807711059</v>
      </c>
      <c r="Z392" s="5"/>
      <c r="AA392" s="1">
        <f t="shared" si="71"/>
        <v>124.78966739248214</v>
      </c>
      <c r="AB392" s="1">
        <f t="shared" si="72"/>
        <v>0.2954666830467943</v>
      </c>
      <c r="AC392" s="1">
        <f t="shared" si="73"/>
        <v>52.33420225238028</v>
      </c>
      <c r="AD392" s="5">
        <f t="shared" si="74"/>
        <v>2738.8687253930452</v>
      </c>
      <c r="AE392" s="5"/>
      <c r="AF392" s="1">
        <f t="shared" si="75"/>
        <v>178.61617725177388</v>
      </c>
      <c r="AG392" s="1">
        <f t="shared" si="76"/>
        <v>8.4252202139867716E-3</v>
      </c>
      <c r="AH392" s="1">
        <f t="shared" si="77"/>
        <v>1.4923076069114529</v>
      </c>
      <c r="AI392" s="5">
        <f t="shared" si="78"/>
        <v>2.2269819936457873</v>
      </c>
      <c r="AJ392" s="5"/>
      <c r="AK392" s="1">
        <f t="shared" si="79"/>
        <v>164.63359145928581</v>
      </c>
      <c r="AL392" s="1">
        <f t="shared" si="80"/>
        <v>7.0517193479455467E-2</v>
      </c>
      <c r="AM392" s="1">
        <f t="shared" si="81"/>
        <v>12.490278185576614</v>
      </c>
      <c r="AN392" s="5">
        <f t="shared" si="82"/>
        <v>156.00704915309103</v>
      </c>
      <c r="AO392" s="5"/>
    </row>
    <row r="393" spans="18:41" x14ac:dyDescent="0.2">
      <c r="R393">
        <v>181.97051717808631</v>
      </c>
      <c r="S393">
        <v>97.713154575691149</v>
      </c>
      <c r="T393">
        <v>500</v>
      </c>
      <c r="V393" s="1">
        <f>(8.314*T393/S393)*(1+(V$11+$V$12/$T393+$V$13/($T393^2))/S393+(V$14+$V$15/$T393+$V$16/($T393^2))/(S393^2) + (W$11+$W$12/$T393+$W$13/($T393^2))/(S393^3)  )</f>
        <v>192.60679192037554</v>
      </c>
      <c r="W393" s="1">
        <f>(ABS(V393-$R393)/$R393)</f>
        <v>5.8450538621484437E-2</v>
      </c>
      <c r="X393" s="1">
        <f t="shared" si="70"/>
        <v>10.636274742289231</v>
      </c>
      <c r="Y393" s="5">
        <f>(V393-R393)^2</f>
        <v>113.13034039345985</v>
      </c>
      <c r="Z393" s="5"/>
      <c r="AA393" s="1">
        <f t="shared" si="71"/>
        <v>141.87770408255105</v>
      </c>
      <c r="AB393" s="1">
        <f t="shared" si="72"/>
        <v>0.22032587320889044</v>
      </c>
      <c r="AC393" s="1">
        <f t="shared" si="73"/>
        <v>40.092813095535263</v>
      </c>
      <c r="AD393" s="5">
        <f t="shared" si="74"/>
        <v>1607.4336619135238</v>
      </c>
      <c r="AE393" s="5"/>
      <c r="AF393" s="1">
        <f t="shared" si="75"/>
        <v>199.08138456437501</v>
      </c>
      <c r="AG393" s="1">
        <f t="shared" si="76"/>
        <v>9.4030987280994932E-2</v>
      </c>
      <c r="AH393" s="1">
        <f t="shared" si="77"/>
        <v>17.110867386288703</v>
      </c>
      <c r="AI393" s="5">
        <f t="shared" si="78"/>
        <v>292.78178271115837</v>
      </c>
      <c r="AJ393" s="5"/>
      <c r="AK393" s="1">
        <f t="shared" si="79"/>
        <v>181.96399397918978</v>
      </c>
      <c r="AL393" s="1">
        <f t="shared" si="80"/>
        <v>3.5847559251298372E-5</v>
      </c>
      <c r="AM393" s="1">
        <f t="shared" si="81"/>
        <v>6.5231988965308574E-3</v>
      </c>
      <c r="AN393" s="5">
        <f t="shared" si="82"/>
        <v>4.2552123843701396E-5</v>
      </c>
      <c r="AO393" s="5"/>
    </row>
    <row r="394" spans="18:41" x14ac:dyDescent="0.2">
      <c r="R394">
        <v>142.2187225973874</v>
      </c>
      <c r="S394">
        <v>96.601166386428972</v>
      </c>
      <c r="T394">
        <v>500</v>
      </c>
      <c r="V394" s="1">
        <f>(8.314*T394/S394)*(1+(V$11+$V$12/$T394+$V$13/($T394^2))/S394+(V$14+$V$15/$T394+$V$16/($T394^2))/(S394^2) + (W$11+$W$12/$T394+$W$13/($T394^2))/(S394^3)  )</f>
        <v>196.98660841182354</v>
      </c>
      <c r="W394" s="1">
        <f>(ABS(V394-$R394)/$R394)</f>
        <v>0.38509617309305127</v>
      </c>
      <c r="X394" s="1">
        <f t="shared" si="70"/>
        <v>54.767885814436141</v>
      </c>
      <c r="Y394" s="5">
        <f>(V394-R394)^2</f>
        <v>2999.5213165831155</v>
      </c>
      <c r="Z394" s="5"/>
      <c r="AA394" s="1">
        <f t="shared" si="71"/>
        <v>145.58578043952321</v>
      </c>
      <c r="AB394" s="1">
        <f t="shared" si="72"/>
        <v>2.3675208022137455E-2</v>
      </c>
      <c r="AC394" s="1">
        <f t="shared" si="73"/>
        <v>3.3670578421358073</v>
      </c>
      <c r="AD394" s="5">
        <f t="shared" si="74"/>
        <v>11.337078512288238</v>
      </c>
      <c r="AE394" s="5"/>
      <c r="AF394" s="1">
        <f t="shared" si="75"/>
        <v>203.43829819096752</v>
      </c>
      <c r="AG394" s="1">
        <f t="shared" si="76"/>
        <v>0.43046073312646066</v>
      </c>
      <c r="AH394" s="1">
        <f t="shared" si="77"/>
        <v>61.219575593580117</v>
      </c>
      <c r="AI394" s="5">
        <f t="shared" si="78"/>
        <v>3747.8364358580702</v>
      </c>
      <c r="AJ394" s="5"/>
      <c r="AK394" s="1">
        <f t="shared" si="79"/>
        <v>185.638395817922</v>
      </c>
      <c r="AL394" s="1">
        <f t="shared" si="80"/>
        <v>0.30530208982015028</v>
      </c>
      <c r="AM394" s="1">
        <f t="shared" si="81"/>
        <v>43.419673220534605</v>
      </c>
      <c r="AN394" s="5">
        <f t="shared" si="82"/>
        <v>1885.26802257801</v>
      </c>
      <c r="AO394" s="5"/>
    </row>
    <row r="395" spans="18:41" x14ac:dyDescent="0.2">
      <c r="R395">
        <v>139.3551300331257</v>
      </c>
      <c r="S395">
        <v>96.25680401024124</v>
      </c>
      <c r="T395">
        <v>500</v>
      </c>
      <c r="V395" s="1">
        <f>(8.314*T395/S395)*(1+(V$11+$V$12/$T395+$V$13/($T395^2))/S395+(V$14+$V$15/$T395+$V$16/($T395^2))/(S395^2) + (W$11+$W$12/$T395+$W$13/($T395^2))/(S395^3)  )</f>
        <v>198.37721497102638</v>
      </c>
      <c r="W395" s="1">
        <f>(ABS(V395-$R395)/$R395)</f>
        <v>0.42353722409695793</v>
      </c>
      <c r="X395" s="1">
        <f t="shared" si="70"/>
        <v>59.022084937900672</v>
      </c>
      <c r="Y395" s="5">
        <f>(V395-R395)^2</f>
        <v>3483.6065104167615</v>
      </c>
      <c r="Z395" s="5"/>
      <c r="AA395" s="1">
        <f t="shared" si="71"/>
        <v>146.76738290852427</v>
      </c>
      <c r="AB395" s="1">
        <f t="shared" si="72"/>
        <v>5.3189666384270314E-2</v>
      </c>
      <c r="AC395" s="1">
        <f t="shared" si="73"/>
        <v>7.4122528753985648</v>
      </c>
      <c r="AD395" s="5">
        <f t="shared" si="74"/>
        <v>54.941492688854289</v>
      </c>
      <c r="AE395" s="5"/>
      <c r="AF395" s="1">
        <f t="shared" si="75"/>
        <v>204.82082318540739</v>
      </c>
      <c r="AG395" s="1">
        <f t="shared" si="76"/>
        <v>0.46977598267620307</v>
      </c>
      <c r="AH395" s="1">
        <f t="shared" si="77"/>
        <v>65.465693152281688</v>
      </c>
      <c r="AI395" s="5">
        <f t="shared" si="78"/>
        <v>4285.7569799087014</v>
      </c>
      <c r="AJ395" s="5"/>
      <c r="AK395" s="1">
        <f t="shared" si="79"/>
        <v>186.80337978798298</v>
      </c>
      <c r="AL395" s="1">
        <f t="shared" si="80"/>
        <v>0.34048441376774924</v>
      </c>
      <c r="AM395" s="1">
        <f t="shared" si="81"/>
        <v>47.448249754857272</v>
      </c>
      <c r="AN395" s="5">
        <f t="shared" si="82"/>
        <v>2251.3364047993132</v>
      </c>
      <c r="AO395" s="5"/>
    </row>
    <row r="396" spans="18:41" x14ac:dyDescent="0.2">
      <c r="R396">
        <v>155.27589783062982</v>
      </c>
      <c r="S396">
        <v>92.445307454604844</v>
      </c>
      <c r="T396">
        <v>500</v>
      </c>
      <c r="V396" s="1">
        <f>(8.314*T396/S396)*(1+(V$11+$V$12/$T396+$V$13/($T396^2))/S396+(V$14+$V$15/$T396+$V$16/($T396^2))/(S396^2) + (W$11+$W$12/$T396+$W$13/($T396^2))/(S396^3)  )</f>
        <v>214.94846045902892</v>
      </c>
      <c r="W396" s="1">
        <f>(ABS(V396-$R396)/$R396)</f>
        <v>0.38430022599829439</v>
      </c>
      <c r="X396" s="1">
        <f t="shared" si="70"/>
        <v>59.672562628399106</v>
      </c>
      <c r="Y396" s="5">
        <f>(V396-R396)^2</f>
        <v>3560.8147306402138</v>
      </c>
      <c r="Z396" s="5"/>
      <c r="AA396" s="1">
        <f t="shared" si="71"/>
        <v>161.00217460504822</v>
      </c>
      <c r="AB396" s="1">
        <f t="shared" si="72"/>
        <v>3.6878078661406008E-2</v>
      </c>
      <c r="AC396" s="1">
        <f t="shared" si="73"/>
        <v>5.7262767744184089</v>
      </c>
      <c r="AD396" s="5">
        <f t="shared" si="74"/>
        <v>32.790245697243698</v>
      </c>
      <c r="AE396" s="5"/>
      <c r="AF396" s="1">
        <f t="shared" si="75"/>
        <v>221.26792159668761</v>
      </c>
      <c r="AG396" s="1">
        <f t="shared" si="76"/>
        <v>0.42499850065616668</v>
      </c>
      <c r="AH396" s="1">
        <f t="shared" si="77"/>
        <v>65.992023766057798</v>
      </c>
      <c r="AI396" s="5">
        <f t="shared" si="78"/>
        <v>4354.9472007399372</v>
      </c>
      <c r="AJ396" s="5"/>
      <c r="AK396" s="1">
        <f t="shared" si="79"/>
        <v>200.63074402438093</v>
      </c>
      <c r="AL396" s="1">
        <f t="shared" si="80"/>
        <v>0.29209199127106505</v>
      </c>
      <c r="AM396" s="1">
        <f t="shared" si="81"/>
        <v>45.354846193751115</v>
      </c>
      <c r="AN396" s="5">
        <f t="shared" si="82"/>
        <v>2057.06207325882</v>
      </c>
      <c r="AO396" s="5"/>
    </row>
    <row r="397" spans="18:41" x14ac:dyDescent="0.2">
      <c r="R397">
        <v>163.98866691469925</v>
      </c>
      <c r="S397">
        <v>91.851759630666692</v>
      </c>
      <c r="T397">
        <v>500</v>
      </c>
      <c r="V397" s="1">
        <f>(8.314*T397/S397)*(1+(V$11+$V$12/$T397+$V$13/($T397^2))/S397+(V$14+$V$15/$T397+$V$16/($T397^2))/(S397^2) + (W$11+$W$12/$T397+$W$13/($T397^2))/(S397^3)  )</f>
        <v>217.73967118831882</v>
      </c>
      <c r="W397" s="1">
        <f>(ABS(V397-$R397)/$R397)</f>
        <v>0.32777267652025505</v>
      </c>
      <c r="X397" s="1">
        <f t="shared" si="70"/>
        <v>53.751004273619571</v>
      </c>
      <c r="Y397" s="5">
        <f>(V397-R397)^2</f>
        <v>2889.1704604226693</v>
      </c>
      <c r="Z397" s="5"/>
      <c r="AA397" s="1">
        <f t="shared" si="71"/>
        <v>163.42709704224754</v>
      </c>
      <c r="AB397" s="1">
        <f t="shared" si="72"/>
        <v>3.4244431826732308E-3</v>
      </c>
      <c r="AC397" s="1">
        <f t="shared" si="73"/>
        <v>0.56156987245171308</v>
      </c>
      <c r="AD397" s="5">
        <f t="shared" si="74"/>
        <v>0.31536072164543327</v>
      </c>
      <c r="AE397" s="5"/>
      <c r="AF397" s="1">
        <f t="shared" si="75"/>
        <v>224.03351532052034</v>
      </c>
      <c r="AG397" s="1">
        <f t="shared" si="76"/>
        <v>0.36615242708847778</v>
      </c>
      <c r="AH397" s="1">
        <f t="shared" si="77"/>
        <v>60.044848405821085</v>
      </c>
      <c r="AI397" s="5">
        <f t="shared" si="78"/>
        <v>3605.3838200780351</v>
      </c>
      <c r="AJ397" s="5"/>
      <c r="AK397" s="1">
        <f t="shared" si="79"/>
        <v>202.95070279073499</v>
      </c>
      <c r="AL397" s="1">
        <f t="shared" si="80"/>
        <v>0.23758980793655898</v>
      </c>
      <c r="AM397" s="1">
        <f t="shared" si="81"/>
        <v>38.962035876035742</v>
      </c>
      <c r="AN397" s="5">
        <f t="shared" si="82"/>
        <v>1518.0402396054963</v>
      </c>
      <c r="AO397" s="5"/>
    </row>
    <row r="398" spans="18:41" x14ac:dyDescent="0.2">
      <c r="R398">
        <v>211.60091402022817</v>
      </c>
      <c r="S398">
        <v>91.703952097199888</v>
      </c>
      <c r="T398">
        <v>500</v>
      </c>
      <c r="V398" s="1">
        <f>(8.314*T398/S398)*(1+(V$11+$V$12/$T398+$V$13/($T398^2))/S398+(V$14+$V$15/$T398+$V$16/($T398^2))/(S398^2) + (W$11+$W$12/$T398+$W$13/($T398^2))/(S398^3)  )</f>
        <v>218.44426854839443</v>
      </c>
      <c r="W398" s="1">
        <f>(ABS(V398-$R398)/$R398)</f>
        <v>3.2340855236154896E-2</v>
      </c>
      <c r="X398" s="1">
        <f t="shared" si="70"/>
        <v>6.8433545281662589</v>
      </c>
      <c r="Y398" s="5">
        <f>(V398-R398)^2</f>
        <v>46.83150119817364</v>
      </c>
      <c r="Z398" s="5"/>
      <c r="AA398" s="1">
        <f t="shared" si="71"/>
        <v>164.0404412380239</v>
      </c>
      <c r="AB398" s="1">
        <f t="shared" si="72"/>
        <v>0.22476496853722328</v>
      </c>
      <c r="AC398" s="1">
        <f t="shared" si="73"/>
        <v>47.560472782204272</v>
      </c>
      <c r="AD398" s="5">
        <f t="shared" si="74"/>
        <v>2261.9985712667935</v>
      </c>
      <c r="AE398" s="5"/>
      <c r="AF398" s="1">
        <f t="shared" si="75"/>
        <v>224.73144623098986</v>
      </c>
      <c r="AG398" s="1">
        <f t="shared" si="76"/>
        <v>6.2053286827988191E-2</v>
      </c>
      <c r="AH398" s="1">
        <f t="shared" si="77"/>
        <v>13.130532210761686</v>
      </c>
      <c r="AI398" s="5">
        <f t="shared" si="78"/>
        <v>172.41087613785018</v>
      </c>
      <c r="AJ398" s="5"/>
      <c r="AK398" s="1">
        <f t="shared" si="79"/>
        <v>203.53596562563729</v>
      </c>
      <c r="AL398" s="1">
        <f t="shared" si="80"/>
        <v>3.8113958212013722E-2</v>
      </c>
      <c r="AM398" s="1">
        <f t="shared" si="81"/>
        <v>8.0649483945908855</v>
      </c>
      <c r="AN398" s="5">
        <f t="shared" si="82"/>
        <v>65.043392607414106</v>
      </c>
      <c r="AO398" s="5"/>
    </row>
    <row r="399" spans="18:41" x14ac:dyDescent="0.2">
      <c r="R399">
        <v>221.64769426516582</v>
      </c>
      <c r="S399">
        <v>91.459639625292894</v>
      </c>
      <c r="T399">
        <v>500</v>
      </c>
      <c r="V399" s="1">
        <f>(8.314*T399/S399)*(1+(V$11+$V$12/$T399+$V$13/($T399^2))/S399+(V$14+$V$15/$T399+$V$16/($T399^2))/(S399^2) + (W$11+$W$12/$T399+$W$13/($T399^2))/(S399^3)  )</f>
        <v>219.61736790365833</v>
      </c>
      <c r="W399" s="1">
        <f>(ABS(V399-$R399)/$R399)</f>
        <v>9.1601510597197188E-3</v>
      </c>
      <c r="X399" s="1">
        <f t="shared" si="70"/>
        <v>2.0303263615074911</v>
      </c>
      <c r="Y399" s="5">
        <f>(V399-R399)^2</f>
        <v>4.1222251342322478</v>
      </c>
      <c r="Z399" s="5"/>
      <c r="AA399" s="1">
        <f t="shared" si="71"/>
        <v>165.0626873500739</v>
      </c>
      <c r="AB399" s="1">
        <f t="shared" si="72"/>
        <v>0.25529255832184322</v>
      </c>
      <c r="AC399" s="1">
        <f t="shared" si="73"/>
        <v>56.585006915091924</v>
      </c>
      <c r="AD399" s="5">
        <f t="shared" si="74"/>
        <v>3201.8630075810011</v>
      </c>
      <c r="AE399" s="5"/>
      <c r="AF399" s="1">
        <f t="shared" si="75"/>
        <v>225.89327065851393</v>
      </c>
      <c r="AG399" s="1">
        <f t="shared" si="76"/>
        <v>1.9154615649955523E-2</v>
      </c>
      <c r="AH399" s="1">
        <f t="shared" si="77"/>
        <v>4.2455763933481023</v>
      </c>
      <c r="AI399" s="5">
        <f t="shared" si="78"/>
        <v>18.024918911754682</v>
      </c>
      <c r="AJ399" s="5"/>
      <c r="AK399" s="1">
        <f t="shared" si="79"/>
        <v>204.51005534537987</v>
      </c>
      <c r="AL399" s="1">
        <f t="shared" si="80"/>
        <v>7.731927452077858E-2</v>
      </c>
      <c r="AM399" s="1">
        <f t="shared" si="81"/>
        <v>17.137638919785957</v>
      </c>
      <c r="AN399" s="5">
        <f t="shared" si="82"/>
        <v>293.69866774496239</v>
      </c>
      <c r="AO399" s="5"/>
    </row>
    <row r="400" spans="18:41" x14ac:dyDescent="0.2">
      <c r="R400">
        <v>223.37426299042451</v>
      </c>
      <c r="S400">
        <v>90.762272903687617</v>
      </c>
      <c r="T400">
        <v>500</v>
      </c>
      <c r="V400" s="1">
        <f>(8.314*T400/S400)*(1+(V$11+$V$12/$T400+$V$13/($T400^2))/S400+(V$14+$V$15/$T400+$V$16/($T400^2))/(S400^2) + (W$11+$W$12/$T400+$W$13/($T400^2))/(S400^3)  )</f>
        <v>223.02498585012265</v>
      </c>
      <c r="W400" s="1">
        <f>(ABS(V400-$R400)/$R400)</f>
        <v>1.5636409299169694E-3</v>
      </c>
      <c r="X400" s="1">
        <f t="shared" si="70"/>
        <v>0.34927714030186507</v>
      </c>
      <c r="Y400" s="5">
        <f>(V400-R400)^2</f>
        <v>0.12199452073744874</v>
      </c>
      <c r="Z400" s="5"/>
      <c r="AA400" s="1">
        <f t="shared" si="71"/>
        <v>168.03968128563187</v>
      </c>
      <c r="AB400" s="1">
        <f t="shared" si="72"/>
        <v>0.24772138456776774</v>
      </c>
      <c r="AC400" s="1">
        <f t="shared" si="73"/>
        <v>55.33458170479264</v>
      </c>
      <c r="AD400" s="5">
        <f t="shared" si="74"/>
        <v>3061.9159324443722</v>
      </c>
      <c r="AE400" s="5"/>
      <c r="AF400" s="1">
        <f t="shared" si="75"/>
        <v>229.26691416153278</v>
      </c>
      <c r="AG400" s="1">
        <f t="shared" si="76"/>
        <v>2.6380170625838271E-2</v>
      </c>
      <c r="AH400" s="1">
        <f t="shared" si="77"/>
        <v>5.8926511711082696</v>
      </c>
      <c r="AI400" s="5">
        <f t="shared" si="78"/>
        <v>34.723337824363661</v>
      </c>
      <c r="AJ400" s="5"/>
      <c r="AK400" s="1">
        <f t="shared" si="79"/>
        <v>207.33733404231455</v>
      </c>
      <c r="AL400" s="1">
        <f t="shared" si="80"/>
        <v>7.1793987066439358E-2</v>
      </c>
      <c r="AM400" s="1">
        <f t="shared" si="81"/>
        <v>16.03692894810996</v>
      </c>
      <c r="AN400" s="5">
        <f t="shared" si="82"/>
        <v>257.18309008672725</v>
      </c>
      <c r="AO400" s="5"/>
    </row>
    <row r="401" spans="18:41" x14ac:dyDescent="0.2">
      <c r="R401">
        <v>249.02322509681431</v>
      </c>
      <c r="S401">
        <v>87.515186042019366</v>
      </c>
      <c r="T401">
        <v>500</v>
      </c>
      <c r="V401" s="1">
        <f>(8.314*T401/S401)*(1+(V$11+$V$12/$T401+$V$13/($T401^2))/S401+(V$14+$V$15/$T401+$V$16/($T401^2))/(S401^2) + (W$11+$W$12/$T401+$W$13/($T401^2))/(S401^3)  )</f>
        <v>240.13329551408683</v>
      </c>
      <c r="W401" s="1">
        <f>(ABS(V401-$R401)/$R401)</f>
        <v>3.5699198656154646E-2</v>
      </c>
      <c r="X401" s="1">
        <f t="shared" si="70"/>
        <v>8.8899295827274898</v>
      </c>
      <c r="Y401" s="5">
        <f>(V401-R401)^2</f>
        <v>79.030847985853356</v>
      </c>
      <c r="Z401" s="5"/>
      <c r="AA401" s="1">
        <f t="shared" si="71"/>
        <v>183.15167374182482</v>
      </c>
      <c r="AB401" s="1">
        <f t="shared" si="72"/>
        <v>0.26451971027754617</v>
      </c>
      <c r="AC401" s="1">
        <f t="shared" si="73"/>
        <v>65.871551354989492</v>
      </c>
      <c r="AD401" s="5">
        <f t="shared" si="74"/>
        <v>4339.0612779130179</v>
      </c>
      <c r="AE401" s="5"/>
      <c r="AF401" s="1">
        <f t="shared" si="75"/>
        <v>246.17915181022272</v>
      </c>
      <c r="AG401" s="1">
        <f t="shared" si="76"/>
        <v>1.1420915802073829E-2</v>
      </c>
      <c r="AH401" s="1">
        <f t="shared" si="77"/>
        <v>2.8440732865915948</v>
      </c>
      <c r="AI401" s="5">
        <f t="shared" si="78"/>
        <v>8.0887528595039146</v>
      </c>
      <c r="AJ401" s="5"/>
      <c r="AK401" s="1">
        <f t="shared" si="79"/>
        <v>221.48657734299414</v>
      </c>
      <c r="AL401" s="1">
        <f t="shared" si="80"/>
        <v>0.11057863274846988</v>
      </c>
      <c r="AM401" s="1">
        <f t="shared" si="81"/>
        <v>27.536647753820176</v>
      </c>
      <c r="AN401" s="5">
        <f t="shared" si="82"/>
        <v>758.26696951796976</v>
      </c>
      <c r="AO401" s="5"/>
    </row>
    <row r="402" spans="18:41" x14ac:dyDescent="0.2">
      <c r="R402">
        <v>190.18768095621516</v>
      </c>
      <c r="S402">
        <v>85.147107369259686</v>
      </c>
      <c r="T402">
        <v>500</v>
      </c>
      <c r="V402" s="1">
        <f>(8.314*T402/S402)*(1+(V$11+$V$12/$T402+$V$13/($T402^2))/S402+(V$14+$V$15/$T402+$V$16/($T402^2))/(S402^2) + (W$11+$W$12/$T402+$W$13/($T402^2))/(S402^3)  )</f>
        <v>254.05472657635639</v>
      </c>
      <c r="W402" s="1">
        <f>(ABS(V402-$R402)/$R402)</f>
        <v>0.33581063347023321</v>
      </c>
      <c r="X402" s="1">
        <f t="shared" si="70"/>
        <v>63.867045620141226</v>
      </c>
      <c r="Y402" s="5">
        <f>(V402-R402)^2</f>
        <v>4078.9995162452005</v>
      </c>
      <c r="Z402" s="5"/>
      <c r="AA402" s="1">
        <f t="shared" si="71"/>
        <v>195.64381817453153</v>
      </c>
      <c r="AB402" s="1">
        <f t="shared" si="72"/>
        <v>2.8688173655014377E-2</v>
      </c>
      <c r="AC402" s="1">
        <f t="shared" si="73"/>
        <v>5.4561372183163712</v>
      </c>
      <c r="AD402" s="5">
        <f t="shared" si="74"/>
        <v>29.769433345097109</v>
      </c>
      <c r="AE402" s="5"/>
      <c r="AF402" s="1">
        <f t="shared" si="75"/>
        <v>259.91326095117631</v>
      </c>
      <c r="AG402" s="1">
        <f t="shared" si="76"/>
        <v>0.36661459693077236</v>
      </c>
      <c r="AH402" s="1">
        <f t="shared" si="77"/>
        <v>69.725579994961151</v>
      </c>
      <c r="AI402" s="5">
        <f t="shared" si="78"/>
        <v>4861.6565056337267</v>
      </c>
      <c r="AJ402" s="5"/>
      <c r="AK402" s="1">
        <f t="shared" si="79"/>
        <v>232.95376492687984</v>
      </c>
      <c r="AL402" s="1">
        <f t="shared" si="80"/>
        <v>0.22486253450090835</v>
      </c>
      <c r="AM402" s="1">
        <f t="shared" si="81"/>
        <v>42.766083970664681</v>
      </c>
      <c r="AN402" s="5">
        <f t="shared" si="82"/>
        <v>1828.9379381859426</v>
      </c>
      <c r="AO402" s="5"/>
    </row>
    <row r="403" spans="18:41" x14ac:dyDescent="0.2">
      <c r="R403">
        <v>191.18321873056311</v>
      </c>
      <c r="S403">
        <v>83.809907886015594</v>
      </c>
      <c r="T403">
        <v>500</v>
      </c>
      <c r="V403" s="1">
        <f>(8.314*T403/S403)*(1+(V$11+$V$12/$T403+$V$13/($T403^2))/S403+(V$14+$V$15/$T403+$V$16/($T403^2))/(S403^2) + (W$11+$W$12/$T403+$W$13/($T403^2))/(S403^3)  )</f>
        <v>262.52681198530848</v>
      </c>
      <c r="W403" s="1">
        <f>(ABS(V403-$R403)/$R403)</f>
        <v>0.37316870030988852</v>
      </c>
      <c r="X403" s="1">
        <f t="shared" si="70"/>
        <v>71.343593254745372</v>
      </c>
      <c r="Y403" s="5">
        <f>(V403-R403)^2</f>
        <v>5089.9082984985489</v>
      </c>
      <c r="Z403" s="5"/>
      <c r="AA403" s="1">
        <f t="shared" si="71"/>
        <v>203.32759972360657</v>
      </c>
      <c r="AB403" s="1">
        <f t="shared" si="72"/>
        <v>6.3522212219675425E-2</v>
      </c>
      <c r="AC403" s="1">
        <f t="shared" si="73"/>
        <v>12.144380993043455</v>
      </c>
      <c r="AD403" s="5">
        <f t="shared" si="74"/>
        <v>147.48598970419513</v>
      </c>
      <c r="AE403" s="5"/>
      <c r="AF403" s="1">
        <f t="shared" si="75"/>
        <v>268.26080173774193</v>
      </c>
      <c r="AG403" s="1">
        <f t="shared" si="76"/>
        <v>0.40316081881540666</v>
      </c>
      <c r="AH403" s="1">
        <f t="shared" si="77"/>
        <v>77.077583007178816</v>
      </c>
      <c r="AI403" s="5">
        <f t="shared" si="78"/>
        <v>5940.9538022285406</v>
      </c>
      <c r="AJ403" s="5"/>
      <c r="AK403" s="1">
        <f t="shared" si="79"/>
        <v>239.91621166925347</v>
      </c>
      <c r="AL403" s="1">
        <f t="shared" si="80"/>
        <v>0.25490204246100895</v>
      </c>
      <c r="AM403" s="1">
        <f t="shared" si="81"/>
        <v>48.732992938690359</v>
      </c>
      <c r="AN403" s="5">
        <f t="shared" si="82"/>
        <v>2374.9046007624443</v>
      </c>
      <c r="AO403" s="5"/>
    </row>
    <row r="404" spans="18:41" x14ac:dyDescent="0.2">
      <c r="R404">
        <v>272.16059399032872</v>
      </c>
      <c r="S404">
        <v>83.17010480018152</v>
      </c>
      <c r="T404">
        <v>500</v>
      </c>
      <c r="V404" s="1">
        <f>(8.314*T404/S404)*(1+(V$11+$V$12/$T404+$V$13/($T404^2))/S404+(V$14+$V$15/$T404+$V$16/($T404^2))/(S404^2) + (W$11+$W$12/$T404+$W$13/($T404^2))/(S404^3)  )</f>
        <v>266.74963083625181</v>
      </c>
      <c r="W404" s="1">
        <f>(ABS(V404-$R404)/$R404)</f>
        <v>1.9881508468008378E-2</v>
      </c>
      <c r="X404" s="1">
        <f t="shared" ref="X404:X467" si="83">ABS(V404-$R404)</f>
        <v>5.4109631540769101</v>
      </c>
      <c r="Y404" s="5">
        <f>(V404-R404)^2</f>
        <v>29.278522254777943</v>
      </c>
      <c r="Z404" s="5"/>
      <c r="AA404" s="1">
        <f t="shared" ref="AA404:AA467" si="84">(8.314*T404/S404)*(1+(AA$11+$AA$12/$T404+$AA$13/($T404^2))/S404+(AA$14+$AA$15/$T404+$AA$16/($T404^2))/(S404^2) + (AB$11+$AB$12/$T404+$AB$13/($T404^2))/(S404^3)  )</f>
        <v>207.17976621075354</v>
      </c>
      <c r="AB404" s="1">
        <f t="shared" ref="AB404:AB467" si="85">(ABS(AA404-$R404)/$R404)</f>
        <v>0.23875913418194658</v>
      </c>
      <c r="AC404" s="1">
        <f t="shared" ref="AC404:AC467" si="86">ABS(AA404-$R404)</f>
        <v>64.980827779575179</v>
      </c>
      <c r="AD404" s="5">
        <f t="shared" ref="AD404:AD467" si="87">(AA404-R404)^2</f>
        <v>4222.5079789188094</v>
      </c>
      <c r="AE404" s="5"/>
      <c r="AF404" s="1">
        <f t="shared" ref="AF404:AF467" si="88">(8.314*T404/S404)*(1+(AF$11+$AF$12/$T404+$AF$13/($T404^2))/S404+(AF$14+$AF$15/$T404+$AF$16/($T404^2))/(S404^2) + (AG$11+$AG$12/$T404+$AG$13/($T404^2))/(S404^3)  )</f>
        <v>272.41884702176964</v>
      </c>
      <c r="AG404" s="1">
        <f t="shared" ref="AG404:AG467" si="89">(ABS(AF404-$R404)/$R404)</f>
        <v>9.4889942608698363E-4</v>
      </c>
      <c r="AH404" s="1">
        <f t="shared" ref="AH404:AH467" si="90">ABS(AF404-$R404)</f>
        <v>0.25825303144091549</v>
      </c>
      <c r="AI404" s="5">
        <f t="shared" ref="AI404:AI467" si="91">(AF404-R404)^2</f>
        <v>6.6694628248422483E-2</v>
      </c>
      <c r="AJ404" s="5"/>
      <c r="AK404" s="1">
        <f t="shared" ref="AK404:AK467" si="92">(8.314*T404/S404)*(1+(AK$11+$AK$12/$T404+$AK$13/($T404^2))/S404+(AK$14+$AK$15/$T404+$AK$16/($T404^2))/(S404^2) + (AL$11+$AL$12/$T404+$AL$13/($T404^2))/(S404^3)  )</f>
        <v>243.38275753991445</v>
      </c>
      <c r="AL404" s="1">
        <f t="shared" ref="AL404:AL467" si="93">(ABS(AK404-$R404)/$R404)</f>
        <v>0.10573843931071408</v>
      </c>
      <c r="AM404" s="1">
        <f t="shared" ref="AM404:AM467" si="94">ABS(AK404-$R404)</f>
        <v>28.77783645041427</v>
      </c>
      <c r="AN404" s="5">
        <f t="shared" ref="AN404:AN467" si="95">(AK404-R404)^2</f>
        <v>828.16387076679223</v>
      </c>
      <c r="AO404" s="5"/>
    </row>
    <row r="405" spans="18:41" x14ac:dyDescent="0.2">
      <c r="R405">
        <v>287.96915378336564</v>
      </c>
      <c r="S405">
        <v>82.950584312361315</v>
      </c>
      <c r="T405">
        <v>500</v>
      </c>
      <c r="V405" s="1">
        <f>(8.314*T405/S405)*(1+(V$11+$V$12/$T405+$V$13/($T405^2))/S405+(V$14+$V$15/$T405+$V$16/($T405^2))/(S405^2) + (W$11+$W$12/$T405+$W$13/($T405^2))/(S405^3)  )</f>
        <v>268.22482698913308</v>
      </c>
      <c r="W405" s="1">
        <f>(ABS(V405-$R405)/$R405)</f>
        <v>6.8564033803029778E-2</v>
      </c>
      <c r="X405" s="1">
        <f t="shared" si="83"/>
        <v>19.744326794232563</v>
      </c>
      <c r="Y405" s="5">
        <f>(V405-R405)^2</f>
        <v>389.83844055744993</v>
      </c>
      <c r="Z405" s="5"/>
      <c r="AA405" s="1">
        <f t="shared" si="84"/>
        <v>208.52890907381436</v>
      </c>
      <c r="AB405" s="1">
        <f t="shared" si="85"/>
        <v>0.27586372938162967</v>
      </c>
      <c r="AC405" s="1">
        <f t="shared" si="86"/>
        <v>79.44024470955128</v>
      </c>
      <c r="AD405" s="5">
        <f t="shared" si="87"/>
        <v>6310.7524795133904</v>
      </c>
      <c r="AE405" s="5"/>
      <c r="AF405" s="1">
        <f t="shared" si="88"/>
        <v>273.87101486195559</v>
      </c>
      <c r="AG405" s="1">
        <f t="shared" si="89"/>
        <v>4.8957114802705044E-2</v>
      </c>
      <c r="AH405" s="1">
        <f t="shared" si="90"/>
        <v>14.098138921410055</v>
      </c>
      <c r="AI405" s="5">
        <f t="shared" si="91"/>
        <v>198.75752104737705</v>
      </c>
      <c r="AJ405" s="5"/>
      <c r="AK405" s="1">
        <f t="shared" si="92"/>
        <v>244.59321740968454</v>
      </c>
      <c r="AL405" s="1">
        <f t="shared" si="93"/>
        <v>0.15062702308147938</v>
      </c>
      <c r="AM405" s="1">
        <f t="shared" si="94"/>
        <v>43.3759363736811</v>
      </c>
      <c r="AN405" s="5">
        <f t="shared" si="95"/>
        <v>1881.4718562936312</v>
      </c>
      <c r="AO405" s="5"/>
    </row>
    <row r="406" spans="18:41" x14ac:dyDescent="0.2">
      <c r="R406">
        <v>215.72330303757545</v>
      </c>
      <c r="S406">
        <v>81.459573406153766</v>
      </c>
      <c r="T406">
        <v>500</v>
      </c>
      <c r="V406" s="1">
        <f>(8.314*T406/S406)*(1+(V$11+$V$12/$T406+$V$13/($T406^2))/S406+(V$14+$V$15/$T406+$V$16/($T406^2))/(S406^2) + (W$11+$W$12/$T406+$W$13/($T406^2))/(S406^3)  )</f>
        <v>278.61716926051133</v>
      </c>
      <c r="W406" s="1">
        <f>(ABS(V406-$R406)/$R406)</f>
        <v>0.29154878187629457</v>
      </c>
      <c r="X406" s="1">
        <f t="shared" si="83"/>
        <v>62.893866222935884</v>
      </c>
      <c r="Y406" s="5">
        <f>(V406-R406)^2</f>
        <v>3955.6384084685551</v>
      </c>
      <c r="Z406" s="5"/>
      <c r="AA406" s="1">
        <f t="shared" si="84"/>
        <v>218.08257053479775</v>
      </c>
      <c r="AB406" s="1">
        <f t="shared" si="85"/>
        <v>1.0936544471560217E-2</v>
      </c>
      <c r="AC406" s="1">
        <f t="shared" si="86"/>
        <v>2.3592674972223051</v>
      </c>
      <c r="AD406" s="5">
        <f t="shared" si="87"/>
        <v>5.5661431234495993</v>
      </c>
      <c r="AE406" s="5"/>
      <c r="AF406" s="1">
        <f t="shared" si="88"/>
        <v>284.09560686201047</v>
      </c>
      <c r="AG406" s="1">
        <f t="shared" si="89"/>
        <v>0.3169444508854275</v>
      </c>
      <c r="AH406" s="1">
        <f t="shared" si="90"/>
        <v>68.372303824435022</v>
      </c>
      <c r="AI406" s="5">
        <f t="shared" si="91"/>
        <v>4674.7719302608521</v>
      </c>
      <c r="AJ406" s="5"/>
      <c r="AK406" s="1">
        <f t="shared" si="92"/>
        <v>253.11352896525577</v>
      </c>
      <c r="AL406" s="1">
        <f t="shared" si="93"/>
        <v>0.1733249278181484</v>
      </c>
      <c r="AM406" s="1">
        <f t="shared" si="94"/>
        <v>37.390225927680319</v>
      </c>
      <c r="AN406" s="5">
        <f t="shared" si="95"/>
        <v>1398.0289949229775</v>
      </c>
      <c r="AO406" s="5"/>
    </row>
    <row r="407" spans="18:41" x14ac:dyDescent="0.2">
      <c r="R407">
        <v>316.49047033242215</v>
      </c>
      <c r="S407">
        <v>80.62876133315514</v>
      </c>
      <c r="T407">
        <v>500</v>
      </c>
      <c r="V407" s="1">
        <f>(8.314*T407/S407)*(1+(V$11+$V$12/$T407+$V$13/($T407^2))/S407+(V$14+$V$15/$T407+$V$16/($T407^2))/(S407^2) + (W$11+$W$12/$T407+$W$13/($T407^2))/(S407^3)  )</f>
        <v>284.70431410610672</v>
      </c>
      <c r="W407" s="1">
        <f>(ABS(V407-$R407)/$R407)</f>
        <v>0.10043321744547064</v>
      </c>
      <c r="X407" s="1">
        <f t="shared" si="83"/>
        <v>31.786156226315427</v>
      </c>
      <c r="Y407" s="5">
        <f>(V407-R407)^2</f>
        <v>1010.3597276437309</v>
      </c>
      <c r="Z407" s="5"/>
      <c r="AA407" s="1">
        <f t="shared" si="84"/>
        <v>223.71771062718224</v>
      </c>
      <c r="AB407" s="1">
        <f t="shared" si="85"/>
        <v>0.29312970974385766</v>
      </c>
      <c r="AC407" s="1">
        <f t="shared" si="86"/>
        <v>92.772759705239906</v>
      </c>
      <c r="AD407" s="5">
        <f t="shared" si="87"/>
        <v>8606.7849433261854</v>
      </c>
      <c r="AE407" s="5"/>
      <c r="AF407" s="1">
        <f t="shared" si="88"/>
        <v>290.08030751170782</v>
      </c>
      <c r="AG407" s="1">
        <f t="shared" si="89"/>
        <v>8.3446944841576817E-2</v>
      </c>
      <c r="AH407" s="1">
        <f t="shared" si="90"/>
        <v>26.410162820714334</v>
      </c>
      <c r="AI407" s="5">
        <f t="shared" si="91"/>
        <v>697.49670021664167</v>
      </c>
      <c r="AJ407" s="5"/>
      <c r="AK407" s="1">
        <f t="shared" si="92"/>
        <v>258.09920469091497</v>
      </c>
      <c r="AL407" s="1">
        <f t="shared" si="93"/>
        <v>0.18449612583967087</v>
      </c>
      <c r="AM407" s="1">
        <f t="shared" si="94"/>
        <v>58.391265641507175</v>
      </c>
      <c r="AN407" s="5">
        <f t="shared" si="95"/>
        <v>3409.5399032170562</v>
      </c>
      <c r="AO407" s="5"/>
    </row>
    <row r="408" spans="18:41" x14ac:dyDescent="0.2">
      <c r="R408">
        <v>219.60641267265945</v>
      </c>
      <c r="S408">
        <v>80.593142072829835</v>
      </c>
      <c r="T408">
        <v>500</v>
      </c>
      <c r="V408" s="1">
        <f>(8.314*T408/S408)*(1+(V$11+$V$12/$T408+$V$13/($T408^2))/S408+(V$14+$V$15/$T408+$V$16/($T408^2))/(S408^2) + (W$11+$W$12/$T408+$W$13/($T408^2))/(S408^3)  )</f>
        <v>284.97025573052167</v>
      </c>
      <c r="W408" s="1">
        <f>(ABS(V408-$R408)/$R408)</f>
        <v>0.29764086695998332</v>
      </c>
      <c r="X408" s="1">
        <f t="shared" si="83"/>
        <v>65.363843057862226</v>
      </c>
      <c r="Y408" s="5">
        <f>(V408-R408)^2</f>
        <v>4272.4319792928436</v>
      </c>
      <c r="Z408" s="5"/>
      <c r="AA408" s="1">
        <f t="shared" si="84"/>
        <v>223.96455189113723</v>
      </c>
      <c r="AB408" s="1">
        <f t="shared" si="85"/>
        <v>1.9845227493306108E-2</v>
      </c>
      <c r="AC408" s="1">
        <f t="shared" si="86"/>
        <v>4.3581392184777883</v>
      </c>
      <c r="AD408" s="5">
        <f t="shared" si="87"/>
        <v>18.993377447634188</v>
      </c>
      <c r="AE408" s="5"/>
      <c r="AF408" s="1">
        <f t="shared" si="88"/>
        <v>290.34170751600738</v>
      </c>
      <c r="AG408" s="1">
        <f t="shared" si="89"/>
        <v>0.32210031566238656</v>
      </c>
      <c r="AH408" s="1">
        <f t="shared" si="90"/>
        <v>70.73529484334793</v>
      </c>
      <c r="AI408" s="5">
        <f t="shared" si="91"/>
        <v>5003.4819365753647</v>
      </c>
      <c r="AJ408" s="5"/>
      <c r="AK408" s="1">
        <f t="shared" si="92"/>
        <v>258.31695218090329</v>
      </c>
      <c r="AL408" s="1">
        <f t="shared" si="93"/>
        <v>0.17627235487856602</v>
      </c>
      <c r="AM408" s="1">
        <f t="shared" si="94"/>
        <v>38.710539508243841</v>
      </c>
      <c r="AN408" s="5">
        <f t="shared" si="95"/>
        <v>1498.5058690193073</v>
      </c>
      <c r="AO408" s="5"/>
    </row>
    <row r="409" spans="18:41" x14ac:dyDescent="0.2">
      <c r="R409">
        <v>300.81130294976396</v>
      </c>
      <c r="S409">
        <v>78.487510300806377</v>
      </c>
      <c r="T409">
        <v>500</v>
      </c>
      <c r="V409" s="1">
        <f>(8.314*T409/S409)*(1+(V$11+$V$12/$T409+$V$13/($T409^2))/S409+(V$14+$V$15/$T409+$V$16/($T409^2))/(S409^2) + (W$11+$W$12/$T409+$W$13/($T409^2))/(S409^3)  )</f>
        <v>301.46272863917221</v>
      </c>
      <c r="W409" s="1">
        <f>(ABS(V409-$R409)/$R409)</f>
        <v>2.1655625404376701E-3</v>
      </c>
      <c r="X409" s="1">
        <f t="shared" si="83"/>
        <v>0.6514256894082564</v>
      </c>
      <c r="Y409" s="5">
        <f>(V409-R409)^2</f>
        <v>0.42435542882102212</v>
      </c>
      <c r="Z409" s="5"/>
      <c r="AA409" s="1">
        <f t="shared" si="84"/>
        <v>239.37548035288904</v>
      </c>
      <c r="AB409" s="1">
        <f t="shared" si="85"/>
        <v>0.20423375715750552</v>
      </c>
      <c r="AC409" s="1">
        <f t="shared" si="86"/>
        <v>61.435822596874914</v>
      </c>
      <c r="AD409" s="5">
        <f t="shared" si="87"/>
        <v>3774.3602981546865</v>
      </c>
      <c r="AE409" s="5"/>
      <c r="AF409" s="1">
        <f t="shared" si="88"/>
        <v>306.54269909103584</v>
      </c>
      <c r="AG409" s="1">
        <f t="shared" si="89"/>
        <v>1.9053127608802123E-2</v>
      </c>
      <c r="AH409" s="1">
        <f t="shared" si="90"/>
        <v>5.7313961412718868</v>
      </c>
      <c r="AI409" s="5">
        <f t="shared" si="91"/>
        <v>32.848901728186277</v>
      </c>
      <c r="AJ409" s="5"/>
      <c r="AK409" s="1">
        <f t="shared" si="92"/>
        <v>271.81124065850986</v>
      </c>
      <c r="AL409" s="1">
        <f t="shared" si="93"/>
        <v>9.6406158967029115E-2</v>
      </c>
      <c r="AM409" s="1">
        <f t="shared" si="94"/>
        <v>29.000062291254096</v>
      </c>
      <c r="AN409" s="5">
        <f t="shared" si="95"/>
        <v>841.00361289661782</v>
      </c>
      <c r="AO409" s="5"/>
    </row>
    <row r="410" spans="18:41" x14ac:dyDescent="0.2">
      <c r="R410">
        <v>247.51527168166649</v>
      </c>
      <c r="S410">
        <v>76.936752255007733</v>
      </c>
      <c r="T410">
        <v>500</v>
      </c>
      <c r="V410" s="1">
        <f>(8.314*T410/S410)*(1+(V$11+$V$12/$T410+$V$13/($T410^2))/S410+(V$14+$V$15/$T410+$V$16/($T410^2))/(S410^2) + (W$11+$W$12/$T410+$W$13/($T410^2))/(S410^3)  )</f>
        <v>314.65677845348677</v>
      </c>
      <c r="W410" s="1">
        <f>(ABS(V410-$R410)/$R410)</f>
        <v>0.2712620773483912</v>
      </c>
      <c r="X410" s="1">
        <f t="shared" si="83"/>
        <v>67.141506771820275</v>
      </c>
      <c r="Y410" s="5">
        <f>(V410-R410)^2</f>
        <v>4507.9819315903878</v>
      </c>
      <c r="Z410" s="5"/>
      <c r="AA410" s="1">
        <f t="shared" si="84"/>
        <v>251.84501844849282</v>
      </c>
      <c r="AB410" s="1">
        <f t="shared" si="85"/>
        <v>1.749284695610577E-2</v>
      </c>
      <c r="AC410" s="1">
        <f t="shared" si="86"/>
        <v>4.3297467668263323</v>
      </c>
      <c r="AD410" s="5">
        <f t="shared" si="87"/>
        <v>18.746707064843079</v>
      </c>
      <c r="AE410" s="5"/>
      <c r="AF410" s="1">
        <f t="shared" si="88"/>
        <v>319.4912720925646</v>
      </c>
      <c r="AG410" s="1">
        <f t="shared" si="89"/>
        <v>0.29079417977678418</v>
      </c>
      <c r="AH410" s="1">
        <f t="shared" si="90"/>
        <v>71.976000410898109</v>
      </c>
      <c r="AI410" s="5">
        <f t="shared" si="91"/>
        <v>5180.5446351496048</v>
      </c>
      <c r="AJ410" s="5"/>
      <c r="AK410" s="1">
        <f t="shared" si="92"/>
        <v>282.59743503673781</v>
      </c>
      <c r="AL410" s="1">
        <f t="shared" si="93"/>
        <v>0.14173736883674423</v>
      </c>
      <c r="AM410" s="1">
        <f t="shared" si="94"/>
        <v>35.082163355071316</v>
      </c>
      <c r="AN410" s="5">
        <f t="shared" si="95"/>
        <v>1230.7581856719087</v>
      </c>
      <c r="AO410" s="5"/>
    </row>
    <row r="411" spans="18:41" x14ac:dyDescent="0.2">
      <c r="R411">
        <v>247.43574230183353</v>
      </c>
      <c r="S411">
        <v>76.2733816296589</v>
      </c>
      <c r="T411">
        <v>500</v>
      </c>
      <c r="V411" s="1">
        <f>(8.314*T411/S411)*(1+(V$11+$V$12/$T411+$V$13/($T411^2))/S411+(V$14+$V$15/$T411+$V$16/($T411^2))/(S411^2) + (W$11+$W$12/$T411+$W$13/($T411^2))/(S411^3)  )</f>
        <v>320.59784020361514</v>
      </c>
      <c r="W411" s="1">
        <f>(ABS(V411-$R411)/$R411)</f>
        <v>0.29568120280915239</v>
      </c>
      <c r="X411" s="1">
        <f t="shared" si="83"/>
        <v>73.162097901781607</v>
      </c>
      <c r="Y411" s="5">
        <f>(V411-R411)^2</f>
        <v>5352.6925693898766</v>
      </c>
      <c r="Z411" s="5"/>
      <c r="AA411" s="1">
        <f t="shared" si="84"/>
        <v>257.49896862157073</v>
      </c>
      <c r="AB411" s="1">
        <f t="shared" si="85"/>
        <v>4.0670059329834446E-2</v>
      </c>
      <c r="AC411" s="1">
        <f t="shared" si="86"/>
        <v>10.063226319737197</v>
      </c>
      <c r="AD411" s="5">
        <f t="shared" si="87"/>
        <v>101.26852396225145</v>
      </c>
      <c r="AE411" s="5"/>
      <c r="AF411" s="1">
        <f t="shared" si="88"/>
        <v>325.31875753992006</v>
      </c>
      <c r="AG411" s="1">
        <f t="shared" si="89"/>
        <v>0.31476056980919609</v>
      </c>
      <c r="AH411" s="1">
        <f t="shared" si="90"/>
        <v>77.883015238086529</v>
      </c>
      <c r="AI411" s="5">
        <f t="shared" si="91"/>
        <v>6065.7640625760187</v>
      </c>
      <c r="AJ411" s="5"/>
      <c r="AK411" s="1">
        <f t="shared" si="92"/>
        <v>287.45285916514916</v>
      </c>
      <c r="AL411" s="1">
        <f t="shared" si="93"/>
        <v>0.16172730944626793</v>
      </c>
      <c r="AM411" s="1">
        <f t="shared" si="94"/>
        <v>40.017116863315636</v>
      </c>
      <c r="AN411" s="5">
        <f t="shared" si="95"/>
        <v>1601.3696420522606</v>
      </c>
      <c r="AO411" s="5"/>
    </row>
    <row r="412" spans="18:41" x14ac:dyDescent="0.2">
      <c r="R412">
        <v>334.22704988557405</v>
      </c>
      <c r="S412">
        <v>76.090561996521444</v>
      </c>
      <c r="T412">
        <v>500</v>
      </c>
      <c r="V412" s="1">
        <f>(8.314*T412/S412)*(1+(V$11+$V$12/$T412+$V$13/($T412^2))/S412+(V$14+$V$15/$T412+$V$16/($T412^2))/(S412^2) + (W$11+$W$12/$T412+$W$13/($T412^2))/(S412^3)  )</f>
        <v>322.26807029244424</v>
      </c>
      <c r="W412" s="1">
        <f>(ABS(V412-$R412)/$R412)</f>
        <v>3.5781004551319488E-2</v>
      </c>
      <c r="X412" s="1">
        <f t="shared" si="83"/>
        <v>11.958979593129811</v>
      </c>
      <c r="Y412" s="5">
        <f>(V412-R412)^2</f>
        <v>143.01719290889525</v>
      </c>
      <c r="Z412" s="5"/>
      <c r="AA412" s="1">
        <f t="shared" si="84"/>
        <v>259.09274959592523</v>
      </c>
      <c r="AB412" s="1">
        <f t="shared" si="85"/>
        <v>0.22480017794900739</v>
      </c>
      <c r="AC412" s="1">
        <f t="shared" si="86"/>
        <v>75.13430028964882</v>
      </c>
      <c r="AD412" s="5">
        <f t="shared" si="87"/>
        <v>5645.1630800151224</v>
      </c>
      <c r="AE412" s="5"/>
      <c r="AF412" s="1">
        <f t="shared" si="88"/>
        <v>326.95674900947108</v>
      </c>
      <c r="AG412" s="1">
        <f t="shared" si="89"/>
        <v>2.1752580704021487E-2</v>
      </c>
      <c r="AH412" s="1">
        <f t="shared" si="90"/>
        <v>7.270300876102965</v>
      </c>
      <c r="AI412" s="5">
        <f t="shared" si="91"/>
        <v>52.857274829063542</v>
      </c>
      <c r="AJ412" s="5"/>
      <c r="AK412" s="1">
        <f t="shared" si="92"/>
        <v>288.81779773339736</v>
      </c>
      <c r="AL412" s="1">
        <f t="shared" si="93"/>
        <v>0.13586348611736543</v>
      </c>
      <c r="AM412" s="1">
        <f t="shared" si="94"/>
        <v>45.409252152176691</v>
      </c>
      <c r="AN412" s="5">
        <f t="shared" si="95"/>
        <v>2062.0001810199633</v>
      </c>
      <c r="AO412" s="5"/>
    </row>
    <row r="413" spans="18:41" x14ac:dyDescent="0.2">
      <c r="R413">
        <v>368.68053316647189</v>
      </c>
      <c r="S413">
        <v>73.77679496960188</v>
      </c>
      <c r="T413">
        <v>500</v>
      </c>
      <c r="V413" s="1">
        <f>(8.314*T413/S413)*(1+(V$11+$V$12/$T413+$V$13/($T413^2))/S413+(V$14+$V$15/$T413+$V$16/($T413^2))/(S413^2) + (W$11+$W$12/$T413+$W$13/($T413^2))/(S413^3)  )</f>
        <v>344.72457669265845</v>
      </c>
      <c r="W413" s="1">
        <f>(ABS(V413-$R413)/$R413)</f>
        <v>6.4977546462960417E-2</v>
      </c>
      <c r="X413" s="1">
        <f t="shared" si="83"/>
        <v>23.955956473813444</v>
      </c>
      <c r="Y413" s="5">
        <f>(V413-R413)^2</f>
        <v>573.88785057524422</v>
      </c>
      <c r="Z413" s="5"/>
      <c r="AA413" s="1">
        <f t="shared" si="84"/>
        <v>280.69696534525121</v>
      </c>
      <c r="AB413" s="1">
        <f t="shared" si="85"/>
        <v>0.23864446290548538</v>
      </c>
      <c r="AC413" s="1">
        <f t="shared" si="86"/>
        <v>87.983567821220674</v>
      </c>
      <c r="AD413" s="5">
        <f t="shared" si="87"/>
        <v>7741.1082065513383</v>
      </c>
      <c r="AE413" s="5"/>
      <c r="AF413" s="1">
        <f t="shared" si="88"/>
        <v>348.96843299636612</v>
      </c>
      <c r="AG413" s="1">
        <f t="shared" si="89"/>
        <v>5.3466615122868669E-2</v>
      </c>
      <c r="AH413" s="1">
        <f t="shared" si="90"/>
        <v>19.712100170105771</v>
      </c>
      <c r="AI413" s="5">
        <f t="shared" si="91"/>
        <v>388.56689311628395</v>
      </c>
      <c r="AJ413" s="5"/>
      <c r="AK413" s="1">
        <f t="shared" si="92"/>
        <v>307.17031795991335</v>
      </c>
      <c r="AL413" s="1">
        <f t="shared" si="93"/>
        <v>0.1668387931368879</v>
      </c>
      <c r="AM413" s="1">
        <f t="shared" si="94"/>
        <v>61.510215206558541</v>
      </c>
      <c r="AN413" s="5">
        <f t="shared" si="95"/>
        <v>3783.5065747571457</v>
      </c>
      <c r="AO413" s="5"/>
    </row>
    <row r="414" spans="18:41" x14ac:dyDescent="0.2">
      <c r="R414">
        <v>274.18931752663542</v>
      </c>
      <c r="S414">
        <v>73.605047475702648</v>
      </c>
      <c r="T414">
        <v>500</v>
      </c>
      <c r="V414" s="1">
        <f>(8.314*T414/S414)*(1+(V$11+$V$12/$T414+$V$13/($T414^2))/S414+(V$14+$V$15/$T414+$V$16/($T414^2))/(S414^2) + (W$11+$W$12/$T414+$W$13/($T414^2))/(S414^3)  )</f>
        <v>346.49483069626069</v>
      </c>
      <c r="W414" s="1">
        <f>(ABS(V414-$R414)/$R414)</f>
        <v>0.26370652883878798</v>
      </c>
      <c r="X414" s="1">
        <f t="shared" si="83"/>
        <v>72.305513169625272</v>
      </c>
      <c r="Y414" s="5">
        <f>(V414-R414)^2</f>
        <v>5228.0872347228533</v>
      </c>
      <c r="Z414" s="5"/>
      <c r="AA414" s="1">
        <f t="shared" si="84"/>
        <v>282.4135176545866</v>
      </c>
      <c r="AB414" s="1">
        <f t="shared" si="85"/>
        <v>2.9994604465771207E-2</v>
      </c>
      <c r="AC414" s="1">
        <f t="shared" si="86"/>
        <v>8.2242001279511783</v>
      </c>
      <c r="AD414" s="5">
        <f t="shared" si="87"/>
        <v>67.637467744592172</v>
      </c>
      <c r="AE414" s="5"/>
      <c r="AF414" s="1">
        <f t="shared" si="88"/>
        <v>350.70283517445347</v>
      </c>
      <c r="AG414" s="1">
        <f t="shared" si="89"/>
        <v>0.27905360550884822</v>
      </c>
      <c r="AH414" s="1">
        <f t="shared" si="90"/>
        <v>76.513517647818048</v>
      </c>
      <c r="AI414" s="5">
        <f t="shared" si="91"/>
        <v>5854.3183828429637</v>
      </c>
      <c r="AJ414" s="5"/>
      <c r="AK414" s="1">
        <f t="shared" si="92"/>
        <v>308.61737650725235</v>
      </c>
      <c r="AL414" s="1">
        <f t="shared" si="93"/>
        <v>0.12556309374551947</v>
      </c>
      <c r="AM414" s="1">
        <f t="shared" si="94"/>
        <v>34.428058980616925</v>
      </c>
      <c r="AN414" s="5">
        <f t="shared" si="95"/>
        <v>1185.2912451728378</v>
      </c>
      <c r="AO414" s="5"/>
    </row>
    <row r="415" spans="18:41" x14ac:dyDescent="0.2">
      <c r="R415">
        <v>371.23565597808948</v>
      </c>
      <c r="S415">
        <v>72.878921421817765</v>
      </c>
      <c r="T415">
        <v>500</v>
      </c>
      <c r="V415" s="1">
        <f>(8.314*T415/S415)*(1+(V$11+$V$12/$T415+$V$13/($T415^2))/S415+(V$14+$V$15/$T415+$V$16/($T415^2))/(S415^2) + (W$11+$W$12/$T415+$W$13/($T415^2))/(S415^3)  )</f>
        <v>354.14878545335847</v>
      </c>
      <c r="W415" s="1">
        <f>(ABS(V415-$R415)/$R415)</f>
        <v>4.6027018821003247E-2</v>
      </c>
      <c r="X415" s="1">
        <f t="shared" si="83"/>
        <v>17.086870524731012</v>
      </c>
      <c r="Y415" s="5">
        <f>(V415-R415)^2</f>
        <v>291.96114432892142</v>
      </c>
      <c r="Z415" s="5"/>
      <c r="AA415" s="1">
        <f t="shared" si="84"/>
        <v>289.85714125390172</v>
      </c>
      <c r="AB415" s="1">
        <f t="shared" si="85"/>
        <v>0.21920985609472482</v>
      </c>
      <c r="AC415" s="1">
        <f t="shared" si="86"/>
        <v>81.378514724187767</v>
      </c>
      <c r="AD415" s="5">
        <f t="shared" si="87"/>
        <v>6622.462658714845</v>
      </c>
      <c r="AE415" s="5"/>
      <c r="AF415" s="1">
        <f t="shared" si="88"/>
        <v>358.20067619689581</v>
      </c>
      <c r="AG415" s="1">
        <f t="shared" si="89"/>
        <v>3.511241329136499E-2</v>
      </c>
      <c r="AH415" s="1">
        <f t="shared" si="90"/>
        <v>13.03497978119367</v>
      </c>
      <c r="AI415" s="5">
        <f t="shared" si="91"/>
        <v>169.91069789612777</v>
      </c>
      <c r="AJ415" s="5"/>
      <c r="AK415" s="1">
        <f t="shared" si="92"/>
        <v>314.8750021894391</v>
      </c>
      <c r="AL415" s="1">
        <f t="shared" si="93"/>
        <v>0.15181907470648998</v>
      </c>
      <c r="AM415" s="1">
        <f t="shared" si="94"/>
        <v>56.360653788650382</v>
      </c>
      <c r="AN415" s="5">
        <f t="shared" si="95"/>
        <v>3176.5232954841108</v>
      </c>
      <c r="AO415" s="5"/>
    </row>
    <row r="416" spans="18:41" x14ac:dyDescent="0.2">
      <c r="R416">
        <v>278.68239720745078</v>
      </c>
      <c r="S416">
        <v>72.695128776529501</v>
      </c>
      <c r="T416">
        <v>500</v>
      </c>
      <c r="V416" s="1">
        <f>(8.314*T416/S416)*(1+(V$11+$V$12/$T416+$V$13/($T416^2))/S416+(V$14+$V$15/$T416+$V$16/($T416^2))/(S416^2) + (W$11+$W$12/$T416+$W$13/($T416^2))/(S416^3)  )</f>
        <v>356.13068713119844</v>
      </c>
      <c r="W416" s="1">
        <f>(ABS(V416-$R416)/$R416)</f>
        <v>0.27790879761270054</v>
      </c>
      <c r="X416" s="1">
        <f t="shared" si="83"/>
        <v>77.448289923747666</v>
      </c>
      <c r="Y416" s="5">
        <f>(V416-R416)^2</f>
        <v>5998.2376121128746</v>
      </c>
      <c r="Z416" s="5"/>
      <c r="AA416" s="1">
        <f t="shared" si="84"/>
        <v>291.79029160955395</v>
      </c>
      <c r="AB416" s="1">
        <f t="shared" si="85"/>
        <v>4.7035243465146717E-2</v>
      </c>
      <c r="AC416" s="1">
        <f t="shared" si="86"/>
        <v>13.10789440210317</v>
      </c>
      <c r="AD416" s="5">
        <f t="shared" si="87"/>
        <v>171.81689565668762</v>
      </c>
      <c r="AE416" s="5"/>
      <c r="AF416" s="1">
        <f t="shared" si="88"/>
        <v>360.14188138509485</v>
      </c>
      <c r="AG416" s="1">
        <f t="shared" si="89"/>
        <v>0.29230222286700708</v>
      </c>
      <c r="AH416" s="1">
        <f t="shared" si="90"/>
        <v>81.459484177644072</v>
      </c>
      <c r="AI416" s="5">
        <f t="shared" si="91"/>
        <v>6635.6475624878449</v>
      </c>
      <c r="AJ416" s="5"/>
      <c r="AK416" s="1">
        <f t="shared" si="92"/>
        <v>316.49566454175095</v>
      </c>
      <c r="AL416" s="1">
        <f t="shared" si="93"/>
        <v>0.13568588369129048</v>
      </c>
      <c r="AM416" s="1">
        <f t="shared" si="94"/>
        <v>37.813267334300178</v>
      </c>
      <c r="AN416" s="5">
        <f t="shared" si="95"/>
        <v>1429.8431864952529</v>
      </c>
      <c r="AO416" s="5"/>
    </row>
    <row r="417" spans="18:41" x14ac:dyDescent="0.2">
      <c r="R417">
        <v>408.07664040859936</v>
      </c>
      <c r="S417">
        <v>71.657176112616483</v>
      </c>
      <c r="T417">
        <v>500</v>
      </c>
      <c r="V417" s="1">
        <f>(8.314*T417/S417)*(1+(V$11+$V$12/$T417+$V$13/($T417^2))/S417+(V$14+$V$15/$T417+$V$16/($T417^2))/(S417^2) + (W$11+$W$12/$T417+$W$13/($T417^2))/(S417^3)  )</f>
        <v>367.6768769306251</v>
      </c>
      <c r="W417" s="1">
        <f>(ABS(V417-$R417)/$R417)</f>
        <v>9.9000431481504919E-2</v>
      </c>
      <c r="X417" s="1">
        <f t="shared" si="83"/>
        <v>40.399763477974261</v>
      </c>
      <c r="Y417" s="5">
        <f>(V417-R417)^2</f>
        <v>1632.140889076263</v>
      </c>
      <c r="Z417" s="5"/>
      <c r="AA417" s="1">
        <f t="shared" si="84"/>
        <v>303.09807006610316</v>
      </c>
      <c r="AB417" s="1">
        <f t="shared" si="85"/>
        <v>0.25725209420804668</v>
      </c>
      <c r="AC417" s="1">
        <f t="shared" si="86"/>
        <v>104.9785703424962</v>
      </c>
      <c r="AD417" s="5">
        <f t="shared" si="87"/>
        <v>11020.500231154423</v>
      </c>
      <c r="AE417" s="5"/>
      <c r="AF417" s="1">
        <f t="shared" si="88"/>
        <v>371.44903159212407</v>
      </c>
      <c r="AG417" s="1">
        <f t="shared" si="89"/>
        <v>8.9756690752503657E-2</v>
      </c>
      <c r="AH417" s="1">
        <f t="shared" si="90"/>
        <v>36.627608816475288</v>
      </c>
      <c r="AI417" s="5">
        <f t="shared" si="91"/>
        <v>1341.5817276127382</v>
      </c>
      <c r="AJ417" s="5"/>
      <c r="AK417" s="1">
        <f t="shared" si="92"/>
        <v>325.94063003395075</v>
      </c>
      <c r="AL417" s="1">
        <f t="shared" si="93"/>
        <v>0.20127594241220811</v>
      </c>
      <c r="AM417" s="1">
        <f t="shared" si="94"/>
        <v>82.136010374648606</v>
      </c>
      <c r="AN417" s="5">
        <f t="shared" si="95"/>
        <v>6746.3242002643838</v>
      </c>
      <c r="AO417" s="5"/>
    </row>
    <row r="418" spans="18:41" x14ac:dyDescent="0.2">
      <c r="R418">
        <v>306.21222090613981</v>
      </c>
      <c r="S418">
        <v>70.815609980352818</v>
      </c>
      <c r="T418">
        <v>500</v>
      </c>
      <c r="V418" s="1">
        <f>(8.314*T418/S418)*(1+(V$11+$V$12/$T418+$V$13/($T418^2))/S418+(V$14+$V$15/$T418+$V$16/($T418^2))/(S418^2) + (W$11+$W$12/$T418+$W$13/($T418^2))/(S418^3)  )</f>
        <v>377.50131149041141</v>
      </c>
      <c r="W418" s="1">
        <f>(ABS(V418-$R418)/$R418)</f>
        <v>0.23280942339046337</v>
      </c>
      <c r="X418" s="1">
        <f t="shared" si="83"/>
        <v>71.289090584271605</v>
      </c>
      <c r="Y418" s="5">
        <f>(V418-R418)^2</f>
        <v>5082.1344363324824</v>
      </c>
      <c r="Z418" s="5"/>
      <c r="AA418" s="1">
        <f t="shared" si="84"/>
        <v>312.77935811872953</v>
      </c>
      <c r="AB418" s="1">
        <f t="shared" si="85"/>
        <v>2.1446358976648053E-2</v>
      </c>
      <c r="AC418" s="1">
        <f t="shared" si="86"/>
        <v>6.5671372125897278</v>
      </c>
      <c r="AD418" s="5">
        <f t="shared" si="87"/>
        <v>43.127291168980783</v>
      </c>
      <c r="AE418" s="5"/>
      <c r="AF418" s="1">
        <f t="shared" si="88"/>
        <v>381.06784221726343</v>
      </c>
      <c r="AG418" s="1">
        <f t="shared" si="89"/>
        <v>0.24445667481726138</v>
      </c>
      <c r="AH418" s="1">
        <f t="shared" si="90"/>
        <v>74.855621311123627</v>
      </c>
      <c r="AI418" s="5">
        <f t="shared" si="91"/>
        <v>5603.3640418743462</v>
      </c>
      <c r="AJ418" s="5"/>
      <c r="AK418" s="1">
        <f t="shared" si="92"/>
        <v>333.98247594407496</v>
      </c>
      <c r="AL418" s="1">
        <f t="shared" si="93"/>
        <v>9.0689571290648446E-2</v>
      </c>
      <c r="AM418" s="1">
        <f t="shared" si="94"/>
        <v>27.770255037935158</v>
      </c>
      <c r="AN418" s="5">
        <f t="shared" si="95"/>
        <v>771.187064871963</v>
      </c>
      <c r="AO418" s="5"/>
    </row>
    <row r="419" spans="18:41" x14ac:dyDescent="0.2">
      <c r="R419">
        <v>453.25463856905333</v>
      </c>
      <c r="S419">
        <v>68.835273062928479</v>
      </c>
      <c r="T419">
        <v>500</v>
      </c>
      <c r="V419" s="1">
        <f>(8.314*T419/S419)*(1+(V$11+$V$12/$T419+$V$13/($T419^2))/S419+(V$14+$V$15/$T419+$V$16/($T419^2))/(S419^2) + (W$11+$W$12/$T419+$W$13/($T419^2))/(S419^3)  )</f>
        <v>402.41293700474597</v>
      </c>
      <c r="W419" s="1">
        <f>(ABS(V419-$R419)/$R419)</f>
        <v>0.11217028406993705</v>
      </c>
      <c r="X419" s="1">
        <f t="shared" si="83"/>
        <v>50.841701564307357</v>
      </c>
      <c r="Y419" s="5">
        <f>(V419-R419)^2</f>
        <v>2584.878617954093</v>
      </c>
      <c r="Z419" s="5"/>
      <c r="AA419" s="1">
        <f t="shared" si="84"/>
        <v>337.56184773838021</v>
      </c>
      <c r="AB419" s="1">
        <f t="shared" si="85"/>
        <v>0.25524899468413786</v>
      </c>
      <c r="AC419" s="1">
        <f t="shared" si="86"/>
        <v>115.69279083067312</v>
      </c>
      <c r="AD419" s="5">
        <f t="shared" si="87"/>
        <v>13384.821850189883</v>
      </c>
      <c r="AE419" s="5"/>
      <c r="AF419" s="1">
        <f t="shared" si="88"/>
        <v>405.45177960753716</v>
      </c>
      <c r="AG419" s="1">
        <f t="shared" si="89"/>
        <v>0.10546579095678334</v>
      </c>
      <c r="AH419" s="1">
        <f t="shared" si="90"/>
        <v>47.802858961516165</v>
      </c>
      <c r="AI419" s="5">
        <f t="shared" si="91"/>
        <v>2285.1133248946062</v>
      </c>
      <c r="AJ419" s="5"/>
      <c r="AK419" s="1">
        <f t="shared" si="92"/>
        <v>354.40232524434111</v>
      </c>
      <c r="AL419" s="1">
        <f t="shared" si="93"/>
        <v>0.21809443282653149</v>
      </c>
      <c r="AM419" s="1">
        <f t="shared" si="94"/>
        <v>98.852313324712213</v>
      </c>
      <c r="AN419" s="5">
        <f t="shared" si="95"/>
        <v>9771.779849647075</v>
      </c>
      <c r="AO419" s="5"/>
    </row>
    <row r="420" spans="18:41" x14ac:dyDescent="0.2">
      <c r="R420">
        <v>413.22467444139102</v>
      </c>
      <c r="S420">
        <v>68.605447949619759</v>
      </c>
      <c r="T420">
        <v>500</v>
      </c>
      <c r="V420" s="1">
        <f>(8.314*T420/S420)*(1+(V$11+$V$12/$T420+$V$13/($T420^2))/S420+(V$14+$V$15/$T420+$V$16/($T420^2))/(S420^2) + (W$11+$W$12/$T420+$W$13/($T420^2))/(S420^3)  )</f>
        <v>405.47944954427777</v>
      </c>
      <c r="W420" s="1">
        <f>(ABS(V420-$R420)/$R420)</f>
        <v>1.8743374672830136E-2</v>
      </c>
      <c r="X420" s="1">
        <f t="shared" si="83"/>
        <v>7.7452248971132462</v>
      </c>
      <c r="Y420" s="5">
        <f>(V420-R420)^2</f>
        <v>59.988508706862895</v>
      </c>
      <c r="Z420" s="5"/>
      <c r="AA420" s="1">
        <f t="shared" si="84"/>
        <v>340.63470891671875</v>
      </c>
      <c r="AB420" s="1">
        <f t="shared" si="85"/>
        <v>0.17566706446753566</v>
      </c>
      <c r="AC420" s="1">
        <f t="shared" si="86"/>
        <v>72.589965524672266</v>
      </c>
      <c r="AD420" s="5">
        <f t="shared" si="87"/>
        <v>5269.3030948731084</v>
      </c>
      <c r="AE420" s="5"/>
      <c r="AF420" s="1">
        <f t="shared" si="88"/>
        <v>408.45292472929589</v>
      </c>
      <c r="AG420" s="1">
        <f t="shared" si="89"/>
        <v>1.1547591436899835E-2</v>
      </c>
      <c r="AH420" s="1">
        <f t="shared" si="90"/>
        <v>4.7717497120951293</v>
      </c>
      <c r="AI420" s="5">
        <f t="shared" si="91"/>
        <v>22.76959531487995</v>
      </c>
      <c r="AJ420" s="5"/>
      <c r="AK420" s="1">
        <f t="shared" si="92"/>
        <v>356.91918904777276</v>
      </c>
      <c r="AL420" s="1">
        <f t="shared" si="93"/>
        <v>0.1362587688398173</v>
      </c>
      <c r="AM420" s="1">
        <f t="shared" si="94"/>
        <v>56.305485393618255</v>
      </c>
      <c r="AN420" s="5">
        <f t="shared" si="95"/>
        <v>3170.3076854109586</v>
      </c>
      <c r="AO420" s="5"/>
    </row>
    <row r="421" spans="18:41" x14ac:dyDescent="0.2">
      <c r="R421">
        <v>323.7360705054914</v>
      </c>
      <c r="S421">
        <v>68.490185303762615</v>
      </c>
      <c r="T421">
        <v>500</v>
      </c>
      <c r="V421" s="1">
        <f>(8.314*T421/S421)*(1+(V$11+$V$12/$T421+$V$13/($T421^2))/S421+(V$14+$V$15/$T421+$V$16/($T421^2))/(S421^2) + (W$11+$W$12/$T421+$W$13/($T421^2))/(S421^3)  )</f>
        <v>407.03191138987916</v>
      </c>
      <c r="W421" s="1">
        <f>(ABS(V421-$R421)/$R421)</f>
        <v>0.25729552086774604</v>
      </c>
      <c r="X421" s="1">
        <f t="shared" si="83"/>
        <v>83.295840884387758</v>
      </c>
      <c r="Y421" s="5">
        <f>(V421-R421)^2</f>
        <v>6938.1971086372432</v>
      </c>
      <c r="Z421" s="5"/>
      <c r="AA421" s="1">
        <f t="shared" si="84"/>
        <v>342.19218537121486</v>
      </c>
      <c r="AB421" s="1">
        <f t="shared" si="85"/>
        <v>5.7009757475914011E-2</v>
      </c>
      <c r="AC421" s="1">
        <f t="shared" si="86"/>
        <v>18.456114865723464</v>
      </c>
      <c r="AD421" s="5">
        <f t="shared" si="87"/>
        <v>340.62817593677863</v>
      </c>
      <c r="AE421" s="5"/>
      <c r="AF421" s="1">
        <f t="shared" si="88"/>
        <v>409.97227190676762</v>
      </c>
      <c r="AG421" s="1">
        <f t="shared" si="89"/>
        <v>0.26637810629697328</v>
      </c>
      <c r="AH421" s="1">
        <f t="shared" si="90"/>
        <v>86.236201401276219</v>
      </c>
      <c r="AI421" s="5">
        <f t="shared" si="91"/>
        <v>7436.6824321214744</v>
      </c>
      <c r="AJ421" s="5"/>
      <c r="AK421" s="1">
        <f t="shared" si="92"/>
        <v>358.19368485047653</v>
      </c>
      <c r="AL421" s="1">
        <f t="shared" si="93"/>
        <v>0.1064373651387748</v>
      </c>
      <c r="AM421" s="1">
        <f t="shared" si="94"/>
        <v>34.457614344985132</v>
      </c>
      <c r="AN421" s="5">
        <f t="shared" si="95"/>
        <v>1187.327186347725</v>
      </c>
      <c r="AO421" s="5"/>
    </row>
    <row r="422" spans="18:41" x14ac:dyDescent="0.2">
      <c r="R422">
        <v>343.52991091053912</v>
      </c>
      <c r="S422">
        <v>67.061601750362186</v>
      </c>
      <c r="T422">
        <v>500</v>
      </c>
      <c r="V422" s="1">
        <f>(8.314*T422/S422)*(1+(V$11+$V$12/$T422+$V$13/($T422^2))/S422+(V$14+$V$15/$T422+$V$16/($T422^2))/(S422^2) + (W$11+$W$12/$T422+$W$13/($T422^2))/(S422^3)  )</f>
        <v>427.11604094563074</v>
      </c>
      <c r="W422" s="1">
        <f>(ABS(V422-$R422)/$R422)</f>
        <v>0.24331543595008484</v>
      </c>
      <c r="X422" s="1">
        <f t="shared" si="83"/>
        <v>83.586130035091628</v>
      </c>
      <c r="Y422" s="5">
        <f>(V422-R422)^2</f>
        <v>6986.6411342432466</v>
      </c>
      <c r="Z422" s="5"/>
      <c r="AA422" s="1">
        <f t="shared" si="84"/>
        <v>362.44748628542175</v>
      </c>
      <c r="AB422" s="1">
        <f t="shared" si="85"/>
        <v>5.5068204467962852E-2</v>
      </c>
      <c r="AC422" s="1">
        <f t="shared" si="86"/>
        <v>18.917575374882631</v>
      </c>
      <c r="AD422" s="5">
        <f t="shared" si="87"/>
        <v>357.87465806436569</v>
      </c>
      <c r="AE422" s="5"/>
      <c r="AF422" s="1">
        <f t="shared" si="88"/>
        <v>429.62728019505238</v>
      </c>
      <c r="AG422" s="1">
        <f t="shared" si="89"/>
        <v>0.25062553958200878</v>
      </c>
      <c r="AH422" s="1">
        <f t="shared" si="90"/>
        <v>86.097369284513263</v>
      </c>
      <c r="AI422" s="5">
        <f t="shared" si="91"/>
        <v>7412.7569977138482</v>
      </c>
      <c r="AJ422" s="5"/>
      <c r="AK422" s="1">
        <f t="shared" si="92"/>
        <v>374.70124548613103</v>
      </c>
      <c r="AL422" s="1">
        <f t="shared" si="93"/>
        <v>9.073834209362179E-2</v>
      </c>
      <c r="AM422" s="1">
        <f t="shared" si="94"/>
        <v>31.171334575591914</v>
      </c>
      <c r="AN422" s="5">
        <f t="shared" si="95"/>
        <v>971.65209922349186</v>
      </c>
      <c r="AO422" s="5"/>
    </row>
    <row r="423" spans="18:41" x14ac:dyDescent="0.2">
      <c r="R423">
        <v>497.68091599114018</v>
      </c>
      <c r="S423">
        <v>65.975560231541905</v>
      </c>
      <c r="T423">
        <v>500</v>
      </c>
      <c r="V423" s="1">
        <f>(8.314*T423/S423)*(1+(V$11+$V$12/$T423+$V$13/($T423^2))/S423+(V$14+$V$15/$T423+$V$16/($T423^2))/(S423^2) + (W$11+$W$12/$T423+$W$13/($T423^2))/(S423^3)  )</f>
        <v>443.50011467948599</v>
      </c>
      <c r="W423" s="1">
        <f>(ABS(V423-$R423)/$R423)</f>
        <v>0.1088665439456367</v>
      </c>
      <c r="X423" s="1">
        <f t="shared" si="83"/>
        <v>54.180801311654193</v>
      </c>
      <c r="Y423" s="5">
        <f>(V423-R423)^2</f>
        <v>2935.5592307729489</v>
      </c>
      <c r="Z423" s="5"/>
      <c r="AA423" s="1">
        <f t="shared" si="84"/>
        <v>379.11165717349758</v>
      </c>
      <c r="AB423" s="1">
        <f t="shared" si="85"/>
        <v>0.23824353116194916</v>
      </c>
      <c r="AC423" s="1">
        <f t="shared" si="86"/>
        <v>118.56925881764261</v>
      </c>
      <c r="AD423" s="5">
        <f t="shared" si="87"/>
        <v>14058.669136565119</v>
      </c>
      <c r="AE423" s="5"/>
      <c r="AF423" s="1">
        <f t="shared" si="88"/>
        <v>445.66145041064925</v>
      </c>
      <c r="AG423" s="1">
        <f t="shared" si="89"/>
        <v>0.10452372978154741</v>
      </c>
      <c r="AH423" s="1">
        <f t="shared" si="90"/>
        <v>52.01946558049093</v>
      </c>
      <c r="AI423" s="5">
        <f t="shared" si="91"/>
        <v>2706.0247992798804</v>
      </c>
      <c r="AJ423" s="5"/>
      <c r="AK423" s="1">
        <f t="shared" si="92"/>
        <v>388.19679432159234</v>
      </c>
      <c r="AL423" s="1">
        <f t="shared" si="93"/>
        <v>0.21998858736929527</v>
      </c>
      <c r="AM423" s="1">
        <f t="shared" si="94"/>
        <v>109.48412166954785</v>
      </c>
      <c r="AN423" s="5">
        <f t="shared" si="95"/>
        <v>11986.772897752357</v>
      </c>
      <c r="AO423" s="5"/>
    </row>
    <row r="424" spans="18:41" x14ac:dyDescent="0.2">
      <c r="R424">
        <v>455.6298748619933</v>
      </c>
      <c r="S424">
        <v>65.71251282696052</v>
      </c>
      <c r="T424">
        <v>500</v>
      </c>
      <c r="V424" s="1">
        <f>(8.314*T424/S424)*(1+(V$11+$V$12/$T424+$V$13/($T424^2))/S424+(V$14+$V$15/$T424+$V$16/($T424^2))/(S424^2) + (W$11+$W$12/$T424+$W$13/($T424^2))/(S424^3)  )</f>
        <v>447.62405177472817</v>
      </c>
      <c r="W424" s="1">
        <f>(ABS(V424-$R424)/$R424)</f>
        <v>1.7570891482236603E-2</v>
      </c>
      <c r="X424" s="1">
        <f t="shared" si="83"/>
        <v>8.0058230872651279</v>
      </c>
      <c r="Y424" s="5">
        <f>(V424-R424)^2</f>
        <v>64.093203304587348</v>
      </c>
      <c r="Z424" s="5"/>
      <c r="AA424" s="1">
        <f t="shared" si="84"/>
        <v>383.32515534771926</v>
      </c>
      <c r="AB424" s="1">
        <f t="shared" si="85"/>
        <v>0.15869178801362524</v>
      </c>
      <c r="AC424" s="1">
        <f t="shared" si="86"/>
        <v>72.304719514274041</v>
      </c>
      <c r="AD424" s="5">
        <f t="shared" si="87"/>
        <v>5227.9724640378408</v>
      </c>
      <c r="AE424" s="5"/>
      <c r="AF424" s="1">
        <f t="shared" si="88"/>
        <v>449.69749813899728</v>
      </c>
      <c r="AG424" s="1">
        <f t="shared" si="89"/>
        <v>1.3020166258397555E-2</v>
      </c>
      <c r="AH424" s="1">
        <f t="shared" si="90"/>
        <v>5.9323767229960254</v>
      </c>
      <c r="AI424" s="5">
        <f t="shared" si="91"/>
        <v>35.193093583545064</v>
      </c>
      <c r="AJ424" s="5"/>
      <c r="AK424" s="1">
        <f t="shared" si="92"/>
        <v>391.59812701071468</v>
      </c>
      <c r="AL424" s="1">
        <f t="shared" si="93"/>
        <v>0.14053456848208939</v>
      </c>
      <c r="AM424" s="1">
        <f t="shared" si="94"/>
        <v>64.031747851278624</v>
      </c>
      <c r="AN424" s="5">
        <f t="shared" si="95"/>
        <v>4100.0647328897248</v>
      </c>
      <c r="AO424" s="5"/>
    </row>
    <row r="425" spans="18:41" x14ac:dyDescent="0.2">
      <c r="R425">
        <v>357.91916126817034</v>
      </c>
      <c r="S425">
        <v>65.145021108987279</v>
      </c>
      <c r="T425">
        <v>500</v>
      </c>
      <c r="V425" s="1">
        <f>(8.314*T425/S425)*(1+(V$11+$V$12/$T425+$V$13/($T425^2))/S425+(V$14+$V$15/$T425+$V$16/($T425^2))/(S425^2) + (W$11+$W$12/$T425+$W$13/($T425^2))/(S425^3)  )</f>
        <v>456.73811489145396</v>
      </c>
      <c r="W425" s="1">
        <f>(ABS(V425-$R425)/$R425)</f>
        <v>0.27609294029733067</v>
      </c>
      <c r="X425" s="1">
        <f t="shared" si="83"/>
        <v>98.818953623283619</v>
      </c>
      <c r="Y425" s="5">
        <f>(V425-R425)^2</f>
        <v>9765.185595200679</v>
      </c>
      <c r="Z425" s="5"/>
      <c r="AA425" s="1">
        <f t="shared" si="84"/>
        <v>392.66353102613743</v>
      </c>
      <c r="AB425" s="1">
        <f t="shared" si="85"/>
        <v>9.7073231941150334E-2</v>
      </c>
      <c r="AC425" s="1">
        <f t="shared" si="86"/>
        <v>34.744369757967092</v>
      </c>
      <c r="AD425" s="5">
        <f t="shared" si="87"/>
        <v>1207.1712298783382</v>
      </c>
      <c r="AE425" s="5"/>
      <c r="AF425" s="1">
        <f t="shared" si="88"/>
        <v>458.6177338538306</v>
      </c>
      <c r="AG425" s="1">
        <f t="shared" si="89"/>
        <v>0.28134445842147027</v>
      </c>
      <c r="AH425" s="1">
        <f t="shared" si="90"/>
        <v>100.69857258566026</v>
      </c>
      <c r="AI425" s="5">
        <f t="shared" si="91"/>
        <v>10140.202520789488</v>
      </c>
      <c r="AJ425" s="5"/>
      <c r="AK425" s="1">
        <f t="shared" si="92"/>
        <v>399.12185110502099</v>
      </c>
      <c r="AL425" s="1">
        <f t="shared" si="93"/>
        <v>0.11511730663109038</v>
      </c>
      <c r="AM425" s="1">
        <f t="shared" si="94"/>
        <v>41.202689836850652</v>
      </c>
      <c r="AN425" s="5">
        <f t="shared" si="95"/>
        <v>1697.6616497917159</v>
      </c>
      <c r="AO425" s="5"/>
    </row>
    <row r="426" spans="18:41" x14ac:dyDescent="0.2">
      <c r="R426">
        <v>379.29627175666405</v>
      </c>
      <c r="S426">
        <v>64.481776644605077</v>
      </c>
      <c r="T426">
        <v>500</v>
      </c>
      <c r="V426" s="1">
        <f>(8.314*T426/S426)*(1+(V$11+$V$12/$T426+$V$13/($T426^2))/S426+(V$14+$V$15/$T426+$V$16/($T426^2))/(S426^2) + (W$11+$W$12/$T426+$W$13/($T426^2))/(S426^3)  )</f>
        <v>467.78128318189863</v>
      </c>
      <c r="W426" s="1">
        <f>(ABS(V426-$R426)/$R426)</f>
        <v>0.23328732184850412</v>
      </c>
      <c r="X426" s="1">
        <f t="shared" si="83"/>
        <v>88.485011425234575</v>
      </c>
      <c r="Y426" s="5">
        <f>(V426-R426)^2</f>
        <v>7829.5972469238932</v>
      </c>
      <c r="Z426" s="5"/>
      <c r="AA426" s="1">
        <f t="shared" si="84"/>
        <v>404.02598467406898</v>
      </c>
      <c r="AB426" s="1">
        <f t="shared" si="85"/>
        <v>6.5198934866594657E-2</v>
      </c>
      <c r="AC426" s="1">
        <f t="shared" si="86"/>
        <v>24.729712917404925</v>
      </c>
      <c r="AD426" s="5">
        <f t="shared" si="87"/>
        <v>611.55870097726404</v>
      </c>
      <c r="AE426" s="5"/>
      <c r="AF426" s="1">
        <f t="shared" si="88"/>
        <v>469.42701871496638</v>
      </c>
      <c r="AG426" s="1">
        <f t="shared" si="89"/>
        <v>0.23762624014434114</v>
      </c>
      <c r="AH426" s="1">
        <f t="shared" si="90"/>
        <v>90.130746958302325</v>
      </c>
      <c r="AI426" s="5">
        <f t="shared" si="91"/>
        <v>8123.5515472615234</v>
      </c>
      <c r="AJ426" s="5"/>
      <c r="AK426" s="1">
        <f t="shared" si="92"/>
        <v>408.25073318618729</v>
      </c>
      <c r="AL426" s="1">
        <f t="shared" si="93"/>
        <v>7.6337321470164227E-2</v>
      </c>
      <c r="AM426" s="1">
        <f t="shared" si="94"/>
        <v>28.954461429523235</v>
      </c>
      <c r="AN426" s="5">
        <f t="shared" si="95"/>
        <v>838.36083667374874</v>
      </c>
      <c r="AO426" s="5"/>
    </row>
    <row r="427" spans="18:41" x14ac:dyDescent="0.2">
      <c r="R427">
        <v>501.37931679980761</v>
      </c>
      <c r="S427">
        <v>62.845596471961166</v>
      </c>
      <c r="T427">
        <v>500</v>
      </c>
      <c r="V427" s="1">
        <f>(8.314*T427/S427)*(1+(V$11+$V$12/$T427+$V$13/($T427^2))/S427+(V$14+$V$15/$T427+$V$16/($T427^2))/(S427^2) + (W$11+$W$12/$T427+$W$13/($T427^2))/(S427^3)  )</f>
        <v>496.97245591858012</v>
      </c>
      <c r="W427" s="1">
        <f>(ABS(V427-$R427)/$R427)</f>
        <v>8.7894748218883424E-3</v>
      </c>
      <c r="X427" s="1">
        <f t="shared" si="83"/>
        <v>4.4068608812274874</v>
      </c>
      <c r="Y427" s="5">
        <f>(V427-R427)^2</f>
        <v>19.420422826493105</v>
      </c>
      <c r="Z427" s="5"/>
      <c r="AA427" s="1">
        <f t="shared" si="84"/>
        <v>434.29982671764265</v>
      </c>
      <c r="AB427" s="1">
        <f t="shared" si="85"/>
        <v>0.13378990284305781</v>
      </c>
      <c r="AC427" s="1">
        <f t="shared" si="86"/>
        <v>67.079490082164966</v>
      </c>
      <c r="AD427" s="5">
        <f t="shared" si="87"/>
        <v>4499.6579896832682</v>
      </c>
      <c r="AE427" s="5"/>
      <c r="AF427" s="1">
        <f t="shared" si="88"/>
        <v>498.00710730493921</v>
      </c>
      <c r="AG427" s="1">
        <f t="shared" si="89"/>
        <v>6.7258647931319974E-3</v>
      </c>
      <c r="AH427" s="1">
        <f t="shared" si="90"/>
        <v>3.3722094948684003</v>
      </c>
      <c r="AI427" s="5">
        <f t="shared" si="91"/>
        <v>11.371796877280591</v>
      </c>
      <c r="AJ427" s="5"/>
      <c r="AK427" s="1">
        <f t="shared" si="92"/>
        <v>432.45241031831074</v>
      </c>
      <c r="AL427" s="1">
        <f t="shared" si="93"/>
        <v>0.13747457099236152</v>
      </c>
      <c r="AM427" s="1">
        <f t="shared" si="94"/>
        <v>68.926906481496871</v>
      </c>
      <c r="AN427" s="5">
        <f t="shared" si="95"/>
        <v>4750.918437109015</v>
      </c>
      <c r="AO427" s="5"/>
    </row>
    <row r="428" spans="18:41" x14ac:dyDescent="0.2">
      <c r="R428">
        <v>599.57690342821036</v>
      </c>
      <c r="S428">
        <v>61.803262488118534</v>
      </c>
      <c r="T428">
        <v>500</v>
      </c>
      <c r="V428" s="1">
        <f>(8.314*T428/S428)*(1+(V$11+$V$12/$T428+$V$13/($T428^2))/S428+(V$14+$V$15/$T428+$V$16/($T428^2))/(S428^2) + (W$11+$W$12/$T428+$W$13/($T428^2))/(S428^3)  )</f>
        <v>517.15306073385523</v>
      </c>
      <c r="W428" s="1">
        <f>(ABS(V428-$R428)/$R428)</f>
        <v>0.13747000964026301</v>
      </c>
      <c r="X428" s="1">
        <f t="shared" si="83"/>
        <v>82.42384269435513</v>
      </c>
      <c r="Y428" s="5">
        <f>(V428-R428)^2</f>
        <v>6793.6898445037996</v>
      </c>
      <c r="Z428" s="5"/>
      <c r="AA428" s="1">
        <f t="shared" si="84"/>
        <v>455.41987338515099</v>
      </c>
      <c r="AB428" s="1">
        <f t="shared" si="85"/>
        <v>0.24043125947449015</v>
      </c>
      <c r="AC428" s="1">
        <f t="shared" si="86"/>
        <v>144.15703004305936</v>
      </c>
      <c r="AD428" s="5">
        <f t="shared" si="87"/>
        <v>20781.249310835519</v>
      </c>
      <c r="AE428" s="5"/>
      <c r="AF428" s="1">
        <f t="shared" si="88"/>
        <v>517.77317626332922</v>
      </c>
      <c r="AG428" s="1">
        <f t="shared" si="89"/>
        <v>0.13643575444142472</v>
      </c>
      <c r="AH428" s="1">
        <f t="shared" si="90"/>
        <v>81.803727164881138</v>
      </c>
      <c r="AI428" s="5">
        <f t="shared" si="91"/>
        <v>6691.849778066312</v>
      </c>
      <c r="AJ428" s="5"/>
      <c r="AK428" s="1">
        <f t="shared" si="92"/>
        <v>449.2469336251329</v>
      </c>
      <c r="AL428" s="1">
        <f t="shared" si="93"/>
        <v>0.25072675238744757</v>
      </c>
      <c r="AM428" s="1">
        <f t="shared" si="94"/>
        <v>150.32996980307746</v>
      </c>
      <c r="AN428" s="5">
        <f t="shared" si="95"/>
        <v>22599.099820994183</v>
      </c>
      <c r="AO428" s="5"/>
    </row>
    <row r="429" spans="18:41" x14ac:dyDescent="0.2">
      <c r="R429">
        <v>404.45404838911941</v>
      </c>
      <c r="S429">
        <v>61.774734143559265</v>
      </c>
      <c r="T429">
        <v>500</v>
      </c>
      <c r="V429" s="1">
        <f>(8.314*T429/S429)*(1+(V$11+$V$12/$T429+$V$13/($T429^2))/S429+(V$14+$V$15/$T429+$V$16/($T429^2))/(S429^2) + (W$11+$W$12/$T429+$W$13/($T429^2))/(S429^3)  )</f>
        <v>517.72406919919479</v>
      </c>
      <c r="W429" s="1">
        <f>(ABS(V429-$R429)/$R429)</f>
        <v>0.28005658803815442</v>
      </c>
      <c r="X429" s="1">
        <f t="shared" si="83"/>
        <v>113.27002081007538</v>
      </c>
      <c r="Y429" s="5">
        <f>(V429-R429)^2</f>
        <v>12830.097614314909</v>
      </c>
      <c r="Z429" s="5"/>
      <c r="AA429" s="1">
        <f t="shared" si="84"/>
        <v>456.01962802828274</v>
      </c>
      <c r="AB429" s="1">
        <f t="shared" si="85"/>
        <v>0.12749428481317321</v>
      </c>
      <c r="AC429" s="1">
        <f t="shared" si="86"/>
        <v>51.565579639163332</v>
      </c>
      <c r="AD429" s="5">
        <f t="shared" si="87"/>
        <v>2659.0090035228959</v>
      </c>
      <c r="AE429" s="5"/>
      <c r="AF429" s="1">
        <f t="shared" si="88"/>
        <v>518.3325658395928</v>
      </c>
      <c r="AG429" s="1">
        <f t="shared" si="89"/>
        <v>0.28156107697285926</v>
      </c>
      <c r="AH429" s="1">
        <f t="shared" si="90"/>
        <v>113.8785174504734</v>
      </c>
      <c r="AI429" s="5">
        <f t="shared" si="91"/>
        <v>12968.316736717774</v>
      </c>
      <c r="AJ429" s="5"/>
      <c r="AK429" s="1">
        <f t="shared" si="92"/>
        <v>449.72291366623887</v>
      </c>
      <c r="AL429" s="1">
        <f t="shared" si="93"/>
        <v>0.11192585525455524</v>
      </c>
      <c r="AM429" s="1">
        <f t="shared" si="94"/>
        <v>45.26886527711946</v>
      </c>
      <c r="AN429" s="5">
        <f t="shared" si="95"/>
        <v>2049.2701634779919</v>
      </c>
      <c r="AO429" s="5"/>
    </row>
    <row r="430" spans="18:41" x14ac:dyDescent="0.2">
      <c r="R430">
        <v>579.9433669677428</v>
      </c>
      <c r="S430">
        <v>61.712284426295867</v>
      </c>
      <c r="T430">
        <v>500</v>
      </c>
      <c r="V430" s="1">
        <f>(8.314*T430/S430)*(1+(V$11+$V$12/$T430+$V$13/($T430^2))/S430+(V$14+$V$15/$T430+$V$16/($T430^2))/(S430^2) + (W$11+$W$12/$T430+$W$13/($T430^2))/(S430^3)  )</f>
        <v>518.97761432123741</v>
      </c>
      <c r="W430" s="1">
        <f>(ABS(V430-$R430)/$R430)</f>
        <v>0.10512363123535197</v>
      </c>
      <c r="X430" s="1">
        <f t="shared" si="83"/>
        <v>60.965752646505393</v>
      </c>
      <c r="Y430" s="5">
        <f>(V430-R430)^2</f>
        <v>3716.8229957548792</v>
      </c>
      <c r="Z430" s="5"/>
      <c r="AA430" s="1">
        <f t="shared" si="84"/>
        <v>457.33668940578013</v>
      </c>
      <c r="AB430" s="1">
        <f t="shared" si="85"/>
        <v>0.21141146626612287</v>
      </c>
      <c r="AC430" s="1">
        <f t="shared" si="86"/>
        <v>122.60667756196267</v>
      </c>
      <c r="AD430" s="5">
        <f t="shared" si="87"/>
        <v>15032.39738278308</v>
      </c>
      <c r="AE430" s="5"/>
      <c r="AF430" s="1">
        <f t="shared" si="88"/>
        <v>519.56062634967145</v>
      </c>
      <c r="AG430" s="1">
        <f t="shared" si="89"/>
        <v>0.10411833992305997</v>
      </c>
      <c r="AH430" s="1">
        <f t="shared" si="90"/>
        <v>60.382740618071352</v>
      </c>
      <c r="AI430" s="5">
        <f t="shared" si="91"/>
        <v>3646.0753645492841</v>
      </c>
      <c r="AJ430" s="5"/>
      <c r="AK430" s="1">
        <f t="shared" si="92"/>
        <v>450.76799387948279</v>
      </c>
      <c r="AL430" s="1">
        <f t="shared" si="93"/>
        <v>0.22273790933011037</v>
      </c>
      <c r="AM430" s="1">
        <f t="shared" si="94"/>
        <v>129.17537308826002</v>
      </c>
      <c r="AN430" s="5">
        <f t="shared" si="95"/>
        <v>16686.277012491169</v>
      </c>
      <c r="AO430" s="5"/>
    </row>
    <row r="431" spans="18:41" x14ac:dyDescent="0.2">
      <c r="R431">
        <v>543.81948562547529</v>
      </c>
      <c r="S431">
        <v>61.46357594867797</v>
      </c>
      <c r="T431">
        <v>500</v>
      </c>
      <c r="V431" s="1">
        <f>(8.314*T431/S431)*(1+(V$11+$V$12/$T431+$V$13/($T431^2))/S431+(V$14+$V$15/$T431+$V$16/($T431^2))/(S431^2) + (W$11+$W$12/$T431+$W$13/($T431^2))/(S431^3)  )</f>
        <v>524.01919922193258</v>
      </c>
      <c r="W431" s="1">
        <f>(ABS(V431-$R431)/$R431)</f>
        <v>3.6409667043778994E-2</v>
      </c>
      <c r="X431" s="1">
        <f t="shared" si="83"/>
        <v>19.800286403542714</v>
      </c>
      <c r="Y431" s="5">
        <f>(V431-R431)^2</f>
        <v>392.05134166231846</v>
      </c>
      <c r="Z431" s="5"/>
      <c r="AA431" s="1">
        <f t="shared" si="84"/>
        <v>462.63937069277102</v>
      </c>
      <c r="AB431" s="1">
        <f t="shared" si="85"/>
        <v>0.14927768695035773</v>
      </c>
      <c r="AC431" s="1">
        <f t="shared" si="86"/>
        <v>81.180114932704271</v>
      </c>
      <c r="AD431" s="5">
        <f t="shared" si="87"/>
        <v>6590.211060487075</v>
      </c>
      <c r="AE431" s="5"/>
      <c r="AF431" s="1">
        <f t="shared" si="88"/>
        <v>524.50003358437846</v>
      </c>
      <c r="AG431" s="1">
        <f t="shared" si="89"/>
        <v>3.5525486952488514E-2</v>
      </c>
      <c r="AH431" s="1">
        <f t="shared" si="90"/>
        <v>19.319452041096838</v>
      </c>
      <c r="AI431" s="5">
        <f t="shared" si="91"/>
        <v>373.24122716824075</v>
      </c>
      <c r="AJ431" s="5"/>
      <c r="AK431" s="1">
        <f t="shared" si="92"/>
        <v>454.97328885103065</v>
      </c>
      <c r="AL431" s="1">
        <f t="shared" si="93"/>
        <v>0.16337442685095768</v>
      </c>
      <c r="AM431" s="1">
        <f t="shared" si="94"/>
        <v>88.84619677444465</v>
      </c>
      <c r="AN431" s="5">
        <f t="shared" si="95"/>
        <v>7893.6466812833387</v>
      </c>
      <c r="AO431" s="5"/>
    </row>
    <row r="432" spans="18:41" x14ac:dyDescent="0.2">
      <c r="R432">
        <v>420.92503169786727</v>
      </c>
      <c r="S432">
        <v>61.409319603506226</v>
      </c>
      <c r="T432">
        <v>500</v>
      </c>
      <c r="V432" s="1">
        <f>(8.314*T432/S432)*(1+(V$11+$V$12/$T432+$V$13/($T432^2))/S432+(V$14+$V$15/$T432+$V$16/($T432^2))/(S432^2) + (W$11+$W$12/$T432+$W$13/($T432^2))/(S432^3)  )</f>
        <v>525.1296119701592</v>
      </c>
      <c r="W432" s="1">
        <f>(ABS(V432-$R432)/$R432)</f>
        <v>0.24756090140794521</v>
      </c>
      <c r="X432" s="1">
        <f t="shared" si="83"/>
        <v>104.20458027229193</v>
      </c>
      <c r="Y432" s="5">
        <f>(V432-R432)^2</f>
        <v>10858.594549724534</v>
      </c>
      <c r="Z432" s="5"/>
      <c r="AA432" s="1">
        <f t="shared" si="84"/>
        <v>463.80849635106767</v>
      </c>
      <c r="AB432" s="1">
        <f t="shared" si="85"/>
        <v>0.10187910298473629</v>
      </c>
      <c r="AC432" s="1">
        <f t="shared" si="86"/>
        <v>42.883464653200406</v>
      </c>
      <c r="AD432" s="5">
        <f t="shared" si="87"/>
        <v>1838.9915406622886</v>
      </c>
      <c r="AE432" s="5"/>
      <c r="AF432" s="1">
        <f t="shared" si="88"/>
        <v>525.58801121994168</v>
      </c>
      <c r="AG432" s="1">
        <f t="shared" si="89"/>
        <v>0.24864992965588156</v>
      </c>
      <c r="AH432" s="1">
        <f t="shared" si="90"/>
        <v>104.66297952207441</v>
      </c>
      <c r="AI432" s="5">
        <f t="shared" si="91"/>
        <v>10954.339282438166</v>
      </c>
      <c r="AJ432" s="5"/>
      <c r="AK432" s="1">
        <f t="shared" si="92"/>
        <v>455.8999678349706</v>
      </c>
      <c r="AL432" s="1">
        <f t="shared" si="93"/>
        <v>8.3090653924824634E-2</v>
      </c>
      <c r="AM432" s="1">
        <f t="shared" si="94"/>
        <v>34.974936137103327</v>
      </c>
      <c r="AN432" s="5">
        <f t="shared" si="95"/>
        <v>1223.2461577944562</v>
      </c>
      <c r="AO432" s="5"/>
    </row>
    <row r="433" spans="18:41" x14ac:dyDescent="0.2">
      <c r="R433">
        <v>457.32611461410158</v>
      </c>
      <c r="S433">
        <v>59.832725129044057</v>
      </c>
      <c r="T433">
        <v>500</v>
      </c>
      <c r="V433" s="1">
        <f>(8.314*T433/S433)*(1+(V$11+$V$12/$T433+$V$13/($T433^2))/S433+(V$14+$V$15/$T433+$V$16/($T433^2))/(S433^2) + (W$11+$W$12/$T433+$W$13/($T433^2))/(S433^3)  )</f>
        <v>559.14347453926246</v>
      </c>
      <c r="W433" s="1">
        <f>(ABS(V433-$R433)/$R433)</f>
        <v>0.22263622537951028</v>
      </c>
      <c r="X433" s="1">
        <f t="shared" si="83"/>
        <v>101.81735992516087</v>
      </c>
      <c r="Y433" s="5">
        <f>(V433-R433)^2</f>
        <v>10366.774782129754</v>
      </c>
      <c r="Z433" s="5"/>
      <c r="AA433" s="1">
        <f t="shared" si="84"/>
        <v>499.82420366783288</v>
      </c>
      <c r="AB433" s="1">
        <f t="shared" si="85"/>
        <v>9.2927317499880355E-2</v>
      </c>
      <c r="AC433" s="1">
        <f t="shared" si="86"/>
        <v>42.498089053731292</v>
      </c>
      <c r="AD433" s="5">
        <f t="shared" si="87"/>
        <v>1806.0875732188754</v>
      </c>
      <c r="AE433" s="5"/>
      <c r="AF433" s="1">
        <f t="shared" si="88"/>
        <v>558.92783788778593</v>
      </c>
      <c r="AG433" s="1">
        <f t="shared" si="89"/>
        <v>0.22216470922378301</v>
      </c>
      <c r="AH433" s="1">
        <f t="shared" si="90"/>
        <v>101.60172327368434</v>
      </c>
      <c r="AI433" s="5">
        <f t="shared" si="91"/>
        <v>10322.91017218233</v>
      </c>
      <c r="AJ433" s="5"/>
      <c r="AK433" s="1">
        <f t="shared" si="92"/>
        <v>484.36771708999129</v>
      </c>
      <c r="AL433" s="1">
        <f t="shared" si="93"/>
        <v>5.9129801714270791E-2</v>
      </c>
      <c r="AM433" s="1">
        <f t="shared" si="94"/>
        <v>27.041602475889704</v>
      </c>
      <c r="AN433" s="5">
        <f t="shared" si="95"/>
        <v>731.24826446404415</v>
      </c>
      <c r="AO433" s="5"/>
    </row>
    <row r="434" spans="18:41" x14ac:dyDescent="0.2">
      <c r="R434">
        <v>602.95518513134448</v>
      </c>
      <c r="S434">
        <v>59.326740949871279</v>
      </c>
      <c r="T434">
        <v>500</v>
      </c>
      <c r="V434" s="1">
        <f>(8.314*T434/S434)*(1+(V$11+$V$12/$T434+$V$13/($T434^2))/S434+(V$14+$V$15/$T434+$V$16/($T434^2))/(S434^2) + (W$11+$W$12/$T434+$W$13/($T434^2))/(S434^3)  )</f>
        <v>570.82169430848228</v>
      </c>
      <c r="W434" s="1">
        <f>(ABS(V434-$R434)/$R434)</f>
        <v>5.3293331934549028E-2</v>
      </c>
      <c r="X434" s="1">
        <f t="shared" si="83"/>
        <v>32.1334908228622</v>
      </c>
      <c r="Y434" s="5">
        <f>(V434-R434)^2</f>
        <v>1032.5612324629692</v>
      </c>
      <c r="Z434" s="5"/>
      <c r="AA434" s="1">
        <f t="shared" si="84"/>
        <v>512.27680404897262</v>
      </c>
      <c r="AB434" s="1">
        <f t="shared" si="85"/>
        <v>0.15038991838608862</v>
      </c>
      <c r="AC434" s="1">
        <f t="shared" si="86"/>
        <v>90.678381082371857</v>
      </c>
      <c r="AD434" s="5">
        <f t="shared" si="87"/>
        <v>8222.5687957198534</v>
      </c>
      <c r="AE434" s="5"/>
      <c r="AF434" s="1">
        <f t="shared" si="88"/>
        <v>570.38100698585833</v>
      </c>
      <c r="AG434" s="1">
        <f t="shared" si="89"/>
        <v>5.4024211000673894E-2</v>
      </c>
      <c r="AH434" s="1">
        <f t="shared" si="90"/>
        <v>32.574178145486144</v>
      </c>
      <c r="AI434" s="5">
        <f t="shared" si="91"/>
        <v>1061.0770818538672</v>
      </c>
      <c r="AJ434" s="5"/>
      <c r="AK434" s="1">
        <f t="shared" si="92"/>
        <v>494.1790620133645</v>
      </c>
      <c r="AL434" s="1">
        <f t="shared" si="93"/>
        <v>0.18040498829823443</v>
      </c>
      <c r="AM434" s="1">
        <f t="shared" si="94"/>
        <v>108.77612311797998</v>
      </c>
      <c r="AN434" s="5">
        <f t="shared" si="95"/>
        <v>11832.244960577938</v>
      </c>
      <c r="AO434" s="5"/>
    </row>
    <row r="435" spans="18:41" x14ac:dyDescent="0.2">
      <c r="R435">
        <v>449.68535030424613</v>
      </c>
      <c r="S435">
        <v>59.226732279294005</v>
      </c>
      <c r="T435">
        <v>500</v>
      </c>
      <c r="V435" s="1">
        <f>(8.314*T435/S435)*(1+(V$11+$V$12/$T435+$V$13/($T435^2))/S435+(V$14+$V$15/$T435+$V$16/($T435^2))/(S435^2) + (W$11+$W$12/$T435+$W$13/($T435^2))/(S435^3)  )</f>
        <v>573.1766044165804</v>
      </c>
      <c r="W435" s="1">
        <f>(ABS(V435-$R435)/$R435)</f>
        <v>0.2746170272809268</v>
      </c>
      <c r="X435" s="1">
        <f t="shared" si="83"/>
        <v>123.49125411233427</v>
      </c>
      <c r="Y435" s="5">
        <f>(V435-R435)^2</f>
        <v>15250.089842237117</v>
      </c>
      <c r="Z435" s="5"/>
      <c r="AA435" s="1">
        <f t="shared" si="84"/>
        <v>514.79303248773135</v>
      </c>
      <c r="AB435" s="1">
        <f t="shared" si="85"/>
        <v>0.14478497495956885</v>
      </c>
      <c r="AC435" s="1">
        <f t="shared" si="86"/>
        <v>65.107682183485224</v>
      </c>
      <c r="AD435" s="5">
        <f t="shared" si="87"/>
        <v>4239.0102793057195</v>
      </c>
      <c r="AE435" s="5"/>
      <c r="AF435" s="1">
        <f t="shared" si="88"/>
        <v>572.69095788680647</v>
      </c>
      <c r="AG435" s="1">
        <f t="shared" si="89"/>
        <v>0.27353705763227054</v>
      </c>
      <c r="AH435" s="1">
        <f t="shared" si="90"/>
        <v>123.00560758256034</v>
      </c>
      <c r="AI435" s="5">
        <f t="shared" si="91"/>
        <v>15130.379496754827</v>
      </c>
      <c r="AJ435" s="5"/>
      <c r="AK435" s="1">
        <f t="shared" si="92"/>
        <v>496.15986609501647</v>
      </c>
      <c r="AL435" s="1">
        <f t="shared" si="93"/>
        <v>0.10334896558077068</v>
      </c>
      <c r="AM435" s="1">
        <f t="shared" si="94"/>
        <v>46.47451579077034</v>
      </c>
      <c r="AN435" s="5">
        <f t="shared" si="95"/>
        <v>2159.8806179865619</v>
      </c>
      <c r="AO435" s="5"/>
    </row>
    <row r="436" spans="18:41" x14ac:dyDescent="0.2">
      <c r="R436">
        <v>675.40139477777609</v>
      </c>
      <c r="S436">
        <v>58.986687705167107</v>
      </c>
      <c r="T436">
        <v>500</v>
      </c>
      <c r="V436" s="1">
        <f>(8.314*T436/S436)*(1+(V$11+$V$12/$T436+$V$13/($T436^2))/S436+(V$14+$V$15/$T436+$V$16/($T436^2))/(S436^2) + (W$11+$W$12/$T436+$W$13/($T436^2))/(S436^3)  )</f>
        <v>578.89343044929342</v>
      </c>
      <c r="W436" s="1">
        <f>(ABS(V436-$R436)/$R436)</f>
        <v>0.14288979127772783</v>
      </c>
      <c r="X436" s="1">
        <f t="shared" si="83"/>
        <v>96.507964328482672</v>
      </c>
      <c r="Y436" s="5">
        <f>(V436-R436)^2</f>
        <v>9313.7871788276843</v>
      </c>
      <c r="Z436" s="5"/>
      <c r="AA436" s="1">
        <f t="shared" si="84"/>
        <v>520.90856549920284</v>
      </c>
      <c r="AB436" s="1">
        <f t="shared" si="85"/>
        <v>0.22874224198101523</v>
      </c>
      <c r="AC436" s="1">
        <f t="shared" si="86"/>
        <v>154.49282927857325</v>
      </c>
      <c r="AD436" s="5">
        <f t="shared" si="87"/>
        <v>23868.03429849838</v>
      </c>
      <c r="AE436" s="5"/>
      <c r="AF436" s="1">
        <f t="shared" si="88"/>
        <v>578.29924383593038</v>
      </c>
      <c r="AG436" s="1">
        <f t="shared" si="89"/>
        <v>0.1437695445888067</v>
      </c>
      <c r="AH436" s="1">
        <f t="shared" si="90"/>
        <v>97.102150941845707</v>
      </c>
      <c r="AI436" s="5">
        <f t="shared" si="91"/>
        <v>9428.8277175329877</v>
      </c>
      <c r="AJ436" s="5"/>
      <c r="AK436" s="1">
        <f t="shared" si="92"/>
        <v>500.97180289195239</v>
      </c>
      <c r="AL436" s="1">
        <f t="shared" si="93"/>
        <v>0.2582606332094049</v>
      </c>
      <c r="AM436" s="1">
        <f t="shared" si="94"/>
        <v>174.4295918858237</v>
      </c>
      <c r="AN436" s="5">
        <f t="shared" si="95"/>
        <v>30425.682525455013</v>
      </c>
      <c r="AO436" s="5"/>
    </row>
    <row r="437" spans="18:41" x14ac:dyDescent="0.2">
      <c r="R437">
        <v>641.0961955217075</v>
      </c>
      <c r="S437">
        <v>58.133454833011463</v>
      </c>
      <c r="T437">
        <v>500</v>
      </c>
      <c r="V437" s="1">
        <f>(8.314*T437/S437)*(1+(V$11+$V$12/$T437+$V$13/($T437^2))/S437+(V$14+$V$15/$T437+$V$16/($T437^2))/(S437^2) + (W$11+$W$12/$T437+$W$13/($T437^2))/(S437^3)  )</f>
        <v>599.97761386064735</v>
      </c>
      <c r="W437" s="1">
        <f>(ABS(V437-$R437)/$R437)</f>
        <v>6.4137928049313897E-2</v>
      </c>
      <c r="X437" s="1">
        <f t="shared" si="83"/>
        <v>41.118581661060148</v>
      </c>
      <c r="Y437" s="5">
        <f>(V437-R437)^2</f>
        <v>1690.7377578172718</v>
      </c>
      <c r="Z437" s="5"/>
      <c r="AA437" s="1">
        <f t="shared" si="84"/>
        <v>543.54784600312473</v>
      </c>
      <c r="AB437" s="1">
        <f t="shared" si="85"/>
        <v>0.15215867790199636</v>
      </c>
      <c r="AC437" s="1">
        <f t="shared" si="86"/>
        <v>97.548349518582768</v>
      </c>
      <c r="AD437" s="5">
        <f t="shared" si="87"/>
        <v>9515.6804937995876</v>
      </c>
      <c r="AE437" s="5"/>
      <c r="AF437" s="1">
        <f t="shared" si="88"/>
        <v>598.99075198729668</v>
      </c>
      <c r="AG437" s="1">
        <f t="shared" si="89"/>
        <v>6.5677263144802323E-2</v>
      </c>
      <c r="AH437" s="1">
        <f t="shared" si="90"/>
        <v>42.105443534410824</v>
      </c>
      <c r="AI437" s="5">
        <f t="shared" si="91"/>
        <v>1772.8683752294583</v>
      </c>
      <c r="AJ437" s="5"/>
      <c r="AK437" s="1">
        <f t="shared" si="92"/>
        <v>518.7593391775398</v>
      </c>
      <c r="AL437" s="1">
        <f t="shared" si="93"/>
        <v>0.19082449279645644</v>
      </c>
      <c r="AM437" s="1">
        <f t="shared" si="94"/>
        <v>122.3368563441677</v>
      </c>
      <c r="AN437" s="5">
        <f t="shared" si="95"/>
        <v>14966.306420173525</v>
      </c>
      <c r="AO437" s="5"/>
    </row>
    <row r="438" spans="18:41" x14ac:dyDescent="0.2">
      <c r="R438">
        <v>487.28957282401518</v>
      </c>
      <c r="S438">
        <v>57.751808089956434</v>
      </c>
      <c r="T438">
        <v>500</v>
      </c>
      <c r="V438" s="1">
        <f>(8.314*T438/S438)*(1+(V$11+$V$12/$T438+$V$13/($T438^2))/S438+(V$14+$V$15/$T438+$V$16/($T438^2))/(S438^2) + (W$11+$W$12/$T438+$W$13/($T438^2))/(S438^3)  )</f>
        <v>609.81198723135344</v>
      </c>
      <c r="W438" s="1">
        <f>(ABS(V438-$R438)/$R438)</f>
        <v>0.25143656101089462</v>
      </c>
      <c r="X438" s="1">
        <f t="shared" si="83"/>
        <v>122.52241440733826</v>
      </c>
      <c r="Y438" s="5">
        <f>(V438-R438)^2</f>
        <v>15011.74203220353</v>
      </c>
      <c r="Z438" s="5"/>
      <c r="AA438" s="1">
        <f t="shared" si="84"/>
        <v>554.15169697334238</v>
      </c>
      <c r="AB438" s="1">
        <f t="shared" si="85"/>
        <v>0.13721230224943573</v>
      </c>
      <c r="AC438" s="1">
        <f t="shared" si="86"/>
        <v>66.862124149327201</v>
      </c>
      <c r="AD438" s="5">
        <f t="shared" si="87"/>
        <v>4470.5436457600435</v>
      </c>
      <c r="AE438" s="5"/>
      <c r="AF438" s="1">
        <f t="shared" si="88"/>
        <v>608.64622246281715</v>
      </c>
      <c r="AG438" s="1">
        <f t="shared" si="89"/>
        <v>0.24904421602025531</v>
      </c>
      <c r="AH438" s="1">
        <f t="shared" si="90"/>
        <v>121.35664963880197</v>
      </c>
      <c r="AI438" s="5">
        <f t="shared" si="91"/>
        <v>14727.436411554934</v>
      </c>
      <c r="AJ438" s="5"/>
      <c r="AK438" s="1">
        <f t="shared" si="92"/>
        <v>527.078092934707</v>
      </c>
      <c r="AL438" s="1">
        <f t="shared" si="93"/>
        <v>8.165272217934666E-2</v>
      </c>
      <c r="AM438" s="1">
        <f t="shared" si="94"/>
        <v>39.78852011069182</v>
      </c>
      <c r="AN438" s="5">
        <f t="shared" si="95"/>
        <v>1583.1263325989273</v>
      </c>
      <c r="AO438" s="5"/>
    </row>
    <row r="439" spans="18:41" x14ac:dyDescent="0.2">
      <c r="R439">
        <v>499.07388513616849</v>
      </c>
      <c r="S439">
        <v>57.585842624589297</v>
      </c>
      <c r="T439">
        <v>500</v>
      </c>
      <c r="V439" s="1">
        <f>(8.314*T439/S439)*(1+(V$11+$V$12/$T439+$V$13/($T439^2))/S439+(V$14+$V$15/$T439+$V$16/($T439^2))/(S439^2) + (W$11+$W$12/$T439+$W$13/($T439^2))/(S439^3)  )</f>
        <v>614.16982111557377</v>
      </c>
      <c r="W439" s="1">
        <f>(ABS(V439-$R439)/$R439)</f>
        <v>0.23061903138450579</v>
      </c>
      <c r="X439" s="1">
        <f t="shared" si="83"/>
        <v>115.09593597940528</v>
      </c>
      <c r="Y439" s="5">
        <f>(V439-R439)^2</f>
        <v>13247.074478975359</v>
      </c>
      <c r="Z439" s="5"/>
      <c r="AA439" s="1">
        <f t="shared" si="84"/>
        <v>558.8592135063044</v>
      </c>
      <c r="AB439" s="1">
        <f t="shared" si="85"/>
        <v>0.11979254004409376</v>
      </c>
      <c r="AC439" s="1">
        <f t="shared" si="86"/>
        <v>59.785328370135915</v>
      </c>
      <c r="AD439" s="5">
        <f t="shared" si="87"/>
        <v>3574.2854883249784</v>
      </c>
      <c r="AE439" s="5"/>
      <c r="AF439" s="1">
        <f t="shared" si="88"/>
        <v>612.9256723571749</v>
      </c>
      <c r="AG439" s="1">
        <f t="shared" si="89"/>
        <v>0.2281261164164958</v>
      </c>
      <c r="AH439" s="1">
        <f t="shared" si="90"/>
        <v>113.85178722100642</v>
      </c>
      <c r="AI439" s="5">
        <f t="shared" si="91"/>
        <v>12962.22945341732</v>
      </c>
      <c r="AJ439" s="5"/>
      <c r="AK439" s="1">
        <f t="shared" si="92"/>
        <v>530.76883298384178</v>
      </c>
      <c r="AL439" s="1">
        <f t="shared" si="93"/>
        <v>6.3507526223347807E-2</v>
      </c>
      <c r="AM439" s="1">
        <f t="shared" si="94"/>
        <v>31.694947847673291</v>
      </c>
      <c r="AN439" s="5">
        <f t="shared" si="95"/>
        <v>1004.5697190667297</v>
      </c>
      <c r="AO439" s="5"/>
    </row>
    <row r="440" spans="18:41" x14ac:dyDescent="0.2">
      <c r="R440">
        <v>550.823374548424</v>
      </c>
      <c r="S440">
        <v>57.143121212834671</v>
      </c>
      <c r="T440">
        <v>500</v>
      </c>
      <c r="V440" s="1">
        <f>(8.314*T440/S440)*(1+(V$11+$V$12/$T440+$V$13/($T440^2))/S440+(V$14+$V$15/$T440+$V$16/($T440^2))/(S440^2) + (W$11+$W$12/$T440+$W$13/($T440^2))/(S440^3)  )</f>
        <v>626.0427581993282</v>
      </c>
      <c r="W440" s="1">
        <f>(ABS(V440-$R440)/$R440)</f>
        <v>0.13655808218482116</v>
      </c>
      <c r="X440" s="1">
        <f t="shared" si="83"/>
        <v>75.219383650904206</v>
      </c>
      <c r="Y440" s="5">
        <f>(V440-R440)^2</f>
        <v>5657.9556768219145</v>
      </c>
      <c r="Z440" s="5"/>
      <c r="AA440" s="1">
        <f t="shared" si="84"/>
        <v>571.71141374456818</v>
      </c>
      <c r="AB440" s="1">
        <f t="shared" si="85"/>
        <v>3.7921482931381784E-2</v>
      </c>
      <c r="AC440" s="1">
        <f t="shared" si="86"/>
        <v>20.888039196144177</v>
      </c>
      <c r="AD440" s="5">
        <f t="shared" si="87"/>
        <v>436.3101814596555</v>
      </c>
      <c r="AE440" s="5"/>
      <c r="AF440" s="1">
        <f t="shared" si="88"/>
        <v>624.58788667263218</v>
      </c>
      <c r="AG440" s="1">
        <f t="shared" si="89"/>
        <v>0.13391681532157526</v>
      </c>
      <c r="AH440" s="1">
        <f t="shared" si="90"/>
        <v>73.764512124208181</v>
      </c>
      <c r="AI440" s="5">
        <f t="shared" si="91"/>
        <v>5441.2032489224557</v>
      </c>
      <c r="AJ440" s="5"/>
      <c r="AK440" s="1">
        <f t="shared" si="92"/>
        <v>540.83837730786581</v>
      </c>
      <c r="AL440" s="1">
        <f t="shared" si="93"/>
        <v>1.8127402906138627E-2</v>
      </c>
      <c r="AM440" s="1">
        <f t="shared" si="94"/>
        <v>9.9849972405581866</v>
      </c>
      <c r="AN440" s="5">
        <f t="shared" si="95"/>
        <v>99.700169893954595</v>
      </c>
      <c r="AO440" s="5"/>
    </row>
    <row r="441" spans="18:41" x14ac:dyDescent="0.2">
      <c r="R441">
        <v>741.55172680171029</v>
      </c>
      <c r="S441">
        <v>56.572305333600355</v>
      </c>
      <c r="T441">
        <v>500</v>
      </c>
      <c r="V441" s="1">
        <f>(8.314*T441/S441)*(1+(V$11+$V$12/$T441+$V$13/($T441^2))/S441+(V$14+$V$15/$T441+$V$16/($T441^2))/(S441^2) + (W$11+$W$12/$T441+$W$13/($T441^2))/(S441^3)  )</f>
        <v>641.90370510350533</v>
      </c>
      <c r="W441" s="1">
        <f>(ABS(V441-$R441)/$R441)</f>
        <v>0.13437770838722715</v>
      </c>
      <c r="X441" s="1">
        <f t="shared" si="83"/>
        <v>99.648021698204957</v>
      </c>
      <c r="Y441" s="5">
        <f>(V441-R441)^2</f>
        <v>9929.728228365926</v>
      </c>
      <c r="Z441" s="5"/>
      <c r="AA441" s="1">
        <f t="shared" si="84"/>
        <v>588.93956847408651</v>
      </c>
      <c r="AB441" s="1">
        <f t="shared" si="85"/>
        <v>0.20580109628472623</v>
      </c>
      <c r="AC441" s="1">
        <f t="shared" si="86"/>
        <v>152.61215832762377</v>
      </c>
      <c r="AD441" s="5">
        <f t="shared" si="87"/>
        <v>23290.470869415705</v>
      </c>
      <c r="AE441" s="5"/>
      <c r="AF441" s="1">
        <f t="shared" si="88"/>
        <v>640.17394481214899</v>
      </c>
      <c r="AG441" s="1">
        <f t="shared" si="89"/>
        <v>0.13671033095263704</v>
      </c>
      <c r="AH441" s="1">
        <f t="shared" si="90"/>
        <v>101.3777819895613</v>
      </c>
      <c r="AI441" s="5">
        <f t="shared" si="91"/>
        <v>10277.454681123019</v>
      </c>
      <c r="AJ441" s="5"/>
      <c r="AK441" s="1">
        <f t="shared" si="92"/>
        <v>554.3225024762894</v>
      </c>
      <c r="AL441" s="1">
        <f t="shared" si="93"/>
        <v>0.2524830265488488</v>
      </c>
      <c r="AM441" s="1">
        <f t="shared" si="94"/>
        <v>187.22922432542089</v>
      </c>
      <c r="AN441" s="5">
        <f t="shared" si="95"/>
        <v>35054.782441498777</v>
      </c>
      <c r="AO441" s="5"/>
    </row>
    <row r="442" spans="18:41" x14ac:dyDescent="0.2">
      <c r="R442">
        <v>793.98966474257702</v>
      </c>
      <c r="S442">
        <v>55.726913369406205</v>
      </c>
      <c r="T442">
        <v>500</v>
      </c>
      <c r="V442" s="1">
        <f>(8.314*T442/S442)*(1+(V$11+$V$12/$T442+$V$13/($T442^2))/S442+(V$14+$V$15/$T442+$V$16/($T442^2))/(S442^2) + (W$11+$W$12/$T442+$W$13/($T442^2))/(S442^3)  )</f>
        <v>666.60694299711338</v>
      </c>
      <c r="W442" s="1">
        <f>(ABS(V442-$R442)/$R442)</f>
        <v>0.1604337277951382</v>
      </c>
      <c r="X442" s="1">
        <f t="shared" si="83"/>
        <v>127.38272174546364</v>
      </c>
      <c r="Y442" s="5">
        <f>(V442-R442)^2</f>
        <v>16226.357799282216</v>
      </c>
      <c r="Z442" s="5"/>
      <c r="AA442" s="1">
        <f t="shared" si="84"/>
        <v>615.90103798255245</v>
      </c>
      <c r="AB442" s="1">
        <f t="shared" si="85"/>
        <v>0.22429590039785152</v>
      </c>
      <c r="AC442" s="1">
        <f t="shared" si="86"/>
        <v>178.08862676002457</v>
      </c>
      <c r="AD442" s="5">
        <f t="shared" si="87"/>
        <v>31715.558981271337</v>
      </c>
      <c r="AE442" s="5"/>
      <c r="AF442" s="1">
        <f t="shared" si="88"/>
        <v>664.46458490980342</v>
      </c>
      <c r="AG442" s="1">
        <f t="shared" si="89"/>
        <v>0.1631319469060942</v>
      </c>
      <c r="AH442" s="1">
        <f t="shared" si="90"/>
        <v>129.5250798327736</v>
      </c>
      <c r="AI442" s="5">
        <f t="shared" si="91"/>
        <v>16776.746305686374</v>
      </c>
      <c r="AJ442" s="5"/>
      <c r="AK442" s="1">
        <f t="shared" si="92"/>
        <v>575.39776902937638</v>
      </c>
      <c r="AL442" s="1">
        <f t="shared" si="93"/>
        <v>0.27530823815454991</v>
      </c>
      <c r="AM442" s="1">
        <f t="shared" si="94"/>
        <v>218.59189571320064</v>
      </c>
      <c r="AN442" s="5">
        <f t="shared" si="95"/>
        <v>47782.416871490786</v>
      </c>
      <c r="AO442" s="5"/>
    </row>
    <row r="443" spans="18:41" x14ac:dyDescent="0.2">
      <c r="R443">
        <v>551.08518343491971</v>
      </c>
      <c r="S443">
        <v>55.074830945589675</v>
      </c>
      <c r="T443">
        <v>500</v>
      </c>
      <c r="V443" s="1">
        <f>(8.314*T443/S443)*(1+(V$11+$V$12/$T443+$V$13/($T443^2))/S443+(V$14+$V$15/$T443+$V$16/($T443^2))/(S443^2) + (W$11+$W$12/$T443+$W$13/($T443^2))/(S443^3)  )</f>
        <v>686.71790086797989</v>
      </c>
      <c r="W443" s="1">
        <f>(ABS(V443-$R443)/$R443)</f>
        <v>0.24611933238280884</v>
      </c>
      <c r="X443" s="1">
        <f t="shared" si="83"/>
        <v>135.63271743306018</v>
      </c>
      <c r="Y443" s="5">
        <f>(V443-R443)^2</f>
        <v>18396.234038276347</v>
      </c>
      <c r="Z443" s="5"/>
      <c r="AA443" s="1">
        <f t="shared" si="84"/>
        <v>637.96079132920261</v>
      </c>
      <c r="AB443" s="1">
        <f t="shared" si="85"/>
        <v>0.15764460832132399</v>
      </c>
      <c r="AC443" s="1">
        <f t="shared" si="86"/>
        <v>86.875607894282894</v>
      </c>
      <c r="AD443" s="5">
        <f t="shared" si="87"/>
        <v>7547.3712470011878</v>
      </c>
      <c r="AE443" s="5"/>
      <c r="AF443" s="1">
        <f t="shared" si="88"/>
        <v>684.25403950560553</v>
      </c>
      <c r="AG443" s="1">
        <f t="shared" si="89"/>
        <v>0.24164840586103759</v>
      </c>
      <c r="AH443" s="1">
        <f t="shared" si="90"/>
        <v>133.16885607068582</v>
      </c>
      <c r="AI443" s="5">
        <f t="shared" si="91"/>
        <v>17733.944227175034</v>
      </c>
      <c r="AJ443" s="5"/>
      <c r="AK443" s="1">
        <f t="shared" si="92"/>
        <v>592.62180439764154</v>
      </c>
      <c r="AL443" s="1">
        <f t="shared" si="93"/>
        <v>7.5372414667045903E-2</v>
      </c>
      <c r="AM443" s="1">
        <f t="shared" si="94"/>
        <v>41.536620962721827</v>
      </c>
      <c r="AN443" s="5">
        <f t="shared" si="95"/>
        <v>1725.2908810008223</v>
      </c>
      <c r="AO443" s="5"/>
    </row>
    <row r="444" spans="18:41" x14ac:dyDescent="0.2">
      <c r="R444">
        <v>721.11149744258319</v>
      </c>
      <c r="S444">
        <v>55.040438324814545</v>
      </c>
      <c r="T444">
        <v>500</v>
      </c>
      <c r="V444" s="1">
        <f>(8.314*T444/S444)*(1+(V$11+$V$12/$T444+$V$13/($T444^2))/S444+(V$14+$V$15/$T444+$V$16/($T444^2))/(S444^2) + (W$11+$W$12/$T444+$W$13/($T444^2))/(S444^3)  )</f>
        <v>687.80543189748767</v>
      </c>
      <c r="W444" s="1">
        <f>(ABS(V444-$R444)/$R444)</f>
        <v>4.6187123160863812E-2</v>
      </c>
      <c r="X444" s="1">
        <f t="shared" si="83"/>
        <v>33.306065545095521</v>
      </c>
      <c r="Y444" s="5">
        <f>(V444-R444)^2</f>
        <v>1109.294002094199</v>
      </c>
      <c r="Z444" s="5"/>
      <c r="AA444" s="1">
        <f t="shared" si="84"/>
        <v>639.15642870103295</v>
      </c>
      <c r="AB444" s="1">
        <f t="shared" si="85"/>
        <v>0.11365103598015468</v>
      </c>
      <c r="AC444" s="1">
        <f t="shared" si="86"/>
        <v>81.955068741550235</v>
      </c>
      <c r="AD444" s="5">
        <f t="shared" si="87"/>
        <v>6716.6332924322242</v>
      </c>
      <c r="AE444" s="5"/>
      <c r="AF444" s="1">
        <f t="shared" si="88"/>
        <v>685.32455995012594</v>
      </c>
      <c r="AG444" s="1">
        <f t="shared" si="89"/>
        <v>4.9627467623766033E-2</v>
      </c>
      <c r="AH444" s="1">
        <f t="shared" si="90"/>
        <v>35.786937492457241</v>
      </c>
      <c r="AI444" s="5">
        <f t="shared" si="91"/>
        <v>1280.7048950890419</v>
      </c>
      <c r="AJ444" s="5"/>
      <c r="AK444" s="1">
        <f t="shared" si="92"/>
        <v>593.55492541563353</v>
      </c>
      <c r="AL444" s="1">
        <f t="shared" si="93"/>
        <v>0.1768888340836724</v>
      </c>
      <c r="AM444" s="1">
        <f t="shared" si="94"/>
        <v>127.55657202694965</v>
      </c>
      <c r="AN444" s="5">
        <f t="shared" si="95"/>
        <v>16270.679067266394</v>
      </c>
      <c r="AO444" s="5"/>
    </row>
    <row r="445" spans="18:41" x14ac:dyDescent="0.2">
      <c r="R445">
        <v>539.59343770786836</v>
      </c>
      <c r="S445">
        <v>54.939312468713332</v>
      </c>
      <c r="T445">
        <v>500</v>
      </c>
      <c r="V445" s="1">
        <f>(8.314*T445/S445)*(1+(V$11+$V$12/$T445+$V$13/($T445^2))/S445+(V$14+$V$15/$T445+$V$16/($T445^2))/(S445^2) + (W$11+$W$12/$T445+$W$13/($T445^2))/(S445^3)  )</f>
        <v>691.01910957759071</v>
      </c>
      <c r="W445" s="1">
        <f>(ABS(V445-$R445)/$R445)</f>
        <v>0.2806291946635997</v>
      </c>
      <c r="X445" s="1">
        <f t="shared" si="83"/>
        <v>151.42567186972235</v>
      </c>
      <c r="Y445" s="5">
        <f>(V445-R445)^2</f>
        <v>22929.734101196824</v>
      </c>
      <c r="Z445" s="5"/>
      <c r="AA445" s="1">
        <f t="shared" si="84"/>
        <v>642.69116429436997</v>
      </c>
      <c r="AB445" s="1">
        <f t="shared" si="85"/>
        <v>0.19106556785502996</v>
      </c>
      <c r="AC445" s="1">
        <f t="shared" si="86"/>
        <v>103.09772658650161</v>
      </c>
      <c r="AD445" s="5">
        <f t="shared" si="87"/>
        <v>10629.141227305041</v>
      </c>
      <c r="AE445" s="5"/>
      <c r="AF445" s="1">
        <f t="shared" si="88"/>
        <v>688.4881979334632</v>
      </c>
      <c r="AG445" s="1">
        <f t="shared" si="89"/>
        <v>0.27593878987498971</v>
      </c>
      <c r="AH445" s="1">
        <f t="shared" si="90"/>
        <v>148.89476022559484</v>
      </c>
      <c r="AI445" s="5">
        <f t="shared" si="91"/>
        <v>22169.649622637378</v>
      </c>
      <c r="AJ445" s="5"/>
      <c r="AK445" s="1">
        <f t="shared" si="92"/>
        <v>596.31334005460644</v>
      </c>
      <c r="AL445" s="1">
        <f t="shared" si="93"/>
        <v>0.10511599731026712</v>
      </c>
      <c r="AM445" s="1">
        <f t="shared" si="94"/>
        <v>56.719902346738081</v>
      </c>
      <c r="AN445" s="5">
        <f t="shared" si="95"/>
        <v>3217.147322223504</v>
      </c>
      <c r="AO445" s="5"/>
    </row>
    <row r="446" spans="18:41" x14ac:dyDescent="0.2">
      <c r="R446">
        <v>610.52591748464522</v>
      </c>
      <c r="S446">
        <v>54.638514870020295</v>
      </c>
      <c r="T446">
        <v>500</v>
      </c>
      <c r="V446" s="1">
        <f>(8.314*T446/S446)*(1+(V$11+$V$12/$T446+$V$13/($T446^2))/S446+(V$14+$V$15/$T446+$V$16/($T446^2))/(S446^2) + (W$11+$W$12/$T446+$W$13/($T446^2))/(S446^3)  )</f>
        <v>700.72107335788462</v>
      </c>
      <c r="W446" s="1">
        <f>(ABS(V446-$R446)/$R446)</f>
        <v>0.14773354134553643</v>
      </c>
      <c r="X446" s="1">
        <f t="shared" si="83"/>
        <v>90.195155873239401</v>
      </c>
      <c r="Y446" s="5">
        <f>(V446-R446)^2</f>
        <v>8135.1661429979522</v>
      </c>
      <c r="Z446" s="5"/>
      <c r="AA446" s="1">
        <f t="shared" si="84"/>
        <v>653.37674972432035</v>
      </c>
      <c r="AB446" s="1">
        <f t="shared" si="85"/>
        <v>7.0186753768324395E-2</v>
      </c>
      <c r="AC446" s="1">
        <f t="shared" si="86"/>
        <v>42.850832239675128</v>
      </c>
      <c r="AD446" s="5">
        <f t="shared" si="87"/>
        <v>1836.1938236327815</v>
      </c>
      <c r="AE446" s="5"/>
      <c r="AF446" s="1">
        <f t="shared" si="88"/>
        <v>698.04116074633089</v>
      </c>
      <c r="AG446" s="1">
        <f t="shared" si="89"/>
        <v>0.14334402644566957</v>
      </c>
      <c r="AH446" s="1">
        <f t="shared" si="90"/>
        <v>87.515243261685669</v>
      </c>
      <c r="AI446" s="5">
        <f t="shared" si="91"/>
        <v>7658.9178031520187</v>
      </c>
      <c r="AJ446" s="5"/>
      <c r="AK446" s="1">
        <f t="shared" si="92"/>
        <v>604.65014363154137</v>
      </c>
      <c r="AL446" s="1">
        <f t="shared" si="93"/>
        <v>9.6241186243360873E-3</v>
      </c>
      <c r="AM446" s="1">
        <f t="shared" si="94"/>
        <v>5.8757738531038513</v>
      </c>
      <c r="AN446" s="5">
        <f t="shared" si="95"/>
        <v>34.524718372818882</v>
      </c>
      <c r="AO446" s="5"/>
    </row>
    <row r="447" spans="18:41" x14ac:dyDescent="0.2">
      <c r="R447">
        <v>801.37166027546402</v>
      </c>
      <c r="S447">
        <v>53.961220964496654</v>
      </c>
      <c r="T447">
        <v>500</v>
      </c>
      <c r="V447" s="1">
        <f>(8.314*T447/S447)*(1+(V$11+$V$12/$T447+$V$13/($T447^2))/S447+(V$14+$V$15/$T447+$V$16/($T447^2))/(S447^2) + (W$11+$W$12/$T447+$W$13/($T447^2))/(S447^3)  )</f>
        <v>723.37810722467839</v>
      </c>
      <c r="W447" s="1">
        <f>(ABS(V447-$R447)/$R447)</f>
        <v>9.7325070147821394E-2</v>
      </c>
      <c r="X447" s="1">
        <f t="shared" si="83"/>
        <v>77.993553050785636</v>
      </c>
      <c r="Y447" s="5">
        <f>(V447-R447)^2</f>
        <v>6082.9943174857135</v>
      </c>
      <c r="Z447" s="5"/>
      <c r="AA447" s="1">
        <f t="shared" si="84"/>
        <v>678.41261354092603</v>
      </c>
      <c r="AB447" s="1">
        <f t="shared" si="85"/>
        <v>0.15343573129635252</v>
      </c>
      <c r="AC447" s="1">
        <f t="shared" si="86"/>
        <v>122.95904673453799</v>
      </c>
      <c r="AD447" s="5">
        <f t="shared" si="87"/>
        <v>15118.927173866297</v>
      </c>
      <c r="AE447" s="5"/>
      <c r="AF447" s="1">
        <f t="shared" si="88"/>
        <v>720.36245396396896</v>
      </c>
      <c r="AG447" s="1">
        <f t="shared" si="89"/>
        <v>0.10108818458048405</v>
      </c>
      <c r="AH447" s="1">
        <f t="shared" si="90"/>
        <v>81.009206311495063</v>
      </c>
      <c r="AI447" s="5">
        <f t="shared" si="91"/>
        <v>6562.4915072183712</v>
      </c>
      <c r="AJ447" s="5"/>
      <c r="AK447" s="1">
        <f t="shared" si="92"/>
        <v>624.17322790219976</v>
      </c>
      <c r="AL447" s="1">
        <f t="shared" si="93"/>
        <v>0.22111891542602588</v>
      </c>
      <c r="AM447" s="1">
        <f t="shared" si="94"/>
        <v>177.19843237326427</v>
      </c>
      <c r="AN447" s="5">
        <f t="shared" si="95"/>
        <v>31399.284435542311</v>
      </c>
      <c r="AO447" s="5"/>
    </row>
    <row r="448" spans="18:41" x14ac:dyDescent="0.2">
      <c r="R448">
        <v>865.24457152320031</v>
      </c>
      <c r="S448">
        <v>53.931948629096034</v>
      </c>
      <c r="T448">
        <v>500</v>
      </c>
      <c r="V448" s="1">
        <f>(8.314*T448/S448)*(1+(V$11+$V$12/$T448+$V$13/($T448^2))/S448+(V$14+$V$15/$T448+$V$16/($T448^2))/(S448^2) + (W$11+$W$12/$T448+$W$13/($T448^2))/(S448^3)  )</f>
        <v>724.38352600209635</v>
      </c>
      <c r="W448" s="1">
        <f>(ABS(V448-$R448)/$R448)</f>
        <v>0.16279910924275237</v>
      </c>
      <c r="X448" s="1">
        <f t="shared" si="83"/>
        <v>140.86104552110396</v>
      </c>
      <c r="Y448" s="5">
        <f>(V448-R448)^2</f>
        <v>19841.834145298522</v>
      </c>
      <c r="Z448" s="5"/>
      <c r="AA448" s="1">
        <f t="shared" si="84"/>
        <v>679.526181382088</v>
      </c>
      <c r="AB448" s="1">
        <f t="shared" si="85"/>
        <v>0.21464265278679362</v>
      </c>
      <c r="AC448" s="1">
        <f t="shared" si="86"/>
        <v>185.71839014111231</v>
      </c>
      <c r="AD448" s="5">
        <f t="shared" si="87"/>
        <v>34491.320436606402</v>
      </c>
      <c r="AE448" s="5"/>
      <c r="AF448" s="1">
        <f t="shared" si="88"/>
        <v>721.3533742197036</v>
      </c>
      <c r="AG448" s="1">
        <f t="shared" si="89"/>
        <v>0.16630118470455896</v>
      </c>
      <c r="AH448" s="1">
        <f t="shared" si="90"/>
        <v>143.89119730349671</v>
      </c>
      <c r="AI448" s="5">
        <f t="shared" si="91"/>
        <v>20704.676661433819</v>
      </c>
      <c r="AJ448" s="5"/>
      <c r="AK448" s="1">
        <f t="shared" si="92"/>
        <v>625.04132910212479</v>
      </c>
      <c r="AL448" s="1">
        <f t="shared" si="93"/>
        <v>0.27761311694590018</v>
      </c>
      <c r="AM448" s="1">
        <f t="shared" si="94"/>
        <v>240.20324242107552</v>
      </c>
      <c r="AN448" s="5">
        <f t="shared" si="95"/>
        <v>57697.59766959797</v>
      </c>
      <c r="AO448" s="5"/>
    </row>
    <row r="449" spans="18:41" x14ac:dyDescent="0.2">
      <c r="R449">
        <v>596.47908027870642</v>
      </c>
      <c r="S449">
        <v>53.854937377767406</v>
      </c>
      <c r="T449">
        <v>500</v>
      </c>
      <c r="V449" s="1">
        <f>(8.314*T449/S449)*(1+(V$11+$V$12/$T449+$V$13/($T449^2))/S449+(V$14+$V$15/$T449+$V$16/($T449^2))/(S449^2) + (W$11+$W$12/$T449+$W$13/($T449^2))/(S449^3)  )</f>
        <v>727.03927375528451</v>
      </c>
      <c r="W449" s="1">
        <f>(ABS(V449-$R449)/$R449)</f>
        <v>0.2188847820372401</v>
      </c>
      <c r="X449" s="1">
        <f t="shared" si="83"/>
        <v>130.56019347657809</v>
      </c>
      <c r="Y449" s="5">
        <f>(V449-R449)^2</f>
        <v>17045.964120641504</v>
      </c>
      <c r="Z449" s="5"/>
      <c r="AA449" s="1">
        <f t="shared" si="84"/>
        <v>682.46863435111629</v>
      </c>
      <c r="AB449" s="1">
        <f t="shared" si="85"/>
        <v>0.14416189421468231</v>
      </c>
      <c r="AC449" s="1">
        <f t="shared" si="86"/>
        <v>85.989554072409874</v>
      </c>
      <c r="AD449" s="5">
        <f t="shared" si="87"/>
        <v>7394.2034095719018</v>
      </c>
      <c r="AE449" s="5"/>
      <c r="AF449" s="1">
        <f t="shared" si="88"/>
        <v>723.97098966498277</v>
      </c>
      <c r="AG449" s="1">
        <f t="shared" si="89"/>
        <v>0.21374078924395037</v>
      </c>
      <c r="AH449" s="1">
        <f t="shared" si="90"/>
        <v>127.49190938627635</v>
      </c>
      <c r="AI449" s="5">
        <f t="shared" si="91"/>
        <v>16254.186958958499</v>
      </c>
      <c r="AJ449" s="5"/>
      <c r="AK449" s="1">
        <f t="shared" si="92"/>
        <v>627.3350769205872</v>
      </c>
      <c r="AL449" s="1">
        <f t="shared" si="93"/>
        <v>5.1730224348292705E-2</v>
      </c>
      <c r="AM449" s="1">
        <f t="shared" si="94"/>
        <v>30.855996641880779</v>
      </c>
      <c r="AN449" s="5">
        <f t="shared" si="95"/>
        <v>952.09252876375785</v>
      </c>
      <c r="AO449" s="5"/>
    </row>
    <row r="450" spans="18:41" x14ac:dyDescent="0.2">
      <c r="R450">
        <v>770.61603677531775</v>
      </c>
      <c r="S450">
        <v>53.498519541753303</v>
      </c>
      <c r="T450">
        <v>500</v>
      </c>
      <c r="V450" s="1">
        <f>(8.314*T450/S450)*(1+(V$11+$V$12/$T450+$V$13/($T450^2))/S450+(V$14+$V$15/$T450+$V$16/($T450^2))/(S450^2) + (W$11+$W$12/$T450+$W$13/($T450^2))/(S450^3)  )</f>
        <v>739.53431789801823</v>
      </c>
      <c r="W450" s="1">
        <f>(ABS(V450-$R450)/$R450)</f>
        <v>4.0333599865586198E-2</v>
      </c>
      <c r="X450" s="1">
        <f t="shared" si="83"/>
        <v>31.081718877299522</v>
      </c>
      <c r="Y450" s="5">
        <f>(V450-R450)^2</f>
        <v>966.0732483674775</v>
      </c>
      <c r="Z450" s="5"/>
      <c r="AA450" s="1">
        <f t="shared" si="84"/>
        <v>696.33254065187805</v>
      </c>
      <c r="AB450" s="1">
        <f t="shared" si="85"/>
        <v>9.6394952321888855E-2</v>
      </c>
      <c r="AC450" s="1">
        <f t="shared" si="86"/>
        <v>74.283496123439704</v>
      </c>
      <c r="AD450" s="5">
        <f t="shared" si="87"/>
        <v>5518.0377963210813</v>
      </c>
      <c r="AE450" s="5"/>
      <c r="AF450" s="1">
        <f t="shared" si="88"/>
        <v>736.28984053722354</v>
      </c>
      <c r="AG450" s="1">
        <f t="shared" si="89"/>
        <v>4.4543838435719477E-2</v>
      </c>
      <c r="AH450" s="1">
        <f t="shared" si="90"/>
        <v>34.326196238094212</v>
      </c>
      <c r="AI450" s="5">
        <f t="shared" si="91"/>
        <v>1178.2877481761532</v>
      </c>
      <c r="AJ450" s="5"/>
      <c r="AK450" s="1">
        <f t="shared" si="92"/>
        <v>638.14085948450781</v>
      </c>
      <c r="AL450" s="1">
        <f t="shared" si="93"/>
        <v>0.17190815006284985</v>
      </c>
      <c r="AM450" s="1">
        <f t="shared" si="94"/>
        <v>132.47517729080994</v>
      </c>
      <c r="AN450" s="5">
        <f t="shared" si="95"/>
        <v>17549.672598231526</v>
      </c>
      <c r="AO450" s="5"/>
    </row>
    <row r="451" spans="18:41" x14ac:dyDescent="0.2">
      <c r="R451">
        <v>669.0583618499827</v>
      </c>
      <c r="S451">
        <v>53.116129143825376</v>
      </c>
      <c r="T451">
        <v>500</v>
      </c>
      <c r="V451" s="1">
        <f>(8.314*T451/S451)*(1+(V$11+$V$12/$T451+$V$13/($T451^2))/S451+(V$14+$V$15/$T451+$V$16/($T451^2))/(S451^2) + (W$11+$W$12/$T451+$W$13/($T451^2))/(S451^3)  )</f>
        <v>753.32318334239937</v>
      </c>
      <c r="W451" s="1">
        <f>(ABS(V451-$R451)/$R451)</f>
        <v>0.12594539773693264</v>
      </c>
      <c r="X451" s="1">
        <f t="shared" si="83"/>
        <v>84.264821492416672</v>
      </c>
      <c r="Y451" s="5">
        <f>(V451-R451)^2</f>
        <v>7100.5601411488469</v>
      </c>
      <c r="Z451" s="5"/>
      <c r="AA451" s="1">
        <f t="shared" si="84"/>
        <v>711.66937927518347</v>
      </c>
      <c r="AB451" s="1">
        <f t="shared" si="85"/>
        <v>6.3688042560859706E-2</v>
      </c>
      <c r="AC451" s="1">
        <f t="shared" si="86"/>
        <v>42.611017425200771</v>
      </c>
      <c r="AD451" s="5">
        <f t="shared" si="87"/>
        <v>1815.6988060107637</v>
      </c>
      <c r="AE451" s="5"/>
      <c r="AF451" s="1">
        <f t="shared" si="88"/>
        <v>749.89045980603453</v>
      </c>
      <c r="AG451" s="1">
        <f t="shared" si="89"/>
        <v>0.12081471896195525</v>
      </c>
      <c r="AH451" s="1">
        <f t="shared" si="90"/>
        <v>80.832097956051825</v>
      </c>
      <c r="AI451" s="5">
        <f t="shared" si="91"/>
        <v>6533.8280599767577</v>
      </c>
      <c r="AJ451" s="5"/>
      <c r="AK451" s="1">
        <f t="shared" si="92"/>
        <v>650.09212503135143</v>
      </c>
      <c r="AL451" s="1">
        <f t="shared" si="93"/>
        <v>2.8347656796618756E-2</v>
      </c>
      <c r="AM451" s="1">
        <f t="shared" si="94"/>
        <v>18.966236818631273</v>
      </c>
      <c r="AN451" s="5">
        <f t="shared" si="95"/>
        <v>359.7181390604045</v>
      </c>
      <c r="AO451" s="5"/>
    </row>
    <row r="452" spans="18:41" x14ac:dyDescent="0.2">
      <c r="R452">
        <v>932.98381423193223</v>
      </c>
      <c r="S452">
        <v>53.077468258912191</v>
      </c>
      <c r="T452">
        <v>500</v>
      </c>
      <c r="V452" s="1">
        <f>(8.314*T452/S452)*(1+(V$11+$V$12/$T452+$V$13/($T452^2))/S452+(V$14+$V$15/$T452+$V$16/($T452^2))/(S452^2) + (W$11+$W$12/$T452+$W$13/($T452^2))/(S452^3)  )</f>
        <v>754.73995254721558</v>
      </c>
      <c r="W452" s="1">
        <f>(ABS(V452-$R452)/$R452)</f>
        <v>0.1910471103204012</v>
      </c>
      <c r="X452" s="1">
        <f t="shared" si="83"/>
        <v>178.24386168471665</v>
      </c>
      <c r="Y452" s="5">
        <f>(V452-R452)^2</f>
        <v>31770.874228280401</v>
      </c>
      <c r="Z452" s="5"/>
      <c r="AA452" s="1">
        <f t="shared" si="84"/>
        <v>713.2473751061724</v>
      </c>
      <c r="AB452" s="1">
        <f t="shared" si="85"/>
        <v>0.23552009774859303</v>
      </c>
      <c r="AC452" s="1">
        <f t="shared" si="86"/>
        <v>219.73643912575983</v>
      </c>
      <c r="AD452" s="5">
        <f t="shared" si="87"/>
        <v>48284.102679668758</v>
      </c>
      <c r="AE452" s="5"/>
      <c r="AF452" s="1">
        <f t="shared" si="88"/>
        <v>751.288257056112</v>
      </c>
      <c r="AG452" s="1">
        <f t="shared" si="89"/>
        <v>0.19474674094469571</v>
      </c>
      <c r="AH452" s="1">
        <f t="shared" si="90"/>
        <v>181.69555717582023</v>
      </c>
      <c r="AI452" s="5">
        <f t="shared" si="91"/>
        <v>33013.275497431758</v>
      </c>
      <c r="AJ452" s="5"/>
      <c r="AK452" s="1">
        <f t="shared" si="92"/>
        <v>651.3216619694565</v>
      </c>
      <c r="AL452" s="1">
        <f t="shared" si="93"/>
        <v>0.30189393209822268</v>
      </c>
      <c r="AM452" s="1">
        <f t="shared" si="94"/>
        <v>281.66215226247573</v>
      </c>
      <c r="AN452" s="5">
        <f t="shared" si="95"/>
        <v>79333.568017130063</v>
      </c>
      <c r="AO452" s="5"/>
    </row>
    <row r="453" spans="18:41" x14ac:dyDescent="0.2">
      <c r="R453">
        <v>653.47109153104839</v>
      </c>
      <c r="S453">
        <v>51.666132172575729</v>
      </c>
      <c r="T453">
        <v>500</v>
      </c>
      <c r="V453" s="1">
        <f>(8.314*T453/S453)*(1+(V$11+$V$12/$T453+$V$13/($T453^2))/S453+(V$14+$V$15/$T453+$V$16/($T453^2))/(S453^2) + (W$11+$W$12/$T453+$W$13/($T453^2))/(S453^3)  )</f>
        <v>809.49597910834734</v>
      </c>
      <c r="W453" s="1">
        <f>(ABS(V453-$R453)/$R453)</f>
        <v>0.23876325915464883</v>
      </c>
      <c r="X453" s="1">
        <f t="shared" si="83"/>
        <v>156.02488757729895</v>
      </c>
      <c r="Y453" s="5">
        <f>(V453-R453)^2</f>
        <v>24343.765543508776</v>
      </c>
      <c r="Z453" s="5"/>
      <c r="AA453" s="1">
        <f t="shared" si="84"/>
        <v>774.53017148576919</v>
      </c>
      <c r="AB453" s="1">
        <f t="shared" si="85"/>
        <v>0.18525544821131376</v>
      </c>
      <c r="AC453" s="1">
        <f t="shared" si="86"/>
        <v>121.0590799547208</v>
      </c>
      <c r="AD453" s="5">
        <f t="shared" si="87"/>
        <v>14655.300839483483</v>
      </c>
      <c r="AE453" s="5"/>
      <c r="AF453" s="1">
        <f t="shared" si="88"/>
        <v>805.3643511595908</v>
      </c>
      <c r="AG453" s="1">
        <f t="shared" si="89"/>
        <v>0.23244067197014714</v>
      </c>
      <c r="AH453" s="1">
        <f t="shared" si="90"/>
        <v>151.89325962854241</v>
      </c>
      <c r="AI453" s="5">
        <f t="shared" si="91"/>
        <v>23071.562320583791</v>
      </c>
      <c r="AJ453" s="5"/>
      <c r="AK453" s="1">
        <f t="shared" si="92"/>
        <v>699.06489597267148</v>
      </c>
      <c r="AL453" s="1">
        <f t="shared" si="93"/>
        <v>6.9771723695992743E-2</v>
      </c>
      <c r="AM453" s="1">
        <f t="shared" si="94"/>
        <v>45.593804441623092</v>
      </c>
      <c r="AN453" s="5">
        <f t="shared" si="95"/>
        <v>2078.7950034609698</v>
      </c>
      <c r="AO453" s="5"/>
    </row>
    <row r="454" spans="18:41" x14ac:dyDescent="0.2">
      <c r="R454">
        <v>682.95784082643763</v>
      </c>
      <c r="S454">
        <v>51.453535604904168</v>
      </c>
      <c r="T454">
        <v>500</v>
      </c>
      <c r="V454" s="1">
        <f>(8.314*T454/S454)*(1+(V$11+$V$12/$T454+$V$13/($T454^2))/S454+(V$14+$V$15/$T454+$V$16/($T454^2))/(S454^2) + (W$11+$W$12/$T454+$W$13/($T454^2))/(S454^3)  )</f>
        <v>818.28672984506727</v>
      </c>
      <c r="W454" s="1">
        <f>(ABS(V454-$R454)/$R454)</f>
        <v>0.19815116091920121</v>
      </c>
      <c r="X454" s="1">
        <f t="shared" si="83"/>
        <v>135.32888901862964</v>
      </c>
      <c r="Y454" s="5">
        <f>(V454-R454)^2</f>
        <v>18313.908203016577</v>
      </c>
      <c r="Z454" s="5"/>
      <c r="AA454" s="1">
        <f t="shared" si="84"/>
        <v>784.42003671309544</v>
      </c>
      <c r="AB454" s="1">
        <f t="shared" si="85"/>
        <v>0.14856289776815482</v>
      </c>
      <c r="AC454" s="1">
        <f t="shared" si="86"/>
        <v>101.46219588665781</v>
      </c>
      <c r="AD454" s="5">
        <f t="shared" si="87"/>
        <v>10294.577194142521</v>
      </c>
      <c r="AE454" s="5"/>
      <c r="AF454" s="1">
        <f t="shared" si="88"/>
        <v>814.05568656242224</v>
      </c>
      <c r="AG454" s="1">
        <f t="shared" si="89"/>
        <v>0.19195598600543914</v>
      </c>
      <c r="AH454" s="1">
        <f t="shared" si="90"/>
        <v>131.09784573598461</v>
      </c>
      <c r="AI454" s="5">
        <f t="shared" si="91"/>
        <v>17186.645156616018</v>
      </c>
      <c r="AJ454" s="5"/>
      <c r="AK454" s="1">
        <f t="shared" si="92"/>
        <v>706.77006371304049</v>
      </c>
      <c r="AL454" s="1">
        <f t="shared" si="93"/>
        <v>3.4866314526513113E-2</v>
      </c>
      <c r="AM454" s="1">
        <f t="shared" si="94"/>
        <v>23.812222886602854</v>
      </c>
      <c r="AN454" s="5">
        <f t="shared" si="95"/>
        <v>567.02195880125271</v>
      </c>
      <c r="AO454" s="5"/>
    </row>
    <row r="455" spans="18:41" x14ac:dyDescent="0.2">
      <c r="R455">
        <v>885.10682955534503</v>
      </c>
      <c r="S455">
        <v>51.427243159852011</v>
      </c>
      <c r="T455">
        <v>500</v>
      </c>
      <c r="V455" s="1">
        <f>(8.314*T455/S455)*(1+(V$11+$V$12/$T455+$V$13/($T455^2))/S455+(V$14+$V$15/$T455+$V$16/($T455^2))/(S455^2) + (W$11+$W$12/$T455+$W$13/($T455^2))/(S455^3)  )</f>
        <v>819.38435760882146</v>
      </c>
      <c r="W455" s="1">
        <f>(ABS(V455-$R455)/$R455)</f>
        <v>7.4253716898265099E-2</v>
      </c>
      <c r="X455" s="1">
        <f t="shared" si="83"/>
        <v>65.722471946523569</v>
      </c>
      <c r="Y455" s="5">
        <f>(V455-R455)^2</f>
        <v>4319.4433187615778</v>
      </c>
      <c r="Z455" s="5"/>
      <c r="AA455" s="1">
        <f t="shared" si="84"/>
        <v>785.65585386222995</v>
      </c>
      <c r="AB455" s="1">
        <f t="shared" si="85"/>
        <v>0.1123604206546194</v>
      </c>
      <c r="AC455" s="1">
        <f t="shared" si="86"/>
        <v>99.450975693115083</v>
      </c>
      <c r="AD455" s="5">
        <f t="shared" si="87"/>
        <v>9890.4965663125677</v>
      </c>
      <c r="AE455" s="5"/>
      <c r="AF455" s="1">
        <f t="shared" si="88"/>
        <v>815.14109136221532</v>
      </c>
      <c r="AG455" s="1">
        <f t="shared" si="89"/>
        <v>7.9047789325361661E-2</v>
      </c>
      <c r="AH455" s="1">
        <f t="shared" si="90"/>
        <v>69.96573819312971</v>
      </c>
      <c r="AI455" s="5">
        <f t="shared" si="91"/>
        <v>4895.2045209095695</v>
      </c>
      <c r="AJ455" s="5"/>
      <c r="AK455" s="1">
        <f t="shared" si="92"/>
        <v>707.73291994620513</v>
      </c>
      <c r="AL455" s="1">
        <f t="shared" si="93"/>
        <v>0.20039830638099132</v>
      </c>
      <c r="AM455" s="1">
        <f t="shared" si="94"/>
        <v>177.3739096091399</v>
      </c>
      <c r="AN455" s="5">
        <f t="shared" si="95"/>
        <v>31461.503810031332</v>
      </c>
      <c r="AO455" s="5"/>
    </row>
    <row r="456" spans="18:41" x14ac:dyDescent="0.2">
      <c r="R456">
        <v>1088.2079373183662</v>
      </c>
      <c r="S456">
        <v>51.321658825206946</v>
      </c>
      <c r="T456">
        <v>500</v>
      </c>
      <c r="V456" s="1">
        <f>(8.314*T456/S456)*(1+(V$11+$V$12/$T456+$V$13/($T456^2))/S456+(V$14+$V$15/$T456+$V$16/($T456^2))/(S456^2) + (W$11+$W$12/$T456+$W$13/($T456^2))/(S456^3)  )</f>
        <v>823.81562363975206</v>
      </c>
      <c r="W456" s="1">
        <f>(ABS(V456-$R456)/$R456)</f>
        <v>0.24296120678015559</v>
      </c>
      <c r="X456" s="1">
        <f t="shared" si="83"/>
        <v>264.39231367861419</v>
      </c>
      <c r="Y456" s="5">
        <f>(V456-R456)^2</f>
        <v>69903.295532330725</v>
      </c>
      <c r="Z456" s="5"/>
      <c r="AA456" s="1">
        <f t="shared" si="84"/>
        <v>790.6471366258146</v>
      </c>
      <c r="AB456" s="1">
        <f t="shared" si="85"/>
        <v>0.27344112323405817</v>
      </c>
      <c r="AC456" s="1">
        <f t="shared" si="86"/>
        <v>297.56080069255165</v>
      </c>
      <c r="AD456" s="5">
        <f t="shared" si="87"/>
        <v>88542.430108792454</v>
      </c>
      <c r="AE456" s="5"/>
      <c r="AF456" s="1">
        <f t="shared" si="88"/>
        <v>819.52344132192172</v>
      </c>
      <c r="AG456" s="1">
        <f t="shared" si="89"/>
        <v>0.24690547346911895</v>
      </c>
      <c r="AH456" s="1">
        <f t="shared" si="90"/>
        <v>268.68449599644453</v>
      </c>
      <c r="AI456" s="5">
        <f t="shared" si="91"/>
        <v>72191.358388863417</v>
      </c>
      <c r="AJ456" s="5"/>
      <c r="AK456" s="1">
        <f t="shared" si="92"/>
        <v>711.62184436128143</v>
      </c>
      <c r="AL456" s="1">
        <f t="shared" si="93"/>
        <v>0.34606078493150222</v>
      </c>
      <c r="AM456" s="1">
        <f t="shared" si="94"/>
        <v>376.58609295708482</v>
      </c>
      <c r="AN456" s="5">
        <f t="shared" si="95"/>
        <v>141817.08540868212</v>
      </c>
      <c r="AO456" s="5"/>
    </row>
    <row r="457" spans="18:41" x14ac:dyDescent="0.2">
      <c r="R457">
        <v>1035.8957915346034</v>
      </c>
      <c r="S457">
        <v>50.74910370238959</v>
      </c>
      <c r="T457">
        <v>500</v>
      </c>
      <c r="V457" s="1">
        <f>(8.314*T457/S457)*(1+(V$11+$V$12/$T457+$V$13/($T457^2))/S457+(V$14+$V$15/$T457+$V$16/($T457^2))/(S457^2) + (W$11+$W$12/$T457+$W$13/($T457^2))/(S457^3)  )</f>
        <v>848.5156626485475</v>
      </c>
      <c r="W457" s="1">
        <f>(ABS(V457-$R457)/$R457)</f>
        <v>0.18088704521954474</v>
      </c>
      <c r="X457" s="1">
        <f t="shared" si="83"/>
        <v>187.3801288860559</v>
      </c>
      <c r="Y457" s="5">
        <f>(V457-R457)^2</f>
        <v>35111.312701354924</v>
      </c>
      <c r="Z457" s="5"/>
      <c r="AA457" s="1">
        <f t="shared" si="84"/>
        <v>818.52996818019017</v>
      </c>
      <c r="AB457" s="1">
        <f t="shared" si="85"/>
        <v>0.209833677413055</v>
      </c>
      <c r="AC457" s="1">
        <f t="shared" si="86"/>
        <v>217.36582335441324</v>
      </c>
      <c r="AD457" s="5">
        <f t="shared" si="87"/>
        <v>47247.901162541981</v>
      </c>
      <c r="AE457" s="5"/>
      <c r="AF457" s="1">
        <f t="shared" si="88"/>
        <v>843.96345120391379</v>
      </c>
      <c r="AG457" s="1">
        <f t="shared" si="89"/>
        <v>0.18528151373832302</v>
      </c>
      <c r="AH457" s="1">
        <f t="shared" si="90"/>
        <v>191.93234033068961</v>
      </c>
      <c r="AI457" s="5">
        <f t="shared" si="91"/>
        <v>36838.02326481566</v>
      </c>
      <c r="AJ457" s="5"/>
      <c r="AK457" s="1">
        <f t="shared" si="92"/>
        <v>733.34998471462222</v>
      </c>
      <c r="AL457" s="1">
        <f t="shared" si="93"/>
        <v>0.29206200980098762</v>
      </c>
      <c r="AM457" s="1">
        <f t="shared" si="94"/>
        <v>302.54580681998118</v>
      </c>
      <c r="AN457" s="5">
        <f t="shared" si="95"/>
        <v>91533.965224353364</v>
      </c>
      <c r="AO457" s="5"/>
    </row>
    <row r="458" spans="18:41" x14ac:dyDescent="0.2">
      <c r="R458">
        <v>792.52426327650471</v>
      </c>
      <c r="S458">
        <v>49.443883237584146</v>
      </c>
      <c r="T458">
        <v>500</v>
      </c>
      <c r="V458" s="1">
        <f>(8.314*T458/S458)*(1+(V$11+$V$12/$T458+$V$13/($T458^2))/S458+(V$14+$V$15/$T458+$V$16/($T458^2))/(S458^2) + (W$11+$W$12/$T458+$W$13/($T458^2))/(S458^3)  )</f>
        <v>909.37113513340319</v>
      </c>
      <c r="W458" s="1">
        <f>(ABS(V458-$R458)/$R458)</f>
        <v>0.14743633384020652</v>
      </c>
      <c r="X458" s="1">
        <f t="shared" si="83"/>
        <v>116.84687185689847</v>
      </c>
      <c r="Y458" s="5">
        <f>(V458-R458)^2</f>
        <v>13653.191462742452</v>
      </c>
      <c r="Z458" s="5"/>
      <c r="AA458" s="1">
        <f t="shared" si="84"/>
        <v>887.64471872666832</v>
      </c>
      <c r="AB458" s="1">
        <f t="shared" si="85"/>
        <v>0.12002213668122981</v>
      </c>
      <c r="AC458" s="1">
        <f t="shared" si="86"/>
        <v>95.120455450163604</v>
      </c>
      <c r="AD458" s="5">
        <f t="shared" si="87"/>
        <v>9047.9010450465594</v>
      </c>
      <c r="AE458" s="5"/>
      <c r="AF458" s="1">
        <f t="shared" si="88"/>
        <v>904.26973734949502</v>
      </c>
      <c r="AG458" s="1">
        <f t="shared" si="89"/>
        <v>0.14099943591758943</v>
      </c>
      <c r="AH458" s="1">
        <f t="shared" si="90"/>
        <v>111.74547407299031</v>
      </c>
      <c r="AI458" s="5">
        <f t="shared" si="91"/>
        <v>12487.050975797349</v>
      </c>
      <c r="AJ458" s="5"/>
      <c r="AK458" s="1">
        <f t="shared" si="92"/>
        <v>787.24829438690881</v>
      </c>
      <c r="AL458" s="1">
        <f t="shared" si="93"/>
        <v>6.6571701764481656E-3</v>
      </c>
      <c r="AM458" s="1">
        <f t="shared" si="94"/>
        <v>5.2759688895959016</v>
      </c>
      <c r="AN458" s="5">
        <f t="shared" si="95"/>
        <v>27.835847723983811</v>
      </c>
      <c r="AO458" s="5"/>
    </row>
    <row r="459" spans="18:41" x14ac:dyDescent="0.2">
      <c r="R459">
        <v>972.62281745432983</v>
      </c>
      <c r="S459">
        <v>49.083488345742659</v>
      </c>
      <c r="T459">
        <v>500</v>
      </c>
      <c r="V459" s="1">
        <f>(8.314*T459/S459)*(1+(V$11+$V$12/$T459+$V$13/($T459^2))/S459+(V$14+$V$15/$T459+$V$16/($T459^2))/(S459^2) + (W$11+$W$12/$T459+$W$13/($T459^2))/(S459^3)  )</f>
        <v>927.38275365794902</v>
      </c>
      <c r="W459" s="1">
        <f>(ABS(V459-$R459)/$R459)</f>
        <v>4.6513471599184529E-2</v>
      </c>
      <c r="X459" s="1">
        <f t="shared" si="83"/>
        <v>45.240063796380809</v>
      </c>
      <c r="Y459" s="5">
        <f>(V459-R459)^2</f>
        <v>2046.6633723006057</v>
      </c>
      <c r="Z459" s="5"/>
      <c r="AA459" s="1">
        <f t="shared" si="84"/>
        <v>908.20736355190536</v>
      </c>
      <c r="AB459" s="1">
        <f t="shared" si="85"/>
        <v>6.6228606553793035E-2</v>
      </c>
      <c r="AC459" s="1">
        <f t="shared" si="86"/>
        <v>64.415453902424474</v>
      </c>
      <c r="AD459" s="5">
        <f t="shared" si="87"/>
        <v>4149.3507014553725</v>
      </c>
      <c r="AE459" s="5"/>
      <c r="AF459" s="1">
        <f t="shared" si="88"/>
        <v>922.14372215401193</v>
      </c>
      <c r="AG459" s="1">
        <f t="shared" si="89"/>
        <v>5.1899970260247556E-2</v>
      </c>
      <c r="AH459" s="1">
        <f t="shared" si="90"/>
        <v>50.479095300317908</v>
      </c>
      <c r="AI459" s="5">
        <f t="shared" si="91"/>
        <v>2548.1390623385773</v>
      </c>
      <c r="AJ459" s="5"/>
      <c r="AK459" s="1">
        <f t="shared" si="92"/>
        <v>803.29867242174487</v>
      </c>
      <c r="AL459" s="1">
        <f t="shared" si="93"/>
        <v>0.17409024546201921</v>
      </c>
      <c r="AM459" s="1">
        <f t="shared" si="94"/>
        <v>169.32414503258497</v>
      </c>
      <c r="AN459" s="5">
        <f t="shared" si="95"/>
        <v>28670.666091015868</v>
      </c>
      <c r="AO459" s="5"/>
    </row>
    <row r="460" spans="18:41" x14ac:dyDescent="0.2">
      <c r="R460">
        <v>758.64313115173252</v>
      </c>
      <c r="S460">
        <v>48.737021827364423</v>
      </c>
      <c r="T460">
        <v>500</v>
      </c>
      <c r="V460" s="1">
        <f>(8.314*T460/S460)*(1+(V$11+$V$12/$T460+$V$13/($T460^2))/S460+(V$14+$V$15/$T460+$V$16/($T460^2))/(S460^2) + (W$11+$W$12/$T460+$W$13/($T460^2))/(S460^3)  )</f>
        <v>945.22896202531774</v>
      </c>
      <c r="W460" s="1">
        <f>(ABS(V460-$R460)/$R460)</f>
        <v>0.24594677419713842</v>
      </c>
      <c r="X460" s="1">
        <f t="shared" si="83"/>
        <v>186.58583087358522</v>
      </c>
      <c r="Y460" s="5">
        <f>(V460-R460)^2</f>
        <v>34814.272282786151</v>
      </c>
      <c r="Z460" s="5"/>
      <c r="AA460" s="1">
        <f t="shared" si="84"/>
        <v>928.62627314230087</v>
      </c>
      <c r="AB460" s="1">
        <f t="shared" si="85"/>
        <v>0.22406205897166537</v>
      </c>
      <c r="AC460" s="1">
        <f t="shared" si="86"/>
        <v>169.98314199056836</v>
      </c>
      <c r="AD460" s="5">
        <f t="shared" si="87"/>
        <v>28894.268560985722</v>
      </c>
      <c r="AE460" s="5"/>
      <c r="AF460" s="1">
        <f t="shared" si="88"/>
        <v>939.8647367941021</v>
      </c>
      <c r="AG460" s="1">
        <f t="shared" si="89"/>
        <v>0.23887595919737437</v>
      </c>
      <c r="AH460" s="1">
        <f t="shared" si="90"/>
        <v>181.22160564236958</v>
      </c>
      <c r="AI460" s="5">
        <f t="shared" si="91"/>
        <v>32841.270351598519</v>
      </c>
      <c r="AJ460" s="5"/>
      <c r="AK460" s="1">
        <f t="shared" si="92"/>
        <v>819.24501786218661</v>
      </c>
      <c r="AL460" s="1">
        <f t="shared" si="93"/>
        <v>7.9881942143800164E-2</v>
      </c>
      <c r="AM460" s="1">
        <f t="shared" si="94"/>
        <v>60.601886710454096</v>
      </c>
      <c r="AN460" s="5">
        <f t="shared" si="95"/>
        <v>3672.5886728667128</v>
      </c>
      <c r="AO460" s="5"/>
    </row>
    <row r="461" spans="18:41" x14ac:dyDescent="0.2">
      <c r="R461">
        <v>1102.5519154872209</v>
      </c>
      <c r="S461">
        <v>48.535562659247631</v>
      </c>
      <c r="T461">
        <v>500</v>
      </c>
      <c r="V461" s="1">
        <f>(8.314*T461/S461)*(1+(V$11+$V$12/$T461+$V$13/($T461^2))/S461+(V$14+$V$15/$T461+$V$16/($T461^2))/(S461^2) + (W$11+$W$12/$T461+$W$13/($T461^2))/(S461^3)  )</f>
        <v>955.85342279279371</v>
      </c>
      <c r="W461" s="1">
        <f>(ABS(V461-$R461)/$R461)</f>
        <v>0.13305359197494177</v>
      </c>
      <c r="X461" s="1">
        <f t="shared" si="83"/>
        <v>146.69849269442716</v>
      </c>
      <c r="Y461" s="5">
        <f>(V461-R461)^2</f>
        <v>21520.447758816899</v>
      </c>
      <c r="Z461" s="5"/>
      <c r="AA461" s="1">
        <f t="shared" si="84"/>
        <v>940.80306413410608</v>
      </c>
      <c r="AB461" s="1">
        <f t="shared" si="85"/>
        <v>0.14670406815413994</v>
      </c>
      <c r="AC461" s="1">
        <f t="shared" si="86"/>
        <v>161.74885135311479</v>
      </c>
      <c r="AD461" s="5">
        <f t="shared" si="87"/>
        <v>26162.690914052022</v>
      </c>
      <c r="AE461" s="5"/>
      <c r="AF461" s="1">
        <f t="shared" si="88"/>
        <v>950.41993319957373</v>
      </c>
      <c r="AG461" s="1">
        <f t="shared" si="89"/>
        <v>0.13798169514804168</v>
      </c>
      <c r="AH461" s="1">
        <f t="shared" si="90"/>
        <v>152.13198228764713</v>
      </c>
      <c r="AI461" s="5">
        <f t="shared" si="91"/>
        <v>23144.140034768981</v>
      </c>
      <c r="AJ461" s="5"/>
      <c r="AK461" s="1">
        <f t="shared" si="92"/>
        <v>828.75875248872399</v>
      </c>
      <c r="AL461" s="1">
        <f t="shared" si="93"/>
        <v>0.24832677641080228</v>
      </c>
      <c r="AM461" s="1">
        <f t="shared" si="94"/>
        <v>273.79316299849688</v>
      </c>
      <c r="AN461" s="5">
        <f t="shared" si="95"/>
        <v>74962.696104721486</v>
      </c>
      <c r="AO461" s="5"/>
    </row>
    <row r="462" spans="18:41" x14ac:dyDescent="0.2">
      <c r="R462">
        <v>1215.3102146947183</v>
      </c>
      <c r="S462">
        <v>48.023164815834214</v>
      </c>
      <c r="T462">
        <v>500</v>
      </c>
      <c r="V462" s="1">
        <f>(8.314*T462/S462)*(1+(V$11+$V$12/$T462+$V$13/($T462^2))/S462+(V$14+$V$15/$T462+$V$16/($T462^2))/(S462^2) + (W$11+$W$12/$T462+$W$13/($T462^2))/(S462^3)  )</f>
        <v>983.72960303290358</v>
      </c>
      <c r="W462" s="1">
        <f>(ABS(V462-$R462)/$R462)</f>
        <v>0.19055267442147433</v>
      </c>
      <c r="X462" s="1">
        <f t="shared" si="83"/>
        <v>231.58061166181471</v>
      </c>
      <c r="Y462" s="5">
        <f>(V462-R462)^2</f>
        <v>53629.579697660236</v>
      </c>
      <c r="Z462" s="5"/>
      <c r="AA462" s="1">
        <f t="shared" si="84"/>
        <v>972.82321534960045</v>
      </c>
      <c r="AB462" s="1">
        <f t="shared" si="85"/>
        <v>0.19952683390061832</v>
      </c>
      <c r="AC462" s="1">
        <f t="shared" si="86"/>
        <v>242.48699934511785</v>
      </c>
      <c r="AD462" s="5">
        <f t="shared" si="87"/>
        <v>58799.944851399188</v>
      </c>
      <c r="AE462" s="5"/>
      <c r="AF462" s="1">
        <f t="shared" si="88"/>
        <v>978.13299418797453</v>
      </c>
      <c r="AG462" s="1">
        <f t="shared" si="89"/>
        <v>0.19515776107116969</v>
      </c>
      <c r="AH462" s="1">
        <f t="shared" si="90"/>
        <v>237.17722050674377</v>
      </c>
      <c r="AI462" s="5">
        <f t="shared" si="91"/>
        <v>56253.033927304554</v>
      </c>
      <c r="AJ462" s="5"/>
      <c r="AK462" s="1">
        <f t="shared" si="92"/>
        <v>853.79201752743108</v>
      </c>
      <c r="AL462" s="1">
        <f t="shared" si="93"/>
        <v>0.2974698910583084</v>
      </c>
      <c r="AM462" s="1">
        <f t="shared" si="94"/>
        <v>361.51819716728721</v>
      </c>
      <c r="AN462" s="5">
        <f t="shared" si="95"/>
        <v>130695.40688308555</v>
      </c>
      <c r="AO462" s="5"/>
    </row>
    <row r="463" spans="18:41" x14ac:dyDescent="0.2">
      <c r="R463">
        <v>816.10256081353521</v>
      </c>
      <c r="S463">
        <v>47.668824953690226</v>
      </c>
      <c r="T463">
        <v>500</v>
      </c>
      <c r="V463" s="1">
        <f>(8.314*T463/S463)*(1+(V$11+$V$12/$T463+$V$13/($T463^2))/S463+(V$14+$V$15/$T463+$V$16/($T463^2))/(S463^2) + (W$11+$W$12/$T463+$W$13/($T463^2))/(S463^3)  )</f>
        <v>1003.7534028585566</v>
      </c>
      <c r="W463" s="1">
        <f>(ABS(V463-$R463)/$R463)</f>
        <v>0.22993536726310582</v>
      </c>
      <c r="X463" s="1">
        <f t="shared" si="83"/>
        <v>187.65084204502136</v>
      </c>
      <c r="Y463" s="5">
        <f>(V463-R463)^2</f>
        <v>35212.838520205558</v>
      </c>
      <c r="Z463" s="5"/>
      <c r="AA463" s="1">
        <f t="shared" si="84"/>
        <v>995.88494469934665</v>
      </c>
      <c r="AB463" s="1">
        <f t="shared" si="85"/>
        <v>0.22029386074538798</v>
      </c>
      <c r="AC463" s="1">
        <f t="shared" si="86"/>
        <v>179.78238388581144</v>
      </c>
      <c r="AD463" s="5">
        <f t="shared" si="87"/>
        <v>32321.705555665274</v>
      </c>
      <c r="AE463" s="5"/>
      <c r="AF463" s="1">
        <f t="shared" si="88"/>
        <v>998.05617923969385</v>
      </c>
      <c r="AG463" s="1">
        <f t="shared" si="89"/>
        <v>0.22295435299795827</v>
      </c>
      <c r="AH463" s="1">
        <f t="shared" si="90"/>
        <v>181.95361842615864</v>
      </c>
      <c r="AI463" s="5">
        <f t="shared" si="91"/>
        <v>33107.119258372135</v>
      </c>
      <c r="AJ463" s="5"/>
      <c r="AK463" s="1">
        <f t="shared" si="92"/>
        <v>871.83680869973989</v>
      </c>
      <c r="AL463" s="1">
        <f t="shared" si="93"/>
        <v>6.829319078553775E-2</v>
      </c>
      <c r="AM463" s="1">
        <f t="shared" si="94"/>
        <v>55.734247886204685</v>
      </c>
      <c r="AN463" s="5">
        <f t="shared" si="95"/>
        <v>3106.3063874409113</v>
      </c>
      <c r="AO463" s="5"/>
    </row>
    <row r="464" spans="18:41" x14ac:dyDescent="0.2">
      <c r="R464">
        <v>912.21485163369493</v>
      </c>
      <c r="S464">
        <v>47.475862401910014</v>
      </c>
      <c r="T464">
        <v>500</v>
      </c>
      <c r="V464" s="1">
        <f>(8.314*T464/S464)*(1+(V$11+$V$12/$T464+$V$13/($T464^2))/S464+(V$14+$V$15/$T464+$V$16/($T464^2))/(S464^2) + (W$11+$W$12/$T464+$W$13/($T464^2))/(S464^3)  )</f>
        <v>1014.9250753362174</v>
      </c>
      <c r="W464" s="1">
        <f>(ABS(V464-$R464)/$R464)</f>
        <v>0.1125943340196421</v>
      </c>
      <c r="X464" s="1">
        <f t="shared" si="83"/>
        <v>102.71022370252251</v>
      </c>
      <c r="Y464" s="5">
        <f>(V464-R464)^2</f>
        <v>10549.390053022218</v>
      </c>
      <c r="Z464" s="5"/>
      <c r="AA464" s="1">
        <f t="shared" si="84"/>
        <v>1008.7730294368067</v>
      </c>
      <c r="AB464" s="1">
        <f t="shared" si="85"/>
        <v>0.10585025844534844</v>
      </c>
      <c r="AC464" s="1">
        <f t="shared" si="86"/>
        <v>96.558177803111789</v>
      </c>
      <c r="AD464" s="5">
        <f t="shared" si="87"/>
        <v>9323.4817006573503</v>
      </c>
      <c r="AE464" s="5"/>
      <c r="AF464" s="1">
        <f t="shared" si="88"/>
        <v>1009.1777002725959</v>
      </c>
      <c r="AG464" s="1">
        <f t="shared" si="89"/>
        <v>0.10629387195927492</v>
      </c>
      <c r="AH464" s="1">
        <f t="shared" si="90"/>
        <v>96.962848638900937</v>
      </c>
      <c r="AI464" s="5">
        <f t="shared" si="91"/>
        <v>9401.7940161704137</v>
      </c>
      <c r="AJ464" s="5"/>
      <c r="AK464" s="1">
        <f t="shared" si="92"/>
        <v>881.92702077358217</v>
      </c>
      <c r="AL464" s="1">
        <f t="shared" si="93"/>
        <v>3.3202518908643043E-2</v>
      </c>
      <c r="AM464" s="1">
        <f t="shared" si="94"/>
        <v>30.287830860112763</v>
      </c>
      <c r="AN464" s="5">
        <f t="shared" si="95"/>
        <v>917.35269821079908</v>
      </c>
      <c r="AO464" s="5"/>
    </row>
    <row r="465" spans="18:41" x14ac:dyDescent="0.2">
      <c r="R465">
        <v>1062.8626862939236</v>
      </c>
      <c r="S465">
        <v>47.359315687067387</v>
      </c>
      <c r="T465">
        <v>500</v>
      </c>
      <c r="V465" s="1">
        <f>(8.314*T465/S465)*(1+(V$11+$V$12/$T465+$V$13/($T465^2))/S465+(V$14+$V$15/$T465+$V$16/($T465^2))/(S465^2) + (W$11+$W$12/$T465+$W$13/($T465^2))/(S465^3)  )</f>
        <v>1021.7662906579193</v>
      </c>
      <c r="W465" s="1">
        <f>(ABS(V465-$R465)/$R465)</f>
        <v>3.8665761970911407E-2</v>
      </c>
      <c r="X465" s="1">
        <f t="shared" si="83"/>
        <v>41.096395636004331</v>
      </c>
      <c r="Y465" s="5">
        <f>(V465-R465)^2</f>
        <v>1688.9137342709957</v>
      </c>
      <c r="Z465" s="5"/>
      <c r="AA465" s="1">
        <f t="shared" si="84"/>
        <v>1016.6727583342549</v>
      </c>
      <c r="AB465" s="1">
        <f t="shared" si="85"/>
        <v>4.3458038893742244E-2</v>
      </c>
      <c r="AC465" s="1">
        <f t="shared" si="86"/>
        <v>46.189927959668694</v>
      </c>
      <c r="AD465" s="5">
        <f t="shared" si="87"/>
        <v>2133.5094449193839</v>
      </c>
      <c r="AE465" s="5"/>
      <c r="AF465" s="1">
        <f t="shared" si="88"/>
        <v>1015.9903121817981</v>
      </c>
      <c r="AG465" s="1">
        <f t="shared" si="89"/>
        <v>4.410012197865739E-2</v>
      </c>
      <c r="AH465" s="1">
        <f t="shared" si="90"/>
        <v>46.872374112125499</v>
      </c>
      <c r="AI465" s="5">
        <f t="shared" si="91"/>
        <v>2197.0194549070525</v>
      </c>
      <c r="AJ465" s="5"/>
      <c r="AK465" s="1">
        <f t="shared" si="92"/>
        <v>888.11393686625911</v>
      </c>
      <c r="AL465" s="1">
        <f t="shared" si="93"/>
        <v>0.16441328845308581</v>
      </c>
      <c r="AM465" s="1">
        <f t="shared" si="94"/>
        <v>174.74874942766451</v>
      </c>
      <c r="AN465" s="5">
        <f t="shared" si="95"/>
        <v>30537.125426532675</v>
      </c>
      <c r="AO465" s="5"/>
    </row>
    <row r="466" spans="18:41" x14ac:dyDescent="0.2">
      <c r="R466">
        <v>782.98341089041844</v>
      </c>
      <c r="S466">
        <v>47.352998036586868</v>
      </c>
      <c r="T466">
        <v>500</v>
      </c>
      <c r="V466" s="1">
        <f>(8.314*T466/S466)*(1+(V$11+$V$12/$T466+$V$13/($T466^2))/S466+(V$14+$V$15/$T466+$V$16/($T466^2))/(S466^2) + (W$11+$W$12/$T466+$W$13/($T466^2))/(S466^3)  )</f>
        <v>1022.1391732311838</v>
      </c>
      <c r="W466" s="1">
        <f>(ABS(V466-$R466)/$R466)</f>
        <v>0.30544167221728807</v>
      </c>
      <c r="X466" s="1">
        <f t="shared" si="83"/>
        <v>239.15576234076536</v>
      </c>
      <c r="Y466" s="5">
        <f>(V466-R466)^2</f>
        <v>57195.478660792643</v>
      </c>
      <c r="Z466" s="5"/>
      <c r="AA466" s="1">
        <f t="shared" si="84"/>
        <v>1017.1034960119225</v>
      </c>
      <c r="AB466" s="1">
        <f t="shared" si="85"/>
        <v>0.29901027514141049</v>
      </c>
      <c r="AC466" s="1">
        <f t="shared" si="86"/>
        <v>234.12008512150408</v>
      </c>
      <c r="AD466" s="5">
        <f t="shared" si="87"/>
        <v>54812.214257300315</v>
      </c>
      <c r="AE466" s="5"/>
      <c r="AF466" s="1">
        <f t="shared" si="88"/>
        <v>1016.3616816454106</v>
      </c>
      <c r="AG466" s="1">
        <f t="shared" si="89"/>
        <v>0.29806285485613482</v>
      </c>
      <c r="AH466" s="1">
        <f t="shared" si="90"/>
        <v>233.37827075499217</v>
      </c>
      <c r="AI466" s="5">
        <f t="shared" si="91"/>
        <v>54465.417260590431</v>
      </c>
      <c r="AJ466" s="5"/>
      <c r="AK466" s="1">
        <f t="shared" si="92"/>
        <v>888.45132971915564</v>
      </c>
      <c r="AL466" s="1">
        <f t="shared" si="93"/>
        <v>0.13470006817743146</v>
      </c>
      <c r="AM466" s="1">
        <f t="shared" si="94"/>
        <v>105.4679188287372</v>
      </c>
      <c r="AN466" s="5">
        <f t="shared" si="95"/>
        <v>11123.481902065098</v>
      </c>
      <c r="AO466" s="5"/>
    </row>
    <row r="467" spans="18:41" x14ac:dyDescent="0.2">
      <c r="R467">
        <v>878.47728849992586</v>
      </c>
      <c r="S467">
        <v>47.131134234524694</v>
      </c>
      <c r="T467">
        <v>500</v>
      </c>
      <c r="V467" s="1">
        <f>(8.314*T467/S467)*(1+(V$11+$V$12/$T467+$V$13/($T467^2))/S467+(V$14+$V$15/$T467+$V$16/($T467^2))/(S467^2) + (W$11+$W$12/$T467+$W$13/($T467^2))/(S467^3)  )</f>
        <v>1035.3689906384</v>
      </c>
      <c r="W467" s="1">
        <f>(ABS(V467-$R467)/$R467)</f>
        <v>0.17859505782600246</v>
      </c>
      <c r="X467" s="1">
        <f t="shared" si="83"/>
        <v>156.8917021384741</v>
      </c>
      <c r="Y467" s="5">
        <f>(V467-R467)^2</f>
        <v>24615.006199907679</v>
      </c>
      <c r="Z467" s="5"/>
      <c r="AA467" s="1">
        <f t="shared" si="84"/>
        <v>1032.3966145489426</v>
      </c>
      <c r="AB467" s="1">
        <f t="shared" si="85"/>
        <v>0.17521150297675533</v>
      </c>
      <c r="AC467" s="1">
        <f t="shared" si="86"/>
        <v>153.91932604901672</v>
      </c>
      <c r="AD467" s="5">
        <f t="shared" si="87"/>
        <v>23691.158931383517</v>
      </c>
      <c r="AE467" s="5"/>
      <c r="AF467" s="1">
        <f t="shared" si="88"/>
        <v>1029.5408801980886</v>
      </c>
      <c r="AG467" s="1">
        <f t="shared" si="89"/>
        <v>0.17196072530926396</v>
      </c>
      <c r="AH467" s="1">
        <f t="shared" si="90"/>
        <v>151.06359169816278</v>
      </c>
      <c r="AI467" s="5">
        <f t="shared" si="91"/>
        <v>22820.208736749235</v>
      </c>
      <c r="AJ467" s="5"/>
      <c r="AK467" s="1">
        <f t="shared" si="92"/>
        <v>900.43350899093866</v>
      </c>
      <c r="AL467" s="1">
        <f t="shared" si="93"/>
        <v>2.4993498156912968E-2</v>
      </c>
      <c r="AM467" s="1">
        <f t="shared" si="94"/>
        <v>21.9562204910128</v>
      </c>
      <c r="AN467" s="5">
        <f t="shared" si="95"/>
        <v>482.07561824997038</v>
      </c>
      <c r="AO467" s="5"/>
    </row>
    <row r="468" spans="18:41" x14ac:dyDescent="0.2">
      <c r="R468">
        <v>1211.679895040452</v>
      </c>
      <c r="S468">
        <v>46.699126462099443</v>
      </c>
      <c r="T468">
        <v>500</v>
      </c>
      <c r="V468" s="1">
        <f>(8.314*T468/S468)*(1+(V$11+$V$12/$T468+$V$13/($T468^2))/S468+(V$14+$V$15/$T468+$V$16/($T468^2))/(S468^2) + (W$11+$W$12/$T468+$W$13/($T468^2))/(S468^3)  )</f>
        <v>1061.9022435456832</v>
      </c>
      <c r="W468" s="1">
        <f>(ABS(V468-$R468)/$R468)</f>
        <v>0.12361156779758942</v>
      </c>
      <c r="X468" s="1">
        <f t="shared" ref="X468:X531" si="96">ABS(V468-$R468)</f>
        <v>149.77765149476886</v>
      </c>
      <c r="Y468" s="5">
        <f>(V468-R468)^2</f>
        <v>22433.344887288436</v>
      </c>
      <c r="Z468" s="5"/>
      <c r="AA468" s="1">
        <f t="shared" ref="AA468:AA531" si="97">(8.314*T468/S468)*(1+(AA$11+$AA$12/$T468+$AA$13/($T468^2))/S468+(AA$14+$AA$15/$T468+$AA$16/($T468^2))/(S468^2) + (AB$11+$AB$12/$T468+$AB$13/($T468^2))/(S468^3)  )</f>
        <v>1063.1287475569811</v>
      </c>
      <c r="AB468" s="1">
        <f t="shared" ref="AB468:AB531" si="98">(ABS(AA468-$R468)/$R468)</f>
        <v>0.12259933344731409</v>
      </c>
      <c r="AC468" s="1">
        <f t="shared" ref="AC468:AC531" si="99">ABS(AA468-$R468)</f>
        <v>148.55114748347091</v>
      </c>
      <c r="AD468" s="5">
        <f t="shared" ref="AD468:AD531" si="100">(AA468-R468)^2</f>
        <v>22067.443418655927</v>
      </c>
      <c r="AE468" s="5"/>
      <c r="AF468" s="1">
        <f t="shared" ref="AF468:AF531" si="101">(8.314*T468/S468)*(1+(AF$11+$AF$12/$T468+$AF$13/($T468^2))/S468+(AF$14+$AF$15/$T468+$AF$16/($T468^2))/(S468^2) + (AG$11+$AG$12/$T468+$AG$13/($T468^2))/(S468^3)  )</f>
        <v>1055.9905107958496</v>
      </c>
      <c r="AG468" s="1">
        <f t="shared" ref="AG468:AG531" si="102">(ABS(AF468-$R468)/$R468)</f>
        <v>0.12849052367861957</v>
      </c>
      <c r="AH468" s="1">
        <f t="shared" ref="AH468:AH531" si="103">ABS(AF468-$R468)</f>
        <v>155.68938424460248</v>
      </c>
      <c r="AI468" s="5">
        <f t="shared" ref="AI468:AI531" si="104">(AF468-R468)^2</f>
        <v>24239.184366463476</v>
      </c>
      <c r="AJ468" s="5"/>
      <c r="AK468" s="1">
        <f t="shared" ref="AK468:AK531" si="105">(8.314*T468/S468)*(1+(AK$11+$AK$12/$T468+$AK$13/($T468^2))/S468+(AK$14+$AK$15/$T468+$AK$16/($T468^2))/(S468^2) + (AL$11+$AL$12/$T468+$AL$13/($T468^2))/(S468^3)  )</f>
        <v>924.53161933310912</v>
      </c>
      <c r="AL468" s="1">
        <f t="shared" ref="AL468:AL531" si="106">(ABS(AK468-$R468)/$R468)</f>
        <v>0.23698361001339915</v>
      </c>
      <c r="AM468" s="1">
        <f t="shared" ref="AM468:AM531" si="107">ABS(AK468-$R468)</f>
        <v>287.14827570734292</v>
      </c>
      <c r="AN468" s="5">
        <f t="shared" ref="AN468:AN531" si="108">(AK468-R468)^2</f>
        <v>82454.132241700223</v>
      </c>
      <c r="AO468" s="5"/>
    </row>
    <row r="469" spans="18:41" x14ac:dyDescent="0.2">
      <c r="R469">
        <v>1331.2208008380658</v>
      </c>
      <c r="S469">
        <v>46.447831399191791</v>
      </c>
      <c r="T469">
        <v>500</v>
      </c>
      <c r="V469" s="1">
        <f>(8.314*T469/S469)*(1+(V$11+$V$12/$T469+$V$13/($T469^2))/S469+(V$14+$V$15/$T469+$V$16/($T469^2))/(S469^2) + (W$11+$W$12/$T469+$W$13/($T469^2))/(S469^3)  )</f>
        <v>1077.8230113648217</v>
      </c>
      <c r="W469" s="1">
        <f>(ABS(V469-$R469)/$R469)</f>
        <v>0.19034993241821216</v>
      </c>
      <c r="X469" s="1">
        <f t="shared" si="96"/>
        <v>253.39778947324407</v>
      </c>
      <c r="Y469" s="5">
        <f>(V469-R469)^2</f>
        <v>64210.439709926526</v>
      </c>
      <c r="Z469" s="5"/>
      <c r="AA469" s="1">
        <f t="shared" si="97"/>
        <v>1081.6067097082148</v>
      </c>
      <c r="AB469" s="1">
        <f t="shared" si="98"/>
        <v>0.18750765535868072</v>
      </c>
      <c r="AC469" s="1">
        <f t="shared" si="99"/>
        <v>249.61409112985098</v>
      </c>
      <c r="AD469" s="5">
        <f t="shared" si="100"/>
        <v>62307.194490581547</v>
      </c>
      <c r="AE469" s="5"/>
      <c r="AF469" s="1">
        <f t="shared" si="101"/>
        <v>1071.8724963083005</v>
      </c>
      <c r="AG469" s="1">
        <f t="shared" si="102"/>
        <v>0.19481990092589704</v>
      </c>
      <c r="AH469" s="1">
        <f t="shared" si="103"/>
        <v>259.3483045297653</v>
      </c>
      <c r="AI469" s="5">
        <f t="shared" si="104"/>
        <v>67261.543062463883</v>
      </c>
      <c r="AJ469" s="5"/>
      <c r="AK469" s="1">
        <f t="shared" si="105"/>
        <v>939.03372792718449</v>
      </c>
      <c r="AL469" s="1">
        <f t="shared" si="106"/>
        <v>0.29460707995546731</v>
      </c>
      <c r="AM469" s="1">
        <f t="shared" si="107"/>
        <v>392.18707291088128</v>
      </c>
      <c r="AN469" s="5">
        <f t="shared" si="108"/>
        <v>153810.70015840491</v>
      </c>
      <c r="AO469" s="5"/>
    </row>
    <row r="470" spans="18:41" x14ac:dyDescent="0.2">
      <c r="R470">
        <v>1276.9630931730526</v>
      </c>
      <c r="S470">
        <v>46.34482128019291</v>
      </c>
      <c r="T470">
        <v>500</v>
      </c>
      <c r="V470" s="1">
        <f>(8.314*T470/S470)*(1+(V$11+$V$12/$T470+$V$13/($T470^2))/S470+(V$14+$V$15/$T470+$V$16/($T470^2))/(S470^2) + (W$11+$W$12/$T470+$W$13/($T470^2))/(S470^3)  )</f>
        <v>1084.4558965459341</v>
      </c>
      <c r="W470" s="1">
        <f>(ABS(V470-$R470)/$R470)</f>
        <v>0.15075392363045381</v>
      </c>
      <c r="X470" s="1">
        <f t="shared" si="96"/>
        <v>192.50719662711845</v>
      </c>
      <c r="Y470" s="5">
        <f>(V470-R470)^2</f>
        <v>37059.020753232042</v>
      </c>
      <c r="Z470" s="5"/>
      <c r="AA470" s="1">
        <f t="shared" si="97"/>
        <v>1089.3130938745469</v>
      </c>
      <c r="AB470" s="1">
        <f t="shared" si="98"/>
        <v>0.14695021359797089</v>
      </c>
      <c r="AC470" s="1">
        <f t="shared" si="99"/>
        <v>187.64999929850569</v>
      </c>
      <c r="AD470" s="5">
        <f t="shared" si="100"/>
        <v>35212.522236729186</v>
      </c>
      <c r="AE470" s="5"/>
      <c r="AF470" s="1">
        <f t="shared" si="101"/>
        <v>1078.4917312701205</v>
      </c>
      <c r="AG470" s="1">
        <f t="shared" si="102"/>
        <v>0.15542450910602434</v>
      </c>
      <c r="AH470" s="1">
        <f t="shared" si="103"/>
        <v>198.47136190293213</v>
      </c>
      <c r="AI470" s="5">
        <f t="shared" si="104"/>
        <v>39390.881495604663</v>
      </c>
      <c r="AJ470" s="5"/>
      <c r="AK470" s="1">
        <f t="shared" si="105"/>
        <v>945.08488874995714</v>
      </c>
      <c r="AL470" s="1">
        <f t="shared" si="106"/>
        <v>0.25989647327898119</v>
      </c>
      <c r="AM470" s="1">
        <f t="shared" si="107"/>
        <v>331.87820442309544</v>
      </c>
      <c r="AN470" s="5">
        <f t="shared" si="108"/>
        <v>110143.14257109792</v>
      </c>
      <c r="AO470" s="5"/>
    </row>
    <row r="471" spans="18:41" x14ac:dyDescent="0.2">
      <c r="R471">
        <v>890.66408984387226</v>
      </c>
      <c r="S471">
        <v>46.219548415374163</v>
      </c>
      <c r="T471">
        <v>500</v>
      </c>
      <c r="V471" s="1">
        <f>(8.314*T471/S471)*(1+(V$11+$V$12/$T471+$V$13/($T471^2))/S471+(V$14+$V$15/$T471+$V$16/($T471^2))/(S471^2) + (W$11+$W$12/$T471+$W$13/($T471^2))/(S471^3)  )</f>
        <v>1092.607504381737</v>
      </c>
      <c r="W471" s="1">
        <f>(ABS(V471-$R471)/$R471)</f>
        <v>0.22673353157559567</v>
      </c>
      <c r="X471" s="1">
        <f t="shared" si="96"/>
        <v>201.94341453786478</v>
      </c>
      <c r="Y471" s="5">
        <f>(V471-R471)^2</f>
        <v>40781.1426752119</v>
      </c>
      <c r="Z471" s="5"/>
      <c r="AA471" s="1">
        <f t="shared" si="97"/>
        <v>1098.7904329293269</v>
      </c>
      <c r="AB471" s="1">
        <f t="shared" si="98"/>
        <v>0.23367546245401888</v>
      </c>
      <c r="AC471" s="1">
        <f t="shared" si="99"/>
        <v>208.12634308545466</v>
      </c>
      <c r="AD471" s="5">
        <f t="shared" si="100"/>
        <v>43316.574686124382</v>
      </c>
      <c r="AE471" s="5"/>
      <c r="AF471" s="1">
        <f t="shared" si="101"/>
        <v>1086.6285757374822</v>
      </c>
      <c r="AG471" s="1">
        <f t="shared" si="102"/>
        <v>0.22002064316746084</v>
      </c>
      <c r="AH471" s="1">
        <f t="shared" si="103"/>
        <v>195.96448589360989</v>
      </c>
      <c r="AI471" s="5">
        <f t="shared" si="104"/>
        <v>38402.07973154683</v>
      </c>
      <c r="AJ471" s="5"/>
      <c r="AK471" s="1">
        <f t="shared" si="105"/>
        <v>952.52903417266953</v>
      </c>
      <c r="AL471" s="1">
        <f t="shared" si="106"/>
        <v>6.945934503729885E-2</v>
      </c>
      <c r="AM471" s="1">
        <f t="shared" si="107"/>
        <v>61.864944328797264</v>
      </c>
      <c r="AN471" s="5">
        <f t="shared" si="108"/>
        <v>3827.271336805185</v>
      </c>
      <c r="AO471" s="5"/>
    </row>
    <row r="472" spans="18:41" x14ac:dyDescent="0.2">
      <c r="R472">
        <v>1544.8066894218894</v>
      </c>
      <c r="S472">
        <v>45.708944088606628</v>
      </c>
      <c r="T472">
        <v>500</v>
      </c>
      <c r="V472" s="1">
        <f>(8.314*T472/S472)*(1+(V$11+$V$12/$T472+$V$13/($T472^2))/S472+(V$14+$V$15/$T472+$V$16/($T472^2))/(S472^2) + (W$11+$W$12/$T472+$W$13/($T472^2))/(S472^3)  )</f>
        <v>1126.8295968210955</v>
      </c>
      <c r="W472" s="1">
        <f>(ABS(V472-$R472)/$R472)</f>
        <v>0.27056918866477253</v>
      </c>
      <c r="X472" s="1">
        <f t="shared" si="96"/>
        <v>417.97709260079387</v>
      </c>
      <c r="Y472" s="5">
        <f>(V472-R472)^2</f>
        <v>174704.84993901261</v>
      </c>
      <c r="Z472" s="5"/>
      <c r="AA472" s="1">
        <f t="shared" si="97"/>
        <v>1138.6535886923648</v>
      </c>
      <c r="AB472" s="1">
        <f t="shared" si="98"/>
        <v>0.26291516181970875</v>
      </c>
      <c r="AC472" s="1">
        <f t="shared" si="99"/>
        <v>406.15310072952457</v>
      </c>
      <c r="AD472" s="5">
        <f t="shared" si="100"/>
        <v>164960.34123220734</v>
      </c>
      <c r="AE472" s="5"/>
      <c r="AF472" s="1">
        <f t="shared" si="101"/>
        <v>1120.8127531722034</v>
      </c>
      <c r="AG472" s="1">
        <f t="shared" si="102"/>
        <v>0.27446407317692062</v>
      </c>
      <c r="AH472" s="1">
        <f t="shared" si="103"/>
        <v>423.99393624968593</v>
      </c>
      <c r="AI472" s="5">
        <f t="shared" si="104"/>
        <v>179770.85797650274</v>
      </c>
      <c r="AJ472" s="5"/>
      <c r="AK472" s="1">
        <f t="shared" si="105"/>
        <v>983.86992387709699</v>
      </c>
      <c r="AL472" s="1">
        <f t="shared" si="106"/>
        <v>0.36311130019427279</v>
      </c>
      <c r="AM472" s="1">
        <f t="shared" si="107"/>
        <v>560.93676554479237</v>
      </c>
      <c r="AN472" s="5">
        <f t="shared" si="108"/>
        <v>314650.05493985338</v>
      </c>
      <c r="AO472" s="5"/>
    </row>
    <row r="473" spans="18:41" x14ac:dyDescent="0.2">
      <c r="R473">
        <v>1453.9092515946083</v>
      </c>
      <c r="S473">
        <v>45.486690488800463</v>
      </c>
      <c r="T473">
        <v>500</v>
      </c>
      <c r="V473" s="1">
        <f>(8.314*T473/S473)*(1+(V$11+$V$12/$T473+$V$13/($T473^2))/S473+(V$14+$V$15/$T473+$V$16/($T473^2))/(S473^2) + (W$11+$W$12/$T473+$W$13/($T473^2))/(S473^3)  )</f>
        <v>1142.2432520360742</v>
      </c>
      <c r="W473" s="1">
        <f>(ABS(V473-$R473)/$R473)</f>
        <v>0.21436413532461351</v>
      </c>
      <c r="X473" s="1">
        <f t="shared" si="96"/>
        <v>311.66599955853417</v>
      </c>
      <c r="Y473" s="5">
        <f>(V473-R473)^2</f>
        <v>97135.695280820219</v>
      </c>
      <c r="Z473" s="5"/>
      <c r="AA473" s="1">
        <f t="shared" si="97"/>
        <v>1156.6465238331889</v>
      </c>
      <c r="AB473" s="1">
        <f t="shared" si="98"/>
        <v>0.20445755292869189</v>
      </c>
      <c r="AC473" s="1">
        <f t="shared" si="99"/>
        <v>297.26272776141946</v>
      </c>
      <c r="AD473" s="5">
        <f t="shared" si="100"/>
        <v>88365.129316159771</v>
      </c>
      <c r="AE473" s="5"/>
      <c r="AF473" s="1">
        <f t="shared" si="101"/>
        <v>1136.2219331960112</v>
      </c>
      <c r="AG473" s="1">
        <f t="shared" si="102"/>
        <v>0.21850560346195358</v>
      </c>
      <c r="AH473" s="1">
        <f t="shared" si="103"/>
        <v>317.6873183985972</v>
      </c>
      <c r="AI473" s="5">
        <f t="shared" si="104"/>
        <v>100925.23227129168</v>
      </c>
      <c r="AJ473" s="5"/>
      <c r="AK473" s="1">
        <f t="shared" si="105"/>
        <v>998.03222599230241</v>
      </c>
      <c r="AL473" s="1">
        <f t="shared" si="106"/>
        <v>0.313552599725404</v>
      </c>
      <c r="AM473" s="1">
        <f t="shared" si="107"/>
        <v>455.87702560230593</v>
      </c>
      <c r="AN473" s="5">
        <f t="shared" si="108"/>
        <v>207823.86247200551</v>
      </c>
      <c r="AO473" s="5"/>
    </row>
    <row r="474" spans="18:41" x14ac:dyDescent="0.2">
      <c r="R474">
        <v>1632.358067307692</v>
      </c>
      <c r="S474">
        <v>45.134137642126475</v>
      </c>
      <c r="T474">
        <v>500</v>
      </c>
      <c r="V474" s="1">
        <f>(8.314*T474/S474)*(1+(V$11+$V$12/$T474+$V$13/($T474^2))/S474+(V$14+$V$15/$T474+$V$16/($T474^2))/(S474^2) + (W$11+$W$12/$T474+$W$13/($T474^2))/(S474^3)  )</f>
        <v>1167.3663833108938</v>
      </c>
      <c r="W474" s="1">
        <f>(ABS(V474-$R474)/$R474)</f>
        <v>0.28485887582479136</v>
      </c>
      <c r="X474" s="1">
        <f t="shared" si="96"/>
        <v>464.9916839967982</v>
      </c>
      <c r="Y474" s="5">
        <f>(V474-R474)^2</f>
        <v>216217.26618617823</v>
      </c>
      <c r="Z474" s="5"/>
      <c r="AA474" s="1">
        <f t="shared" si="97"/>
        <v>1186.0229816327812</v>
      </c>
      <c r="AB474" s="1">
        <f t="shared" si="98"/>
        <v>0.27342964427594463</v>
      </c>
      <c r="AC474" s="1">
        <f t="shared" si="99"/>
        <v>446.33508567491072</v>
      </c>
      <c r="AD474" s="5">
        <f t="shared" si="100"/>
        <v>199215.0087044299</v>
      </c>
      <c r="AE474" s="5"/>
      <c r="AF474" s="1">
        <f t="shared" si="101"/>
        <v>1161.3543782147538</v>
      </c>
      <c r="AG474" s="1">
        <f t="shared" si="102"/>
        <v>0.28854189440787453</v>
      </c>
      <c r="AH474" s="1">
        <f t="shared" si="103"/>
        <v>471.0036890929382</v>
      </c>
      <c r="AI474" s="5">
        <f t="shared" si="104"/>
        <v>221844.47513915721</v>
      </c>
      <c r="AJ474" s="5"/>
      <c r="AK474" s="1">
        <f t="shared" si="105"/>
        <v>1021.1765053913991</v>
      </c>
      <c r="AL474" s="1">
        <f t="shared" si="106"/>
        <v>0.37441635763428854</v>
      </c>
      <c r="AM474" s="1">
        <f t="shared" si="107"/>
        <v>611.18156191629282</v>
      </c>
      <c r="AN474" s="5">
        <f t="shared" si="108"/>
        <v>373542.9016264393</v>
      </c>
      <c r="AO474" s="5"/>
    </row>
    <row r="475" spans="18:41" x14ac:dyDescent="0.2">
      <c r="R475">
        <v>1077.3444008770132</v>
      </c>
      <c r="S475">
        <v>44.881800977069879</v>
      </c>
      <c r="T475">
        <v>500</v>
      </c>
      <c r="V475" s="1">
        <f>(8.314*T475/S475)*(1+(V$11+$V$12/$T475+$V$13/($T475^2))/S475+(V$14+$V$15/$T475+$V$16/($T475^2))/(S475^2) + (W$11+$W$12/$T475+$W$13/($T475^2))/(S475^3)  )</f>
        <v>1185.8724530108925</v>
      </c>
      <c r="W475" s="1">
        <f>(ABS(V475-$R475)/$R475)</f>
        <v>0.10073663727730145</v>
      </c>
      <c r="X475" s="1">
        <f t="shared" si="96"/>
        <v>108.52805213387933</v>
      </c>
      <c r="Y475" s="5">
        <f>(V475-R475)^2</f>
        <v>11778.338099974029</v>
      </c>
      <c r="Z475" s="5"/>
      <c r="AA475" s="1">
        <f t="shared" si="97"/>
        <v>1207.6999950501861</v>
      </c>
      <c r="AB475" s="1">
        <f t="shared" si="98"/>
        <v>0.12099714266585208</v>
      </c>
      <c r="AC475" s="1">
        <f t="shared" si="99"/>
        <v>130.3555941731729</v>
      </c>
      <c r="AD475" s="5">
        <f t="shared" si="100"/>
        <v>16992.580932240948</v>
      </c>
      <c r="AE475" s="5"/>
      <c r="AF475" s="1">
        <f t="shared" si="101"/>
        <v>1179.8803688583771</v>
      </c>
      <c r="AG475" s="1">
        <f t="shared" si="102"/>
        <v>9.5174735115246725E-2</v>
      </c>
      <c r="AH475" s="1">
        <f t="shared" si="103"/>
        <v>102.53596798136391</v>
      </c>
      <c r="AI475" s="5">
        <f t="shared" si="104"/>
        <v>10513.624729875284</v>
      </c>
      <c r="AJ475" s="5"/>
      <c r="AK475" s="1">
        <f t="shared" si="105"/>
        <v>1038.2725229411169</v>
      </c>
      <c r="AL475" s="1">
        <f t="shared" si="106"/>
        <v>3.6266840858029968E-2</v>
      </c>
      <c r="AM475" s="1">
        <f t="shared" si="107"/>
        <v>39.071877935896282</v>
      </c>
      <c r="AN475" s="5">
        <f t="shared" si="108"/>
        <v>1526.6116454375788</v>
      </c>
      <c r="AO475" s="5"/>
    </row>
    <row r="476" spans="18:41" x14ac:dyDescent="0.2">
      <c r="R476">
        <v>1749.8320434552295</v>
      </c>
      <c r="S476">
        <v>44.782740271648166</v>
      </c>
      <c r="T476">
        <v>500</v>
      </c>
      <c r="V476" s="1">
        <f>(8.314*T476/S476)*(1+(V$11+$V$12/$T476+$V$13/($T476^2))/S476+(V$14+$V$15/$T476+$V$16/($T476^2))/(S476^2) + (W$11+$W$12/$T476+$W$13/($T476^2))/(S476^3)  )</f>
        <v>1193.2605557532038</v>
      </c>
      <c r="W476" s="1">
        <f>(ABS(V476-$R476)/$R476)</f>
        <v>0.31807137706943356</v>
      </c>
      <c r="X476" s="1">
        <f t="shared" si="96"/>
        <v>556.57148770202571</v>
      </c>
      <c r="Y476" s="5">
        <f>(V476-R476)^2</f>
        <v>309771.82092284615</v>
      </c>
      <c r="Z476" s="5"/>
      <c r="AA476" s="1">
        <f t="shared" si="97"/>
        <v>1216.3627603486184</v>
      </c>
      <c r="AB476" s="1">
        <f t="shared" si="98"/>
        <v>0.30486885018588372</v>
      </c>
      <c r="AC476" s="1">
        <f t="shared" si="99"/>
        <v>533.4692831066111</v>
      </c>
      <c r="AD476" s="5">
        <f t="shared" si="100"/>
        <v>284589.4760182816</v>
      </c>
      <c r="AE476" s="5"/>
      <c r="AF476" s="1">
        <f t="shared" si="101"/>
        <v>1187.2794970014172</v>
      </c>
      <c r="AG476" s="1">
        <f t="shared" si="102"/>
        <v>0.32148945297800835</v>
      </c>
      <c r="AH476" s="1">
        <f t="shared" si="103"/>
        <v>562.55254645381228</v>
      </c>
      <c r="AI476" s="5">
        <f t="shared" si="104"/>
        <v>316465.36752166861</v>
      </c>
      <c r="AJ476" s="5"/>
      <c r="AK476" s="1">
        <f t="shared" si="105"/>
        <v>1045.1088582874086</v>
      </c>
      <c r="AL476" s="1">
        <f t="shared" si="106"/>
        <v>0.40273761576355066</v>
      </c>
      <c r="AM476" s="1">
        <f t="shared" si="107"/>
        <v>704.72318516782093</v>
      </c>
      <c r="AN476" s="5">
        <f t="shared" si="108"/>
        <v>496634.76771307882</v>
      </c>
      <c r="AO476" s="5"/>
    </row>
    <row r="477" spans="18:41" x14ac:dyDescent="0.2">
      <c r="R477">
        <v>966.44031641535901</v>
      </c>
      <c r="S477">
        <v>44.680005882805737</v>
      </c>
      <c r="T477">
        <v>500</v>
      </c>
      <c r="V477" s="1">
        <f>(8.314*T477/S477)*(1+(V$11+$V$12/$T477+$V$13/($T477^2))/S477+(V$14+$V$15/$T477+$V$16/($T477^2))/(S477^2) + (W$11+$W$12/$T477+$W$13/($T477^2))/(S477^3)  )</f>
        <v>1200.9973581157531</v>
      </c>
      <c r="W477" s="1">
        <f>(ABS(V477-$R477)/$R477)</f>
        <v>0.24270204555454988</v>
      </c>
      <c r="X477" s="1">
        <f t="shared" si="96"/>
        <v>234.55704170039405</v>
      </c>
      <c r="Y477" s="5">
        <f>(V477-R477)^2</f>
        <v>55017.005811240393</v>
      </c>
      <c r="Z477" s="5"/>
      <c r="AA477" s="1">
        <f t="shared" si="97"/>
        <v>1225.4396398270183</v>
      </c>
      <c r="AB477" s="1">
        <f t="shared" si="98"/>
        <v>0.26799308660085525</v>
      </c>
      <c r="AC477" s="1">
        <f t="shared" si="99"/>
        <v>258.99932341165925</v>
      </c>
      <c r="AD477" s="5">
        <f t="shared" si="100"/>
        <v>67080.649527697256</v>
      </c>
      <c r="AE477" s="5"/>
      <c r="AF477" s="1">
        <f t="shared" si="101"/>
        <v>1195.0297154746972</v>
      </c>
      <c r="AG477" s="1">
        <f t="shared" si="102"/>
        <v>0.23652717625357689</v>
      </c>
      <c r="AH477" s="1">
        <f t="shared" si="103"/>
        <v>228.58939905933823</v>
      </c>
      <c r="AI477" s="5">
        <f t="shared" si="104"/>
        <v>52253.113362309385</v>
      </c>
      <c r="AJ477" s="5"/>
      <c r="AK477" s="1">
        <f t="shared" si="105"/>
        <v>1052.2746321895538</v>
      </c>
      <c r="AL477" s="1">
        <f t="shared" si="106"/>
        <v>8.8814916261528071E-2</v>
      </c>
      <c r="AM477" s="1">
        <f t="shared" si="107"/>
        <v>85.834315774194806</v>
      </c>
      <c r="AN477" s="5">
        <f t="shared" si="108"/>
        <v>7367.5297644241873</v>
      </c>
      <c r="AO477" s="5"/>
    </row>
    <row r="478" spans="18:41" x14ac:dyDescent="0.2">
      <c r="R478">
        <v>1869.5632346958141</v>
      </c>
      <c r="S478">
        <v>44.363278398028442</v>
      </c>
      <c r="T478">
        <v>500</v>
      </c>
      <c r="V478" s="1">
        <f>(8.314*T478/S478)*(1+(V$11+$V$12/$T478+$V$13/($T478^2))/S478+(V$14+$V$15/$T478+$V$16/($T478^2))/(S478^2) + (W$11+$W$12/$T478+$W$13/($T478^2))/(S478^3)  )</f>
        <v>1225.3389817119855</v>
      </c>
      <c r="W478" s="1">
        <f>(ABS(V478-$R478)/$R478)</f>
        <v>0.34458543098631622</v>
      </c>
      <c r="X478" s="1">
        <f t="shared" si="96"/>
        <v>644.22425298382859</v>
      </c>
      <c r="Y478" s="5">
        <f>(V478-R478)^2</f>
        <v>415024.888132572</v>
      </c>
      <c r="Z478" s="5"/>
      <c r="AA478" s="1">
        <f t="shared" si="97"/>
        <v>1254.0317895116184</v>
      </c>
      <c r="AB478" s="1">
        <f t="shared" si="98"/>
        <v>0.32923809891048983</v>
      </c>
      <c r="AC478" s="1">
        <f t="shared" si="99"/>
        <v>615.53144518419572</v>
      </c>
      <c r="AD478" s="5">
        <f t="shared" si="100"/>
        <v>378878.96001054451</v>
      </c>
      <c r="AE478" s="5"/>
      <c r="AF478" s="1">
        <f t="shared" si="101"/>
        <v>1219.4259585127998</v>
      </c>
      <c r="AG478" s="1">
        <f t="shared" si="102"/>
        <v>0.3477482141912116</v>
      </c>
      <c r="AH478" s="1">
        <f t="shared" si="103"/>
        <v>650.13727618301436</v>
      </c>
      <c r="AI478" s="5">
        <f t="shared" si="104"/>
        <v>422678.47788266907</v>
      </c>
      <c r="AJ478" s="5"/>
      <c r="AK478" s="1">
        <f t="shared" si="105"/>
        <v>1074.8645657518887</v>
      </c>
      <c r="AL478" s="1">
        <f t="shared" si="106"/>
        <v>0.42507183185661346</v>
      </c>
      <c r="AM478" s="1">
        <f t="shared" si="107"/>
        <v>794.69866894392544</v>
      </c>
      <c r="AN478" s="5">
        <f t="shared" si="108"/>
        <v>631545.97442124679</v>
      </c>
      <c r="AO478" s="5"/>
    </row>
    <row r="479" spans="18:41" x14ac:dyDescent="0.2">
      <c r="R479">
        <v>1438.2170061941608</v>
      </c>
      <c r="S479">
        <v>43.818992618196759</v>
      </c>
      <c r="T479">
        <v>500</v>
      </c>
      <c r="V479" s="1">
        <f>(8.314*T479/S479)*(1+(V$11+$V$12/$T479+$V$13/($T479^2))/S479+(V$14+$V$15/$T479+$V$16/($T479^2))/(S479^2) + (W$11+$W$12/$T479+$W$13/($T479^2))/(S479^3)  )</f>
        <v>1268.9666654861778</v>
      </c>
      <c r="W479" s="1">
        <f>(ABS(V479-$R479)/$R479)</f>
        <v>0.11768066987043681</v>
      </c>
      <c r="X479" s="1">
        <f t="shared" si="96"/>
        <v>169.25034070798301</v>
      </c>
      <c r="Y479" s="5">
        <f>(V479-R479)^2</f>
        <v>28645.67782976833</v>
      </c>
      <c r="Z479" s="5"/>
      <c r="AA479" s="1">
        <f t="shared" si="97"/>
        <v>1305.4033419260149</v>
      </c>
      <c r="AB479" s="1">
        <f t="shared" si="98"/>
        <v>9.2346053270222495E-2</v>
      </c>
      <c r="AC479" s="1">
        <f t="shared" si="99"/>
        <v>132.81366426814589</v>
      </c>
      <c r="AD479" s="5">
        <f t="shared" si="100"/>
        <v>17639.469416331773</v>
      </c>
      <c r="AE479" s="5"/>
      <c r="AF479" s="1">
        <f t="shared" si="101"/>
        <v>1263.1981435483522</v>
      </c>
      <c r="AG479" s="1">
        <f t="shared" si="102"/>
        <v>0.12169155412015822</v>
      </c>
      <c r="AH479" s="1">
        <f t="shared" si="103"/>
        <v>175.01886264580867</v>
      </c>
      <c r="AI479" s="5">
        <f t="shared" si="104"/>
        <v>30631.602281832442</v>
      </c>
      <c r="AJ479" s="5"/>
      <c r="AK479" s="1">
        <f t="shared" si="105"/>
        <v>1115.5205484815122</v>
      </c>
      <c r="AL479" s="1">
        <f t="shared" si="106"/>
        <v>0.22437257821514336</v>
      </c>
      <c r="AM479" s="1">
        <f t="shared" si="107"/>
        <v>322.69645771264868</v>
      </c>
      <c r="AN479" s="5">
        <f t="shared" si="108"/>
        <v>104133.00382029125</v>
      </c>
      <c r="AO479" s="5"/>
    </row>
    <row r="480" spans="18:41" x14ac:dyDescent="0.2">
      <c r="R480">
        <v>1053.7200393599526</v>
      </c>
      <c r="S480">
        <v>43.733042130732592</v>
      </c>
      <c r="T480">
        <v>500</v>
      </c>
      <c r="V480" s="1">
        <f>(8.314*T480/S480)*(1+(V$11+$V$12/$T480+$V$13/($T480^2))/S480+(V$14+$V$15/$T480+$V$16/($T480^2))/(S480^2) + (W$11+$W$12/$T480+$W$13/($T480^2))/(S480^3)  )</f>
        <v>1276.0723189517578</v>
      </c>
      <c r="W480" s="1">
        <f>(ABS(V480-$R480)/$R480)</f>
        <v>0.21101646669533375</v>
      </c>
      <c r="X480" s="1">
        <f t="shared" si="96"/>
        <v>222.3522795918052</v>
      </c>
      <c r="Y480" s="5">
        <f>(V480-R480)^2</f>
        <v>49440.536239672314</v>
      </c>
      <c r="Z480" s="5"/>
      <c r="AA480" s="1">
        <f t="shared" si="97"/>
        <v>1313.784951556124</v>
      </c>
      <c r="AB480" s="1">
        <f t="shared" si="98"/>
        <v>0.2468064594786859</v>
      </c>
      <c r="AC480" s="1">
        <f t="shared" si="99"/>
        <v>260.06491219617146</v>
      </c>
      <c r="AD480" s="5">
        <f t="shared" si="100"/>
        <v>67633.75855560237</v>
      </c>
      <c r="AE480" s="5"/>
      <c r="AF480" s="1">
        <f t="shared" si="101"/>
        <v>1270.3329348169059</v>
      </c>
      <c r="AG480" s="1">
        <f t="shared" si="102"/>
        <v>0.20556968394425493</v>
      </c>
      <c r="AH480" s="1">
        <f t="shared" si="103"/>
        <v>216.61289545695331</v>
      </c>
      <c r="AI480" s="5">
        <f t="shared" si="104"/>
        <v>46921.146478244984</v>
      </c>
      <c r="AJ480" s="5"/>
      <c r="AK480" s="1">
        <f t="shared" si="105"/>
        <v>1122.1622987629012</v>
      </c>
      <c r="AL480" s="1">
        <f t="shared" si="106"/>
        <v>6.4952982620053029E-2</v>
      </c>
      <c r="AM480" s="1">
        <f t="shared" si="107"/>
        <v>68.442259402948594</v>
      </c>
      <c r="AN480" s="5">
        <f t="shared" si="108"/>
        <v>4684.3428721805049</v>
      </c>
      <c r="AO480" s="5"/>
    </row>
    <row r="481" spans="18:41" x14ac:dyDescent="0.2">
      <c r="R481">
        <v>1033.1030317604254</v>
      </c>
      <c r="S481">
        <v>43.675715777554423</v>
      </c>
      <c r="T481">
        <v>500</v>
      </c>
      <c r="V481" s="1">
        <f>(8.314*T481/S481)*(1+(V$11+$V$12/$T481+$V$13/($T481^2))/S481+(V$14+$V$15/$T481+$V$16/($T481^2))/(S481^2) + (W$11+$W$12/$T481+$W$13/($T481^2))/(S481^3)  )</f>
        <v>1280.8453258221357</v>
      </c>
      <c r="W481" s="1">
        <f>(ABS(V481-$R481)/$R481)</f>
        <v>0.2398040528828505</v>
      </c>
      <c r="X481" s="1">
        <f t="shared" si="96"/>
        <v>247.74229406171025</v>
      </c>
      <c r="Y481" s="5">
        <f>(V481-R481)^2</f>
        <v>61376.244266958915</v>
      </c>
      <c r="Z481" s="5"/>
      <c r="AA481" s="1">
        <f t="shared" si="97"/>
        <v>1319.4172942178429</v>
      </c>
      <c r="AB481" s="1">
        <f t="shared" si="98"/>
        <v>0.27714008540806723</v>
      </c>
      <c r="AC481" s="1">
        <f t="shared" si="99"/>
        <v>286.3142624574175</v>
      </c>
      <c r="AD481" s="5">
        <f t="shared" si="100"/>
        <v>81975.856886534952</v>
      </c>
      <c r="AE481" s="5"/>
      <c r="AF481" s="1">
        <f t="shared" si="101"/>
        <v>1275.1263879581797</v>
      </c>
      <c r="AG481" s="1">
        <f t="shared" si="102"/>
        <v>0.23426836313251576</v>
      </c>
      <c r="AH481" s="1">
        <f t="shared" si="103"/>
        <v>242.02335619775431</v>
      </c>
      <c r="AI481" s="5">
        <f t="shared" si="104"/>
        <v>58575.304945225056</v>
      </c>
      <c r="AJ481" s="5"/>
      <c r="AK481" s="1">
        <f t="shared" si="105"/>
        <v>1126.6268183768625</v>
      </c>
      <c r="AL481" s="1">
        <f t="shared" si="106"/>
        <v>9.0527066266634523E-2</v>
      </c>
      <c r="AM481" s="1">
        <f t="shared" si="107"/>
        <v>93.523786616437064</v>
      </c>
      <c r="AN481" s="5">
        <f t="shared" si="108"/>
        <v>8746.6986630768533</v>
      </c>
      <c r="AO481" s="5"/>
    </row>
    <row r="482" spans="18:41" x14ac:dyDescent="0.2">
      <c r="R482">
        <v>1539.9990754852608</v>
      </c>
      <c r="S482">
        <v>43.283136370958523</v>
      </c>
      <c r="T482">
        <v>500</v>
      </c>
      <c r="V482" s="1">
        <f>(8.314*T482/S482)*(1+(V$11+$V$12/$T482+$V$13/($T482^2))/S482+(V$14+$V$15/$T482+$V$16/($T482^2))/(S482^2) + (W$11+$W$12/$T482+$W$13/($T482^2))/(S482^3)  )</f>
        <v>1314.2743159322879</v>
      </c>
      <c r="W482" s="1">
        <f>(ABS(V482-$R482)/$R482)</f>
        <v>0.14657460718399851</v>
      </c>
      <c r="X482" s="1">
        <f t="shared" si="96"/>
        <v>225.72475955297296</v>
      </c>
      <c r="Y482" s="5">
        <f>(V482-R482)^2</f>
        <v>50951.667075247453</v>
      </c>
      <c r="Z482" s="5"/>
      <c r="AA482" s="1">
        <f t="shared" si="97"/>
        <v>1358.9144694326226</v>
      </c>
      <c r="AB482" s="1">
        <f t="shared" si="98"/>
        <v>0.11758747711947662</v>
      </c>
      <c r="AC482" s="1">
        <f t="shared" si="99"/>
        <v>181.08460605263826</v>
      </c>
      <c r="AD482" s="5">
        <f t="shared" si="100"/>
        <v>32791.634549239192</v>
      </c>
      <c r="AE482" s="5"/>
      <c r="AF482" s="1">
        <f t="shared" si="101"/>
        <v>1308.7181259221927</v>
      </c>
      <c r="AG482" s="1">
        <f t="shared" si="102"/>
        <v>0.15018252494092599</v>
      </c>
      <c r="AH482" s="1">
        <f t="shared" si="103"/>
        <v>231.28094956306813</v>
      </c>
      <c r="AI482" s="5">
        <f t="shared" si="104"/>
        <v>53490.877630794464</v>
      </c>
      <c r="AJ482" s="5"/>
      <c r="AK482" s="1">
        <f t="shared" si="105"/>
        <v>1157.9649993252178</v>
      </c>
      <c r="AL482" s="1">
        <f t="shared" si="106"/>
        <v>0.24807422435605184</v>
      </c>
      <c r="AM482" s="1">
        <f t="shared" si="107"/>
        <v>382.03407616004301</v>
      </c>
      <c r="AN482" s="5">
        <f t="shared" si="108"/>
        <v>145950.03534745754</v>
      </c>
      <c r="AO482" s="5"/>
    </row>
    <row r="483" spans="18:41" x14ac:dyDescent="0.2">
      <c r="R483">
        <v>1112.1990956405125</v>
      </c>
      <c r="S483">
        <v>42.76444745883574</v>
      </c>
      <c r="T483">
        <v>500</v>
      </c>
      <c r="V483" s="1">
        <f>(8.314*T483/S483)*(1+(V$11+$V$12/$T483+$V$13/($T483^2))/S483+(V$14+$V$15/$T483+$V$16/($T483^2))/(S483^2) + (W$11+$W$12/$T483+$W$13/($T483^2))/(S483^3)  )</f>
        <v>1360.5146693647093</v>
      </c>
      <c r="W483" s="1">
        <f>(ABS(V483-$R483)/$R483)</f>
        <v>0.22326539798271691</v>
      </c>
      <c r="X483" s="1">
        <f t="shared" si="96"/>
        <v>248.31557372419684</v>
      </c>
      <c r="Y483" s="5">
        <f>(V483-R483)^2</f>
        <v>61660.624153977034</v>
      </c>
      <c r="Z483" s="5"/>
      <c r="AA483" s="1">
        <f t="shared" si="97"/>
        <v>1413.6860466601777</v>
      </c>
      <c r="AB483" s="1">
        <f t="shared" si="98"/>
        <v>0.27107282518157383</v>
      </c>
      <c r="AC483" s="1">
        <f t="shared" si="99"/>
        <v>301.48695101966518</v>
      </c>
      <c r="AD483" s="5">
        <f t="shared" si="100"/>
        <v>90894.381635133992</v>
      </c>
      <c r="AE483" s="5"/>
      <c r="AF483" s="1">
        <f t="shared" si="101"/>
        <v>1355.2392595096428</v>
      </c>
      <c r="AG483" s="1">
        <f t="shared" si="102"/>
        <v>0.21852217361241796</v>
      </c>
      <c r="AH483" s="1">
        <f t="shared" si="103"/>
        <v>243.04016386913031</v>
      </c>
      <c r="AI483" s="5">
        <f t="shared" si="104"/>
        <v>59068.521253533712</v>
      </c>
      <c r="AJ483" s="5"/>
      <c r="AK483" s="1">
        <f t="shared" si="105"/>
        <v>1201.5111136310416</v>
      </c>
      <c r="AL483" s="1">
        <f t="shared" si="106"/>
        <v>8.0302185409613647E-2</v>
      </c>
      <c r="AM483" s="1">
        <f t="shared" si="107"/>
        <v>89.312017990529057</v>
      </c>
      <c r="AN483" s="5">
        <f t="shared" si="108"/>
        <v>7976.6365575405862</v>
      </c>
      <c r="AO483" s="5"/>
    </row>
    <row r="484" spans="18:41" x14ac:dyDescent="0.2">
      <c r="R484">
        <v>1210.5264371546104</v>
      </c>
      <c r="S484">
        <v>42.702788929644456</v>
      </c>
      <c r="T484">
        <v>500</v>
      </c>
      <c r="V484" s="1">
        <f>(8.314*T484/S484)*(1+(V$11+$V$12/$T484+$V$13/($T484^2))/S484+(V$14+$V$15/$T484+$V$16/($T484^2))/(S484^2) + (W$11+$W$12/$T484+$W$13/($T484^2))/(S484^3)  )</f>
        <v>1366.1751128800734</v>
      </c>
      <c r="W484" s="1">
        <f>(ABS(V484-$R484)/$R484)</f>
        <v>0.12857932792556037</v>
      </c>
      <c r="X484" s="1">
        <f t="shared" si="96"/>
        <v>155.64867572546291</v>
      </c>
      <c r="Y484" s="5">
        <f>(V484-R484)^2</f>
        <v>24226.510255090307</v>
      </c>
      <c r="Z484" s="5"/>
      <c r="AA484" s="1">
        <f t="shared" si="97"/>
        <v>1420.4013553722893</v>
      </c>
      <c r="AB484" s="1">
        <f t="shared" si="98"/>
        <v>0.17337491505844191</v>
      </c>
      <c r="AC484" s="1">
        <f t="shared" si="99"/>
        <v>209.8749182176789</v>
      </c>
      <c r="AD484" s="5">
        <f t="shared" si="100"/>
        <v>44047.481296877406</v>
      </c>
      <c r="AE484" s="5"/>
      <c r="AF484" s="1">
        <f t="shared" si="101"/>
        <v>1360.9384545955675</v>
      </c>
      <c r="AG484" s="1">
        <f t="shared" si="102"/>
        <v>0.12425339325467878</v>
      </c>
      <c r="AH484" s="1">
        <f t="shared" si="103"/>
        <v>150.41201744095702</v>
      </c>
      <c r="AI484" s="5">
        <f t="shared" si="104"/>
        <v>22623.774990658756</v>
      </c>
      <c r="AJ484" s="5"/>
      <c r="AK484" s="1">
        <f t="shared" si="105"/>
        <v>1206.8572557522418</v>
      </c>
      <c r="AL484" s="1">
        <f t="shared" si="106"/>
        <v>3.031062593720114E-3</v>
      </c>
      <c r="AM484" s="1">
        <f t="shared" si="107"/>
        <v>3.669181402368622</v>
      </c>
      <c r="AN484" s="5">
        <f t="shared" si="108"/>
        <v>13.462892163487767</v>
      </c>
      <c r="AO484" s="5"/>
    </row>
    <row r="485" spans="18:41" x14ac:dyDescent="0.2">
      <c r="R485">
        <v>1204.7403359345751</v>
      </c>
      <c r="S485">
        <v>41.936246045411586</v>
      </c>
      <c r="T485">
        <v>500</v>
      </c>
      <c r="V485" s="1">
        <f>(8.314*T485/S485)*(1+(V$11+$V$12/$T485+$V$13/($T485^2))/S485+(V$14+$V$15/$T485+$V$16/($T485^2))/(S485^2) + (W$11+$W$12/$T485+$W$13/($T485^2))/(S485^3)  )</f>
        <v>1439.6275628512028</v>
      </c>
      <c r="W485" s="1">
        <f>(ABS(V485-$R485)/$R485)</f>
        <v>0.19496917294996549</v>
      </c>
      <c r="X485" s="1">
        <f t="shared" si="96"/>
        <v>234.8872269166277</v>
      </c>
      <c r="Y485" s="5">
        <f>(V485-R485)^2</f>
        <v>55172.009368583349</v>
      </c>
      <c r="Z485" s="5"/>
      <c r="AA485" s="1">
        <f t="shared" si="97"/>
        <v>1507.7388027563063</v>
      </c>
      <c r="AB485" s="1">
        <f t="shared" si="98"/>
        <v>0.25150520637850204</v>
      </c>
      <c r="AC485" s="1">
        <f t="shared" si="99"/>
        <v>302.9984668217312</v>
      </c>
      <c r="AD485" s="5">
        <f t="shared" si="100"/>
        <v>91808.070896319739</v>
      </c>
      <c r="AE485" s="5"/>
      <c r="AF485" s="1">
        <f t="shared" si="101"/>
        <v>1434.9787198923477</v>
      </c>
      <c r="AG485" s="1">
        <f t="shared" si="102"/>
        <v>0.19111038046150053</v>
      </c>
      <c r="AH485" s="1">
        <f t="shared" si="103"/>
        <v>230.23838395777261</v>
      </c>
      <c r="AI485" s="5">
        <f t="shared" si="104"/>
        <v>53009.713447486727</v>
      </c>
      <c r="AJ485" s="5"/>
      <c r="AK485" s="1">
        <f t="shared" si="105"/>
        <v>1276.5304179235995</v>
      </c>
      <c r="AL485" s="1">
        <f t="shared" si="106"/>
        <v>5.958967243620461E-2</v>
      </c>
      <c r="AM485" s="1">
        <f t="shared" si="107"/>
        <v>71.790081989024429</v>
      </c>
      <c r="AN485" s="5">
        <f t="shared" si="108"/>
        <v>5153.8158719908497</v>
      </c>
      <c r="AO485" s="5"/>
    </row>
    <row r="486" spans="18:41" x14ac:dyDescent="0.2">
      <c r="R486">
        <v>1299.2404982517698</v>
      </c>
      <c r="S486">
        <v>40.999237098379048</v>
      </c>
      <c r="T486">
        <v>500</v>
      </c>
      <c r="V486" s="1">
        <f>(8.314*T486/S486)*(1+(V$11+$V$12/$T486+$V$13/($T486^2))/S486+(V$14+$V$15/$T486+$V$16/($T486^2))/(S486^2) + (W$11+$W$12/$T486+$W$13/($T486^2))/(S486^3)  )</f>
        <v>1537.804075599649</v>
      </c>
      <c r="W486" s="1">
        <f>(ABS(V486-$R486)/$R486)</f>
        <v>0.18361771948217837</v>
      </c>
      <c r="X486" s="1">
        <f t="shared" si="96"/>
        <v>238.56357734787912</v>
      </c>
      <c r="Y486" s="5">
        <f>(V486-R486)^2</f>
        <v>56912.580437017503</v>
      </c>
      <c r="Z486" s="5"/>
      <c r="AA486" s="1">
        <f t="shared" si="97"/>
        <v>1625.0010658972003</v>
      </c>
      <c r="AB486" s="1">
        <f t="shared" si="98"/>
        <v>0.25073153745112386</v>
      </c>
      <c r="AC486" s="1">
        <f t="shared" si="99"/>
        <v>325.76056764543046</v>
      </c>
      <c r="AD486" s="5">
        <f t="shared" si="100"/>
        <v>106119.94743267307</v>
      </c>
      <c r="AE486" s="5"/>
      <c r="AF486" s="1">
        <f t="shared" si="101"/>
        <v>1534.1804634117436</v>
      </c>
      <c r="AG486" s="1">
        <f t="shared" si="102"/>
        <v>0.18082869605442869</v>
      </c>
      <c r="AH486" s="1">
        <f t="shared" si="103"/>
        <v>234.93996515997378</v>
      </c>
      <c r="AI486" s="5">
        <f t="shared" si="104"/>
        <v>55196.787229369693</v>
      </c>
      <c r="AJ486" s="5"/>
      <c r="AK486" s="1">
        <f t="shared" si="105"/>
        <v>1370.4935600184876</v>
      </c>
      <c r="AL486" s="1">
        <f t="shared" si="106"/>
        <v>5.4842088021882313E-2</v>
      </c>
      <c r="AM486" s="1">
        <f t="shared" si="107"/>
        <v>71.253061766717792</v>
      </c>
      <c r="AN486" s="5">
        <f t="shared" si="108"/>
        <v>5076.9988111317007</v>
      </c>
      <c r="AO486" s="5"/>
    </row>
    <row r="487" spans="18:41" x14ac:dyDescent="0.2">
      <c r="R487">
        <v>1925.0868457387082</v>
      </c>
      <c r="S487">
        <v>40.698098437799153</v>
      </c>
      <c r="T487">
        <v>500</v>
      </c>
      <c r="V487" s="1">
        <f>(8.314*T487/S487)*(1+(V$11+$V$12/$T487+$V$13/($T487^2))/S487+(V$14+$V$15/$T487+$V$16/($T487^2))/(S487^2) + (W$11+$W$12/$T487+$W$13/($T487^2))/(S487^3)  )</f>
        <v>1571.5011126568104</v>
      </c>
      <c r="W487" s="1">
        <f>(ABS(V487-$R487)/$R487)</f>
        <v>0.18367261397301657</v>
      </c>
      <c r="X487" s="1">
        <f t="shared" si="96"/>
        <v>353.58573308189784</v>
      </c>
      <c r="Y487" s="5">
        <f>(V487-R487)^2</f>
        <v>125022.87063906311</v>
      </c>
      <c r="Z487" s="5"/>
      <c r="AA487" s="1">
        <f t="shared" si="97"/>
        <v>1665.3759831641091</v>
      </c>
      <c r="AB487" s="1">
        <f t="shared" si="98"/>
        <v>0.13490864744594988</v>
      </c>
      <c r="AC487" s="1">
        <f t="shared" si="99"/>
        <v>259.7108625745991</v>
      </c>
      <c r="AD487" s="5">
        <f t="shared" si="100"/>
        <v>67449.732139242304</v>
      </c>
      <c r="AE487" s="5"/>
      <c r="AF487" s="1">
        <f t="shared" si="101"/>
        <v>1568.2905367145006</v>
      </c>
      <c r="AG487" s="1">
        <f t="shared" si="102"/>
        <v>0.18534037039107978</v>
      </c>
      <c r="AH487" s="1">
        <f t="shared" si="103"/>
        <v>356.79630902420763</v>
      </c>
      <c r="AI487" s="5">
        <f t="shared" si="104"/>
        <v>127303.60613329787</v>
      </c>
      <c r="AJ487" s="5"/>
      <c r="AK487" s="1">
        <f t="shared" si="105"/>
        <v>1402.956791076401</v>
      </c>
      <c r="AL487" s="1">
        <f t="shared" si="106"/>
        <v>0.27122415584422721</v>
      </c>
      <c r="AM487" s="1">
        <f t="shared" si="107"/>
        <v>522.1300546623072</v>
      </c>
      <c r="AN487" s="5">
        <f t="shared" si="108"/>
        <v>272619.79398166388</v>
      </c>
      <c r="AO487" s="5"/>
    </row>
    <row r="488" spans="18:41" x14ac:dyDescent="0.2">
      <c r="R488">
        <v>2138.3222010482696</v>
      </c>
      <c r="S488">
        <v>40.681754723136478</v>
      </c>
      <c r="T488">
        <v>500</v>
      </c>
      <c r="V488" s="1">
        <f>(8.314*T488/S488)*(1+(V$11+$V$12/$T488+$V$13/($T488^2))/S488+(V$14+$V$15/$T488+$V$16/($T488^2))/(S488^2) + (W$11+$W$12/$T488+$W$13/($T488^2))/(S488^3)  )</f>
        <v>1573.3615517489311</v>
      </c>
      <c r="W488" s="1">
        <f>(ABS(V488-$R488)/$R488)</f>
        <v>0.26420744685827879</v>
      </c>
      <c r="X488" s="1">
        <f t="shared" si="96"/>
        <v>564.96064929933846</v>
      </c>
      <c r="Y488" s="5">
        <f>(V488-R488)^2</f>
        <v>319180.5352567301</v>
      </c>
      <c r="Z488" s="5"/>
      <c r="AA488" s="1">
        <f t="shared" si="97"/>
        <v>1667.6069001862129</v>
      </c>
      <c r="AB488" s="1">
        <f t="shared" si="98"/>
        <v>0.22013300924963411</v>
      </c>
      <c r="AC488" s="1">
        <f t="shared" si="99"/>
        <v>470.71530086205667</v>
      </c>
      <c r="AD488" s="5">
        <f t="shared" si="100"/>
        <v>221572.89446565651</v>
      </c>
      <c r="AE488" s="5"/>
      <c r="AF488" s="1">
        <f t="shared" si="101"/>
        <v>1570.1746709154797</v>
      </c>
      <c r="AG488" s="1">
        <f t="shared" si="102"/>
        <v>0.26569781198280917</v>
      </c>
      <c r="AH488" s="1">
        <f t="shared" si="103"/>
        <v>568.14753013278983</v>
      </c>
      <c r="AI488" s="5">
        <f t="shared" si="104"/>
        <v>322791.6159959893</v>
      </c>
      <c r="AJ488" s="5"/>
      <c r="AK488" s="1">
        <f t="shared" si="105"/>
        <v>1404.7521915335399</v>
      </c>
      <c r="AL488" s="1">
        <f t="shared" si="106"/>
        <v>0.34305868832821906</v>
      </c>
      <c r="AM488" s="1">
        <f t="shared" si="107"/>
        <v>733.57000951472969</v>
      </c>
      <c r="AN488" s="5">
        <f t="shared" si="108"/>
        <v>538124.95885944064</v>
      </c>
      <c r="AO488" s="5"/>
    </row>
    <row r="489" spans="18:41" x14ac:dyDescent="0.2">
      <c r="R489">
        <v>1429.3098655068814</v>
      </c>
      <c r="S489">
        <v>40.480800423885334</v>
      </c>
      <c r="T489">
        <v>500</v>
      </c>
      <c r="V489" s="1">
        <f>(8.314*T489/S489)*(1+(V$11+$V$12/$T489+$V$13/($T489^2))/S489+(V$14+$V$15/$T489+$V$16/($T489^2))/(S489^2) + (W$11+$W$12/$T489+$W$13/($T489^2))/(S489^3)  )</f>
        <v>1596.5089739862772</v>
      </c>
      <c r="W489" s="1">
        <f>(ABS(V489-$R489)/$R489)</f>
        <v>0.11697890885270101</v>
      </c>
      <c r="X489" s="1">
        <f t="shared" si="96"/>
        <v>167.19910847939582</v>
      </c>
      <c r="Y489" s="5">
        <f>(V489-R489)^2</f>
        <v>27955.541876304771</v>
      </c>
      <c r="Z489" s="5"/>
      <c r="AA489" s="1">
        <f t="shared" si="97"/>
        <v>1695.3790387975637</v>
      </c>
      <c r="AB489" s="1">
        <f t="shared" si="98"/>
        <v>0.1861521981423708</v>
      </c>
      <c r="AC489" s="1">
        <f t="shared" si="99"/>
        <v>266.06917329068233</v>
      </c>
      <c r="AD489" s="5">
        <f t="shared" si="100"/>
        <v>70792.804975587147</v>
      </c>
      <c r="AE489" s="5"/>
      <c r="AF489" s="1">
        <f t="shared" si="101"/>
        <v>1593.6246305719669</v>
      </c>
      <c r="AG489" s="1">
        <f t="shared" si="102"/>
        <v>0.11496091157729051</v>
      </c>
      <c r="AH489" s="1">
        <f t="shared" si="103"/>
        <v>164.31476506508557</v>
      </c>
      <c r="AI489" s="5">
        <f t="shared" si="104"/>
        <v>26999.342018394265</v>
      </c>
      <c r="AJ489" s="5"/>
      <c r="AK489" s="1">
        <f t="shared" si="105"/>
        <v>1427.1170681236999</v>
      </c>
      <c r="AL489" s="1">
        <f t="shared" si="106"/>
        <v>1.5341651492790716E-3</v>
      </c>
      <c r="AM489" s="1">
        <f t="shared" si="107"/>
        <v>2.1927973831814143</v>
      </c>
      <c r="AN489" s="5">
        <f t="shared" si="108"/>
        <v>4.8083603636872585</v>
      </c>
      <c r="AO489" s="5"/>
    </row>
    <row r="490" spans="18:41" x14ac:dyDescent="0.2">
      <c r="R490">
        <v>2441.9512910512904</v>
      </c>
      <c r="S490">
        <v>40.298747300467781</v>
      </c>
      <c r="T490">
        <v>500</v>
      </c>
      <c r="V490" s="1">
        <f>(8.314*T490/S490)*(1+(V$11+$V$12/$T490+$V$13/($T490^2))/S490+(V$14+$V$15/$T490+$V$16/($T490^2))/(S490^2) + (W$11+$W$12/$T490+$W$13/($T490^2))/(S490^3)  )</f>
        <v>1617.9223317602161</v>
      </c>
      <c r="W490" s="1">
        <f>(ABS(V490-$R490)/$R490)</f>
        <v>0.3374469270991558</v>
      </c>
      <c r="X490" s="1">
        <f t="shared" si="96"/>
        <v>824.02895929107422</v>
      </c>
      <c r="Y490" s="5">
        <f>(V490-R490)^2</f>
        <v>679023.72575033084</v>
      </c>
      <c r="Z490" s="5"/>
      <c r="AA490" s="1">
        <f t="shared" si="97"/>
        <v>1721.0953418362321</v>
      </c>
      <c r="AB490" s="1">
        <f t="shared" si="98"/>
        <v>0.29519669448636743</v>
      </c>
      <c r="AC490" s="1">
        <f t="shared" si="99"/>
        <v>720.85594921505822</v>
      </c>
      <c r="AD490" s="5">
        <f t="shared" si="100"/>
        <v>519633.2995187426</v>
      </c>
      <c r="AE490" s="5"/>
      <c r="AF490" s="1">
        <f t="shared" si="101"/>
        <v>1615.3305018995641</v>
      </c>
      <c r="AG490" s="1">
        <f t="shared" si="102"/>
        <v>0.33850830365902007</v>
      </c>
      <c r="AH490" s="1">
        <f t="shared" si="103"/>
        <v>826.62078915172629</v>
      </c>
      <c r="AI490" s="5">
        <f t="shared" si="104"/>
        <v>683301.92905782268</v>
      </c>
      <c r="AJ490" s="5"/>
      <c r="AK490" s="1">
        <f t="shared" si="105"/>
        <v>1447.8500662732697</v>
      </c>
      <c r="AL490" s="1">
        <f t="shared" si="106"/>
        <v>0.4070929786441595</v>
      </c>
      <c r="AM490" s="1">
        <f t="shared" si="107"/>
        <v>994.10122477802065</v>
      </c>
      <c r="AN490" s="5">
        <f t="shared" si="108"/>
        <v>988237.24510516075</v>
      </c>
      <c r="AO490" s="5"/>
    </row>
    <row r="491" spans="18:41" x14ac:dyDescent="0.2">
      <c r="R491">
        <v>2089.866431013736</v>
      </c>
      <c r="S491">
        <v>39.323663147867663</v>
      </c>
      <c r="T491">
        <v>500</v>
      </c>
      <c r="V491" s="1">
        <f>(8.314*T491/S491)*(1+(V$11+$V$12/$T491+$V$13/($T491^2))/S491+(V$14+$V$15/$T491+$V$16/($T491^2))/(S491^2) + (W$11+$W$12/$T491+$W$13/($T491^2))/(S491^3)  )</f>
        <v>1740.2610511439636</v>
      </c>
      <c r="W491" s="1">
        <f>(ABS(V491-$R491)/$R491)</f>
        <v>0.16728599238765157</v>
      </c>
      <c r="X491" s="1">
        <f t="shared" si="96"/>
        <v>349.60537986977238</v>
      </c>
      <c r="Y491" s="5">
        <f>(V491-R491)^2</f>
        <v>122223.92163388785</v>
      </c>
      <c r="Z491" s="5"/>
      <c r="AA491" s="1">
        <f t="shared" si="97"/>
        <v>1868.4433734323334</v>
      </c>
      <c r="AB491" s="1">
        <f t="shared" si="98"/>
        <v>0.10595081785872626</v>
      </c>
      <c r="AC491" s="1">
        <f t="shared" si="99"/>
        <v>221.42305758140265</v>
      </c>
      <c r="AD491" s="5">
        <f t="shared" si="100"/>
        <v>49028.170428697151</v>
      </c>
      <c r="AE491" s="5"/>
      <c r="AF491" s="1">
        <f t="shared" si="101"/>
        <v>1739.5673487074284</v>
      </c>
      <c r="AG491" s="1">
        <f t="shared" si="102"/>
        <v>0.16761792864263925</v>
      </c>
      <c r="AH491" s="1">
        <f t="shared" si="103"/>
        <v>350.29908230630758</v>
      </c>
      <c r="AI491" s="5">
        <f t="shared" si="104"/>
        <v>122709.44706464125</v>
      </c>
      <c r="AJ491" s="5"/>
      <c r="AK491" s="1">
        <f t="shared" si="105"/>
        <v>1567.0801892368645</v>
      </c>
      <c r="AL491" s="1">
        <f t="shared" si="106"/>
        <v>0.25015294471392724</v>
      </c>
      <c r="AM491" s="1">
        <f t="shared" si="107"/>
        <v>522.78624177687152</v>
      </c>
      <c r="AN491" s="5">
        <f t="shared" si="108"/>
        <v>273305.45459118555</v>
      </c>
      <c r="AO491" s="5"/>
    </row>
    <row r="492" spans="18:41" x14ac:dyDescent="0.2">
      <c r="R492">
        <v>1689.9395665105205</v>
      </c>
      <c r="S492">
        <v>38.370837912949689</v>
      </c>
      <c r="T492">
        <v>500</v>
      </c>
      <c r="V492" s="1">
        <f>(8.314*T492/S492)*(1+(V$11+$V$12/$T492+$V$13/($T492^2))/S492+(V$14+$V$15/$T492+$V$16/($T492^2))/(S492^2) + (W$11+$W$12/$T492+$W$13/($T492^2))/(S492^3)  )</f>
        <v>1873.5935155729683</v>
      </c>
      <c r="W492" s="1">
        <f>(ABS(V492-$R492)/$R492)</f>
        <v>0.10867486193110824</v>
      </c>
      <c r="X492" s="1">
        <f t="shared" si="96"/>
        <v>183.65394906244774</v>
      </c>
      <c r="Y492" s="5">
        <f>(V492-R492)^2</f>
        <v>33728.77300623215</v>
      </c>
      <c r="Z492" s="5"/>
      <c r="AA492" s="1">
        <f t="shared" si="97"/>
        <v>2029.7745614527967</v>
      </c>
      <c r="AB492" s="1">
        <f t="shared" si="98"/>
        <v>0.20109298680069723</v>
      </c>
      <c r="AC492" s="1">
        <f t="shared" si="99"/>
        <v>339.83499494227613</v>
      </c>
      <c r="AD492" s="5">
        <f t="shared" si="100"/>
        <v>115487.82378741684</v>
      </c>
      <c r="AE492" s="5"/>
      <c r="AF492" s="1">
        <f t="shared" si="101"/>
        <v>1875.3898620675864</v>
      </c>
      <c r="AG492" s="1">
        <f t="shared" si="102"/>
        <v>0.10973782686205384</v>
      </c>
      <c r="AH492" s="1">
        <f t="shared" si="103"/>
        <v>185.45029555706583</v>
      </c>
      <c r="AI492" s="5">
        <f t="shared" si="104"/>
        <v>34391.812122203068</v>
      </c>
      <c r="AJ492" s="5"/>
      <c r="AK492" s="1">
        <f t="shared" si="105"/>
        <v>1698.4597808002229</v>
      </c>
      <c r="AL492" s="1">
        <f t="shared" si="106"/>
        <v>5.04172720643223E-3</v>
      </c>
      <c r="AM492" s="1">
        <f t="shared" si="107"/>
        <v>8.5202142897023805</v>
      </c>
      <c r="AN492" s="5">
        <f t="shared" si="108"/>
        <v>72.594051542448639</v>
      </c>
      <c r="AO492" s="5"/>
    </row>
    <row r="493" spans="18:41" x14ac:dyDescent="0.2">
      <c r="R493">
        <v>2393.5181027208369</v>
      </c>
      <c r="S493">
        <v>38.222556724044793</v>
      </c>
      <c r="T493">
        <v>500</v>
      </c>
      <c r="V493" s="1">
        <f>(8.314*T493/S493)*(1+(V$11+$V$12/$T493+$V$13/($T493^2))/S493+(V$14+$V$15/$T493+$V$16/($T493^2))/(S493^2) + (W$11+$W$12/$T493+$W$13/($T493^2))/(S493^3)  )</f>
        <v>1895.6972115836484</v>
      </c>
      <c r="W493" s="1">
        <f>(ABS(V493-$R493)/$R493)</f>
        <v>0.20798710090025621</v>
      </c>
      <c r="X493" s="1">
        <f t="shared" si="96"/>
        <v>497.82089113718848</v>
      </c>
      <c r="Y493" s="5">
        <f>(V493-R493)^2</f>
        <v>247825.63965262446</v>
      </c>
      <c r="Z493" s="5"/>
      <c r="AA493" s="1">
        <f t="shared" si="97"/>
        <v>2056.5871684503622</v>
      </c>
      <c r="AB493" s="1">
        <f t="shared" si="98"/>
        <v>0.14076807436194766</v>
      </c>
      <c r="AC493" s="1">
        <f t="shared" si="99"/>
        <v>336.93093427047461</v>
      </c>
      <c r="AD493" s="5">
        <f t="shared" si="100"/>
        <v>113522.45446837488</v>
      </c>
      <c r="AE493" s="5"/>
      <c r="AF493" s="1">
        <f t="shared" si="101"/>
        <v>1897.9470343054918</v>
      </c>
      <c r="AG493" s="1">
        <f t="shared" si="102"/>
        <v>0.20704713611816997</v>
      </c>
      <c r="AH493" s="1">
        <f t="shared" si="103"/>
        <v>495.57106841534505</v>
      </c>
      <c r="AI493" s="5">
        <f t="shared" si="104"/>
        <v>245590.6838503266</v>
      </c>
      <c r="AJ493" s="5"/>
      <c r="AK493" s="1">
        <f t="shared" si="105"/>
        <v>1720.3773688379131</v>
      </c>
      <c r="AL493" s="1">
        <f t="shared" si="106"/>
        <v>0.28123486223802929</v>
      </c>
      <c r="AM493" s="1">
        <f t="shared" si="107"/>
        <v>673.14073388292377</v>
      </c>
      <c r="AN493" s="5">
        <f t="shared" si="108"/>
        <v>453118.4476124412</v>
      </c>
      <c r="AO493" s="5"/>
    </row>
    <row r="494" spans="18:41" x14ac:dyDescent="0.2">
      <c r="R494">
        <v>1648.07477770061</v>
      </c>
      <c r="S494">
        <v>38.06008645277636</v>
      </c>
      <c r="T494">
        <v>500</v>
      </c>
      <c r="V494" s="1">
        <f>(8.314*T494/S494)*(1+(V$11+$V$12/$T494+$V$13/($T494^2))/S494+(V$14+$V$15/$T494+$V$16/($T494^2))/(S494^2) + (W$11+$W$12/$T494+$W$13/($T494^2))/(S494^3)  )</f>
        <v>1920.3614518172758</v>
      </c>
      <c r="W494" s="1">
        <f>(ABS(V494-$R494)/$R494)</f>
        <v>0.16521499982941282</v>
      </c>
      <c r="X494" s="1">
        <f t="shared" si="96"/>
        <v>272.28667411666584</v>
      </c>
      <c r="Y494" s="5">
        <f>(V494-R494)^2</f>
        <v>74140.032901515384</v>
      </c>
      <c r="Z494" s="5"/>
      <c r="AA494" s="1">
        <f t="shared" si="97"/>
        <v>2086.5269680675033</v>
      </c>
      <c r="AB494" s="1">
        <f t="shared" si="98"/>
        <v>0.26603901491570714</v>
      </c>
      <c r="AC494" s="1">
        <f t="shared" si="99"/>
        <v>438.45219036689332</v>
      </c>
      <c r="AD494" s="5">
        <f t="shared" si="100"/>
        <v>192240.32323752646</v>
      </c>
      <c r="AE494" s="5"/>
      <c r="AF494" s="1">
        <f t="shared" si="101"/>
        <v>1923.1305697545495</v>
      </c>
      <c r="AG494" s="1">
        <f t="shared" si="102"/>
        <v>0.1668952136004998</v>
      </c>
      <c r="AH494" s="1">
        <f t="shared" si="103"/>
        <v>275.05579205393951</v>
      </c>
      <c r="AI494" s="5">
        <f t="shared" si="104"/>
        <v>75655.68874242001</v>
      </c>
      <c r="AJ494" s="5"/>
      <c r="AK494" s="1">
        <f t="shared" si="105"/>
        <v>1744.8787237661343</v>
      </c>
      <c r="AL494" s="1">
        <f t="shared" si="106"/>
        <v>5.873759332727909E-2</v>
      </c>
      <c r="AM494" s="1">
        <f t="shared" si="107"/>
        <v>96.803946065524315</v>
      </c>
      <c r="AN494" s="5">
        <f t="shared" si="108"/>
        <v>9371.0039738569412</v>
      </c>
      <c r="AO494" s="5"/>
    </row>
    <row r="495" spans="18:41" x14ac:dyDescent="0.2">
      <c r="R495">
        <v>1771.8658683440271</v>
      </c>
      <c r="S495">
        <v>37.54957629064522</v>
      </c>
      <c r="T495">
        <v>500</v>
      </c>
      <c r="V495" s="1">
        <f t="shared" ref="V495:V558" si="109">(8.314*T495/S495)*(1+(V$11+$V$12/$T495+$V$13/($T495^2))/S495+(V$14+$V$15/$T495+$V$16/($T495^2))/(S495^2) + (W$11+$W$12/$T495+$W$13/($T495^2))/(S495^3)  )</f>
        <v>2001.0197011719156</v>
      </c>
      <c r="W495" s="1">
        <f t="shared" ref="W495:W558" si="110">(ABS(V495-$R495)/$R495)</f>
        <v>0.1293291083269491</v>
      </c>
      <c r="X495" s="1">
        <f t="shared" si="96"/>
        <v>229.15383282788844</v>
      </c>
      <c r="Y495" s="5">
        <f t="shared" ref="Y495:Y558" si="111">(V495-R495)^2</f>
        <v>52511.47909971184</v>
      </c>
      <c r="Z495" s="5"/>
      <c r="AA495" s="1">
        <f t="shared" si="97"/>
        <v>2184.5866123621195</v>
      </c>
      <c r="AB495" s="1">
        <f t="shared" si="98"/>
        <v>0.23293001541014957</v>
      </c>
      <c r="AC495" s="1">
        <f t="shared" si="99"/>
        <v>412.72074401809232</v>
      </c>
      <c r="AD495" s="5">
        <f t="shared" si="100"/>
        <v>170338.41254284768</v>
      </c>
      <c r="AE495" s="5"/>
      <c r="AF495" s="1">
        <f t="shared" si="101"/>
        <v>2005.5830543921822</v>
      </c>
      <c r="AG495" s="1">
        <f t="shared" si="102"/>
        <v>0.13190455904350451</v>
      </c>
      <c r="AH495" s="1">
        <f t="shared" si="103"/>
        <v>233.7171860481551</v>
      </c>
      <c r="AI495" s="5">
        <f t="shared" si="104"/>
        <v>54623.723054267946</v>
      </c>
      <c r="AJ495" s="5"/>
      <c r="AK495" s="1">
        <f t="shared" si="105"/>
        <v>1825.3270576409989</v>
      </c>
      <c r="AL495" s="1">
        <f t="shared" si="106"/>
        <v>3.017225527739081E-2</v>
      </c>
      <c r="AM495" s="1">
        <f t="shared" si="107"/>
        <v>53.461189296971725</v>
      </c>
      <c r="AN495" s="5">
        <f t="shared" si="108"/>
        <v>2858.0987610466441</v>
      </c>
      <c r="AO495" s="5"/>
    </row>
    <row r="496" spans="18:41" x14ac:dyDescent="0.2">
      <c r="R496">
        <v>2220.5676251008103</v>
      </c>
      <c r="S496">
        <v>35.419633873174803</v>
      </c>
      <c r="T496">
        <v>500</v>
      </c>
      <c r="V496" s="1">
        <f t="shared" si="109"/>
        <v>2397.4485027384089</v>
      </c>
      <c r="W496" s="1">
        <f t="shared" si="110"/>
        <v>7.9655704081324011E-2</v>
      </c>
      <c r="X496" s="1">
        <f t="shared" si="96"/>
        <v>176.88087763759859</v>
      </c>
      <c r="Y496" s="5">
        <f t="shared" si="111"/>
        <v>31286.844873847123</v>
      </c>
      <c r="Z496" s="5"/>
      <c r="AA496" s="1">
        <f t="shared" si="97"/>
        <v>2669.3579472134602</v>
      </c>
      <c r="AB496" s="1">
        <f t="shared" si="98"/>
        <v>0.20210612684775833</v>
      </c>
      <c r="AC496" s="1">
        <f t="shared" si="99"/>
        <v>448.79032211264985</v>
      </c>
      <c r="AD496" s="5">
        <f t="shared" si="100"/>
        <v>201412.75322197602</v>
      </c>
      <c r="AE496" s="5"/>
      <c r="AF496" s="1">
        <f t="shared" si="101"/>
        <v>2412.8194763081297</v>
      </c>
      <c r="AG496" s="1">
        <f t="shared" si="102"/>
        <v>8.6577796160831347E-2</v>
      </c>
      <c r="AH496" s="1">
        <f t="shared" si="103"/>
        <v>192.25185120731931</v>
      </c>
      <c r="AI496" s="5">
        <f t="shared" si="104"/>
        <v>36960.774292641239</v>
      </c>
      <c r="AJ496" s="5"/>
      <c r="AK496" s="1">
        <f t="shared" si="105"/>
        <v>2227.3536695569751</v>
      </c>
      <c r="AL496" s="1">
        <f t="shared" si="106"/>
        <v>3.0559954038133245E-3</v>
      </c>
      <c r="AM496" s="1">
        <f t="shared" si="107"/>
        <v>6.7860444561647455</v>
      </c>
      <c r="AN496" s="5">
        <f t="shared" si="108"/>
        <v>46.050399361044278</v>
      </c>
      <c r="AO496" s="5"/>
    </row>
    <row r="497" spans="18:41" x14ac:dyDescent="0.2">
      <c r="R497">
        <v>2328.3707347425529</v>
      </c>
      <c r="S497">
        <v>35.34660327896637</v>
      </c>
      <c r="T497">
        <v>500</v>
      </c>
      <c r="V497" s="1">
        <f t="shared" si="109"/>
        <v>2413.0145065493484</v>
      </c>
      <c r="W497" s="1">
        <f t="shared" si="110"/>
        <v>3.6353219246313247E-2</v>
      </c>
      <c r="X497" s="1">
        <f t="shared" si="96"/>
        <v>84.643771806795485</v>
      </c>
      <c r="Y497" s="5">
        <f t="shared" si="111"/>
        <v>7164.5681056808662</v>
      </c>
      <c r="Z497" s="5"/>
      <c r="AA497" s="1">
        <f t="shared" si="97"/>
        <v>2688.4742182511604</v>
      </c>
      <c r="AB497" s="1">
        <f t="shared" si="98"/>
        <v>0.15465899744201347</v>
      </c>
      <c r="AC497" s="1">
        <f t="shared" si="99"/>
        <v>360.1034835086075</v>
      </c>
      <c r="AD497" s="5">
        <f t="shared" si="100"/>
        <v>129674.51883503394</v>
      </c>
      <c r="AE497" s="5"/>
      <c r="AF497" s="1">
        <f t="shared" si="101"/>
        <v>2428.8727648806625</v>
      </c>
      <c r="AG497" s="1">
        <f t="shared" si="102"/>
        <v>4.3164101248344404E-2</v>
      </c>
      <c r="AH497" s="1">
        <f t="shared" si="103"/>
        <v>100.5020301381096</v>
      </c>
      <c r="AI497" s="5">
        <f t="shared" si="104"/>
        <v>10100.658061881491</v>
      </c>
      <c r="AJ497" s="5"/>
      <c r="AK497" s="1">
        <f t="shared" si="105"/>
        <v>2243.3475561253631</v>
      </c>
      <c r="AL497" s="1">
        <f t="shared" si="106"/>
        <v>3.6516168730574096E-2</v>
      </c>
      <c r="AM497" s="1">
        <f t="shared" si="107"/>
        <v>85.023178617189842</v>
      </c>
      <c r="AN497" s="5">
        <f t="shared" si="108"/>
        <v>7228.9409021705678</v>
      </c>
      <c r="AO497" s="5"/>
    </row>
    <row r="498" spans="18:41" x14ac:dyDescent="0.2">
      <c r="R498">
        <v>2490.4841820678685</v>
      </c>
      <c r="S498">
        <v>34.594079787720169</v>
      </c>
      <c r="T498">
        <v>500</v>
      </c>
      <c r="V498" s="1">
        <f t="shared" si="109"/>
        <v>2582.3160521444038</v>
      </c>
      <c r="W498" s="1">
        <f t="shared" si="110"/>
        <v>3.6873099109702677E-2</v>
      </c>
      <c r="X498" s="1">
        <f t="shared" si="96"/>
        <v>91.831870076535324</v>
      </c>
      <c r="Y498" s="5">
        <f t="shared" si="111"/>
        <v>8433.0923617536646</v>
      </c>
      <c r="Z498" s="5"/>
      <c r="AA498" s="1">
        <f t="shared" si="97"/>
        <v>2896.7218298486314</v>
      </c>
      <c r="AB498" s="1">
        <f t="shared" si="98"/>
        <v>0.16311593171551914</v>
      </c>
      <c r="AC498" s="1">
        <f t="shared" si="99"/>
        <v>406.23764778076293</v>
      </c>
      <c r="AD498" s="5">
        <f t="shared" si="100"/>
        <v>165029.02647444719</v>
      </c>
      <c r="AE498" s="5"/>
      <c r="AF498" s="1">
        <f t="shared" si="101"/>
        <v>2603.7579134089551</v>
      </c>
      <c r="AG498" s="1">
        <f t="shared" si="102"/>
        <v>4.5482614246935144E-2</v>
      </c>
      <c r="AH498" s="1">
        <f t="shared" si="103"/>
        <v>113.27373134108666</v>
      </c>
      <c r="AI498" s="5">
        <f t="shared" si="104"/>
        <v>12830.938211932678</v>
      </c>
      <c r="AJ498" s="5"/>
      <c r="AK498" s="1">
        <f t="shared" si="105"/>
        <v>2418.2337400816864</v>
      </c>
      <c r="AL498" s="1">
        <f t="shared" si="106"/>
        <v>2.9010600631959028E-2</v>
      </c>
      <c r="AM498" s="1">
        <f t="shared" si="107"/>
        <v>72.250441986182068</v>
      </c>
      <c r="AN498" s="5">
        <f t="shared" si="108"/>
        <v>5220.1263671986608</v>
      </c>
      <c r="AO498" s="5"/>
    </row>
    <row r="499" spans="18:41" x14ac:dyDescent="0.2">
      <c r="R499">
        <v>6.2127090911921838</v>
      </c>
      <c r="S499">
        <v>844.89837358905527</v>
      </c>
      <c r="T499">
        <v>600</v>
      </c>
      <c r="V499" s="1">
        <f t="shared" si="109"/>
        <v>7.7796679220722442</v>
      </c>
      <c r="W499" s="1">
        <f t="shared" si="110"/>
        <v>0.25221828479005282</v>
      </c>
      <c r="X499" s="1">
        <f t="shared" si="96"/>
        <v>1.5669588308800604</v>
      </c>
      <c r="Y499" s="5">
        <f t="shared" si="111"/>
        <v>2.4553599776730057</v>
      </c>
      <c r="Z499" s="5"/>
      <c r="AA499" s="1">
        <f t="shared" si="97"/>
        <v>6.6737144259741354</v>
      </c>
      <c r="AB499" s="1">
        <f t="shared" si="98"/>
        <v>7.4203592670309196E-2</v>
      </c>
      <c r="AC499" s="1">
        <f t="shared" si="99"/>
        <v>0.4610053347819516</v>
      </c>
      <c r="AD499" s="5">
        <f t="shared" si="100"/>
        <v>0.21252591869741927</v>
      </c>
      <c r="AE499" s="5"/>
      <c r="AF499" s="1">
        <f t="shared" si="101"/>
        <v>8.1824340850257684</v>
      </c>
      <c r="AG499" s="1">
        <f t="shared" si="102"/>
        <v>0.31704767838334524</v>
      </c>
      <c r="AH499" s="1">
        <f t="shared" si="103"/>
        <v>1.9697249938335846</v>
      </c>
      <c r="AI499" s="5">
        <f t="shared" si="104"/>
        <v>3.879816551332715</v>
      </c>
      <c r="AJ499" s="5"/>
      <c r="AK499" s="1">
        <f t="shared" si="105"/>
        <v>8.5113895299484348</v>
      </c>
      <c r="AL499" s="1">
        <f t="shared" si="106"/>
        <v>0.36999647094616289</v>
      </c>
      <c r="AM499" s="1">
        <f t="shared" si="107"/>
        <v>2.2986804387562509</v>
      </c>
      <c r="AN499" s="5">
        <f t="shared" si="108"/>
        <v>5.2839317595206303</v>
      </c>
      <c r="AO499" s="5"/>
    </row>
    <row r="500" spans="18:41" x14ac:dyDescent="0.2">
      <c r="R500">
        <v>5.8679362105186765</v>
      </c>
      <c r="S500">
        <v>822.22851762184268</v>
      </c>
      <c r="T500">
        <v>600</v>
      </c>
      <c r="V500" s="1">
        <f t="shared" si="109"/>
        <v>8.0464705095039779</v>
      </c>
      <c r="W500" s="1">
        <f t="shared" si="110"/>
        <v>0.3712607330461653</v>
      </c>
      <c r="X500" s="1">
        <f t="shared" si="96"/>
        <v>2.1785342989853014</v>
      </c>
      <c r="Y500" s="5">
        <f t="shared" si="111"/>
        <v>4.7460116918553785</v>
      </c>
      <c r="Z500" s="5"/>
      <c r="AA500" s="1">
        <f t="shared" si="97"/>
        <v>6.8806436958307833</v>
      </c>
      <c r="AB500" s="1">
        <f t="shared" si="98"/>
        <v>0.17258324715540693</v>
      </c>
      <c r="AC500" s="1">
        <f t="shared" si="99"/>
        <v>1.0127074853121067</v>
      </c>
      <c r="AD500" s="5">
        <f t="shared" si="100"/>
        <v>1.025576450807171</v>
      </c>
      <c r="AE500" s="5"/>
      <c r="AF500" s="1">
        <f t="shared" si="101"/>
        <v>8.4702922035082366</v>
      </c>
      <c r="AG500" s="1">
        <f t="shared" si="102"/>
        <v>0.44348743742726093</v>
      </c>
      <c r="AH500" s="1">
        <f t="shared" si="103"/>
        <v>2.6023559929895601</v>
      </c>
      <c r="AI500" s="5">
        <f t="shared" si="104"/>
        <v>6.7722567142486794</v>
      </c>
      <c r="AJ500" s="5"/>
      <c r="AK500" s="1">
        <f t="shared" si="105"/>
        <v>8.8152155644690122</v>
      </c>
      <c r="AL500" s="1">
        <f t="shared" si="106"/>
        <v>0.50226847194881497</v>
      </c>
      <c r="AM500" s="1">
        <f t="shared" si="107"/>
        <v>2.9472793539503357</v>
      </c>
      <c r="AN500" s="5">
        <f t="shared" si="108"/>
        <v>8.6864555902219074</v>
      </c>
      <c r="AO500" s="5"/>
    </row>
    <row r="501" spans="18:41" x14ac:dyDescent="0.2">
      <c r="R501">
        <v>6.892658636405935</v>
      </c>
      <c r="S501">
        <v>718.77315453899507</v>
      </c>
      <c r="T501">
        <v>600</v>
      </c>
      <c r="V501" s="1">
        <f t="shared" si="109"/>
        <v>9.5249588139057231</v>
      </c>
      <c r="W501" s="1">
        <f t="shared" si="110"/>
        <v>0.38189910691302686</v>
      </c>
      <c r="X501" s="1">
        <f t="shared" si="96"/>
        <v>2.6323001774997881</v>
      </c>
      <c r="Y501" s="5">
        <f t="shared" si="111"/>
        <v>6.929004224465416</v>
      </c>
      <c r="Z501" s="5"/>
      <c r="AA501" s="1">
        <f t="shared" si="97"/>
        <v>8.0131110781920025</v>
      </c>
      <c r="AB501" s="1">
        <f t="shared" si="98"/>
        <v>0.16255736732238771</v>
      </c>
      <c r="AC501" s="1">
        <f t="shared" si="99"/>
        <v>1.1204524417860675</v>
      </c>
      <c r="AD501" s="5">
        <f t="shared" si="100"/>
        <v>1.2554136743043609</v>
      </c>
      <c r="AE501" s="5"/>
      <c r="AF501" s="1">
        <f t="shared" si="101"/>
        <v>10.069368402486051</v>
      </c>
      <c r="AG501" s="1">
        <f t="shared" si="102"/>
        <v>0.46088308353198226</v>
      </c>
      <c r="AH501" s="1">
        <f t="shared" si="103"/>
        <v>3.1767097660801156</v>
      </c>
      <c r="AI501" s="5">
        <f t="shared" si="104"/>
        <v>10.091484937908783</v>
      </c>
      <c r="AJ501" s="5"/>
      <c r="AK501" s="1">
        <f t="shared" si="105"/>
        <v>10.503819602767967</v>
      </c>
      <c r="AL501" s="1">
        <f t="shared" si="106"/>
        <v>0.52391408843148701</v>
      </c>
      <c r="AM501" s="1">
        <f t="shared" si="107"/>
        <v>3.6111609663620321</v>
      </c>
      <c r="AN501" s="5">
        <f t="shared" si="108"/>
        <v>13.040483524976766</v>
      </c>
      <c r="AO501" s="5"/>
    </row>
    <row r="502" spans="18:41" x14ac:dyDescent="0.2">
      <c r="R502">
        <v>8.759432782780836</v>
      </c>
      <c r="S502">
        <v>672.13518019794651</v>
      </c>
      <c r="T502">
        <v>600</v>
      </c>
      <c r="V502" s="1">
        <f t="shared" si="109"/>
        <v>10.374323228122654</v>
      </c>
      <c r="W502" s="1">
        <f t="shared" si="110"/>
        <v>0.18436016182649925</v>
      </c>
      <c r="X502" s="1">
        <f t="shared" si="96"/>
        <v>1.6148904453418176</v>
      </c>
      <c r="Y502" s="5">
        <f t="shared" si="111"/>
        <v>2.6078711504562939</v>
      </c>
      <c r="Z502" s="5"/>
      <c r="AA502" s="1">
        <f t="shared" si="97"/>
        <v>8.6540736754973064</v>
      </c>
      <c r="AB502" s="1">
        <f t="shared" si="98"/>
        <v>1.2028074179716634E-2</v>
      </c>
      <c r="AC502" s="1">
        <f t="shared" si="99"/>
        <v>0.1053591072835296</v>
      </c>
      <c r="AD502" s="5">
        <f t="shared" si="100"/>
        <v>1.1100541487582299E-2</v>
      </c>
      <c r="AE502" s="5"/>
      <c r="AF502" s="1">
        <f t="shared" si="101"/>
        <v>10.990518406090123</v>
      </c>
      <c r="AG502" s="1">
        <f t="shared" si="102"/>
        <v>0.25470663211151323</v>
      </c>
      <c r="AH502" s="1">
        <f t="shared" si="103"/>
        <v>2.2310856233092871</v>
      </c>
      <c r="AI502" s="5">
        <f t="shared" si="104"/>
        <v>4.9777430585373903</v>
      </c>
      <c r="AJ502" s="5"/>
      <c r="AK502" s="1">
        <f t="shared" si="105"/>
        <v>11.4767616154045</v>
      </c>
      <c r="AL502" s="1">
        <f t="shared" si="106"/>
        <v>0.31021744215736768</v>
      </c>
      <c r="AM502" s="1">
        <f t="shared" si="107"/>
        <v>2.7173288326236644</v>
      </c>
      <c r="AN502" s="5">
        <f t="shared" si="108"/>
        <v>7.3838759846078865</v>
      </c>
      <c r="AO502" s="5"/>
    </row>
    <row r="503" spans="18:41" x14ac:dyDescent="0.2">
      <c r="R503">
        <v>9.9410888126088715</v>
      </c>
      <c r="S503">
        <v>553.8243771434652</v>
      </c>
      <c r="T503">
        <v>600</v>
      </c>
      <c r="V503" s="1">
        <f t="shared" si="109"/>
        <v>13.341126295928142</v>
      </c>
      <c r="W503" s="1">
        <f t="shared" si="110"/>
        <v>0.34201862063708771</v>
      </c>
      <c r="X503" s="1">
        <f t="shared" si="96"/>
        <v>3.4000374833192701</v>
      </c>
      <c r="Y503" s="5">
        <f t="shared" si="111"/>
        <v>11.560254887976036</v>
      </c>
      <c r="Z503" s="5"/>
      <c r="AA503" s="1">
        <f t="shared" si="97"/>
        <v>10.849683115511407</v>
      </c>
      <c r="AB503" s="1">
        <f t="shared" si="98"/>
        <v>9.13978659711914E-2</v>
      </c>
      <c r="AC503" s="1">
        <f t="shared" si="99"/>
        <v>0.90859430290253584</v>
      </c>
      <c r="AD503" s="5">
        <f t="shared" si="100"/>
        <v>0.82554360726694509</v>
      </c>
      <c r="AE503" s="5"/>
      <c r="AF503" s="1">
        <f t="shared" si="101"/>
        <v>14.21806911774336</v>
      </c>
      <c r="AG503" s="1">
        <f t="shared" si="102"/>
        <v>0.43023258173790191</v>
      </c>
      <c r="AH503" s="1">
        <f t="shared" si="103"/>
        <v>4.2769803051344883</v>
      </c>
      <c r="AI503" s="5">
        <f t="shared" si="104"/>
        <v>18.2925605305083</v>
      </c>
      <c r="AJ503" s="5"/>
      <c r="AK503" s="1">
        <f t="shared" si="105"/>
        <v>14.883434215632962</v>
      </c>
      <c r="AL503" s="1">
        <f t="shared" si="106"/>
        <v>0.49716338885891664</v>
      </c>
      <c r="AM503" s="1">
        <f t="shared" si="107"/>
        <v>4.9423454030240901</v>
      </c>
      <c r="AN503" s="5">
        <f t="shared" si="108"/>
        <v>24.426778082793355</v>
      </c>
      <c r="AO503" s="5"/>
    </row>
    <row r="504" spans="18:41" x14ac:dyDescent="0.2">
      <c r="R504">
        <v>10.662228092234933</v>
      </c>
      <c r="S504">
        <v>544.13751252671898</v>
      </c>
      <c r="T504">
        <v>600</v>
      </c>
      <c r="V504" s="1">
        <f t="shared" si="109"/>
        <v>13.655712043859575</v>
      </c>
      <c r="W504" s="1">
        <f t="shared" si="110"/>
        <v>0.28075594760580391</v>
      </c>
      <c r="X504" s="1">
        <f t="shared" si="96"/>
        <v>2.9934839516246416</v>
      </c>
      <c r="Y504" s="5">
        <f t="shared" si="111"/>
        <v>8.9609461686342797</v>
      </c>
      <c r="Z504" s="5"/>
      <c r="AA504" s="1">
        <f t="shared" si="97"/>
        <v>11.079218627346306</v>
      </c>
      <c r="AB504" s="1">
        <f t="shared" si="98"/>
        <v>3.9109136617988628E-2</v>
      </c>
      <c r="AC504" s="1">
        <f t="shared" si="99"/>
        <v>0.4169905351113723</v>
      </c>
      <c r="AD504" s="5">
        <f t="shared" si="100"/>
        <v>0.17388110637246862</v>
      </c>
      <c r="AE504" s="5"/>
      <c r="AF504" s="1">
        <f t="shared" si="101"/>
        <v>14.560974374266177</v>
      </c>
      <c r="AG504" s="1">
        <f t="shared" si="102"/>
        <v>0.36565962088830334</v>
      </c>
      <c r="AH504" s="1">
        <f t="shared" si="103"/>
        <v>3.8987462820312437</v>
      </c>
      <c r="AI504" s="5">
        <f t="shared" si="104"/>
        <v>15.200222571652446</v>
      </c>
      <c r="AJ504" s="5"/>
      <c r="AK504" s="1">
        <f t="shared" si="105"/>
        <v>15.244964383963143</v>
      </c>
      <c r="AL504" s="1">
        <f t="shared" si="106"/>
        <v>0.42981037847668224</v>
      </c>
      <c r="AM504" s="1">
        <f t="shared" si="107"/>
        <v>4.5827362917282102</v>
      </c>
      <c r="AN504" s="5">
        <f t="shared" si="108"/>
        <v>21.001471919522828</v>
      </c>
      <c r="AO504" s="5"/>
    </row>
    <row r="505" spans="18:41" x14ac:dyDescent="0.2">
      <c r="R505">
        <v>12.50128129991827</v>
      </c>
      <c r="S505">
        <v>467.17355892935183</v>
      </c>
      <c r="T505">
        <v>600</v>
      </c>
      <c r="V505" s="1">
        <f t="shared" si="109"/>
        <v>16.749619820921442</v>
      </c>
      <c r="W505" s="1">
        <f t="shared" si="110"/>
        <v>0.33983224751777613</v>
      </c>
      <c r="X505" s="1">
        <f t="shared" si="96"/>
        <v>4.2483385210031717</v>
      </c>
      <c r="Y505" s="5">
        <f t="shared" si="111"/>
        <v>18.048380189039417</v>
      </c>
      <c r="Z505" s="5"/>
      <c r="AA505" s="1">
        <f t="shared" si="97"/>
        <v>13.311273073750309</v>
      </c>
      <c r="AB505" s="1">
        <f t="shared" si="98"/>
        <v>6.4792700396025332E-2</v>
      </c>
      <c r="AC505" s="1">
        <f t="shared" si="99"/>
        <v>0.80999177383203858</v>
      </c>
      <c r="AD505" s="5">
        <f t="shared" si="100"/>
        <v>0.65608667367557238</v>
      </c>
      <c r="AE505" s="5"/>
      <c r="AF505" s="1">
        <f t="shared" si="101"/>
        <v>17.937424521236888</v>
      </c>
      <c r="AG505" s="1">
        <f t="shared" si="102"/>
        <v>0.43484688416331835</v>
      </c>
      <c r="AH505" s="1">
        <f t="shared" si="103"/>
        <v>5.436143221318618</v>
      </c>
      <c r="AI505" s="5">
        <f t="shared" si="104"/>
        <v>29.551653122688361</v>
      </c>
      <c r="AJ505" s="5"/>
      <c r="AK505" s="1">
        <f t="shared" si="105"/>
        <v>18.79851624899338</v>
      </c>
      <c r="AL505" s="1">
        <f t="shared" si="106"/>
        <v>0.50372716188030098</v>
      </c>
      <c r="AM505" s="1">
        <f t="shared" si="107"/>
        <v>6.2972349490751096</v>
      </c>
      <c r="AN505" s="5">
        <f t="shared" si="108"/>
        <v>39.655168003852999</v>
      </c>
      <c r="AO505" s="5"/>
    </row>
    <row r="506" spans="18:41" x14ac:dyDescent="0.2">
      <c r="R506">
        <v>15.6312264076853</v>
      </c>
      <c r="S506">
        <v>441.98629598983325</v>
      </c>
      <c r="T506">
        <v>600</v>
      </c>
      <c r="V506" s="1">
        <f t="shared" si="109"/>
        <v>18.063025882919234</v>
      </c>
      <c r="W506" s="1">
        <f t="shared" si="110"/>
        <v>0.15557317204735177</v>
      </c>
      <c r="X506" s="1">
        <f t="shared" si="96"/>
        <v>2.4317994752339338</v>
      </c>
      <c r="Y506" s="5">
        <f t="shared" si="111"/>
        <v>5.9136486877480356</v>
      </c>
      <c r="Z506" s="5"/>
      <c r="AA506" s="1">
        <f t="shared" si="97"/>
        <v>14.247397270819325</v>
      </c>
      <c r="AB506" s="1">
        <f t="shared" si="98"/>
        <v>8.8529786516661102E-2</v>
      </c>
      <c r="AC506" s="1">
        <f t="shared" si="99"/>
        <v>1.383829136865975</v>
      </c>
      <c r="AD506" s="5">
        <f t="shared" si="100"/>
        <v>1.9149830800392293</v>
      </c>
      <c r="AE506" s="5"/>
      <c r="AF506" s="1">
        <f t="shared" si="101"/>
        <v>19.372127405418432</v>
      </c>
      <c r="AG506" s="1">
        <f t="shared" si="102"/>
        <v>0.23932229629108742</v>
      </c>
      <c r="AH506" s="1">
        <f t="shared" si="103"/>
        <v>3.7409009977331316</v>
      </c>
      <c r="AI506" s="5">
        <f t="shared" si="104"/>
        <v>13.99434027484074</v>
      </c>
      <c r="AJ506" s="5"/>
      <c r="AK506" s="1">
        <f t="shared" si="105"/>
        <v>20.304410668711125</v>
      </c>
      <c r="AL506" s="1">
        <f t="shared" si="106"/>
        <v>0.29896465825152341</v>
      </c>
      <c r="AM506" s="1">
        <f t="shared" si="107"/>
        <v>4.6731842610258241</v>
      </c>
      <c r="AN506" s="5">
        <f t="shared" si="108"/>
        <v>21.838651137499479</v>
      </c>
      <c r="AO506" s="5"/>
    </row>
    <row r="507" spans="18:41" x14ac:dyDescent="0.2">
      <c r="R507">
        <v>15.073261155768421</v>
      </c>
      <c r="S507">
        <v>398.02817898461092</v>
      </c>
      <c r="T507">
        <v>600</v>
      </c>
      <c r="V507" s="1">
        <f t="shared" si="109"/>
        <v>20.873561949743031</v>
      </c>
      <c r="W507" s="1">
        <f t="shared" si="110"/>
        <v>0.38480729113851253</v>
      </c>
      <c r="X507" s="1">
        <f t="shared" si="96"/>
        <v>5.8003007939746105</v>
      </c>
      <c r="Y507" s="5">
        <f t="shared" si="111"/>
        <v>33.643489300582495</v>
      </c>
      <c r="Z507" s="5"/>
      <c r="AA507" s="1">
        <f t="shared" si="97"/>
        <v>16.233911769404429</v>
      </c>
      <c r="AB507" s="1">
        <f t="shared" si="98"/>
        <v>7.7000630563070702E-2</v>
      </c>
      <c r="AC507" s="1">
        <f t="shared" si="99"/>
        <v>1.1606506136360082</v>
      </c>
      <c r="AD507" s="5">
        <f t="shared" si="100"/>
        <v>1.3471098469336424</v>
      </c>
      <c r="AE507" s="5"/>
      <c r="AF507" s="1">
        <f t="shared" si="101"/>
        <v>22.442920027302243</v>
      </c>
      <c r="AG507" s="1">
        <f t="shared" si="102"/>
        <v>0.48892265551396691</v>
      </c>
      <c r="AH507" s="1">
        <f t="shared" si="103"/>
        <v>7.3696588715338223</v>
      </c>
      <c r="AI507" s="5">
        <f t="shared" si="104"/>
        <v>54.311871882777169</v>
      </c>
      <c r="AJ507" s="5"/>
      <c r="AK507" s="1">
        <f t="shared" si="105"/>
        <v>23.518102263357953</v>
      </c>
      <c r="AL507" s="1">
        <f t="shared" si="106"/>
        <v>0.56025308792303097</v>
      </c>
      <c r="AM507" s="1">
        <f t="shared" si="107"/>
        <v>8.4448411075895322</v>
      </c>
      <c r="AN507" s="5">
        <f t="shared" si="108"/>
        <v>71.315341332434002</v>
      </c>
      <c r="AO507" s="5"/>
    </row>
    <row r="508" spans="18:41" x14ac:dyDescent="0.2">
      <c r="R508">
        <v>16.64071449735679</v>
      </c>
      <c r="S508">
        <v>384.83034718359943</v>
      </c>
      <c r="T508">
        <v>600</v>
      </c>
      <c r="V508" s="1">
        <f t="shared" si="109"/>
        <v>21.880207580018748</v>
      </c>
      <c r="W508" s="1">
        <f t="shared" si="110"/>
        <v>0.31485986274773237</v>
      </c>
      <c r="X508" s="1">
        <f t="shared" si="96"/>
        <v>5.2394930826619586</v>
      </c>
      <c r="Y508" s="5">
        <f t="shared" si="111"/>
        <v>27.452287763262515</v>
      </c>
      <c r="Z508" s="5"/>
      <c r="AA508" s="1">
        <f t="shared" si="97"/>
        <v>16.941036488169889</v>
      </c>
      <c r="AB508" s="1">
        <f t="shared" si="98"/>
        <v>1.8047421633296007E-2</v>
      </c>
      <c r="AC508" s="1">
        <f t="shared" si="99"/>
        <v>0.3003219908130994</v>
      </c>
      <c r="AD508" s="5">
        <f t="shared" si="100"/>
        <v>9.0193298165943361E-2</v>
      </c>
      <c r="AE508" s="5"/>
      <c r="AF508" s="1">
        <f t="shared" si="101"/>
        <v>23.542653252972713</v>
      </c>
      <c r="AG508" s="1">
        <f t="shared" si="102"/>
        <v>0.41476216401118032</v>
      </c>
      <c r="AH508" s="1">
        <f t="shared" si="103"/>
        <v>6.9019387556159231</v>
      </c>
      <c r="AI508" s="5">
        <f t="shared" si="104"/>
        <v>47.636758586273075</v>
      </c>
      <c r="AJ508" s="5"/>
      <c r="AK508" s="1">
        <f t="shared" si="105"/>
        <v>24.665651214127898</v>
      </c>
      <c r="AL508" s="1">
        <f t="shared" si="106"/>
        <v>0.48224712454779445</v>
      </c>
      <c r="AM508" s="1">
        <f t="shared" si="107"/>
        <v>8.0249367167711085</v>
      </c>
      <c r="AN508" s="5">
        <f t="shared" si="108"/>
        <v>64.399609308181056</v>
      </c>
      <c r="AO508" s="5"/>
    </row>
    <row r="509" spans="18:41" x14ac:dyDescent="0.2">
      <c r="R509">
        <v>16.960565769972323</v>
      </c>
      <c r="S509">
        <v>360.43769422123563</v>
      </c>
      <c r="T509">
        <v>600</v>
      </c>
      <c r="V509" s="1">
        <f t="shared" si="109"/>
        <v>23.994589654588257</v>
      </c>
      <c r="W509" s="1">
        <f t="shared" si="110"/>
        <v>0.41472813938018838</v>
      </c>
      <c r="X509" s="1">
        <f t="shared" si="96"/>
        <v>7.0340238846159338</v>
      </c>
      <c r="Y509" s="5">
        <f t="shared" si="111"/>
        <v>49.477492009347429</v>
      </c>
      <c r="Z509" s="5"/>
      <c r="AA509" s="1">
        <f t="shared" si="97"/>
        <v>18.420660270070279</v>
      </c>
      <c r="AB509" s="1">
        <f t="shared" si="98"/>
        <v>8.6087605796910771E-2</v>
      </c>
      <c r="AC509" s="1">
        <f t="shared" si="99"/>
        <v>1.4600945000979557</v>
      </c>
      <c r="AD509" s="5">
        <f t="shared" si="100"/>
        <v>2.1318759492162993</v>
      </c>
      <c r="AE509" s="5"/>
      <c r="AF509" s="1">
        <f t="shared" si="101"/>
        <v>25.851772601322313</v>
      </c>
      <c r="AG509" s="1">
        <f t="shared" si="102"/>
        <v>0.52422819804109044</v>
      </c>
      <c r="AH509" s="1">
        <f t="shared" si="103"/>
        <v>8.8912068313499901</v>
      </c>
      <c r="AI509" s="5">
        <f t="shared" si="104"/>
        <v>79.053558917844725</v>
      </c>
      <c r="AJ509" s="5"/>
      <c r="AK509" s="1">
        <f t="shared" si="105"/>
        <v>27.069085974931639</v>
      </c>
      <c r="AL509" s="1">
        <f t="shared" si="106"/>
        <v>0.59600135644389007</v>
      </c>
      <c r="AM509" s="1">
        <f t="shared" si="107"/>
        <v>10.108520204959316</v>
      </c>
      <c r="AN509" s="5">
        <f t="shared" si="108"/>
        <v>102.18218073407073</v>
      </c>
      <c r="AO509" s="5"/>
    </row>
    <row r="510" spans="18:41" x14ac:dyDescent="0.2">
      <c r="R510">
        <v>20.375851769210826</v>
      </c>
      <c r="S510">
        <v>330.80483546056882</v>
      </c>
      <c r="T510">
        <v>600</v>
      </c>
      <c r="V510" s="1">
        <f t="shared" si="109"/>
        <v>27.120147309155794</v>
      </c>
      <c r="W510" s="1">
        <f t="shared" si="110"/>
        <v>0.330994532956704</v>
      </c>
      <c r="X510" s="1">
        <f t="shared" si="96"/>
        <v>6.744295539944968</v>
      </c>
      <c r="Y510" s="5">
        <f t="shared" si="111"/>
        <v>45.48552233012159</v>
      </c>
      <c r="Z510" s="5"/>
      <c r="AA510" s="1">
        <f t="shared" si="97"/>
        <v>20.597870146242538</v>
      </c>
      <c r="AB510" s="1">
        <f t="shared" si="98"/>
        <v>1.0896151952145447E-2</v>
      </c>
      <c r="AC510" s="1">
        <f t="shared" si="99"/>
        <v>0.22201837703171279</v>
      </c>
      <c r="AD510" s="5">
        <f t="shared" si="100"/>
        <v>4.9292159739795775E-2</v>
      </c>
      <c r="AE510" s="5"/>
      <c r="AF510" s="1">
        <f t="shared" si="101"/>
        <v>29.262122730031948</v>
      </c>
      <c r="AG510" s="1">
        <f t="shared" si="102"/>
        <v>0.43611776633793675</v>
      </c>
      <c r="AH510" s="1">
        <f t="shared" si="103"/>
        <v>8.8862709608211219</v>
      </c>
      <c r="AI510" s="5">
        <f t="shared" si="104"/>
        <v>78.965811589132741</v>
      </c>
      <c r="AJ510" s="5"/>
      <c r="AK510" s="1">
        <f t="shared" si="105"/>
        <v>30.603104288981534</v>
      </c>
      <c r="AL510" s="1">
        <f t="shared" si="106"/>
        <v>0.50193006091773407</v>
      </c>
      <c r="AM510" s="1">
        <f t="shared" si="107"/>
        <v>10.227252519770708</v>
      </c>
      <c r="AN510" s="5">
        <f t="shared" si="108"/>
        <v>104.5966941031563</v>
      </c>
      <c r="AO510" s="5"/>
    </row>
    <row r="511" spans="18:41" x14ac:dyDescent="0.2">
      <c r="R511">
        <v>20.41282872037867</v>
      </c>
      <c r="S511">
        <v>317.85947042505626</v>
      </c>
      <c r="T511">
        <v>600</v>
      </c>
      <c r="V511" s="1">
        <f t="shared" si="109"/>
        <v>28.728389441199898</v>
      </c>
      <c r="W511" s="1">
        <f t="shared" si="110"/>
        <v>0.40736934771414518</v>
      </c>
      <c r="X511" s="1">
        <f t="shared" si="96"/>
        <v>8.3155607208212281</v>
      </c>
      <c r="Y511" s="5">
        <f t="shared" si="111"/>
        <v>69.148550101664867</v>
      </c>
      <c r="Z511" s="5"/>
      <c r="AA511" s="1">
        <f t="shared" si="97"/>
        <v>21.715178332255931</v>
      </c>
      <c r="AB511" s="1">
        <f t="shared" si="98"/>
        <v>6.3800545711584361E-2</v>
      </c>
      <c r="AC511" s="1">
        <f t="shared" si="99"/>
        <v>1.3023496118772613</v>
      </c>
      <c r="AD511" s="5">
        <f t="shared" si="100"/>
        <v>1.696114511556853</v>
      </c>
      <c r="AE511" s="5"/>
      <c r="AF511" s="1">
        <f t="shared" si="101"/>
        <v>31.015018629153193</v>
      </c>
      <c r="AG511" s="1">
        <f t="shared" si="102"/>
        <v>0.51938856951217516</v>
      </c>
      <c r="AH511" s="1">
        <f t="shared" si="103"/>
        <v>10.602189908774523</v>
      </c>
      <c r="AI511" s="5">
        <f t="shared" si="104"/>
        <v>112.40643086172034</v>
      </c>
      <c r="AJ511" s="5"/>
      <c r="AK511" s="1">
        <f t="shared" si="105"/>
        <v>32.412121435847709</v>
      </c>
      <c r="AL511" s="1">
        <f t="shared" si="106"/>
        <v>0.58783096061007101</v>
      </c>
      <c r="AM511" s="1">
        <f t="shared" si="107"/>
        <v>11.999292715469039</v>
      </c>
      <c r="AN511" s="5">
        <f t="shared" si="108"/>
        <v>143.98302567150836</v>
      </c>
      <c r="AO511" s="5"/>
    </row>
    <row r="512" spans="18:41" x14ac:dyDescent="0.2">
      <c r="R512">
        <v>23.08811493521517</v>
      </c>
      <c r="S512">
        <v>309.6615932262917</v>
      </c>
      <c r="T512">
        <v>600</v>
      </c>
      <c r="V512" s="1">
        <f t="shared" si="109"/>
        <v>29.838988935173894</v>
      </c>
      <c r="W512" s="1">
        <f t="shared" si="110"/>
        <v>0.29239606693320586</v>
      </c>
      <c r="X512" s="1">
        <f t="shared" si="96"/>
        <v>6.7508739999587242</v>
      </c>
      <c r="Y512" s="5">
        <f t="shared" si="111"/>
        <v>45.574299763318706</v>
      </c>
      <c r="Z512" s="5"/>
      <c r="AA512" s="1">
        <f t="shared" si="97"/>
        <v>22.486061046066904</v>
      </c>
      <c r="AB512" s="1">
        <f t="shared" si="98"/>
        <v>2.6076355338563503E-2</v>
      </c>
      <c r="AC512" s="1">
        <f t="shared" si="99"/>
        <v>0.60205388914826585</v>
      </c>
      <c r="AD512" s="5">
        <f t="shared" si="100"/>
        <v>0.36246888543855238</v>
      </c>
      <c r="AE512" s="5"/>
      <c r="AF512" s="1">
        <f t="shared" si="101"/>
        <v>32.224641644468882</v>
      </c>
      <c r="AG512" s="1">
        <f t="shared" si="102"/>
        <v>0.39572423885148872</v>
      </c>
      <c r="AH512" s="1">
        <f t="shared" si="103"/>
        <v>9.1365267092537117</v>
      </c>
      <c r="AI512" s="5">
        <f t="shared" si="104"/>
        <v>83.476120308906459</v>
      </c>
      <c r="AJ512" s="5"/>
      <c r="AK512" s="1">
        <f t="shared" si="105"/>
        <v>33.657483393546251</v>
      </c>
      <c r="AL512" s="1">
        <f t="shared" si="106"/>
        <v>0.45778395022670909</v>
      </c>
      <c r="AM512" s="1">
        <f t="shared" si="107"/>
        <v>10.569368458331081</v>
      </c>
      <c r="AN512" s="5">
        <f t="shared" si="108"/>
        <v>111.71154960796392</v>
      </c>
      <c r="AO512" s="5"/>
    </row>
    <row r="513" spans="18:41" x14ac:dyDescent="0.2">
      <c r="R513">
        <v>22.663760185759362</v>
      </c>
      <c r="S513">
        <v>300.84864631700896</v>
      </c>
      <c r="T513">
        <v>600</v>
      </c>
      <c r="V513" s="1">
        <f t="shared" si="109"/>
        <v>31.122635082837121</v>
      </c>
      <c r="W513" s="1">
        <f t="shared" si="110"/>
        <v>0.37323351587495368</v>
      </c>
      <c r="X513" s="1">
        <f t="shared" si="96"/>
        <v>8.4588748970777594</v>
      </c>
      <c r="Y513" s="5">
        <f t="shared" si="111"/>
        <v>71.552564524412276</v>
      </c>
      <c r="Z513" s="5"/>
      <c r="AA513" s="1">
        <f t="shared" si="97"/>
        <v>23.376641761624967</v>
      </c>
      <c r="AB513" s="1">
        <f t="shared" si="98"/>
        <v>3.1454691102562063E-2</v>
      </c>
      <c r="AC513" s="1">
        <f t="shared" si="99"/>
        <v>0.7128815758656053</v>
      </c>
      <c r="AD513" s="5">
        <f t="shared" si="100"/>
        <v>0.50820014120862878</v>
      </c>
      <c r="AE513" s="5"/>
      <c r="AF513" s="1">
        <f t="shared" si="101"/>
        <v>33.62178633034582</v>
      </c>
      <c r="AG513" s="1">
        <f t="shared" si="102"/>
        <v>0.48350432826552187</v>
      </c>
      <c r="AH513" s="1">
        <f t="shared" si="103"/>
        <v>10.958026144586459</v>
      </c>
      <c r="AI513" s="5">
        <f t="shared" si="104"/>
        <v>120.07833698544037</v>
      </c>
      <c r="AJ513" s="5"/>
      <c r="AK513" s="1">
        <f t="shared" si="105"/>
        <v>35.092852356434712</v>
      </c>
      <c r="AL513" s="1">
        <f t="shared" si="106"/>
        <v>0.54841262300706373</v>
      </c>
      <c r="AM513" s="1">
        <f t="shared" si="107"/>
        <v>12.42909217067535</v>
      </c>
      <c r="AN513" s="5">
        <f t="shared" si="108"/>
        <v>154.4823321871433</v>
      </c>
      <c r="AO513" s="5"/>
    </row>
    <row r="514" spans="18:41" x14ac:dyDescent="0.2">
      <c r="R514">
        <v>24.639267403287555</v>
      </c>
      <c r="S514">
        <v>274.4033976259135</v>
      </c>
      <c r="T514">
        <v>600</v>
      </c>
      <c r="V514" s="1">
        <f t="shared" si="109"/>
        <v>35.646011982058653</v>
      </c>
      <c r="W514" s="1">
        <f t="shared" si="110"/>
        <v>0.44671557796813782</v>
      </c>
      <c r="X514" s="1">
        <f t="shared" si="96"/>
        <v>11.006744578771098</v>
      </c>
      <c r="Y514" s="5">
        <f t="shared" si="111"/>
        <v>121.14842622230695</v>
      </c>
      <c r="Z514" s="5"/>
      <c r="AA514" s="1">
        <f t="shared" si="97"/>
        <v>26.514999942326185</v>
      </c>
      <c r="AB514" s="1">
        <f t="shared" si="98"/>
        <v>7.6127772321199605E-2</v>
      </c>
      <c r="AC514" s="1">
        <f t="shared" si="99"/>
        <v>1.8757325390386299</v>
      </c>
      <c r="AD514" s="5">
        <f t="shared" si="100"/>
        <v>3.5183725580083052</v>
      </c>
      <c r="AE514" s="5"/>
      <c r="AF514" s="1">
        <f t="shared" si="101"/>
        <v>38.536156837938876</v>
      </c>
      <c r="AG514" s="1">
        <f t="shared" si="102"/>
        <v>0.56401390541331986</v>
      </c>
      <c r="AH514" s="1">
        <f t="shared" si="103"/>
        <v>13.896889434651321</v>
      </c>
      <c r="AI514" s="5">
        <f t="shared" si="104"/>
        <v>193.12353595892353</v>
      </c>
      <c r="AJ514" s="5"/>
      <c r="AK514" s="1">
        <f t="shared" si="105"/>
        <v>40.115546127518371</v>
      </c>
      <c r="AL514" s="1">
        <f t="shared" si="106"/>
        <v>0.6281144025477744</v>
      </c>
      <c r="AM514" s="1">
        <f t="shared" si="107"/>
        <v>15.476278724230816</v>
      </c>
      <c r="AN514" s="5">
        <f t="shared" si="108"/>
        <v>239.51520315007943</v>
      </c>
      <c r="AO514" s="5"/>
    </row>
    <row r="515" spans="18:41" x14ac:dyDescent="0.2">
      <c r="R515">
        <v>27.742641257993522</v>
      </c>
      <c r="S515">
        <v>264.2488270985761</v>
      </c>
      <c r="T515">
        <v>600</v>
      </c>
      <c r="V515" s="1">
        <f t="shared" si="109"/>
        <v>37.709814483387923</v>
      </c>
      <c r="W515" s="1">
        <f t="shared" si="110"/>
        <v>0.35927268541968932</v>
      </c>
      <c r="X515" s="1">
        <f t="shared" si="96"/>
        <v>9.9671732253944008</v>
      </c>
      <c r="Y515" s="5">
        <f t="shared" si="111"/>
        <v>99.344542105019016</v>
      </c>
      <c r="Z515" s="5"/>
      <c r="AA515" s="1">
        <f t="shared" si="97"/>
        <v>27.948745769625642</v>
      </c>
      <c r="AB515" s="1">
        <f t="shared" si="98"/>
        <v>7.4291596721251067E-3</v>
      </c>
      <c r="AC515" s="1">
        <f t="shared" si="99"/>
        <v>0.20610451163211962</v>
      </c>
      <c r="AD515" s="5">
        <f t="shared" si="100"/>
        <v>4.2479069715114531E-2</v>
      </c>
      <c r="AE515" s="5"/>
      <c r="AF515" s="1">
        <f t="shared" si="101"/>
        <v>40.773349771852025</v>
      </c>
      <c r="AG515" s="1">
        <f t="shared" si="102"/>
        <v>0.46969963647941954</v>
      </c>
      <c r="AH515" s="1">
        <f t="shared" si="103"/>
        <v>13.030708513858503</v>
      </c>
      <c r="AI515" s="5">
        <f t="shared" si="104"/>
        <v>169.79936437314447</v>
      </c>
      <c r="AJ515" s="5"/>
      <c r="AK515" s="1">
        <f t="shared" si="105"/>
        <v>42.388581051546041</v>
      </c>
      <c r="AL515" s="1">
        <f t="shared" si="106"/>
        <v>0.52792160837723279</v>
      </c>
      <c r="AM515" s="1">
        <f t="shared" si="107"/>
        <v>14.645939793552518</v>
      </c>
      <c r="AN515" s="5">
        <f t="shared" si="108"/>
        <v>214.50355243636517</v>
      </c>
      <c r="AO515" s="5"/>
    </row>
    <row r="516" spans="18:41" x14ac:dyDescent="0.2">
      <c r="R516">
        <v>31.315675636378501</v>
      </c>
      <c r="S516">
        <v>259.07131331266851</v>
      </c>
      <c r="T516">
        <v>600</v>
      </c>
      <c r="V516" s="1">
        <f t="shared" si="109"/>
        <v>38.846382234521982</v>
      </c>
      <c r="W516" s="1">
        <f t="shared" si="110"/>
        <v>0.2404772193193648</v>
      </c>
      <c r="X516" s="1">
        <f t="shared" si="96"/>
        <v>7.5307065981434818</v>
      </c>
      <c r="Y516" s="5">
        <f t="shared" si="111"/>
        <v>56.71154186732177</v>
      </c>
      <c r="Z516" s="5"/>
      <c r="AA516" s="1">
        <f t="shared" si="97"/>
        <v>28.739235466748639</v>
      </c>
      <c r="AB516" s="1">
        <f t="shared" si="98"/>
        <v>8.2273178440923911E-2</v>
      </c>
      <c r="AC516" s="1">
        <f t="shared" si="99"/>
        <v>2.576440169629862</v>
      </c>
      <c r="AD516" s="5">
        <f t="shared" si="100"/>
        <v>6.6380439476823518</v>
      </c>
      <c r="AE516" s="5"/>
      <c r="AF516" s="1">
        <f t="shared" si="101"/>
        <v>42.003995264186273</v>
      </c>
      <c r="AG516" s="1">
        <f t="shared" si="102"/>
        <v>0.34130892629988363</v>
      </c>
      <c r="AH516" s="1">
        <f t="shared" si="103"/>
        <v>10.688319627807772</v>
      </c>
      <c r="AI516" s="5">
        <f t="shared" si="104"/>
        <v>114.24017646618087</v>
      </c>
      <c r="AJ516" s="5"/>
      <c r="AK516" s="1">
        <f t="shared" si="105"/>
        <v>43.635366260187851</v>
      </c>
      <c r="AL516" s="1">
        <f t="shared" si="106"/>
        <v>0.39340331554264563</v>
      </c>
      <c r="AM516" s="1">
        <f t="shared" si="107"/>
        <v>12.31969062380935</v>
      </c>
      <c r="AN516" s="5">
        <f t="shared" si="108"/>
        <v>151.77477706637603</v>
      </c>
      <c r="AO516" s="5"/>
    </row>
    <row r="517" spans="18:41" x14ac:dyDescent="0.2">
      <c r="R517">
        <v>29.689983695487825</v>
      </c>
      <c r="S517">
        <v>233.05512203403114</v>
      </c>
      <c r="T517">
        <v>600</v>
      </c>
      <c r="V517" s="1">
        <f t="shared" si="109"/>
        <v>45.619903132169135</v>
      </c>
      <c r="W517" s="1">
        <f t="shared" si="110"/>
        <v>0.53654187217025251</v>
      </c>
      <c r="X517" s="1">
        <f t="shared" si="96"/>
        <v>15.92991943668131</v>
      </c>
      <c r="Y517" s="5">
        <f t="shared" si="111"/>
        <v>253.76233325915697</v>
      </c>
      <c r="Z517" s="5"/>
      <c r="AA517" s="1">
        <f t="shared" si="97"/>
        <v>33.46960607676148</v>
      </c>
      <c r="AB517" s="1">
        <f t="shared" si="98"/>
        <v>0.12730294566810649</v>
      </c>
      <c r="AC517" s="1">
        <f t="shared" si="99"/>
        <v>3.7796223812736542</v>
      </c>
      <c r="AD517" s="5">
        <f t="shared" si="100"/>
        <v>14.285545345024728</v>
      </c>
      <c r="AE517" s="5"/>
      <c r="AF517" s="1">
        <f t="shared" si="101"/>
        <v>49.316535587441905</v>
      </c>
      <c r="AG517" s="1">
        <f t="shared" si="102"/>
        <v>0.66104960155087089</v>
      </c>
      <c r="AH517" s="1">
        <f t="shared" si="103"/>
        <v>19.62655189195408</v>
      </c>
      <c r="AI517" s="5">
        <f t="shared" si="104"/>
        <v>385.20153916756624</v>
      </c>
      <c r="AJ517" s="5"/>
      <c r="AK517" s="1">
        <f t="shared" si="105"/>
        <v>50.992090678887863</v>
      </c>
      <c r="AL517" s="1">
        <f t="shared" si="106"/>
        <v>0.71748463057045908</v>
      </c>
      <c r="AM517" s="1">
        <f t="shared" si="107"/>
        <v>21.302106983400037</v>
      </c>
      <c r="AN517" s="5">
        <f t="shared" si="108"/>
        <v>453.77976193222065</v>
      </c>
      <c r="AO517" s="5"/>
    </row>
    <row r="518" spans="18:41" x14ac:dyDescent="0.2">
      <c r="R518">
        <v>32.106665107793397</v>
      </c>
      <c r="S518">
        <v>229.42357528982305</v>
      </c>
      <c r="T518">
        <v>600</v>
      </c>
      <c r="V518" s="1">
        <f t="shared" si="109"/>
        <v>46.73436113030693</v>
      </c>
      <c r="W518" s="1">
        <f t="shared" si="110"/>
        <v>0.45559686667560145</v>
      </c>
      <c r="X518" s="1">
        <f t="shared" si="96"/>
        <v>14.627696022513533</v>
      </c>
      <c r="Y518" s="5">
        <f t="shared" si="111"/>
        <v>213.96949092705822</v>
      </c>
      <c r="Z518" s="5"/>
      <c r="AA518" s="1">
        <f t="shared" si="97"/>
        <v>34.251822108638471</v>
      </c>
      <c r="AB518" s="1">
        <f t="shared" si="98"/>
        <v>6.6813448037752465E-2</v>
      </c>
      <c r="AC518" s="1">
        <f t="shared" si="99"/>
        <v>2.1451570008450744</v>
      </c>
      <c r="AD518" s="5">
        <f t="shared" si="100"/>
        <v>4.6016985582746344</v>
      </c>
      <c r="AE518" s="5"/>
      <c r="AF518" s="1">
        <f t="shared" si="101"/>
        <v>50.516043040132445</v>
      </c>
      <c r="AG518" s="1">
        <f t="shared" si="102"/>
        <v>0.57338181559910606</v>
      </c>
      <c r="AH518" s="1">
        <f t="shared" si="103"/>
        <v>18.409377932339048</v>
      </c>
      <c r="AI518" s="5">
        <f t="shared" si="104"/>
        <v>338.90519585569194</v>
      </c>
      <c r="AJ518" s="5"/>
      <c r="AK518" s="1">
        <f t="shared" si="105"/>
        <v>52.19051264198557</v>
      </c>
      <c r="AL518" s="1">
        <f t="shared" si="106"/>
        <v>0.625535148753806</v>
      </c>
      <c r="AM518" s="1">
        <f t="shared" si="107"/>
        <v>20.083847534192174</v>
      </c>
      <c r="AN518" s="5">
        <f t="shared" si="108"/>
        <v>403.36093177667703</v>
      </c>
      <c r="AO518" s="5"/>
    </row>
    <row r="519" spans="18:41" x14ac:dyDescent="0.2">
      <c r="R519">
        <v>37.193926726569529</v>
      </c>
      <c r="S519">
        <v>223.6440670734672</v>
      </c>
      <c r="T519">
        <v>600</v>
      </c>
      <c r="V519" s="1">
        <f t="shared" si="109"/>
        <v>48.611055714002525</v>
      </c>
      <c r="W519" s="1">
        <f t="shared" si="110"/>
        <v>0.30696218421264876</v>
      </c>
      <c r="X519" s="1">
        <f t="shared" si="96"/>
        <v>11.417128987432996</v>
      </c>
      <c r="Y519" s="5">
        <f t="shared" si="111"/>
        <v>130.35083431568279</v>
      </c>
      <c r="Z519" s="5"/>
      <c r="AA519" s="1">
        <f t="shared" si="97"/>
        <v>35.571972982695691</v>
      </c>
      <c r="AB519" s="1">
        <f t="shared" si="98"/>
        <v>4.3608026541472798E-2</v>
      </c>
      <c r="AC519" s="1">
        <f t="shared" si="99"/>
        <v>1.6219537438738385</v>
      </c>
      <c r="AD519" s="5">
        <f t="shared" si="100"/>
        <v>2.6307339472663611</v>
      </c>
      <c r="AE519" s="5"/>
      <c r="AF519" s="1">
        <f t="shared" si="101"/>
        <v>52.533600381366163</v>
      </c>
      <c r="AG519" s="1">
        <f t="shared" si="102"/>
        <v>0.41242415106009012</v>
      </c>
      <c r="AH519" s="1">
        <f t="shared" si="103"/>
        <v>15.339673654796634</v>
      </c>
      <c r="AI519" s="5">
        <f t="shared" si="104"/>
        <v>235.30558783566192</v>
      </c>
      <c r="AJ519" s="5"/>
      <c r="AK519" s="1">
        <f t="shared" si="105"/>
        <v>54.201042220742906</v>
      </c>
      <c r="AL519" s="1">
        <f t="shared" si="106"/>
        <v>0.45725517553445955</v>
      </c>
      <c r="AM519" s="1">
        <f t="shared" si="107"/>
        <v>17.007115494173377</v>
      </c>
      <c r="AN519" s="5">
        <f t="shared" si="108"/>
        <v>289.24197743215211</v>
      </c>
      <c r="AO519" s="5"/>
    </row>
    <row r="520" spans="18:41" x14ac:dyDescent="0.2">
      <c r="R520">
        <v>37.982527018741592</v>
      </c>
      <c r="S520">
        <v>218.92239236971409</v>
      </c>
      <c r="T520">
        <v>600</v>
      </c>
      <c r="V520" s="1">
        <f t="shared" si="109"/>
        <v>50.246154250918082</v>
      </c>
      <c r="W520" s="1">
        <f t="shared" si="110"/>
        <v>0.32287549551732797</v>
      </c>
      <c r="X520" s="1">
        <f t="shared" si="96"/>
        <v>12.263627232176489</v>
      </c>
      <c r="Y520" s="5">
        <f t="shared" si="111"/>
        <v>150.39655288978076</v>
      </c>
      <c r="Z520" s="5"/>
      <c r="AA520" s="1">
        <f t="shared" si="97"/>
        <v>36.725351949318188</v>
      </c>
      <c r="AB520" s="1">
        <f t="shared" si="98"/>
        <v>3.309877378098304E-2</v>
      </c>
      <c r="AC520" s="1">
        <f t="shared" si="99"/>
        <v>1.2571750694234041</v>
      </c>
      <c r="AD520" s="5">
        <f t="shared" si="100"/>
        <v>1.5804891551797409</v>
      </c>
      <c r="AE520" s="5"/>
      <c r="AF520" s="1">
        <f t="shared" si="101"/>
        <v>54.289010109721552</v>
      </c>
      <c r="AG520" s="1">
        <f t="shared" si="102"/>
        <v>0.42931538185792395</v>
      </c>
      <c r="AH520" s="1">
        <f t="shared" si="103"/>
        <v>16.30648309097996</v>
      </c>
      <c r="AI520" s="5">
        <f t="shared" si="104"/>
        <v>265.90139079641534</v>
      </c>
      <c r="AJ520" s="5"/>
      <c r="AK520" s="1">
        <f t="shared" si="105"/>
        <v>55.945080258871577</v>
      </c>
      <c r="AL520" s="1">
        <f t="shared" si="106"/>
        <v>0.4729162235905679</v>
      </c>
      <c r="AM520" s="1">
        <f t="shared" si="107"/>
        <v>17.962553240129985</v>
      </c>
      <c r="AN520" s="5">
        <f t="shared" si="108"/>
        <v>322.6533189045042</v>
      </c>
      <c r="AO520" s="5"/>
    </row>
    <row r="521" spans="18:41" x14ac:dyDescent="0.2">
      <c r="R521">
        <v>37.976170905053401</v>
      </c>
      <c r="S521">
        <v>199.14683590338606</v>
      </c>
      <c r="T521">
        <v>600</v>
      </c>
      <c r="V521" s="1">
        <f t="shared" si="109"/>
        <v>58.293018682521094</v>
      </c>
      <c r="W521" s="1">
        <f t="shared" si="110"/>
        <v>0.53498937078893805</v>
      </c>
      <c r="X521" s="1">
        <f t="shared" si="96"/>
        <v>20.316847777467693</v>
      </c>
      <c r="Y521" s="5">
        <f t="shared" si="111"/>
        <v>412.77430361279391</v>
      </c>
      <c r="Z521" s="5"/>
      <c r="AA521" s="1">
        <f t="shared" si="97"/>
        <v>42.449502553252735</v>
      </c>
      <c r="AB521" s="1">
        <f t="shared" si="98"/>
        <v>0.11779311977985854</v>
      </c>
      <c r="AC521" s="1">
        <f t="shared" si="99"/>
        <v>4.4733316481993342</v>
      </c>
      <c r="AD521" s="5">
        <f t="shared" si="100"/>
        <v>20.01069603478177</v>
      </c>
      <c r="AE521" s="5"/>
      <c r="AF521" s="1">
        <f t="shared" si="101"/>
        <v>62.895184068709668</v>
      </c>
      <c r="AG521" s="1">
        <f t="shared" si="102"/>
        <v>0.65617497946166947</v>
      </c>
      <c r="AH521" s="1">
        <f t="shared" si="103"/>
        <v>24.919013163656267</v>
      </c>
      <c r="AI521" s="5">
        <f t="shared" si="104"/>
        <v>620.95721705047436</v>
      </c>
      <c r="AJ521" s="5"/>
      <c r="AK521" s="1">
        <f t="shared" si="105"/>
        <v>64.426561031214206</v>
      </c>
      <c r="AL521" s="1">
        <f t="shared" si="106"/>
        <v>0.69649966007081332</v>
      </c>
      <c r="AM521" s="1">
        <f t="shared" si="107"/>
        <v>26.450390126160805</v>
      </c>
      <c r="AN521" s="5">
        <f t="shared" si="108"/>
        <v>699.62313782610499</v>
      </c>
      <c r="AO521" s="5"/>
    </row>
    <row r="522" spans="18:41" x14ac:dyDescent="0.2">
      <c r="R522">
        <v>40.174167029989867</v>
      </c>
      <c r="S522">
        <v>196.51587745579249</v>
      </c>
      <c r="T522">
        <v>600</v>
      </c>
      <c r="V522" s="1">
        <f t="shared" si="109"/>
        <v>59.536398761253793</v>
      </c>
      <c r="W522" s="1">
        <f t="shared" si="110"/>
        <v>0.48195726663878535</v>
      </c>
      <c r="X522" s="1">
        <f t="shared" si="96"/>
        <v>19.362231731263925</v>
      </c>
      <c r="Y522" s="5">
        <f t="shared" si="111"/>
        <v>374.8960176151636</v>
      </c>
      <c r="Z522" s="5"/>
      <c r="AA522" s="1">
        <f t="shared" si="97"/>
        <v>43.341658550547571</v>
      </c>
      <c r="AB522" s="1">
        <f t="shared" si="98"/>
        <v>7.8843987435836135E-2</v>
      </c>
      <c r="AC522" s="1">
        <f t="shared" si="99"/>
        <v>3.1674915205577037</v>
      </c>
      <c r="AD522" s="5">
        <f t="shared" si="100"/>
        <v>10.033002532804954</v>
      </c>
      <c r="AE522" s="5"/>
      <c r="AF522" s="1">
        <f t="shared" si="101"/>
        <v>64.22015906995253</v>
      </c>
      <c r="AG522" s="1">
        <f t="shared" si="102"/>
        <v>0.59854363681050105</v>
      </c>
      <c r="AH522" s="1">
        <f t="shared" si="103"/>
        <v>24.045992039962663</v>
      </c>
      <c r="AI522" s="5">
        <f t="shared" si="104"/>
        <v>578.2097331859477</v>
      </c>
      <c r="AJ522" s="5"/>
      <c r="AK522" s="1">
        <f t="shared" si="105"/>
        <v>65.722435114456687</v>
      </c>
      <c r="AL522" s="1">
        <f t="shared" si="106"/>
        <v>0.63593771752367967</v>
      </c>
      <c r="AM522" s="1">
        <f t="shared" si="107"/>
        <v>25.54826808446682</v>
      </c>
      <c r="AN522" s="5">
        <f t="shared" si="108"/>
        <v>652.71400211578589</v>
      </c>
      <c r="AO522" s="5"/>
    </row>
    <row r="523" spans="18:41" x14ac:dyDescent="0.2">
      <c r="R523">
        <v>45.767162234708913</v>
      </c>
      <c r="S523">
        <v>193.0525501421952</v>
      </c>
      <c r="T523">
        <v>600</v>
      </c>
      <c r="V523" s="1">
        <f t="shared" si="109"/>
        <v>61.246127978435233</v>
      </c>
      <c r="W523" s="1">
        <f t="shared" si="110"/>
        <v>0.33821117560982134</v>
      </c>
      <c r="X523" s="1">
        <f t="shared" si="96"/>
        <v>15.47896574372632</v>
      </c>
      <c r="Y523" s="5">
        <f t="shared" si="111"/>
        <v>239.59838049545291</v>
      </c>
      <c r="Z523" s="5"/>
      <c r="AA523" s="1">
        <f t="shared" si="97"/>
        <v>44.571988328390674</v>
      </c>
      <c r="AB523" s="1">
        <f t="shared" si="98"/>
        <v>2.6114223560311598E-2</v>
      </c>
      <c r="AC523" s="1">
        <f t="shared" si="99"/>
        <v>1.1951739063182387</v>
      </c>
      <c r="AD523" s="5">
        <f t="shared" si="100"/>
        <v>1.4284406663439981</v>
      </c>
      <c r="AE523" s="5"/>
      <c r="AF523" s="1">
        <f t="shared" si="101"/>
        <v>66.040000626526478</v>
      </c>
      <c r="AG523" s="1">
        <f t="shared" si="102"/>
        <v>0.442955984202207</v>
      </c>
      <c r="AH523" s="1">
        <f t="shared" si="103"/>
        <v>20.272838391817565</v>
      </c>
      <c r="AI523" s="5">
        <f t="shared" si="104"/>
        <v>410.98797646075218</v>
      </c>
      <c r="AJ523" s="5"/>
      <c r="AK523" s="1">
        <f t="shared" si="105"/>
        <v>67.498121309572127</v>
      </c>
      <c r="AL523" s="1">
        <f t="shared" si="106"/>
        <v>0.47481552304728397</v>
      </c>
      <c r="AM523" s="1">
        <f t="shared" si="107"/>
        <v>21.730959074863215</v>
      </c>
      <c r="AN523" s="5">
        <f t="shared" si="108"/>
        <v>472.23458231337992</v>
      </c>
      <c r="AO523" s="5"/>
    </row>
    <row r="524" spans="18:41" x14ac:dyDescent="0.2">
      <c r="R524">
        <v>52.930617526877342</v>
      </c>
      <c r="S524">
        <v>186.60843112636556</v>
      </c>
      <c r="T524">
        <v>600</v>
      </c>
      <c r="V524" s="1">
        <f t="shared" si="109"/>
        <v>64.668074449598137</v>
      </c>
      <c r="W524" s="1">
        <f t="shared" si="110"/>
        <v>0.22175174730883687</v>
      </c>
      <c r="X524" s="1">
        <f t="shared" si="96"/>
        <v>11.737456922720796</v>
      </c>
      <c r="Y524" s="5">
        <f t="shared" si="111"/>
        <v>137.76789501272634</v>
      </c>
      <c r="Z524" s="5"/>
      <c r="AA524" s="1">
        <f t="shared" si="97"/>
        <v>47.047129614659781</v>
      </c>
      <c r="AB524" s="1">
        <f t="shared" si="98"/>
        <v>0.11115471889648779</v>
      </c>
      <c r="AC524" s="1">
        <f t="shared" si="99"/>
        <v>5.8834879122175607</v>
      </c>
      <c r="AD524" s="5">
        <f t="shared" si="100"/>
        <v>34.615430013210151</v>
      </c>
      <c r="AE524" s="5"/>
      <c r="AF524" s="1">
        <f t="shared" si="101"/>
        <v>69.675143565508762</v>
      </c>
      <c r="AG524" s="1">
        <f t="shared" si="102"/>
        <v>0.31634858652704761</v>
      </c>
      <c r="AH524" s="1">
        <f t="shared" si="103"/>
        <v>16.74452603863142</v>
      </c>
      <c r="AI524" s="5">
        <f t="shared" si="104"/>
        <v>280.37915225840567</v>
      </c>
      <c r="AJ524" s="5"/>
      <c r="AK524" s="1">
        <f t="shared" si="105"/>
        <v>71.030811152073625</v>
      </c>
      <c r="AL524" s="1">
        <f t="shared" si="106"/>
        <v>0.34196074920163716</v>
      </c>
      <c r="AM524" s="1">
        <f t="shared" si="107"/>
        <v>18.100193625196283</v>
      </c>
      <c r="AN524" s="5">
        <f t="shared" si="108"/>
        <v>327.61700926959617</v>
      </c>
      <c r="AO524" s="5"/>
    </row>
    <row r="525" spans="18:41" x14ac:dyDescent="0.2">
      <c r="R525">
        <v>47.08633143493617</v>
      </c>
      <c r="S525">
        <v>185.51587197431064</v>
      </c>
      <c r="T525">
        <v>600</v>
      </c>
      <c r="V525" s="1">
        <f t="shared" si="109"/>
        <v>65.28176225617635</v>
      </c>
      <c r="W525" s="1">
        <f t="shared" si="110"/>
        <v>0.38642702174372201</v>
      </c>
      <c r="X525" s="1">
        <f t="shared" si="96"/>
        <v>18.19543082124018</v>
      </c>
      <c r="Y525" s="5">
        <f t="shared" si="111"/>
        <v>331.07370277053707</v>
      </c>
      <c r="Z525" s="5"/>
      <c r="AA525" s="1">
        <f t="shared" si="97"/>
        <v>47.492844799843986</v>
      </c>
      <c r="AB525" s="1">
        <f t="shared" si="98"/>
        <v>8.63336243278022E-3</v>
      </c>
      <c r="AC525" s="1">
        <f t="shared" si="99"/>
        <v>0.40651336490781631</v>
      </c>
      <c r="AD525" s="5">
        <f t="shared" si="100"/>
        <v>0.16525311584867541</v>
      </c>
      <c r="AE525" s="5"/>
      <c r="AF525" s="1">
        <f t="shared" si="101"/>
        <v>70.326061270301096</v>
      </c>
      <c r="AG525" s="1">
        <f t="shared" si="102"/>
        <v>0.49355575444388894</v>
      </c>
      <c r="AH525" s="1">
        <f t="shared" si="103"/>
        <v>23.239729835364926</v>
      </c>
      <c r="AI525" s="5">
        <f t="shared" si="104"/>
        <v>540.08504282075069</v>
      </c>
      <c r="AJ525" s="5"/>
      <c r="AK525" s="1">
        <f t="shared" si="105"/>
        <v>71.661409987979567</v>
      </c>
      <c r="AL525" s="1">
        <f t="shared" si="106"/>
        <v>0.5219153372991312</v>
      </c>
      <c r="AM525" s="1">
        <f t="shared" si="107"/>
        <v>24.575078553043397</v>
      </c>
      <c r="AN525" s="5">
        <f t="shared" si="108"/>
        <v>603.93448588825356</v>
      </c>
      <c r="AO525" s="5"/>
    </row>
    <row r="526" spans="18:41" x14ac:dyDescent="0.2">
      <c r="R526">
        <v>49.226532668429797</v>
      </c>
      <c r="S526">
        <v>180.57584281783522</v>
      </c>
      <c r="T526">
        <v>600</v>
      </c>
      <c r="V526" s="1">
        <f t="shared" si="109"/>
        <v>68.189210795358093</v>
      </c>
      <c r="W526" s="1">
        <f t="shared" si="110"/>
        <v>0.38521254898559071</v>
      </c>
      <c r="X526" s="1">
        <f t="shared" si="96"/>
        <v>18.962678126928296</v>
      </c>
      <c r="Y526" s="5">
        <f t="shared" si="111"/>
        <v>359.5831617454848</v>
      </c>
      <c r="Z526" s="5"/>
      <c r="AA526" s="1">
        <f t="shared" si="97"/>
        <v>49.61220119659373</v>
      </c>
      <c r="AB526" s="1">
        <f t="shared" si="98"/>
        <v>7.8345661832744072E-3</v>
      </c>
      <c r="AC526" s="1">
        <f t="shared" si="99"/>
        <v>0.38566852816393293</v>
      </c>
      <c r="AD526" s="5">
        <f t="shared" si="100"/>
        <v>0.14874021361613432</v>
      </c>
      <c r="AE526" s="5"/>
      <c r="AF526" s="1">
        <f t="shared" si="101"/>
        <v>73.405791346512046</v>
      </c>
      <c r="AG526" s="1">
        <f t="shared" si="102"/>
        <v>0.49118346077600161</v>
      </c>
      <c r="AH526" s="1">
        <f t="shared" si="103"/>
        <v>24.179258678082249</v>
      </c>
      <c r="AI526" s="5">
        <f t="shared" si="104"/>
        <v>584.63655022161572</v>
      </c>
      <c r="AJ526" s="5"/>
      <c r="AK526" s="1">
        <f t="shared" si="105"/>
        <v>74.637036382067677</v>
      </c>
      <c r="AL526" s="1">
        <f t="shared" si="106"/>
        <v>0.51619527795696785</v>
      </c>
      <c r="AM526" s="1">
        <f t="shared" si="107"/>
        <v>25.41050371363788</v>
      </c>
      <c r="AN526" s="5">
        <f t="shared" si="108"/>
        <v>645.69369898080447</v>
      </c>
      <c r="AO526" s="5"/>
    </row>
    <row r="527" spans="18:41" x14ac:dyDescent="0.2">
      <c r="R527">
        <v>55.607084578926141</v>
      </c>
      <c r="S527">
        <v>174.06166652533892</v>
      </c>
      <c r="T527">
        <v>600</v>
      </c>
      <c r="V527" s="1">
        <f t="shared" si="109"/>
        <v>72.387902869809366</v>
      </c>
      <c r="W527" s="1">
        <f t="shared" si="110"/>
        <v>0.30177482631849367</v>
      </c>
      <c r="X527" s="1">
        <f t="shared" si="96"/>
        <v>16.780818290883225</v>
      </c>
      <c r="Y527" s="5">
        <f t="shared" si="111"/>
        <v>281.59586251164103</v>
      </c>
      <c r="Z527" s="5"/>
      <c r="AA527" s="1">
        <f t="shared" si="97"/>
        <v>52.695674293946468</v>
      </c>
      <c r="AB527" s="1">
        <f t="shared" si="98"/>
        <v>5.2356823002424301E-2</v>
      </c>
      <c r="AC527" s="1">
        <f t="shared" si="99"/>
        <v>2.9114102849796737</v>
      </c>
      <c r="AD527" s="5">
        <f t="shared" si="100"/>
        <v>8.4763098474854246</v>
      </c>
      <c r="AE527" s="5"/>
      <c r="AF527" s="1">
        <f t="shared" si="101"/>
        <v>77.841504639755712</v>
      </c>
      <c r="AG527" s="1">
        <f t="shared" si="102"/>
        <v>0.39984869246779259</v>
      </c>
      <c r="AH527" s="1">
        <f t="shared" si="103"/>
        <v>22.234420060829571</v>
      </c>
      <c r="AI527" s="5">
        <f t="shared" si="104"/>
        <v>494.36943544142048</v>
      </c>
      <c r="AJ527" s="5"/>
      <c r="AK527" s="1">
        <f t="shared" si="105"/>
        <v>78.900205181119034</v>
      </c>
      <c r="AL527" s="1">
        <f t="shared" si="106"/>
        <v>0.41888764315870053</v>
      </c>
      <c r="AM527" s="1">
        <f t="shared" si="107"/>
        <v>23.293120602192893</v>
      </c>
      <c r="AN527" s="5">
        <f t="shared" si="108"/>
        <v>542.569467388303</v>
      </c>
      <c r="AO527" s="5"/>
    </row>
    <row r="528" spans="18:41" x14ac:dyDescent="0.2">
      <c r="R528">
        <v>67.555937605814279</v>
      </c>
      <c r="S528">
        <v>164.31134894054432</v>
      </c>
      <c r="T528">
        <v>600</v>
      </c>
      <c r="V528" s="1">
        <f t="shared" si="109"/>
        <v>79.586484174049815</v>
      </c>
      <c r="W528" s="1">
        <f t="shared" si="110"/>
        <v>0.17808274142286662</v>
      </c>
      <c r="X528" s="1">
        <f t="shared" si="96"/>
        <v>12.030546568235536</v>
      </c>
      <c r="Y528" s="5">
        <f t="shared" si="111"/>
        <v>144.73405073048383</v>
      </c>
      <c r="Z528" s="5"/>
      <c r="AA528" s="1">
        <f t="shared" si="97"/>
        <v>58.046755871042244</v>
      </c>
      <c r="AB528" s="1">
        <f t="shared" si="98"/>
        <v>0.14076011778946307</v>
      </c>
      <c r="AC528" s="1">
        <f t="shared" si="99"/>
        <v>9.5091817347720351</v>
      </c>
      <c r="AD528" s="5">
        <f t="shared" si="100"/>
        <v>90.424537264922094</v>
      </c>
      <c r="AE528" s="5"/>
      <c r="AF528" s="1">
        <f t="shared" si="101"/>
        <v>85.415068027142709</v>
      </c>
      <c r="AG528" s="1">
        <f t="shared" si="102"/>
        <v>0.26436063289559558</v>
      </c>
      <c r="AH528" s="1">
        <f t="shared" si="103"/>
        <v>17.85913042132843</v>
      </c>
      <c r="AI528" s="5">
        <f t="shared" si="104"/>
        <v>318.9485394060186</v>
      </c>
      <c r="AJ528" s="5"/>
      <c r="AK528" s="1">
        <f t="shared" si="105"/>
        <v>86.120074204564403</v>
      </c>
      <c r="AL528" s="1">
        <f t="shared" si="106"/>
        <v>0.27479652058226162</v>
      </c>
      <c r="AM528" s="1">
        <f t="shared" si="107"/>
        <v>18.564136598750125</v>
      </c>
      <c r="AN528" s="5">
        <f t="shared" si="108"/>
        <v>344.62716765705386</v>
      </c>
      <c r="AO528" s="5"/>
    </row>
    <row r="529" spans="18:41" x14ac:dyDescent="0.2">
      <c r="R529">
        <v>60.443377354686938</v>
      </c>
      <c r="S529">
        <v>160.14728328104181</v>
      </c>
      <c r="T529">
        <v>600</v>
      </c>
      <c r="V529" s="1">
        <f t="shared" si="109"/>
        <v>83.054026610875283</v>
      </c>
      <c r="W529" s="1">
        <f t="shared" si="110"/>
        <v>0.37407984539823297</v>
      </c>
      <c r="X529" s="1">
        <f t="shared" si="96"/>
        <v>22.610649256188346</v>
      </c>
      <c r="Y529" s="5">
        <f t="shared" si="111"/>
        <v>511.24145978637057</v>
      </c>
      <c r="Z529" s="5"/>
      <c r="AA529" s="1">
        <f t="shared" si="97"/>
        <v>60.653963926297742</v>
      </c>
      <c r="AB529" s="1">
        <f t="shared" si="98"/>
        <v>3.4840305228985482E-3</v>
      </c>
      <c r="AC529" s="1">
        <f t="shared" si="99"/>
        <v>0.21058657161080419</v>
      </c>
      <c r="AD529" s="5">
        <f t="shared" si="100"/>
        <v>4.4346704142792362E-2</v>
      </c>
      <c r="AE529" s="5"/>
      <c r="AF529" s="1">
        <f t="shared" si="101"/>
        <v>89.049579890643685</v>
      </c>
      <c r="AG529" s="1">
        <f t="shared" si="102"/>
        <v>0.47327273537501208</v>
      </c>
      <c r="AH529" s="1">
        <f t="shared" si="103"/>
        <v>28.606202535956747</v>
      </c>
      <c r="AI529" s="5">
        <f t="shared" si="104"/>
        <v>818.31482352817818</v>
      </c>
      <c r="AJ529" s="5"/>
      <c r="AK529" s="1">
        <f t="shared" si="105"/>
        <v>89.559573700848205</v>
      </c>
      <c r="AL529" s="1">
        <f t="shared" si="106"/>
        <v>0.48171028192724774</v>
      </c>
      <c r="AM529" s="1">
        <f t="shared" si="107"/>
        <v>29.116196346161267</v>
      </c>
      <c r="AN529" s="5">
        <f t="shared" si="108"/>
        <v>847.75288966821472</v>
      </c>
      <c r="AO529" s="5"/>
    </row>
    <row r="530" spans="18:41" x14ac:dyDescent="0.2">
      <c r="R530">
        <v>69.927166890784804</v>
      </c>
      <c r="S530">
        <v>158.32494222456666</v>
      </c>
      <c r="T530">
        <v>600</v>
      </c>
      <c r="V530" s="1">
        <f t="shared" si="109"/>
        <v>84.655818793527203</v>
      </c>
      <c r="W530" s="1">
        <f t="shared" si="110"/>
        <v>0.21062846612599403</v>
      </c>
      <c r="X530" s="1">
        <f t="shared" si="96"/>
        <v>14.728651902742399</v>
      </c>
      <c r="Y530" s="5">
        <f t="shared" si="111"/>
        <v>216.93318687215731</v>
      </c>
      <c r="Z530" s="5"/>
      <c r="AA530" s="1">
        <f t="shared" si="97"/>
        <v>61.864893413192078</v>
      </c>
      <c r="AB530" s="1">
        <f t="shared" si="98"/>
        <v>0.1152952970364826</v>
      </c>
      <c r="AC530" s="1">
        <f t="shared" si="99"/>
        <v>8.0622734775927256</v>
      </c>
      <c r="AD530" s="5">
        <f t="shared" si="100"/>
        <v>65.000253627495098</v>
      </c>
      <c r="AE530" s="5"/>
      <c r="AF530" s="1">
        <f t="shared" si="101"/>
        <v>90.725594705007467</v>
      </c>
      <c r="AG530" s="1">
        <f t="shared" si="102"/>
        <v>0.29742986508671976</v>
      </c>
      <c r="AH530" s="1">
        <f t="shared" si="103"/>
        <v>20.798427814222663</v>
      </c>
      <c r="AI530" s="5">
        <f t="shared" si="104"/>
        <v>432.57459954343091</v>
      </c>
      <c r="AJ530" s="5"/>
      <c r="AK530" s="1">
        <f t="shared" si="105"/>
        <v>91.140349359017094</v>
      </c>
      <c r="AL530" s="1">
        <f t="shared" si="106"/>
        <v>0.30336110286527029</v>
      </c>
      <c r="AM530" s="1">
        <f t="shared" si="107"/>
        <v>21.21318246823229</v>
      </c>
      <c r="AN530" s="5">
        <f t="shared" si="108"/>
        <v>449.99911043051782</v>
      </c>
      <c r="AO530" s="5"/>
    </row>
    <row r="531" spans="18:41" x14ac:dyDescent="0.2">
      <c r="R531">
        <v>61.604256436402018</v>
      </c>
      <c r="S531">
        <v>154.6871036949081</v>
      </c>
      <c r="T531">
        <v>600</v>
      </c>
      <c r="V531" s="1">
        <f t="shared" si="109"/>
        <v>88.020160843206966</v>
      </c>
      <c r="W531" s="1">
        <f t="shared" si="110"/>
        <v>0.42879998777480194</v>
      </c>
      <c r="X531" s="1">
        <f t="shared" si="96"/>
        <v>26.415904406804948</v>
      </c>
      <c r="Y531" s="5">
        <f t="shared" si="111"/>
        <v>697.80000562945713</v>
      </c>
      <c r="Z531" s="5"/>
      <c r="AA531" s="1">
        <f t="shared" si="97"/>
        <v>64.421825976511116</v>
      </c>
      <c r="AB531" s="1">
        <f t="shared" si="98"/>
        <v>4.5736604953877713E-2</v>
      </c>
      <c r="AC531" s="1">
        <f t="shared" si="99"/>
        <v>2.8175695401090977</v>
      </c>
      <c r="AD531" s="5">
        <f t="shared" si="100"/>
        <v>7.9386981133505925</v>
      </c>
      <c r="AE531" s="5"/>
      <c r="AF531" s="1">
        <f t="shared" si="101"/>
        <v>94.239981393366733</v>
      </c>
      <c r="AG531" s="1">
        <f t="shared" si="102"/>
        <v>0.5297641241828257</v>
      </c>
      <c r="AH531" s="1">
        <f t="shared" si="103"/>
        <v>32.635724956964715</v>
      </c>
      <c r="AI531" s="5">
        <f t="shared" si="104"/>
        <v>1065.0905434666495</v>
      </c>
      <c r="AJ531" s="5"/>
      <c r="AK531" s="1">
        <f t="shared" si="105"/>
        <v>94.444438681551503</v>
      </c>
      <c r="AL531" s="1">
        <f t="shared" si="106"/>
        <v>0.53308300667588593</v>
      </c>
      <c r="AM531" s="1">
        <f t="shared" si="107"/>
        <v>32.840182245149485</v>
      </c>
      <c r="AN531" s="5">
        <f t="shared" si="108"/>
        <v>1078.4775698946314</v>
      </c>
      <c r="AO531" s="5"/>
    </row>
    <row r="532" spans="18:41" x14ac:dyDescent="0.2">
      <c r="R532">
        <v>68.288927893580492</v>
      </c>
      <c r="S532">
        <v>148.83615479637294</v>
      </c>
      <c r="T532">
        <v>600</v>
      </c>
      <c r="V532" s="1">
        <f t="shared" si="109"/>
        <v>93.947387757510796</v>
      </c>
      <c r="W532" s="1">
        <f t="shared" si="110"/>
        <v>0.37573382179781345</v>
      </c>
      <c r="X532" s="1">
        <f t="shared" ref="X532:X595" si="112">ABS(V532-$R532)</f>
        <v>25.658459863930304</v>
      </c>
      <c r="Y532" s="5">
        <f t="shared" si="111"/>
        <v>658.35656258892232</v>
      </c>
      <c r="Z532" s="5"/>
      <c r="AA532" s="1">
        <f t="shared" ref="AA532:AA595" si="113">(8.314*T532/S532)*(1+(AA$11+$AA$12/$T532+$AA$13/($T532^2))/S532+(AA$14+$AA$15/$T532+$AA$16/($T532^2))/(S532^2) + (AB$11+$AB$12/$T532+$AB$13/($T532^2))/(S532^3)  )</f>
        <v>68.971299817250156</v>
      </c>
      <c r="AB532" s="1">
        <f t="shared" ref="AB532:AB595" si="114">(ABS(AA532-$R532)/$R532)</f>
        <v>9.9924240241851814E-3</v>
      </c>
      <c r="AC532" s="1">
        <f t="shared" ref="AC532:AC595" si="115">ABS(AA532-$R532)</f>
        <v>0.68237192366966326</v>
      </c>
      <c r="AD532" s="5">
        <f t="shared" ref="AD532:AD595" si="116">(AA532-R532)^2</f>
        <v>0.46563144221263675</v>
      </c>
      <c r="AE532" s="5"/>
      <c r="AF532" s="1">
        <f t="shared" ref="AF532:AF595" si="117">(8.314*T532/S532)*(1+(AF$11+$AF$12/$T532+$AF$13/($T532^2))/S532+(AF$14+$AF$15/$T532+$AF$16/($T532^2))/(S532^2) + (AG$11+$AG$12/$T532+$AG$13/($T532^2))/(S532^3)  )</f>
        <v>100.41283489818947</v>
      </c>
      <c r="AG532" s="1">
        <f t="shared" ref="AG532:AG595" si="118">(ABS(AF532-$R532)/$R532)</f>
        <v>0.47041164644830796</v>
      </c>
      <c r="AH532" s="1">
        <f t="shared" ref="AH532:AH595" si="119">ABS(AF532-$R532)</f>
        <v>32.123907004608981</v>
      </c>
      <c r="AI532" s="5">
        <f t="shared" ref="AI532:AI595" si="120">(AF532-R532)^2</f>
        <v>1031.9454012407659</v>
      </c>
      <c r="AJ532" s="5"/>
      <c r="AK532" s="1">
        <f t="shared" ref="AK532:AK595" si="121">(8.314*T532/S532)*(1+(AK$11+$AK$12/$T532+$AK$13/($T532^2))/S532+(AK$14+$AK$15/$T532+$AK$16/($T532^2))/(S532^2) + (AL$11+$AL$12/$T532+$AL$13/($T532^2))/(S532^3)  )</f>
        <v>100.21440106620469</v>
      </c>
      <c r="AL532" s="1">
        <f t="shared" ref="AL532:AL595" si="122">(ABS(AK532-$R532)/$R532)</f>
        <v>0.46750584842063908</v>
      </c>
      <c r="AM532" s="1">
        <f t="shared" ref="AM532:AM595" si="123">ABS(AK532-$R532)</f>
        <v>31.925473172624194</v>
      </c>
      <c r="AN532" s="5">
        <f t="shared" ref="AN532:AN595" si="124">(AK532-R532)^2</f>
        <v>1019.2358372959471</v>
      </c>
      <c r="AO532" s="5"/>
    </row>
    <row r="533" spans="18:41" x14ac:dyDescent="0.2">
      <c r="R533">
        <v>81.564262699527234</v>
      </c>
      <c r="S533">
        <v>148.77986776780389</v>
      </c>
      <c r="T533">
        <v>600</v>
      </c>
      <c r="V533" s="1">
        <f t="shared" si="109"/>
        <v>94.00777907504191</v>
      </c>
      <c r="W533" s="1">
        <f t="shared" si="110"/>
        <v>0.15256088835566464</v>
      </c>
      <c r="X533" s="1">
        <f t="shared" si="112"/>
        <v>12.443516375514676</v>
      </c>
      <c r="Y533" s="5">
        <f t="shared" si="111"/>
        <v>154.84109978770189</v>
      </c>
      <c r="Z533" s="5"/>
      <c r="AA533" s="1">
        <f t="shared" si="113"/>
        <v>69.017947142547797</v>
      </c>
      <c r="AB533" s="1">
        <f t="shared" si="114"/>
        <v>0.15382123422360267</v>
      </c>
      <c r="AC533" s="1">
        <f t="shared" si="115"/>
        <v>12.546315556979437</v>
      </c>
      <c r="AD533" s="5">
        <f t="shared" si="116"/>
        <v>157.41003405530424</v>
      </c>
      <c r="AE533" s="5"/>
      <c r="AF533" s="1">
        <f t="shared" si="117"/>
        <v>100.4756091216469</v>
      </c>
      <c r="AG533" s="1">
        <f t="shared" si="118"/>
        <v>0.23185824031520705</v>
      </c>
      <c r="AH533" s="1">
        <f t="shared" si="119"/>
        <v>18.911346422119664</v>
      </c>
      <c r="AI533" s="5">
        <f t="shared" si="120"/>
        <v>357.63902349741818</v>
      </c>
      <c r="AJ533" s="5"/>
      <c r="AK533" s="1">
        <f t="shared" si="121"/>
        <v>100.27286546348157</v>
      </c>
      <c r="AL533" s="1">
        <f t="shared" si="122"/>
        <v>0.22937254803460352</v>
      </c>
      <c r="AM533" s="1">
        <f t="shared" si="123"/>
        <v>18.708602763954332</v>
      </c>
      <c r="AN533" s="5">
        <f t="shared" si="124"/>
        <v>350.01181737943966</v>
      </c>
      <c r="AO533" s="5"/>
    </row>
    <row r="534" spans="18:41" x14ac:dyDescent="0.2">
      <c r="R534">
        <v>84.98136288190851</v>
      </c>
      <c r="S534">
        <v>143.77995731162187</v>
      </c>
      <c r="T534">
        <v>600</v>
      </c>
      <c r="V534" s="1">
        <f t="shared" si="109"/>
        <v>99.656174086869882</v>
      </c>
      <c r="W534" s="1">
        <f t="shared" si="110"/>
        <v>0.172682700151017</v>
      </c>
      <c r="X534" s="1">
        <f t="shared" si="112"/>
        <v>14.674811204961372</v>
      </c>
      <c r="Y534" s="5">
        <f t="shared" si="111"/>
        <v>215.35008390125984</v>
      </c>
      <c r="Z534" s="5"/>
      <c r="AA534" s="1">
        <f t="shared" si="113"/>
        <v>73.406995612861294</v>
      </c>
      <c r="AB534" s="1">
        <f t="shared" si="114"/>
        <v>0.13619888969221575</v>
      </c>
      <c r="AC534" s="1">
        <f t="shared" si="115"/>
        <v>11.574367269047215</v>
      </c>
      <c r="AD534" s="5">
        <f t="shared" si="116"/>
        <v>133.96597767879149</v>
      </c>
      <c r="AE534" s="5"/>
      <c r="AF534" s="1">
        <f t="shared" si="117"/>
        <v>106.33654929474322</v>
      </c>
      <c r="AG534" s="1">
        <f t="shared" si="118"/>
        <v>0.25129258567564078</v>
      </c>
      <c r="AH534" s="1">
        <f t="shared" si="119"/>
        <v>21.355186412834712</v>
      </c>
      <c r="AI534" s="5">
        <f t="shared" si="120"/>
        <v>456.04398672692031</v>
      </c>
      <c r="AJ534" s="5"/>
      <c r="AK534" s="1">
        <f t="shared" si="121"/>
        <v>105.71327845562278</v>
      </c>
      <c r="AL534" s="1">
        <f t="shared" si="122"/>
        <v>0.24395837946872756</v>
      </c>
      <c r="AM534" s="1">
        <f t="shared" si="123"/>
        <v>20.731915573714275</v>
      </c>
      <c r="AN534" s="5">
        <f t="shared" si="124"/>
        <v>429.81232335561651</v>
      </c>
      <c r="AO534" s="5"/>
    </row>
    <row r="535" spans="18:41" x14ac:dyDescent="0.2">
      <c r="R535">
        <v>81.002370430464524</v>
      </c>
      <c r="S535">
        <v>138.92343338482902</v>
      </c>
      <c r="T535">
        <v>600</v>
      </c>
      <c r="V535" s="1">
        <f t="shared" si="109"/>
        <v>105.73523759364927</v>
      </c>
      <c r="W535" s="1">
        <f t="shared" si="110"/>
        <v>0.30533510355004206</v>
      </c>
      <c r="X535" s="1">
        <f t="shared" si="112"/>
        <v>24.73286716318475</v>
      </c>
      <c r="Y535" s="5">
        <f t="shared" si="111"/>
        <v>611.7147181117424</v>
      </c>
      <c r="Z535" s="5"/>
      <c r="AA535" s="1">
        <f t="shared" si="113"/>
        <v>78.188197225914422</v>
      </c>
      <c r="AB535" s="1">
        <f t="shared" si="114"/>
        <v>3.4741862362730407E-2</v>
      </c>
      <c r="AC535" s="1">
        <f t="shared" si="115"/>
        <v>2.8141732045501016</v>
      </c>
      <c r="AD535" s="5">
        <f t="shared" si="116"/>
        <v>7.9195708252077877</v>
      </c>
      <c r="AE535" s="5"/>
      <c r="AF535" s="1">
        <f t="shared" si="117"/>
        <v>112.62230090250605</v>
      </c>
      <c r="AG535" s="1">
        <f t="shared" si="118"/>
        <v>0.39035808833749214</v>
      </c>
      <c r="AH535" s="1">
        <f t="shared" si="119"/>
        <v>31.619930472041531</v>
      </c>
      <c r="AI535" s="5">
        <f t="shared" si="120"/>
        <v>999.82000305674057</v>
      </c>
      <c r="AJ535" s="5"/>
      <c r="AK535" s="1">
        <f t="shared" si="121"/>
        <v>111.50969718359676</v>
      </c>
      <c r="AL535" s="1">
        <f t="shared" si="122"/>
        <v>0.37662264191787903</v>
      </c>
      <c r="AM535" s="1">
        <f t="shared" si="123"/>
        <v>30.507326753132233</v>
      </c>
      <c r="AN535" s="5">
        <f t="shared" si="124"/>
        <v>930.69698562237772</v>
      </c>
      <c r="AO535" s="5"/>
    </row>
    <row r="536" spans="18:41" x14ac:dyDescent="0.2">
      <c r="R536">
        <v>75.847038901633042</v>
      </c>
      <c r="S536">
        <v>137.05167862721626</v>
      </c>
      <c r="T536">
        <v>600</v>
      </c>
      <c r="V536" s="1">
        <f t="shared" si="109"/>
        <v>108.25329708002882</v>
      </c>
      <c r="W536" s="1">
        <f t="shared" si="110"/>
        <v>0.42725805315120935</v>
      </c>
      <c r="X536" s="1">
        <f t="shared" si="112"/>
        <v>32.406258178395774</v>
      </c>
      <c r="Y536" s="5">
        <f t="shared" si="111"/>
        <v>1050.1655691248429</v>
      </c>
      <c r="Z536" s="5"/>
      <c r="AA536" s="1">
        <f t="shared" si="113"/>
        <v>80.185991927032418</v>
      </c>
      <c r="AB536" s="1">
        <f t="shared" si="114"/>
        <v>5.7206623860776143E-2</v>
      </c>
      <c r="AC536" s="1">
        <f t="shared" si="115"/>
        <v>4.3389530253993769</v>
      </c>
      <c r="AD536" s="5">
        <f t="shared" si="116"/>
        <v>18.826513356622407</v>
      </c>
      <c r="AE536" s="5"/>
      <c r="AF536" s="1">
        <f t="shared" si="117"/>
        <v>115.21955350947319</v>
      </c>
      <c r="AG536" s="1">
        <f t="shared" si="118"/>
        <v>0.51910417569369904</v>
      </c>
      <c r="AH536" s="1">
        <f t="shared" si="119"/>
        <v>39.372514607840145</v>
      </c>
      <c r="AI536" s="5">
        <f t="shared" si="120"/>
        <v>1550.1949065445856</v>
      </c>
      <c r="AJ536" s="5"/>
      <c r="AK536" s="1">
        <f t="shared" si="121"/>
        <v>113.89373590899338</v>
      </c>
      <c r="AL536" s="1">
        <f t="shared" si="122"/>
        <v>0.50162402591225175</v>
      </c>
      <c r="AM536" s="1">
        <f t="shared" si="123"/>
        <v>38.046697007360336</v>
      </c>
      <c r="AN536" s="5">
        <f t="shared" si="124"/>
        <v>1447.5511531698819</v>
      </c>
      <c r="AO536" s="5"/>
    </row>
    <row r="537" spans="18:41" x14ac:dyDescent="0.2">
      <c r="R537">
        <v>102.13782856917896</v>
      </c>
      <c r="S537">
        <v>131.29120170302497</v>
      </c>
      <c r="T537">
        <v>600</v>
      </c>
      <c r="V537" s="1">
        <f t="shared" si="109"/>
        <v>116.69903188213505</v>
      </c>
      <c r="W537" s="1">
        <f t="shared" si="110"/>
        <v>0.14256425378275625</v>
      </c>
      <c r="X537" s="1">
        <f t="shared" si="112"/>
        <v>14.561203312956081</v>
      </c>
      <c r="Y537" s="5">
        <f t="shared" si="111"/>
        <v>212.02864192124315</v>
      </c>
      <c r="Z537" s="5"/>
      <c r="AA537" s="1">
        <f t="shared" si="113"/>
        <v>86.959996718213063</v>
      </c>
      <c r="AB537" s="1">
        <f t="shared" si="114"/>
        <v>0.14860147374961868</v>
      </c>
      <c r="AC537" s="1">
        <f t="shared" si="115"/>
        <v>15.177831850965902</v>
      </c>
      <c r="AD537" s="5">
        <f t="shared" si="116"/>
        <v>230.366579696195</v>
      </c>
      <c r="AE537" s="5"/>
      <c r="AF537" s="1">
        <f t="shared" si="117"/>
        <v>123.90482565220455</v>
      </c>
      <c r="AG537" s="1">
        <f t="shared" si="118"/>
        <v>0.21311395971456926</v>
      </c>
      <c r="AH537" s="1">
        <f t="shared" si="119"/>
        <v>21.766997083025586</v>
      </c>
      <c r="AI537" s="5">
        <f t="shared" si="120"/>
        <v>473.8021620124444</v>
      </c>
      <c r="AJ537" s="5"/>
      <c r="AK537" s="1">
        <f t="shared" si="121"/>
        <v>121.82191371457239</v>
      </c>
      <c r="AL537" s="1">
        <f t="shared" si="122"/>
        <v>0.1927208108997657</v>
      </c>
      <c r="AM537" s="1">
        <f t="shared" si="123"/>
        <v>19.684085145393425</v>
      </c>
      <c r="AN537" s="5">
        <f t="shared" si="124"/>
        <v>387.46320801109812</v>
      </c>
      <c r="AO537" s="5"/>
    </row>
    <row r="538" spans="18:41" x14ac:dyDescent="0.2">
      <c r="R538">
        <v>100.76797141762033</v>
      </c>
      <c r="S538">
        <v>129.25616113611568</v>
      </c>
      <c r="T538">
        <v>600</v>
      </c>
      <c r="V538" s="1">
        <f t="shared" si="109"/>
        <v>119.9613899366628</v>
      </c>
      <c r="W538" s="1">
        <f t="shared" si="110"/>
        <v>0.19047141913274934</v>
      </c>
      <c r="X538" s="1">
        <f t="shared" si="112"/>
        <v>19.193418519042467</v>
      </c>
      <c r="Y538" s="5">
        <f t="shared" si="111"/>
        <v>368.38731444712232</v>
      </c>
      <c r="Z538" s="5"/>
      <c r="AA538" s="1">
        <f t="shared" si="113"/>
        <v>89.606483794429792</v>
      </c>
      <c r="AB538" s="1">
        <f t="shared" si="114"/>
        <v>0.11076423853898121</v>
      </c>
      <c r="AC538" s="1">
        <f t="shared" si="115"/>
        <v>11.161487623190538</v>
      </c>
      <c r="AD538" s="5">
        <f t="shared" si="116"/>
        <v>124.57880596263557</v>
      </c>
      <c r="AE538" s="5"/>
      <c r="AF538" s="1">
        <f t="shared" si="117"/>
        <v>127.24941341162575</v>
      </c>
      <c r="AG538" s="1">
        <f t="shared" si="118"/>
        <v>0.26279622008322839</v>
      </c>
      <c r="AH538" s="1">
        <f t="shared" si="119"/>
        <v>26.481441994005422</v>
      </c>
      <c r="AI538" s="5">
        <f t="shared" si="120"/>
        <v>701.26677008187391</v>
      </c>
      <c r="AJ538" s="5"/>
      <c r="AK538" s="1">
        <f t="shared" si="121"/>
        <v>124.85774139419253</v>
      </c>
      <c r="AL538" s="1">
        <f t="shared" si="122"/>
        <v>0.23906177367345366</v>
      </c>
      <c r="AM538" s="1">
        <f t="shared" si="123"/>
        <v>24.0897699765722</v>
      </c>
      <c r="AN538" s="5">
        <f t="shared" si="124"/>
        <v>580.31701752415938</v>
      </c>
      <c r="AO538" s="5"/>
    </row>
    <row r="539" spans="18:41" x14ac:dyDescent="0.2">
      <c r="R539">
        <v>94.937860559417743</v>
      </c>
      <c r="S539">
        <v>128.27499588211205</v>
      </c>
      <c r="T539">
        <v>600</v>
      </c>
      <c r="V539" s="1">
        <f t="shared" si="109"/>
        <v>121.59147303495237</v>
      </c>
      <c r="W539" s="1">
        <f t="shared" si="110"/>
        <v>0.28074797892515407</v>
      </c>
      <c r="X539" s="1">
        <f t="shared" si="112"/>
        <v>26.653612475534629</v>
      </c>
      <c r="Y539" s="5">
        <f t="shared" si="111"/>
        <v>710.41505799597519</v>
      </c>
      <c r="Z539" s="5"/>
      <c r="AA539" s="1">
        <f t="shared" si="113"/>
        <v>90.935000369393336</v>
      </c>
      <c r="AB539" s="1">
        <f t="shared" si="114"/>
        <v>4.2162949179997369E-2</v>
      </c>
      <c r="AC539" s="1">
        <f t="shared" si="115"/>
        <v>4.002860190024407</v>
      </c>
      <c r="AD539" s="5">
        <f t="shared" si="116"/>
        <v>16.022889700882232</v>
      </c>
      <c r="AE539" s="5"/>
      <c r="AF539" s="1">
        <f t="shared" si="117"/>
        <v>128.91852170423181</v>
      </c>
      <c r="AG539" s="1">
        <f t="shared" si="118"/>
        <v>0.35792528865285467</v>
      </c>
      <c r="AH539" s="1">
        <f t="shared" si="119"/>
        <v>33.980661144814064</v>
      </c>
      <c r="AI539" s="5">
        <f t="shared" si="120"/>
        <v>1154.6853318386763</v>
      </c>
      <c r="AJ539" s="5"/>
      <c r="AK539" s="1">
        <f t="shared" si="121"/>
        <v>126.36935304759294</v>
      </c>
      <c r="AL539" s="1">
        <f t="shared" si="122"/>
        <v>0.33107437120413624</v>
      </c>
      <c r="AM539" s="1">
        <f t="shared" si="123"/>
        <v>31.431492488175195</v>
      </c>
      <c r="AN539" s="5">
        <f t="shared" si="124"/>
        <v>987.9387200342137</v>
      </c>
      <c r="AO539" s="5"/>
    </row>
    <row r="540" spans="18:41" x14ac:dyDescent="0.2">
      <c r="R540">
        <v>91.641967865504512</v>
      </c>
      <c r="S540">
        <v>127.39370952267419</v>
      </c>
      <c r="T540">
        <v>600</v>
      </c>
      <c r="V540" s="1">
        <f t="shared" si="109"/>
        <v>123.08875347337447</v>
      </c>
      <c r="W540" s="1">
        <f t="shared" si="110"/>
        <v>0.34314830137674318</v>
      </c>
      <c r="X540" s="1">
        <f t="shared" si="112"/>
        <v>31.446785607869955</v>
      </c>
      <c r="Y540" s="5">
        <f t="shared" si="111"/>
        <v>988.90032506733701</v>
      </c>
      <c r="Z540" s="5"/>
      <c r="AA540" s="1">
        <f t="shared" si="113"/>
        <v>92.158878331237261</v>
      </c>
      <c r="AB540" s="1">
        <f t="shared" si="114"/>
        <v>5.6405430587367685E-3</v>
      </c>
      <c r="AC540" s="1">
        <f t="shared" si="115"/>
        <v>0.51691046573274946</v>
      </c>
      <c r="AD540" s="5">
        <f t="shared" si="116"/>
        <v>0.26719642958404793</v>
      </c>
      <c r="AE540" s="5"/>
      <c r="AF540" s="1">
        <f t="shared" si="117"/>
        <v>130.45046132310944</v>
      </c>
      <c r="AG540" s="1">
        <f t="shared" si="118"/>
        <v>0.42347948610794789</v>
      </c>
      <c r="AH540" s="1">
        <f t="shared" si="119"/>
        <v>38.808493457604925</v>
      </c>
      <c r="AI540" s="5">
        <f t="shared" si="120"/>
        <v>1506.0991644489643</v>
      </c>
      <c r="AJ540" s="5"/>
      <c r="AK540" s="1">
        <f t="shared" si="121"/>
        <v>127.75478669236057</v>
      </c>
      <c r="AL540" s="1">
        <f t="shared" si="122"/>
        <v>0.39406420080214682</v>
      </c>
      <c r="AM540" s="1">
        <f t="shared" si="123"/>
        <v>36.112818826856056</v>
      </c>
      <c r="AN540" s="5">
        <f t="shared" si="124"/>
        <v>1304.1356836213292</v>
      </c>
      <c r="AO540" s="5"/>
    </row>
    <row r="541" spans="18:41" x14ac:dyDescent="0.2">
      <c r="R541">
        <v>103.68580768067386</v>
      </c>
      <c r="S541">
        <v>124.07607201762579</v>
      </c>
      <c r="T541">
        <v>600</v>
      </c>
      <c r="V541" s="1">
        <f t="shared" si="109"/>
        <v>129.0238551248346</v>
      </c>
      <c r="W541" s="1">
        <f t="shared" si="110"/>
        <v>0.2443733429959434</v>
      </c>
      <c r="X541" s="1">
        <f t="shared" si="112"/>
        <v>25.338047444160736</v>
      </c>
      <c r="Y541" s="5">
        <f t="shared" si="111"/>
        <v>642.01664828254036</v>
      </c>
      <c r="Z541" s="5"/>
      <c r="AA541" s="1">
        <f t="shared" si="113"/>
        <v>97.043790808560672</v>
      </c>
      <c r="AB541" s="1">
        <f t="shared" si="114"/>
        <v>6.4059074435422497E-2</v>
      </c>
      <c r="AC541" s="1">
        <f t="shared" si="115"/>
        <v>6.6420168721131887</v>
      </c>
      <c r="AD541" s="5">
        <f t="shared" si="116"/>
        <v>44.116388129436267</v>
      </c>
      <c r="AE541" s="5"/>
      <c r="AF541" s="1">
        <f t="shared" si="117"/>
        <v>136.51208482044862</v>
      </c>
      <c r="AG541" s="1">
        <f t="shared" si="118"/>
        <v>0.31659373518959716</v>
      </c>
      <c r="AH541" s="1">
        <f t="shared" si="119"/>
        <v>32.82627713977476</v>
      </c>
      <c r="AI541" s="5">
        <f t="shared" si="120"/>
        <v>1077.5644708572991</v>
      </c>
      <c r="AJ541" s="5"/>
      <c r="AK541" s="1">
        <f t="shared" si="121"/>
        <v>133.21898142040871</v>
      </c>
      <c r="AL541" s="1">
        <f t="shared" si="122"/>
        <v>0.28483332869132461</v>
      </c>
      <c r="AM541" s="1">
        <f t="shared" si="123"/>
        <v>29.533173739734849</v>
      </c>
      <c r="AN541" s="5">
        <f t="shared" si="124"/>
        <v>872.20835114136412</v>
      </c>
      <c r="AO541" s="5"/>
    </row>
    <row r="542" spans="18:41" x14ac:dyDescent="0.2">
      <c r="R542">
        <v>124.75982547398424</v>
      </c>
      <c r="S542">
        <v>122.85129471452196</v>
      </c>
      <c r="T542">
        <v>600</v>
      </c>
      <c r="V542" s="1">
        <f t="shared" si="109"/>
        <v>131.34193122846924</v>
      </c>
      <c r="W542" s="1">
        <f t="shared" si="110"/>
        <v>5.2758215471033536E-2</v>
      </c>
      <c r="X542" s="1">
        <f t="shared" si="112"/>
        <v>6.5821057544849992</v>
      </c>
      <c r="Y542" s="5">
        <f t="shared" si="111"/>
        <v>43.324116163224538</v>
      </c>
      <c r="Z542" s="5"/>
      <c r="AA542" s="1">
        <f t="shared" si="113"/>
        <v>98.966096163138545</v>
      </c>
      <c r="AB542" s="1">
        <f t="shared" si="114"/>
        <v>0.20674707753758739</v>
      </c>
      <c r="AC542" s="1">
        <f t="shared" si="115"/>
        <v>25.793729310845691</v>
      </c>
      <c r="AD542" s="5">
        <f t="shared" si="116"/>
        <v>665.3164717611802</v>
      </c>
      <c r="AE542" s="5"/>
      <c r="AF542" s="1">
        <f t="shared" si="117"/>
        <v>138.87500815373187</v>
      </c>
      <c r="AG542" s="1">
        <f t="shared" si="118"/>
        <v>0.1131388459876535</v>
      </c>
      <c r="AH542" s="1">
        <f t="shared" si="119"/>
        <v>14.115182679747633</v>
      </c>
      <c r="AI542" s="5">
        <f t="shared" si="120"/>
        <v>199.23838208264758</v>
      </c>
      <c r="AJ542" s="5"/>
      <c r="AK542" s="1">
        <f t="shared" si="121"/>
        <v>135.34162094432057</v>
      </c>
      <c r="AL542" s="1">
        <f t="shared" si="122"/>
        <v>8.4817331461744624E-2</v>
      </c>
      <c r="AM542" s="1">
        <f t="shared" si="123"/>
        <v>10.581795470336331</v>
      </c>
      <c r="AN542" s="5">
        <f t="shared" si="124"/>
        <v>111.9743953760305</v>
      </c>
      <c r="AO542" s="5"/>
    </row>
    <row r="543" spans="18:41" x14ac:dyDescent="0.2">
      <c r="R543">
        <v>120.10985006591093</v>
      </c>
      <c r="S543">
        <v>121.05384013212769</v>
      </c>
      <c r="T543">
        <v>600</v>
      </c>
      <c r="V543" s="1">
        <f t="shared" si="109"/>
        <v>134.87753929487425</v>
      </c>
      <c r="W543" s="1">
        <f t="shared" si="110"/>
        <v>0.12295152496535022</v>
      </c>
      <c r="X543" s="1">
        <f t="shared" si="112"/>
        <v>14.76768922896332</v>
      </c>
      <c r="Y543" s="5">
        <f t="shared" si="111"/>
        <v>218.08464516323926</v>
      </c>
      <c r="Z543" s="5"/>
      <c r="AA543" s="1">
        <f t="shared" si="113"/>
        <v>101.91343748035905</v>
      </c>
      <c r="AB543" s="1">
        <f t="shared" si="114"/>
        <v>0.15149808758870736</v>
      </c>
      <c r="AC543" s="1">
        <f t="shared" si="115"/>
        <v>18.196412585551883</v>
      </c>
      <c r="AD543" s="5">
        <f t="shared" si="116"/>
        <v>331.10943098363094</v>
      </c>
      <c r="AE543" s="5"/>
      <c r="AF543" s="1">
        <f t="shared" si="117"/>
        <v>142.4742592787974</v>
      </c>
      <c r="AG543" s="1">
        <f t="shared" si="118"/>
        <v>0.18619962643042082</v>
      </c>
      <c r="AH543" s="1">
        <f t="shared" si="119"/>
        <v>22.364409212886471</v>
      </c>
      <c r="AI543" s="5">
        <f t="shared" si="120"/>
        <v>500.1667994414413</v>
      </c>
      <c r="AJ543" s="5"/>
      <c r="AK543" s="1">
        <f t="shared" si="121"/>
        <v>138.56723850205347</v>
      </c>
      <c r="AL543" s="1">
        <f t="shared" si="122"/>
        <v>0.15367089731619801</v>
      </c>
      <c r="AM543" s="1">
        <f t="shared" si="123"/>
        <v>18.457388436142537</v>
      </c>
      <c r="AN543" s="5">
        <f t="shared" si="124"/>
        <v>340.67518788264823</v>
      </c>
      <c r="AO543" s="5"/>
    </row>
    <row r="544" spans="18:41" x14ac:dyDescent="0.2">
      <c r="R544">
        <v>111.86935277599</v>
      </c>
      <c r="S544">
        <v>116.69128618765249</v>
      </c>
      <c r="T544">
        <v>600</v>
      </c>
      <c r="V544" s="1">
        <f t="shared" si="109"/>
        <v>144.18285665071201</v>
      </c>
      <c r="W544" s="1">
        <f t="shared" si="110"/>
        <v>0.28885036940749437</v>
      </c>
      <c r="X544" s="1">
        <f t="shared" si="112"/>
        <v>32.313503874722016</v>
      </c>
      <c r="Y544" s="5">
        <f t="shared" si="111"/>
        <v>1044.1625326616747</v>
      </c>
      <c r="Z544" s="5"/>
      <c r="AA544" s="1">
        <f t="shared" si="113"/>
        <v>109.75770771440435</v>
      </c>
      <c r="AB544" s="1">
        <f t="shared" si="114"/>
        <v>1.8875992478601885E-2</v>
      </c>
      <c r="AC544" s="1">
        <f t="shared" si="115"/>
        <v>2.1116450615856479</v>
      </c>
      <c r="AD544" s="5">
        <f t="shared" si="116"/>
        <v>4.4590448661190552</v>
      </c>
      <c r="AE544" s="5"/>
      <c r="AF544" s="1">
        <f t="shared" si="117"/>
        <v>151.92089815505622</v>
      </c>
      <c r="AG544" s="1">
        <f t="shared" si="118"/>
        <v>0.3580207124221631</v>
      </c>
      <c r="AH544" s="1">
        <f t="shared" si="119"/>
        <v>40.051545379066226</v>
      </c>
      <c r="AI544" s="5">
        <f t="shared" si="120"/>
        <v>1604.1262872514012</v>
      </c>
      <c r="AJ544" s="5"/>
      <c r="AK544" s="1">
        <f t="shared" si="121"/>
        <v>146.99185079691665</v>
      </c>
      <c r="AL544" s="1">
        <f t="shared" si="122"/>
        <v>0.3139599644529707</v>
      </c>
      <c r="AM544" s="1">
        <f t="shared" si="123"/>
        <v>35.122498020926656</v>
      </c>
      <c r="AN544" s="5">
        <f t="shared" si="124"/>
        <v>1233.5898672299968</v>
      </c>
      <c r="AO544" s="5"/>
    </row>
    <row r="545" spans="18:41" x14ac:dyDescent="0.2">
      <c r="R545">
        <v>122.94818939054493</v>
      </c>
      <c r="S545">
        <v>113.18458154012943</v>
      </c>
      <c r="T545">
        <v>600</v>
      </c>
      <c r="V545" s="1">
        <f t="shared" si="109"/>
        <v>152.50281101691365</v>
      </c>
      <c r="W545" s="1">
        <f t="shared" si="110"/>
        <v>0.2403827317252186</v>
      </c>
      <c r="X545" s="1">
        <f t="shared" si="112"/>
        <v>29.554621626368728</v>
      </c>
      <c r="Y545" s="5">
        <f t="shared" si="111"/>
        <v>873.47565947782209</v>
      </c>
      <c r="Z545" s="5"/>
      <c r="AA545" s="1">
        <f t="shared" si="113"/>
        <v>116.87559158329925</v>
      </c>
      <c r="AB545" s="1">
        <f t="shared" si="114"/>
        <v>4.9391518796231021E-2</v>
      </c>
      <c r="AC545" s="1">
        <f t="shared" si="115"/>
        <v>6.0725978072456712</v>
      </c>
      <c r="AD545" s="5">
        <f t="shared" si="116"/>
        <v>36.876444128564934</v>
      </c>
      <c r="AE545" s="5"/>
      <c r="AF545" s="1">
        <f t="shared" si="117"/>
        <v>160.33719677172931</v>
      </c>
      <c r="AG545" s="1">
        <f t="shared" si="118"/>
        <v>0.3041037657123864</v>
      </c>
      <c r="AH545" s="1">
        <f t="shared" si="119"/>
        <v>37.389007381184385</v>
      </c>
      <c r="AI545" s="5">
        <f t="shared" si="120"/>
        <v>1397.9378729502605</v>
      </c>
      <c r="AJ545" s="5"/>
      <c r="AK545" s="1">
        <f t="shared" si="121"/>
        <v>154.451038016681</v>
      </c>
      <c r="AL545" s="1">
        <f t="shared" si="122"/>
        <v>0.25622865031437975</v>
      </c>
      <c r="AM545" s="1">
        <f t="shared" si="123"/>
        <v>31.502848626136071</v>
      </c>
      <c r="AN545" s="5">
        <f t="shared" si="124"/>
        <v>992.4294715612433</v>
      </c>
      <c r="AO545" s="5"/>
    </row>
    <row r="546" spans="18:41" x14ac:dyDescent="0.2">
      <c r="R546">
        <v>149.65673039676537</v>
      </c>
      <c r="S546">
        <v>112.03627206865472</v>
      </c>
      <c r="T546">
        <v>600</v>
      </c>
      <c r="V546" s="1">
        <f t="shared" si="109"/>
        <v>155.40994137944574</v>
      </c>
      <c r="W546" s="1">
        <f t="shared" si="110"/>
        <v>3.8442714653912552E-2</v>
      </c>
      <c r="X546" s="1">
        <f t="shared" si="112"/>
        <v>5.7532109826803719</v>
      </c>
      <c r="Y546" s="5">
        <f t="shared" si="111"/>
        <v>33.099436611234047</v>
      </c>
      <c r="Z546" s="5"/>
      <c r="AA546" s="1">
        <f t="shared" si="113"/>
        <v>119.38529975709797</v>
      </c>
      <c r="AB546" s="1">
        <f t="shared" si="114"/>
        <v>0.20227243077817286</v>
      </c>
      <c r="AC546" s="1">
        <f t="shared" si="115"/>
        <v>30.2714306396674</v>
      </c>
      <c r="AD546" s="5">
        <f t="shared" si="116"/>
        <v>916.35951297219424</v>
      </c>
      <c r="AE546" s="5"/>
      <c r="AF546" s="1">
        <f t="shared" si="117"/>
        <v>163.27174507779353</v>
      </c>
      <c r="AG546" s="1">
        <f t="shared" si="118"/>
        <v>9.0974957457191835E-2</v>
      </c>
      <c r="AH546" s="1">
        <f t="shared" si="119"/>
        <v>13.615014681028157</v>
      </c>
      <c r="AI546" s="5">
        <f t="shared" si="120"/>
        <v>185.36862476461224</v>
      </c>
      <c r="AJ546" s="5"/>
      <c r="AK546" s="1">
        <f t="shared" si="121"/>
        <v>157.04235157461036</v>
      </c>
      <c r="AL546" s="1">
        <f t="shared" si="122"/>
        <v>4.9350411159354221E-2</v>
      </c>
      <c r="AM546" s="1">
        <f t="shared" si="123"/>
        <v>7.3856211778449961</v>
      </c>
      <c r="AN546" s="5">
        <f t="shared" si="124"/>
        <v>54.547400182632508</v>
      </c>
      <c r="AO546" s="5"/>
    </row>
    <row r="547" spans="18:41" x14ac:dyDescent="0.2">
      <c r="R547">
        <v>142.33101473901681</v>
      </c>
      <c r="S547">
        <v>111.11641077530756</v>
      </c>
      <c r="T547">
        <v>600</v>
      </c>
      <c r="V547" s="1">
        <f t="shared" si="109"/>
        <v>157.80868894189538</v>
      </c>
      <c r="W547" s="1">
        <f t="shared" si="110"/>
        <v>0.10874421313765652</v>
      </c>
      <c r="X547" s="1">
        <f t="shared" si="112"/>
        <v>15.477674202878575</v>
      </c>
      <c r="Y547" s="5">
        <f t="shared" si="111"/>
        <v>239.55839873045292</v>
      </c>
      <c r="Z547" s="5"/>
      <c r="AA547" s="1">
        <f t="shared" si="113"/>
        <v>121.46477977604771</v>
      </c>
      <c r="AB547" s="1">
        <f t="shared" si="114"/>
        <v>0.1466035705656295</v>
      </c>
      <c r="AC547" s="1">
        <f t="shared" si="115"/>
        <v>20.866234962969102</v>
      </c>
      <c r="AD547" s="5">
        <f t="shared" si="116"/>
        <v>435.39976152983417</v>
      </c>
      <c r="AE547" s="5"/>
      <c r="AF547" s="1">
        <f t="shared" si="117"/>
        <v>165.69078672220977</v>
      </c>
      <c r="AG547" s="1">
        <f t="shared" si="118"/>
        <v>0.16412285141103128</v>
      </c>
      <c r="AH547" s="1">
        <f t="shared" si="119"/>
        <v>23.359771983192957</v>
      </c>
      <c r="AI547" s="5">
        <f t="shared" si="120"/>
        <v>545.6789471067666</v>
      </c>
      <c r="AJ547" s="5"/>
      <c r="AK547" s="1">
        <f t="shared" si="121"/>
        <v>159.17495078352465</v>
      </c>
      <c r="AL547" s="1">
        <f t="shared" si="122"/>
        <v>0.11834339883962382</v>
      </c>
      <c r="AM547" s="1">
        <f t="shared" si="123"/>
        <v>16.843936044507842</v>
      </c>
      <c r="AN547" s="5">
        <f t="shared" si="124"/>
        <v>283.71818147147047</v>
      </c>
      <c r="AO547" s="5"/>
    </row>
    <row r="548" spans="18:41" x14ac:dyDescent="0.2">
      <c r="R548">
        <v>133.73746414125904</v>
      </c>
      <c r="S548">
        <v>109.33682019016953</v>
      </c>
      <c r="T548">
        <v>600</v>
      </c>
      <c r="V548" s="1">
        <f t="shared" si="109"/>
        <v>162.63555994406278</v>
      </c>
      <c r="W548" s="1">
        <f t="shared" si="110"/>
        <v>0.21608078176419118</v>
      </c>
      <c r="X548" s="1">
        <f t="shared" si="112"/>
        <v>28.898095802803738</v>
      </c>
      <c r="Y548" s="5">
        <f t="shared" si="111"/>
        <v>835.09994102802295</v>
      </c>
      <c r="Z548" s="5"/>
      <c r="AA548" s="1">
        <f t="shared" si="113"/>
        <v>125.67260336241507</v>
      </c>
      <c r="AB548" s="1">
        <f t="shared" si="114"/>
        <v>6.0303676539922468E-2</v>
      </c>
      <c r="AC548" s="1">
        <f t="shared" si="115"/>
        <v>8.0648607788439648</v>
      </c>
      <c r="AD548" s="5">
        <f t="shared" si="116"/>
        <v>65.041979382135679</v>
      </c>
      <c r="AE548" s="5"/>
      <c r="AF548" s="1">
        <f t="shared" si="117"/>
        <v>170.55232014259133</v>
      </c>
      <c r="AG548" s="1">
        <f t="shared" si="118"/>
        <v>0.27527706045365802</v>
      </c>
      <c r="AH548" s="1">
        <f t="shared" si="119"/>
        <v>36.814856001332288</v>
      </c>
      <c r="AI548" s="5">
        <f t="shared" si="120"/>
        <v>1355.3336223988319</v>
      </c>
      <c r="AJ548" s="5"/>
      <c r="AK548" s="1">
        <f t="shared" si="121"/>
        <v>163.45163000797598</v>
      </c>
      <c r="AL548" s="1">
        <f t="shared" si="122"/>
        <v>0.22218281210515259</v>
      </c>
      <c r="AM548" s="1">
        <f t="shared" si="123"/>
        <v>29.714165866716939</v>
      </c>
      <c r="AN548" s="5">
        <f t="shared" si="124"/>
        <v>882.93165315476608</v>
      </c>
      <c r="AO548" s="5"/>
    </row>
    <row r="549" spans="18:41" x14ac:dyDescent="0.2">
      <c r="R549">
        <v>157.82281380426016</v>
      </c>
      <c r="S549">
        <v>106.24834007074061</v>
      </c>
      <c r="T549">
        <v>600</v>
      </c>
      <c r="V549" s="1">
        <f t="shared" si="109"/>
        <v>171.64435063969876</v>
      </c>
      <c r="W549" s="1">
        <f t="shared" si="110"/>
        <v>8.7576292059909425E-2</v>
      </c>
      <c r="X549" s="1">
        <f t="shared" si="112"/>
        <v>13.821536835438593</v>
      </c>
      <c r="Y549" s="5">
        <f t="shared" si="111"/>
        <v>191.03488049338588</v>
      </c>
      <c r="Z549" s="5"/>
      <c r="AA549" s="1">
        <f t="shared" si="113"/>
        <v>133.60779644474002</v>
      </c>
      <c r="AB549" s="1">
        <f t="shared" si="114"/>
        <v>0.15343166666355876</v>
      </c>
      <c r="AC549" s="1">
        <f t="shared" si="115"/>
        <v>24.215017359520147</v>
      </c>
      <c r="AD549" s="5">
        <f t="shared" si="116"/>
        <v>586.3670657218621</v>
      </c>
      <c r="AE549" s="5"/>
      <c r="AF549" s="1">
        <f t="shared" si="117"/>
        <v>179.60488095281374</v>
      </c>
      <c r="AG549" s="1">
        <f t="shared" si="118"/>
        <v>0.13801595994587196</v>
      </c>
      <c r="AH549" s="1">
        <f t="shared" si="119"/>
        <v>21.78206714855358</v>
      </c>
      <c r="AI549" s="5">
        <f t="shared" si="120"/>
        <v>474.45844926409706</v>
      </c>
      <c r="AJ549" s="5"/>
      <c r="AK549" s="1">
        <f t="shared" si="121"/>
        <v>171.3845141281314</v>
      </c>
      <c r="AL549" s="1">
        <f t="shared" si="122"/>
        <v>8.5929910872652046E-2</v>
      </c>
      <c r="AM549" s="1">
        <f t="shared" si="123"/>
        <v>13.561700323871236</v>
      </c>
      <c r="AN549" s="5">
        <f t="shared" si="124"/>
        <v>183.91971567448917</v>
      </c>
      <c r="AO549" s="5"/>
    </row>
    <row r="550" spans="18:41" x14ac:dyDescent="0.2">
      <c r="R550">
        <v>174.38520964774094</v>
      </c>
      <c r="S550">
        <v>106.08634763970413</v>
      </c>
      <c r="T550">
        <v>600</v>
      </c>
      <c r="V550" s="1">
        <f t="shared" si="109"/>
        <v>172.14060878158179</v>
      </c>
      <c r="W550" s="1">
        <f t="shared" si="110"/>
        <v>1.2871509405489446E-2</v>
      </c>
      <c r="X550" s="1">
        <f t="shared" si="112"/>
        <v>2.2446008661591463</v>
      </c>
      <c r="Y550" s="5">
        <f t="shared" si="111"/>
        <v>5.0382330483623896</v>
      </c>
      <c r="Z550" s="5"/>
      <c r="AA550" s="1">
        <f t="shared" si="113"/>
        <v>134.04794836103511</v>
      </c>
      <c r="AB550" s="1">
        <f t="shared" si="114"/>
        <v>0.23131125264686903</v>
      </c>
      <c r="AC550" s="1">
        <f t="shared" si="115"/>
        <v>40.337261286705825</v>
      </c>
      <c r="AD550" s="5">
        <f t="shared" si="116"/>
        <v>1627.0946481119765</v>
      </c>
      <c r="AE550" s="5"/>
      <c r="AF550" s="1">
        <f t="shared" si="117"/>
        <v>180.10279511686821</v>
      </c>
      <c r="AG550" s="1">
        <f t="shared" si="118"/>
        <v>3.278710092832314E-2</v>
      </c>
      <c r="AH550" s="1">
        <f t="shared" si="119"/>
        <v>5.7175854691272718</v>
      </c>
      <c r="AI550" s="5">
        <f t="shared" si="120"/>
        <v>32.690783596775326</v>
      </c>
      <c r="AJ550" s="5"/>
      <c r="AK550" s="1">
        <f t="shared" si="121"/>
        <v>171.81975352790624</v>
      </c>
      <c r="AL550" s="1">
        <f t="shared" si="122"/>
        <v>1.4711431806727919E-2</v>
      </c>
      <c r="AM550" s="1">
        <f t="shared" si="123"/>
        <v>2.5654561198346926</v>
      </c>
      <c r="AN550" s="5">
        <f t="shared" si="124"/>
        <v>6.5815651027972768</v>
      </c>
      <c r="AO550" s="5"/>
    </row>
    <row r="551" spans="18:41" x14ac:dyDescent="0.2">
      <c r="R551">
        <v>155.25257441398884</v>
      </c>
      <c r="S551">
        <v>101.05469033214071</v>
      </c>
      <c r="T551">
        <v>600</v>
      </c>
      <c r="V551" s="1">
        <f t="shared" si="109"/>
        <v>188.88525550429085</v>
      </c>
      <c r="W551" s="1">
        <f t="shared" si="110"/>
        <v>0.21663203471665965</v>
      </c>
      <c r="X551" s="1">
        <f t="shared" si="112"/>
        <v>33.632681090302015</v>
      </c>
      <c r="Y551" s="5">
        <f t="shared" si="111"/>
        <v>1131.1572373219587</v>
      </c>
      <c r="Z551" s="5"/>
      <c r="AA551" s="1">
        <f t="shared" si="113"/>
        <v>149.07842617263597</v>
      </c>
      <c r="AB551" s="1">
        <f t="shared" si="114"/>
        <v>3.9768411342984811E-2</v>
      </c>
      <c r="AC551" s="1">
        <f t="shared" si="115"/>
        <v>6.1741482413528672</v>
      </c>
      <c r="AD551" s="5">
        <f t="shared" si="116"/>
        <v>38.120106506200706</v>
      </c>
      <c r="AE551" s="5"/>
      <c r="AF551" s="1">
        <f t="shared" si="117"/>
        <v>196.86093663823425</v>
      </c>
      <c r="AG551" s="1">
        <f t="shared" si="118"/>
        <v>0.26800433024250286</v>
      </c>
      <c r="AH551" s="1">
        <f t="shared" si="119"/>
        <v>41.608362224245411</v>
      </c>
      <c r="AI551" s="5">
        <f t="shared" si="120"/>
        <v>1731.2558069840125</v>
      </c>
      <c r="AJ551" s="5"/>
      <c r="AK551" s="1">
        <f t="shared" si="121"/>
        <v>186.40911827103028</v>
      </c>
      <c r="AL551" s="1">
        <f t="shared" si="122"/>
        <v>0.20068294503098508</v>
      </c>
      <c r="AM551" s="1">
        <f t="shared" si="123"/>
        <v>31.156543857041441</v>
      </c>
      <c r="AN551" s="5">
        <f t="shared" si="124"/>
        <v>970.73022511574675</v>
      </c>
      <c r="AO551" s="5"/>
    </row>
    <row r="552" spans="18:41" x14ac:dyDescent="0.2">
      <c r="R552">
        <v>202.58131533007824</v>
      </c>
      <c r="S552">
        <v>100.06785750414075</v>
      </c>
      <c r="T552">
        <v>600</v>
      </c>
      <c r="V552" s="1">
        <f t="shared" si="109"/>
        <v>192.50103571419729</v>
      </c>
      <c r="W552" s="1">
        <f t="shared" si="110"/>
        <v>4.9759177441693142E-2</v>
      </c>
      <c r="X552" s="1">
        <f t="shared" si="112"/>
        <v>10.080279615880954</v>
      </c>
      <c r="Y552" s="5">
        <f t="shared" si="111"/>
        <v>101.61203713434507</v>
      </c>
      <c r="Z552" s="5"/>
      <c r="AA552" s="1">
        <f t="shared" si="113"/>
        <v>152.36835261273495</v>
      </c>
      <c r="AB552" s="1">
        <f t="shared" si="114"/>
        <v>0.24786571572767316</v>
      </c>
      <c r="AC552" s="1">
        <f t="shared" si="115"/>
        <v>50.212962717343288</v>
      </c>
      <c r="AD552" s="5">
        <f t="shared" si="116"/>
        <v>2521.3416248533072</v>
      </c>
      <c r="AE552" s="5"/>
      <c r="AF552" s="1">
        <f t="shared" si="117"/>
        <v>200.46954733701955</v>
      </c>
      <c r="AG552" s="1">
        <f t="shared" si="118"/>
        <v>1.0424297964587E-2</v>
      </c>
      <c r="AH552" s="1">
        <f t="shared" si="119"/>
        <v>2.1117679930586917</v>
      </c>
      <c r="AI552" s="5">
        <f t="shared" si="120"/>
        <v>4.4595640565071344</v>
      </c>
      <c r="AJ552" s="5"/>
      <c r="AK552" s="1">
        <f t="shared" si="121"/>
        <v>189.53693265780191</v>
      </c>
      <c r="AL552" s="1">
        <f t="shared" si="122"/>
        <v>6.4390847946772925E-2</v>
      </c>
      <c r="AM552" s="1">
        <f t="shared" si="123"/>
        <v>13.044382672276328</v>
      </c>
      <c r="AN552" s="5">
        <f t="shared" si="124"/>
        <v>170.1559193007829</v>
      </c>
      <c r="AO552" s="5"/>
    </row>
    <row r="553" spans="18:41" x14ac:dyDescent="0.2">
      <c r="R553">
        <v>184.4864544765928</v>
      </c>
      <c r="S553">
        <v>99.994690063497586</v>
      </c>
      <c r="T553">
        <v>600</v>
      </c>
      <c r="V553" s="1">
        <f t="shared" si="109"/>
        <v>192.77386891412107</v>
      </c>
      <c r="W553" s="1">
        <f t="shared" si="110"/>
        <v>4.4921533459139448E-2</v>
      </c>
      <c r="X553" s="1">
        <f t="shared" si="112"/>
        <v>8.2874144375282697</v>
      </c>
      <c r="Y553" s="5">
        <f t="shared" si="111"/>
        <v>68.681238059352012</v>
      </c>
      <c r="Z553" s="5"/>
      <c r="AA553" s="1">
        <f t="shared" si="113"/>
        <v>152.61721774093539</v>
      </c>
      <c r="AB553" s="1">
        <f t="shared" si="114"/>
        <v>0.17274567298761168</v>
      </c>
      <c r="AC553" s="1">
        <f t="shared" si="115"/>
        <v>31.86923673565741</v>
      </c>
      <c r="AD553" s="5">
        <f t="shared" si="116"/>
        <v>1015.6482501133758</v>
      </c>
      <c r="AE553" s="5"/>
      <c r="AF553" s="1">
        <f t="shared" si="117"/>
        <v>200.74170406350007</v>
      </c>
      <c r="AG553" s="1">
        <f t="shared" si="118"/>
        <v>8.8110802676679423E-2</v>
      </c>
      <c r="AH553" s="1">
        <f t="shared" si="119"/>
        <v>16.255249586907269</v>
      </c>
      <c r="AI553" s="5">
        <f t="shared" si="120"/>
        <v>264.23313913264894</v>
      </c>
      <c r="AJ553" s="5"/>
      <c r="AK553" s="1">
        <f t="shared" si="121"/>
        <v>189.77264789103427</v>
      </c>
      <c r="AL553" s="1">
        <f t="shared" si="122"/>
        <v>2.8653558492621852E-2</v>
      </c>
      <c r="AM553" s="1">
        <f t="shared" si="123"/>
        <v>5.2861934144414704</v>
      </c>
      <c r="AN553" s="5">
        <f t="shared" si="124"/>
        <v>27.943840814884371</v>
      </c>
      <c r="AO553" s="5"/>
    </row>
    <row r="554" spans="18:41" x14ac:dyDescent="0.2">
      <c r="R554">
        <v>153.37964283911788</v>
      </c>
      <c r="S554">
        <v>99.751324174336446</v>
      </c>
      <c r="T554">
        <v>600</v>
      </c>
      <c r="V554" s="1">
        <f t="shared" si="109"/>
        <v>193.68616321351601</v>
      </c>
      <c r="W554" s="1">
        <f t="shared" si="110"/>
        <v>0.26278924391991332</v>
      </c>
      <c r="X554" s="1">
        <f t="shared" si="112"/>
        <v>40.306520374398133</v>
      </c>
      <c r="Y554" s="5">
        <f t="shared" si="111"/>
        <v>1624.6155846917718</v>
      </c>
      <c r="Z554" s="5"/>
      <c r="AA554" s="1">
        <f t="shared" si="113"/>
        <v>153.44999515726002</v>
      </c>
      <c r="AB554" s="1">
        <f t="shared" si="114"/>
        <v>4.5868093600879797E-4</v>
      </c>
      <c r="AC554" s="1">
        <f t="shared" si="115"/>
        <v>7.0352318142141712E-2</v>
      </c>
      <c r="AD554" s="5">
        <f t="shared" si="116"/>
        <v>4.9494486679731216E-3</v>
      </c>
      <c r="AE554" s="5"/>
      <c r="AF554" s="1">
        <f t="shared" si="117"/>
        <v>201.65160052470679</v>
      </c>
      <c r="AG554" s="1">
        <f t="shared" si="118"/>
        <v>0.31472206345024595</v>
      </c>
      <c r="AH554" s="1">
        <f t="shared" si="119"/>
        <v>48.271957685588916</v>
      </c>
      <c r="AI554" s="5">
        <f t="shared" si="120"/>
        <v>2330.181898799287</v>
      </c>
      <c r="AJ554" s="5"/>
      <c r="AK554" s="1">
        <f t="shared" si="121"/>
        <v>190.56053038138205</v>
      </c>
      <c r="AL554" s="1">
        <f t="shared" si="122"/>
        <v>0.24241083662754218</v>
      </c>
      <c r="AM554" s="1">
        <f t="shared" si="123"/>
        <v>37.180887542264173</v>
      </c>
      <c r="AN554" s="5">
        <f t="shared" si="124"/>
        <v>1382.4183984304952</v>
      </c>
      <c r="AO554" s="5"/>
    </row>
    <row r="555" spans="18:41" x14ac:dyDescent="0.2">
      <c r="R555">
        <v>210.74286033541108</v>
      </c>
      <c r="S555">
        <v>95.70621591069218</v>
      </c>
      <c r="T555">
        <v>600</v>
      </c>
      <c r="V555" s="1">
        <f t="shared" si="109"/>
        <v>210.0118585681067</v>
      </c>
      <c r="W555" s="1">
        <f t="shared" si="110"/>
        <v>3.4686905461041011E-3</v>
      </c>
      <c r="X555" s="1">
        <f t="shared" si="112"/>
        <v>0.73100176730437738</v>
      </c>
      <c r="Y555" s="5">
        <f t="shared" si="111"/>
        <v>0.53436358380212312</v>
      </c>
      <c r="Z555" s="5"/>
      <c r="AA555" s="1">
        <f t="shared" si="113"/>
        <v>168.51187827087429</v>
      </c>
      <c r="AB555" s="1">
        <f t="shared" si="114"/>
        <v>0.20039104526399334</v>
      </c>
      <c r="AC555" s="1">
        <f t="shared" si="115"/>
        <v>42.230982064536789</v>
      </c>
      <c r="AD555" s="5">
        <f t="shared" si="116"/>
        <v>1783.4558461352281</v>
      </c>
      <c r="AE555" s="5"/>
      <c r="AF555" s="1">
        <f t="shared" si="117"/>
        <v>217.90102512297099</v>
      </c>
      <c r="AG555" s="1">
        <f t="shared" si="118"/>
        <v>3.396634541339727E-2</v>
      </c>
      <c r="AH555" s="1">
        <f t="shared" si="119"/>
        <v>7.1581647875599117</v>
      </c>
      <c r="AI555" s="5">
        <f t="shared" si="120"/>
        <v>51.239323125862633</v>
      </c>
      <c r="AJ555" s="5"/>
      <c r="AK555" s="1">
        <f t="shared" si="121"/>
        <v>204.58790315526554</v>
      </c>
      <c r="AL555" s="1">
        <f t="shared" si="122"/>
        <v>2.9206005699787534E-2</v>
      </c>
      <c r="AM555" s="1">
        <f t="shared" si="123"/>
        <v>6.1549571801455443</v>
      </c>
      <c r="AN555" s="5">
        <f t="shared" si="124"/>
        <v>37.883497889425193</v>
      </c>
      <c r="AO555" s="5"/>
    </row>
    <row r="556" spans="18:41" x14ac:dyDescent="0.2">
      <c r="R556">
        <v>178.60933019733969</v>
      </c>
      <c r="S556">
        <v>94.024578657756038</v>
      </c>
      <c r="T556">
        <v>600</v>
      </c>
      <c r="V556" s="1">
        <f t="shared" si="109"/>
        <v>217.50963311455519</v>
      </c>
      <c r="W556" s="1">
        <f t="shared" si="110"/>
        <v>0.21779546944292222</v>
      </c>
      <c r="X556" s="1">
        <f t="shared" si="112"/>
        <v>38.900302917215498</v>
      </c>
      <c r="Y556" s="5">
        <f t="shared" si="111"/>
        <v>1513.2335670511245</v>
      </c>
      <c r="Z556" s="5"/>
      <c r="AA556" s="1">
        <f t="shared" si="113"/>
        <v>175.52669715415988</v>
      </c>
      <c r="AB556" s="1">
        <f t="shared" si="114"/>
        <v>1.7259081817136368E-2</v>
      </c>
      <c r="AC556" s="1">
        <f t="shared" si="115"/>
        <v>3.0826330431798112</v>
      </c>
      <c r="AD556" s="5">
        <f t="shared" si="116"/>
        <v>9.5026264789040233</v>
      </c>
      <c r="AE556" s="5"/>
      <c r="AF556" s="1">
        <f t="shared" si="117"/>
        <v>225.3442906695791</v>
      </c>
      <c r="AG556" s="1">
        <f t="shared" si="118"/>
        <v>0.26166024149244305</v>
      </c>
      <c r="AH556" s="1">
        <f t="shared" si="119"/>
        <v>46.734960472239408</v>
      </c>
      <c r="AI556" s="5">
        <f t="shared" si="120"/>
        <v>2184.1565303417797</v>
      </c>
      <c r="AJ556" s="5"/>
      <c r="AK556" s="1">
        <f t="shared" si="121"/>
        <v>210.9890883337429</v>
      </c>
      <c r="AL556" s="1">
        <f t="shared" si="122"/>
        <v>0.18128816731258027</v>
      </c>
      <c r="AM556" s="1">
        <f t="shared" si="123"/>
        <v>32.379758136403211</v>
      </c>
      <c r="AN556" s="5">
        <f t="shared" si="124"/>
        <v>1048.44873697197</v>
      </c>
      <c r="AO556" s="5"/>
    </row>
    <row r="557" spans="18:41" x14ac:dyDescent="0.2">
      <c r="R557">
        <v>179.33455297763797</v>
      </c>
      <c r="S557">
        <v>93.517521509965192</v>
      </c>
      <c r="T557">
        <v>600</v>
      </c>
      <c r="V557" s="1">
        <f t="shared" si="109"/>
        <v>219.86107550000213</v>
      </c>
      <c r="W557" s="1">
        <f t="shared" si="110"/>
        <v>0.22598278942607114</v>
      </c>
      <c r="X557" s="1">
        <f t="shared" si="112"/>
        <v>40.526522522364161</v>
      </c>
      <c r="Y557" s="5">
        <f t="shared" si="111"/>
        <v>1642.3990277556895</v>
      </c>
      <c r="Z557" s="5"/>
      <c r="AA557" s="1">
        <f t="shared" si="113"/>
        <v>177.73883872595562</v>
      </c>
      <c r="AB557" s="1">
        <f t="shared" si="114"/>
        <v>8.8979743456428558E-3</v>
      </c>
      <c r="AC557" s="1">
        <f t="shared" si="115"/>
        <v>1.5957142516823524</v>
      </c>
      <c r="AD557" s="5">
        <f t="shared" si="116"/>
        <v>2.5463039730221699</v>
      </c>
      <c r="AE557" s="5"/>
      <c r="AF557" s="1">
        <f t="shared" si="117"/>
        <v>227.67633035607898</v>
      </c>
      <c r="AG557" s="1">
        <f t="shared" si="118"/>
        <v>0.2695619810894388</v>
      </c>
      <c r="AH557" s="1">
        <f t="shared" si="119"/>
        <v>48.341777378441009</v>
      </c>
      <c r="AI557" s="5">
        <f t="shared" si="120"/>
        <v>2336.927440106751</v>
      </c>
      <c r="AJ557" s="5"/>
      <c r="AK557" s="1">
        <f t="shared" si="121"/>
        <v>212.99188587534653</v>
      </c>
      <c r="AL557" s="1">
        <f t="shared" si="122"/>
        <v>0.18767901856540406</v>
      </c>
      <c r="AM557" s="1">
        <f t="shared" si="123"/>
        <v>33.657332897708557</v>
      </c>
      <c r="AN557" s="5">
        <f t="shared" si="124"/>
        <v>1132.8160577871747</v>
      </c>
      <c r="AO557" s="5"/>
    </row>
    <row r="558" spans="18:41" x14ac:dyDescent="0.2">
      <c r="R558">
        <v>239.71598190968371</v>
      </c>
      <c r="S558">
        <v>93.215923221547769</v>
      </c>
      <c r="T558">
        <v>600</v>
      </c>
      <c r="V558" s="1">
        <f t="shared" si="109"/>
        <v>221.28049296056216</v>
      </c>
      <c r="W558" s="1">
        <f t="shared" si="110"/>
        <v>7.690554798331041E-2</v>
      </c>
      <c r="X558" s="1">
        <f t="shared" si="112"/>
        <v>18.435488949121549</v>
      </c>
      <c r="Y558" s="5">
        <f t="shared" si="111"/>
        <v>339.86725279318273</v>
      </c>
      <c r="Z558" s="5"/>
      <c r="AA558" s="1">
        <f t="shared" si="113"/>
        <v>179.07693431254958</v>
      </c>
      <c r="AB558" s="1">
        <f t="shared" si="114"/>
        <v>0.25296205582146258</v>
      </c>
      <c r="AC558" s="1">
        <f t="shared" si="115"/>
        <v>60.639047597134123</v>
      </c>
      <c r="AD558" s="5">
        <f t="shared" si="116"/>
        <v>3677.0940934874975</v>
      </c>
      <c r="AE558" s="5"/>
      <c r="AF558" s="1">
        <f t="shared" si="117"/>
        <v>229.08352265451501</v>
      </c>
      <c r="AG558" s="1">
        <f t="shared" si="118"/>
        <v>4.4354402949965274E-2</v>
      </c>
      <c r="AH558" s="1">
        <f t="shared" si="119"/>
        <v>10.632459255168698</v>
      </c>
      <c r="AI558" s="5">
        <f t="shared" si="120"/>
        <v>113.04918981282249</v>
      </c>
      <c r="AJ558" s="5"/>
      <c r="AK558" s="1">
        <f t="shared" si="121"/>
        <v>214.19980894473599</v>
      </c>
      <c r="AL558" s="1">
        <f t="shared" si="122"/>
        <v>0.10644335334538221</v>
      </c>
      <c r="AM558" s="1">
        <f t="shared" si="123"/>
        <v>25.516172964947714</v>
      </c>
      <c r="AN558" s="5">
        <f t="shared" si="124"/>
        <v>651.07508277712861</v>
      </c>
      <c r="AO558" s="5"/>
    </row>
    <row r="559" spans="18:41" x14ac:dyDescent="0.2">
      <c r="R559">
        <v>236.9446894125193</v>
      </c>
      <c r="S559">
        <v>92.311627943587482</v>
      </c>
      <c r="T559">
        <v>600</v>
      </c>
      <c r="V559" s="1">
        <f t="shared" ref="V559:V622" si="125">(8.314*T559/S559)*(1+(V$11+$V$12/$T559+$V$13/($T559^2))/S559+(V$14+$V$15/$T559+$V$16/($T559^2))/(S559^2) + (W$11+$W$12/$T559+$W$13/($T559^2))/(S559^3)  )</f>
        <v>225.63205325938293</v>
      </c>
      <c r="W559" s="1">
        <f t="shared" ref="W559:W622" si="126">(ABS(V559-$R559)/$R559)</f>
        <v>4.7743784345557268E-2</v>
      </c>
      <c r="X559" s="1">
        <f t="shared" si="112"/>
        <v>11.312636153136367</v>
      </c>
      <c r="Y559" s="5">
        <f t="shared" ref="Y559:Y622" si="127">(V559-R559)^2</f>
        <v>127.97573673324798</v>
      </c>
      <c r="Z559" s="5"/>
      <c r="AA559" s="1">
        <f t="shared" si="113"/>
        <v>183.19200526283407</v>
      </c>
      <c r="AB559" s="1">
        <f t="shared" si="114"/>
        <v>0.226857518026505</v>
      </c>
      <c r="AC559" s="1">
        <f t="shared" si="115"/>
        <v>53.752684149685223</v>
      </c>
      <c r="AD559" s="5">
        <f t="shared" si="116"/>
        <v>2889.3510532958212</v>
      </c>
      <c r="AE559" s="5"/>
      <c r="AF559" s="1">
        <f t="shared" si="117"/>
        <v>233.3952633510913</v>
      </c>
      <c r="AG559" s="1">
        <f t="shared" si="118"/>
        <v>1.4979977269076768E-2</v>
      </c>
      <c r="AH559" s="1">
        <f t="shared" si="119"/>
        <v>3.5494260614279938</v>
      </c>
      <c r="AI559" s="5">
        <f t="shared" si="120"/>
        <v>12.598425365544241</v>
      </c>
      <c r="AJ559" s="5"/>
      <c r="AK559" s="1">
        <f t="shared" si="121"/>
        <v>217.89828318778959</v>
      </c>
      <c r="AL559" s="1">
        <f t="shared" si="122"/>
        <v>8.0383342931016399E-2</v>
      </c>
      <c r="AM559" s="1">
        <f t="shared" si="123"/>
        <v>19.046406224729708</v>
      </c>
      <c r="AN559" s="5">
        <f t="shared" si="124"/>
        <v>362.76559007742259</v>
      </c>
      <c r="AO559" s="5"/>
    </row>
    <row r="560" spans="18:41" x14ac:dyDescent="0.2">
      <c r="R560">
        <v>202.71067086739515</v>
      </c>
      <c r="S560">
        <v>90.084129268256078</v>
      </c>
      <c r="T560">
        <v>600</v>
      </c>
      <c r="V560" s="1">
        <f t="shared" si="125"/>
        <v>237.00078280826017</v>
      </c>
      <c r="W560" s="1">
        <f t="shared" si="126"/>
        <v>0.16915790270999684</v>
      </c>
      <c r="X560" s="1">
        <f t="shared" si="112"/>
        <v>34.290111940865017</v>
      </c>
      <c r="Y560" s="5">
        <f t="shared" si="127"/>
        <v>1175.8117769170537</v>
      </c>
      <c r="Z560" s="5"/>
      <c r="AA560" s="1">
        <f t="shared" si="113"/>
        <v>194.03191127463489</v>
      </c>
      <c r="AB560" s="1">
        <f t="shared" si="114"/>
        <v>4.2813531007637677E-2</v>
      </c>
      <c r="AC560" s="1">
        <f t="shared" si="115"/>
        <v>8.6787595927602581</v>
      </c>
      <c r="AD560" s="5">
        <f t="shared" si="116"/>
        <v>75.320868068928206</v>
      </c>
      <c r="AE560" s="5"/>
      <c r="AF560" s="1">
        <f t="shared" si="117"/>
        <v>244.64425773639499</v>
      </c>
      <c r="AG560" s="1">
        <f t="shared" si="118"/>
        <v>0.20686423013434274</v>
      </c>
      <c r="AH560" s="1">
        <f t="shared" si="119"/>
        <v>41.933586868999839</v>
      </c>
      <c r="AI560" s="5">
        <f t="shared" si="120"/>
        <v>1758.4257076999556</v>
      </c>
      <c r="AJ560" s="5"/>
      <c r="AK560" s="1">
        <f t="shared" si="121"/>
        <v>227.52986793469353</v>
      </c>
      <c r="AL560" s="1">
        <f t="shared" si="122"/>
        <v>0.12243655926497356</v>
      </c>
      <c r="AM560" s="1">
        <f t="shared" si="123"/>
        <v>24.819197067298376</v>
      </c>
      <c r="AN560" s="5">
        <f t="shared" si="124"/>
        <v>615.99254306539228</v>
      </c>
      <c r="AO560" s="5"/>
    </row>
    <row r="561" spans="18:41" x14ac:dyDescent="0.2">
      <c r="R561">
        <v>267.66283013414437</v>
      </c>
      <c r="S561">
        <v>87.173094377926475</v>
      </c>
      <c r="T561">
        <v>600</v>
      </c>
      <c r="V561" s="1">
        <f t="shared" si="125"/>
        <v>253.41045752111623</v>
      </c>
      <c r="W561" s="1">
        <f t="shared" si="126"/>
        <v>5.3247485300388149E-2</v>
      </c>
      <c r="X561" s="1">
        <f t="shared" si="112"/>
        <v>14.252372613028143</v>
      </c>
      <c r="Y561" s="5">
        <f t="shared" si="127"/>
        <v>203.13012510059465</v>
      </c>
      <c r="Z561" s="5"/>
      <c r="AA561" s="1">
        <f t="shared" si="113"/>
        <v>209.89508303458379</v>
      </c>
      <c r="AB561" s="1">
        <f t="shared" si="114"/>
        <v>0.21582282108654818</v>
      </c>
      <c r="AC561" s="1">
        <f t="shared" si="115"/>
        <v>57.76774709956058</v>
      </c>
      <c r="AD561" s="5">
        <f t="shared" si="116"/>
        <v>3337.1126049587897</v>
      </c>
      <c r="AE561" s="5"/>
      <c r="AF561" s="1">
        <f t="shared" si="117"/>
        <v>260.84527169121685</v>
      </c>
      <c r="AG561" s="1">
        <f t="shared" si="118"/>
        <v>2.5470695499673113E-2</v>
      </c>
      <c r="AH561" s="1">
        <f t="shared" si="119"/>
        <v>6.8175584429275204</v>
      </c>
      <c r="AI561" s="5">
        <f t="shared" si="120"/>
        <v>46.479103122732319</v>
      </c>
      <c r="AJ561" s="5"/>
      <c r="AK561" s="1">
        <f t="shared" si="121"/>
        <v>241.36441379923562</v>
      </c>
      <c r="AL561" s="1">
        <f t="shared" si="122"/>
        <v>9.8252029696199478E-2</v>
      </c>
      <c r="AM561" s="1">
        <f t="shared" si="123"/>
        <v>26.298416334908751</v>
      </c>
      <c r="AN561" s="5">
        <f t="shared" si="124"/>
        <v>691.60670172419543</v>
      </c>
      <c r="AO561" s="5"/>
    </row>
    <row r="562" spans="18:41" x14ac:dyDescent="0.2">
      <c r="R562">
        <v>206.60083752604152</v>
      </c>
      <c r="S562">
        <v>87.097919953894689</v>
      </c>
      <c r="T562">
        <v>600</v>
      </c>
      <c r="V562" s="1">
        <f t="shared" si="125"/>
        <v>253.85980036712925</v>
      </c>
      <c r="W562" s="1">
        <f t="shared" si="126"/>
        <v>0.228745262637819</v>
      </c>
      <c r="X562" s="1">
        <f t="shared" si="112"/>
        <v>47.258962841087737</v>
      </c>
      <c r="Y562" s="5">
        <f t="shared" si="127"/>
        <v>2233.4095688153116</v>
      </c>
      <c r="Z562" s="5"/>
      <c r="AA562" s="1">
        <f t="shared" si="113"/>
        <v>210.33292040084254</v>
      </c>
      <c r="AB562" s="1">
        <f t="shared" si="114"/>
        <v>1.8064219484737583E-2</v>
      </c>
      <c r="AC562" s="1">
        <f t="shared" si="115"/>
        <v>3.7320828748010229</v>
      </c>
      <c r="AD562" s="5">
        <f t="shared" si="116"/>
        <v>13.928442584383067</v>
      </c>
      <c r="AE562" s="5"/>
      <c r="AF562" s="1">
        <f t="shared" si="117"/>
        <v>261.28836245023041</v>
      </c>
      <c r="AG562" s="1">
        <f t="shared" si="118"/>
        <v>0.26470137090947499</v>
      </c>
      <c r="AH562" s="1">
        <f t="shared" si="119"/>
        <v>54.687524924188892</v>
      </c>
      <c r="AI562" s="5">
        <f t="shared" si="120"/>
        <v>2990.7253823337815</v>
      </c>
      <c r="AJ562" s="5"/>
      <c r="AK562" s="1">
        <f t="shared" si="121"/>
        <v>241.74226639441008</v>
      </c>
      <c r="AL562" s="1">
        <f t="shared" si="122"/>
        <v>0.17009335145574653</v>
      </c>
      <c r="AM562" s="1">
        <f t="shared" si="123"/>
        <v>35.141428868368564</v>
      </c>
      <c r="AN562" s="5">
        <f t="shared" si="124"/>
        <v>1234.9200229106075</v>
      </c>
      <c r="AO562" s="5"/>
    </row>
    <row r="563" spans="18:41" x14ac:dyDescent="0.2">
      <c r="R563">
        <v>233.20541917266206</v>
      </c>
      <c r="S563">
        <v>84.753376324025368</v>
      </c>
      <c r="T563">
        <v>600</v>
      </c>
      <c r="V563" s="1">
        <f t="shared" si="125"/>
        <v>268.58767508419243</v>
      </c>
      <c r="W563" s="1">
        <f t="shared" si="126"/>
        <v>0.15172141383787413</v>
      </c>
      <c r="X563" s="1">
        <f t="shared" si="112"/>
        <v>35.382255911530365</v>
      </c>
      <c r="Y563" s="5">
        <f t="shared" si="127"/>
        <v>1251.9040333890255</v>
      </c>
      <c r="Z563" s="5"/>
      <c r="AA563" s="1">
        <f t="shared" si="113"/>
        <v>224.7812627782582</v>
      </c>
      <c r="AB563" s="1">
        <f t="shared" si="114"/>
        <v>3.6123330342365402E-2</v>
      </c>
      <c r="AC563" s="1">
        <f t="shared" si="115"/>
        <v>8.424156394403866</v>
      </c>
      <c r="AD563" s="5">
        <f t="shared" si="116"/>
        <v>70.966410957375544</v>
      </c>
      <c r="AE563" s="5"/>
      <c r="AF563" s="1">
        <f t="shared" si="117"/>
        <v>275.79714124802848</v>
      </c>
      <c r="AG563" s="1">
        <f t="shared" si="118"/>
        <v>0.18263607349463906</v>
      </c>
      <c r="AH563" s="1">
        <f t="shared" si="119"/>
        <v>42.59172207536642</v>
      </c>
      <c r="AI563" s="5">
        <f t="shared" si="120"/>
        <v>1814.0547893452551</v>
      </c>
      <c r="AJ563" s="5"/>
      <c r="AK563" s="1">
        <f t="shared" si="121"/>
        <v>254.10257319693886</v>
      </c>
      <c r="AL563" s="1">
        <f t="shared" si="122"/>
        <v>8.9608355150635838E-2</v>
      </c>
      <c r="AM563" s="1">
        <f t="shared" si="123"/>
        <v>20.897154024276801</v>
      </c>
      <c r="AN563" s="5">
        <f t="shared" si="124"/>
        <v>436.69104631434811</v>
      </c>
      <c r="AO563" s="5"/>
    </row>
    <row r="564" spans="18:41" x14ac:dyDescent="0.2">
      <c r="R564">
        <v>252.40266135821838</v>
      </c>
      <c r="S564">
        <v>83.560319768618058</v>
      </c>
      <c r="T564">
        <v>600</v>
      </c>
      <c r="V564" s="1">
        <f t="shared" si="125"/>
        <v>276.65127343948484</v>
      </c>
      <c r="W564" s="1">
        <f t="shared" si="126"/>
        <v>9.6071142636852028E-2</v>
      </c>
      <c r="X564" s="1">
        <f t="shared" si="112"/>
        <v>24.248612081266458</v>
      </c>
      <c r="Y564" s="5">
        <f t="shared" si="127"/>
        <v>587.99518786774161</v>
      </c>
      <c r="Z564" s="5"/>
      <c r="AA564" s="1">
        <f t="shared" si="113"/>
        <v>232.76945633014171</v>
      </c>
      <c r="AB564" s="1">
        <f t="shared" si="114"/>
        <v>7.7785253619860079E-2</v>
      </c>
      <c r="AC564" s="1">
        <f t="shared" si="115"/>
        <v>19.633205028076674</v>
      </c>
      <c r="AD564" s="5">
        <f t="shared" si="116"/>
        <v>385.4627396744952</v>
      </c>
      <c r="AE564" s="5"/>
      <c r="AF564" s="1">
        <f t="shared" si="117"/>
        <v>283.73007533780333</v>
      </c>
      <c r="AG564" s="1">
        <f t="shared" si="118"/>
        <v>0.12411681323408877</v>
      </c>
      <c r="AH564" s="1">
        <f t="shared" si="119"/>
        <v>31.327413979584946</v>
      </c>
      <c r="AI564" s="5">
        <f t="shared" si="120"/>
        <v>981.40686664829434</v>
      </c>
      <c r="AJ564" s="5"/>
      <c r="AK564" s="1">
        <f t="shared" si="121"/>
        <v>260.85230377702226</v>
      </c>
      <c r="AL564" s="1">
        <f t="shared" si="122"/>
        <v>3.3476835677306339E-2</v>
      </c>
      <c r="AM564" s="1">
        <f t="shared" si="123"/>
        <v>8.4496424188038759</v>
      </c>
      <c r="AN564" s="5">
        <f t="shared" si="124"/>
        <v>71.396457005649808</v>
      </c>
      <c r="AO564" s="5"/>
    </row>
    <row r="565" spans="18:41" x14ac:dyDescent="0.2">
      <c r="R565">
        <v>240.35327455995022</v>
      </c>
      <c r="S565">
        <v>82.486031105223489</v>
      </c>
      <c r="T565">
        <v>600</v>
      </c>
      <c r="V565" s="1">
        <f t="shared" si="125"/>
        <v>284.27116839397587</v>
      </c>
      <c r="W565" s="1">
        <f t="shared" si="126"/>
        <v>0.1827222612815762</v>
      </c>
      <c r="X565" s="1">
        <f t="shared" si="112"/>
        <v>43.917893834025648</v>
      </c>
      <c r="Y565" s="5">
        <f t="shared" si="127"/>
        <v>1928.7813988167479</v>
      </c>
      <c r="Z565" s="5"/>
      <c r="AA565" s="1">
        <f t="shared" si="113"/>
        <v>240.36646892333803</v>
      </c>
      <c r="AB565" s="1">
        <f t="shared" si="114"/>
        <v>5.4895708876726248E-5</v>
      </c>
      <c r="AC565" s="1">
        <f t="shared" si="115"/>
        <v>1.3194363387810881E-2</v>
      </c>
      <c r="AD565" s="5">
        <f t="shared" si="116"/>
        <v>1.7409122520960425E-4</v>
      </c>
      <c r="AE565" s="5"/>
      <c r="AF565" s="1">
        <f t="shared" si="117"/>
        <v>291.220284254874</v>
      </c>
      <c r="AG565" s="1">
        <f t="shared" si="118"/>
        <v>0.21163435275867754</v>
      </c>
      <c r="AH565" s="1">
        <f t="shared" si="119"/>
        <v>50.86700969492378</v>
      </c>
      <c r="AI565" s="5">
        <f t="shared" si="120"/>
        <v>2587.4526753034697</v>
      </c>
      <c r="AJ565" s="5"/>
      <c r="AK565" s="1">
        <f t="shared" si="121"/>
        <v>267.22108805237247</v>
      </c>
      <c r="AL565" s="1">
        <f t="shared" si="122"/>
        <v>0.11178467837233783</v>
      </c>
      <c r="AM565" s="1">
        <f t="shared" si="123"/>
        <v>26.867813492422243</v>
      </c>
      <c r="AN565" s="5">
        <f t="shared" si="124"/>
        <v>721.87940186358674</v>
      </c>
      <c r="AO565" s="5"/>
    </row>
    <row r="566" spans="18:41" x14ac:dyDescent="0.2">
      <c r="R566">
        <v>306.87748683342085</v>
      </c>
      <c r="S566">
        <v>82.345683729850094</v>
      </c>
      <c r="T566">
        <v>600</v>
      </c>
      <c r="V566" s="1">
        <f t="shared" si="125"/>
        <v>285.29299309991256</v>
      </c>
      <c r="W566" s="1">
        <f t="shared" si="126"/>
        <v>7.0335865808314482E-2</v>
      </c>
      <c r="X566" s="1">
        <f t="shared" si="112"/>
        <v>21.584493733508282</v>
      </c>
      <c r="Y566" s="5">
        <f t="shared" si="127"/>
        <v>465.8903697318583</v>
      </c>
      <c r="Z566" s="5"/>
      <c r="AA566" s="1">
        <f t="shared" si="113"/>
        <v>241.38871706159333</v>
      </c>
      <c r="AB566" s="1">
        <f t="shared" si="114"/>
        <v>0.21340363037897309</v>
      </c>
      <c r="AC566" s="1">
        <f t="shared" si="115"/>
        <v>65.488769771827521</v>
      </c>
      <c r="AD566" s="5">
        <f t="shared" si="116"/>
        <v>4288.7789662274299</v>
      </c>
      <c r="AE566" s="5"/>
      <c r="AF566" s="1">
        <f t="shared" si="117"/>
        <v>292.22428755342253</v>
      </c>
      <c r="AG566" s="1">
        <f t="shared" si="118"/>
        <v>4.7749345939972342E-2</v>
      </c>
      <c r="AH566" s="1">
        <f t="shared" si="119"/>
        <v>14.653199279998319</v>
      </c>
      <c r="AI566" s="5">
        <f t="shared" si="120"/>
        <v>214.71624913934323</v>
      </c>
      <c r="AJ566" s="5"/>
      <c r="AK566" s="1">
        <f t="shared" si="121"/>
        <v>268.07450625203478</v>
      </c>
      <c r="AL566" s="1">
        <f t="shared" si="122"/>
        <v>0.12644453322980023</v>
      </c>
      <c r="AM566" s="1">
        <f t="shared" si="123"/>
        <v>38.802980581386066</v>
      </c>
      <c r="AN566" s="5">
        <f t="shared" si="124"/>
        <v>1505.671301999424</v>
      </c>
      <c r="AO566" s="5"/>
    </row>
    <row r="567" spans="18:41" x14ac:dyDescent="0.2">
      <c r="R567">
        <v>304.48410874312634</v>
      </c>
      <c r="S567">
        <v>82.011919548673333</v>
      </c>
      <c r="T567">
        <v>600</v>
      </c>
      <c r="V567" s="1">
        <f t="shared" si="125"/>
        <v>287.74824517720748</v>
      </c>
      <c r="W567" s="1">
        <f t="shared" si="126"/>
        <v>5.4964653607055186E-2</v>
      </c>
      <c r="X567" s="1">
        <f t="shared" si="112"/>
        <v>16.735863565918862</v>
      </c>
      <c r="Y567" s="5">
        <f t="shared" si="127"/>
        <v>280.08912929705042</v>
      </c>
      <c r="Z567" s="5"/>
      <c r="AA567" s="1">
        <f t="shared" si="113"/>
        <v>243.84831098546056</v>
      </c>
      <c r="AB567" s="1">
        <f t="shared" si="114"/>
        <v>0.19914273361576418</v>
      </c>
      <c r="AC567" s="1">
        <f t="shared" si="115"/>
        <v>60.635797757665785</v>
      </c>
      <c r="AD567" s="5">
        <f t="shared" si="116"/>
        <v>3676.6999697085471</v>
      </c>
      <c r="AE567" s="5"/>
      <c r="AF567" s="1">
        <f t="shared" si="117"/>
        <v>294.63631936623131</v>
      </c>
      <c r="AG567" s="1">
        <f t="shared" si="118"/>
        <v>3.2342539706080302E-2</v>
      </c>
      <c r="AH567" s="1">
        <f t="shared" si="119"/>
        <v>9.8477893768950366</v>
      </c>
      <c r="AI567" s="5">
        <f t="shared" si="120"/>
        <v>96.978955611686729</v>
      </c>
      <c r="AJ567" s="5"/>
      <c r="AK567" s="1">
        <f t="shared" si="121"/>
        <v>270.12454112978281</v>
      </c>
      <c r="AL567" s="1">
        <f t="shared" si="122"/>
        <v>0.11284519167576816</v>
      </c>
      <c r="AM567" s="1">
        <f t="shared" si="123"/>
        <v>34.359567613343529</v>
      </c>
      <c r="AN567" s="5">
        <f t="shared" si="124"/>
        <v>1180.5798865759255</v>
      </c>
      <c r="AO567" s="5"/>
    </row>
    <row r="568" spans="18:41" x14ac:dyDescent="0.2">
      <c r="R568">
        <v>283.1147855656215</v>
      </c>
      <c r="S568">
        <v>81.278821350014113</v>
      </c>
      <c r="T568">
        <v>600</v>
      </c>
      <c r="V568" s="1">
        <f t="shared" si="125"/>
        <v>293.26883380858317</v>
      </c>
      <c r="W568" s="1">
        <f t="shared" si="126"/>
        <v>3.586548199054803E-2</v>
      </c>
      <c r="X568" s="1">
        <f t="shared" si="112"/>
        <v>10.154048242961665</v>
      </c>
      <c r="Y568" s="5">
        <f t="shared" si="127"/>
        <v>103.10469572039287</v>
      </c>
      <c r="Z568" s="5"/>
      <c r="AA568" s="1">
        <f t="shared" si="113"/>
        <v>249.39559730915659</v>
      </c>
      <c r="AB568" s="1">
        <f t="shared" si="114"/>
        <v>0.11910076751766589</v>
      </c>
      <c r="AC568" s="1">
        <f t="shared" si="115"/>
        <v>33.719188256464918</v>
      </c>
      <c r="AD568" s="5">
        <f t="shared" si="116"/>
        <v>1136.9836566749216</v>
      </c>
      <c r="AE568" s="5"/>
      <c r="AF568" s="1">
        <f t="shared" si="117"/>
        <v>300.05774173107744</v>
      </c>
      <c r="AG568" s="1">
        <f t="shared" si="118"/>
        <v>5.9844829833265036E-2</v>
      </c>
      <c r="AH568" s="1">
        <f t="shared" si="119"/>
        <v>16.942956165455939</v>
      </c>
      <c r="AI568" s="5">
        <f t="shared" si="120"/>
        <v>287.06376362456143</v>
      </c>
      <c r="AJ568" s="5"/>
      <c r="AK568" s="1">
        <f t="shared" si="121"/>
        <v>274.73125267856875</v>
      </c>
      <c r="AL568" s="1">
        <f t="shared" si="122"/>
        <v>2.9611780502045104E-2</v>
      </c>
      <c r="AM568" s="1">
        <f t="shared" si="123"/>
        <v>8.3835328870527519</v>
      </c>
      <c r="AN568" s="5">
        <f t="shared" si="124"/>
        <v>70.28362366829505</v>
      </c>
      <c r="AO568" s="5"/>
    </row>
    <row r="569" spans="18:41" x14ac:dyDescent="0.2">
      <c r="R569">
        <v>333.89497075595091</v>
      </c>
      <c r="S569">
        <v>80.964350418616206</v>
      </c>
      <c r="T569">
        <v>600</v>
      </c>
      <c r="V569" s="1">
        <f t="shared" si="125"/>
        <v>295.69228580354445</v>
      </c>
      <c r="W569" s="1">
        <f t="shared" si="126"/>
        <v>0.11441527515647848</v>
      </c>
      <c r="X569" s="1">
        <f t="shared" si="112"/>
        <v>38.202684952406457</v>
      </c>
      <c r="Y569" s="5">
        <f t="shared" si="127"/>
        <v>1459.4451375728227</v>
      </c>
      <c r="Z569" s="5"/>
      <c r="AA569" s="1">
        <f t="shared" si="113"/>
        <v>251.83806872135105</v>
      </c>
      <c r="AB569" s="1">
        <f t="shared" si="114"/>
        <v>0.24575662774680287</v>
      </c>
      <c r="AC569" s="1">
        <f t="shared" si="115"/>
        <v>82.056902034599858</v>
      </c>
      <c r="AD569" s="5">
        <f t="shared" si="116"/>
        <v>6733.3351715159188</v>
      </c>
      <c r="AE569" s="5"/>
      <c r="AF569" s="1">
        <f t="shared" si="117"/>
        <v>302.43682753854068</v>
      </c>
      <c r="AG569" s="1">
        <f t="shared" si="118"/>
        <v>9.4215684489609985E-2</v>
      </c>
      <c r="AH569" s="1">
        <f t="shared" si="119"/>
        <v>31.458143217410225</v>
      </c>
      <c r="AI569" s="5">
        <f t="shared" si="120"/>
        <v>989.6147746870929</v>
      </c>
      <c r="AJ569" s="5"/>
      <c r="AK569" s="1">
        <f t="shared" si="121"/>
        <v>276.75240961119403</v>
      </c>
      <c r="AL569" s="1">
        <f t="shared" si="122"/>
        <v>0.17113932867986587</v>
      </c>
      <c r="AM569" s="1">
        <f t="shared" si="123"/>
        <v>57.142561144756883</v>
      </c>
      <c r="AN569" s="5">
        <f t="shared" si="124"/>
        <v>3265.272294182279</v>
      </c>
      <c r="AO569" s="5"/>
    </row>
    <row r="570" spans="18:41" x14ac:dyDescent="0.2">
      <c r="R570">
        <v>280.30292343184254</v>
      </c>
      <c r="S570">
        <v>80.876801136365458</v>
      </c>
      <c r="T570">
        <v>600</v>
      </c>
      <c r="V570" s="1">
        <f t="shared" si="125"/>
        <v>296.37302900503011</v>
      </c>
      <c r="W570" s="1">
        <f t="shared" si="126"/>
        <v>5.7331209308971447E-2</v>
      </c>
      <c r="X570" s="1">
        <f t="shared" si="112"/>
        <v>16.070105573187561</v>
      </c>
      <c r="Y570" s="5">
        <f t="shared" si="127"/>
        <v>258.24829313339393</v>
      </c>
      <c r="Z570" s="5"/>
      <c r="AA570" s="1">
        <f t="shared" si="113"/>
        <v>252.52494623642323</v>
      </c>
      <c r="AB570" s="1">
        <f t="shared" si="114"/>
        <v>9.9099848318826775E-2</v>
      </c>
      <c r="AC570" s="1">
        <f t="shared" si="115"/>
        <v>27.777977195419311</v>
      </c>
      <c r="AD570" s="5">
        <f t="shared" si="116"/>
        <v>771.61601706923534</v>
      </c>
      <c r="AE570" s="5"/>
      <c r="AF570" s="1">
        <f t="shared" si="117"/>
        <v>303.10501993036308</v>
      </c>
      <c r="AG570" s="1">
        <f t="shared" si="118"/>
        <v>8.1348050956254178E-2</v>
      </c>
      <c r="AH570" s="1">
        <f t="shared" si="119"/>
        <v>22.802096498520541</v>
      </c>
      <c r="AI570" s="5">
        <f t="shared" si="120"/>
        <v>519.9356047278427</v>
      </c>
      <c r="AJ570" s="5"/>
      <c r="AK570" s="1">
        <f t="shared" si="121"/>
        <v>277.32003391092417</v>
      </c>
      <c r="AL570" s="1">
        <f t="shared" si="122"/>
        <v>1.0641663969814735E-2</v>
      </c>
      <c r="AM570" s="1">
        <f t="shared" si="123"/>
        <v>2.982889520918377</v>
      </c>
      <c r="AN570" s="5">
        <f t="shared" si="124"/>
        <v>8.8976298940046643</v>
      </c>
      <c r="AO570" s="5"/>
    </row>
    <row r="571" spans="18:41" x14ac:dyDescent="0.2">
      <c r="R571">
        <v>301.91103112704604</v>
      </c>
      <c r="S571">
        <v>80.458822499256527</v>
      </c>
      <c r="T571">
        <v>600</v>
      </c>
      <c r="V571" s="1">
        <f t="shared" si="125"/>
        <v>299.65997576180138</v>
      </c>
      <c r="W571" s="1">
        <f t="shared" si="126"/>
        <v>7.4560222488108067E-3</v>
      </c>
      <c r="X571" s="1">
        <f t="shared" si="112"/>
        <v>2.2510553652446674</v>
      </c>
      <c r="Y571" s="5">
        <f t="shared" si="127"/>
        <v>5.067250257396803</v>
      </c>
      <c r="Z571" s="5"/>
      <c r="AA571" s="1">
        <f t="shared" si="113"/>
        <v>255.84635652698293</v>
      </c>
      <c r="AB571" s="1">
        <f t="shared" si="114"/>
        <v>0.15257698411383588</v>
      </c>
      <c r="AC571" s="1">
        <f t="shared" si="115"/>
        <v>46.064674600063114</v>
      </c>
      <c r="AD571" s="5">
        <f t="shared" si="116"/>
        <v>2121.9542460097</v>
      </c>
      <c r="AE571" s="5"/>
      <c r="AF571" s="1">
        <f t="shared" si="117"/>
        <v>306.33083350039107</v>
      </c>
      <c r="AG571" s="1">
        <f t="shared" si="118"/>
        <v>1.463941995377155E-2</v>
      </c>
      <c r="AH571" s="1">
        <f t="shared" si="119"/>
        <v>4.4198023733450214</v>
      </c>
      <c r="AI571" s="5">
        <f t="shared" si="120"/>
        <v>19.534653019426283</v>
      </c>
      <c r="AJ571" s="5"/>
      <c r="AK571" s="1">
        <f t="shared" si="121"/>
        <v>280.06011430796832</v>
      </c>
      <c r="AL571" s="1">
        <f t="shared" si="122"/>
        <v>7.2375350902242203E-2</v>
      </c>
      <c r="AM571" s="1">
        <f t="shared" si="123"/>
        <v>21.850916819077725</v>
      </c>
      <c r="AN571" s="5">
        <f t="shared" si="124"/>
        <v>477.46256583425378</v>
      </c>
      <c r="AO571" s="5"/>
    </row>
    <row r="572" spans="18:41" x14ac:dyDescent="0.2">
      <c r="R572">
        <v>262.87130033545128</v>
      </c>
      <c r="S572">
        <v>79.569001494426161</v>
      </c>
      <c r="T572">
        <v>600</v>
      </c>
      <c r="V572" s="1">
        <f t="shared" si="125"/>
        <v>306.86684559202172</v>
      </c>
      <c r="W572" s="1">
        <f t="shared" si="126"/>
        <v>0.16736534266170372</v>
      </c>
      <c r="X572" s="1">
        <f t="shared" si="112"/>
        <v>43.995545256570438</v>
      </c>
      <c r="Y572" s="5">
        <f t="shared" si="127"/>
        <v>1935.6080024229375</v>
      </c>
      <c r="Z572" s="5"/>
      <c r="AA572" s="1">
        <f t="shared" si="113"/>
        <v>263.15645867153063</v>
      </c>
      <c r="AB572" s="1">
        <f t="shared" si="114"/>
        <v>1.084783069568479E-3</v>
      </c>
      <c r="AC572" s="1">
        <f t="shared" si="115"/>
        <v>0.28515833607934837</v>
      </c>
      <c r="AD572" s="5">
        <f t="shared" si="116"/>
        <v>8.1315276635542597E-2</v>
      </c>
      <c r="AE572" s="5"/>
      <c r="AF572" s="1">
        <f t="shared" si="117"/>
        <v>313.40071461823783</v>
      </c>
      <c r="AG572" s="1">
        <f t="shared" si="118"/>
        <v>0.19222111435636272</v>
      </c>
      <c r="AH572" s="1">
        <f t="shared" si="119"/>
        <v>50.529414282786547</v>
      </c>
      <c r="AI572" s="5">
        <f t="shared" si="120"/>
        <v>2553.2217077614732</v>
      </c>
      <c r="AJ572" s="5"/>
      <c r="AK572" s="1">
        <f t="shared" si="121"/>
        <v>286.0643582236325</v>
      </c>
      <c r="AL572" s="1">
        <f t="shared" si="122"/>
        <v>8.8229707307661387E-2</v>
      </c>
      <c r="AM572" s="1">
        <f t="shared" si="123"/>
        <v>23.193057888181215</v>
      </c>
      <c r="AN572" s="5">
        <f t="shared" si="124"/>
        <v>537.91793420452484</v>
      </c>
      <c r="AO572" s="5"/>
    </row>
    <row r="573" spans="18:41" x14ac:dyDescent="0.2">
      <c r="R573">
        <v>334.56334215081932</v>
      </c>
      <c r="S573">
        <v>79.548920556899418</v>
      </c>
      <c r="T573">
        <v>600</v>
      </c>
      <c r="V573" s="1">
        <f t="shared" si="125"/>
        <v>307.03286543786089</v>
      </c>
      <c r="W573" s="1">
        <f t="shared" si="126"/>
        <v>8.2287786031704113E-2</v>
      </c>
      <c r="X573" s="1">
        <f t="shared" si="112"/>
        <v>27.530476712958432</v>
      </c>
      <c r="Y573" s="5">
        <f t="shared" si="127"/>
        <v>757.92714804274647</v>
      </c>
      <c r="Z573" s="5"/>
      <c r="AA573" s="1">
        <f t="shared" si="113"/>
        <v>263.32529799980125</v>
      </c>
      <c r="AB573" s="1">
        <f t="shared" si="114"/>
        <v>0.21292842094727865</v>
      </c>
      <c r="AC573" s="1">
        <f t="shared" si="115"/>
        <v>71.238044151018073</v>
      </c>
      <c r="AD573" s="5">
        <f t="shared" si="116"/>
        <v>5074.8589344624006</v>
      </c>
      <c r="AE573" s="5"/>
      <c r="AF573" s="1">
        <f t="shared" si="117"/>
        <v>313.56353304251451</v>
      </c>
      <c r="AG573" s="1">
        <f t="shared" si="118"/>
        <v>6.2767812436660256E-2</v>
      </c>
      <c r="AH573" s="1">
        <f t="shared" si="119"/>
        <v>20.999809108304817</v>
      </c>
      <c r="AI573" s="5">
        <f t="shared" si="120"/>
        <v>440.99198258524194</v>
      </c>
      <c r="AJ573" s="5"/>
      <c r="AK573" s="1">
        <f t="shared" si="121"/>
        <v>286.20262103826212</v>
      </c>
      <c r="AL573" s="1">
        <f t="shared" si="122"/>
        <v>0.14454877453596351</v>
      </c>
      <c r="AM573" s="1">
        <f t="shared" si="123"/>
        <v>48.360721112557201</v>
      </c>
      <c r="AN573" s="5">
        <f t="shared" si="124"/>
        <v>2338.7593465265359</v>
      </c>
      <c r="AO573" s="5"/>
    </row>
    <row r="574" spans="18:41" x14ac:dyDescent="0.2">
      <c r="R574">
        <v>373.75539878262128</v>
      </c>
      <c r="S574">
        <v>76.955318155602413</v>
      </c>
      <c r="T574">
        <v>600</v>
      </c>
      <c r="V574" s="1">
        <f t="shared" si="125"/>
        <v>329.8266112830043</v>
      </c>
      <c r="W574" s="1">
        <f t="shared" si="126"/>
        <v>0.11753351962994994</v>
      </c>
      <c r="X574" s="1">
        <f t="shared" si="112"/>
        <v>43.928787499616988</v>
      </c>
      <c r="Y574" s="5">
        <f t="shared" si="127"/>
        <v>1929.7383711865057</v>
      </c>
      <c r="Z574" s="5"/>
      <c r="AA574" s="1">
        <f t="shared" si="113"/>
        <v>286.68740989152786</v>
      </c>
      <c r="AB574" s="1">
        <f t="shared" si="114"/>
        <v>0.23295446480422016</v>
      </c>
      <c r="AC574" s="1">
        <f t="shared" si="115"/>
        <v>87.067988891093421</v>
      </c>
      <c r="AD574" s="5">
        <f t="shared" si="116"/>
        <v>7580.8346895395671</v>
      </c>
      <c r="AE574" s="5"/>
      <c r="AF574" s="1">
        <f t="shared" si="117"/>
        <v>335.90049339922678</v>
      </c>
      <c r="AG574" s="1">
        <f t="shared" si="118"/>
        <v>0.10128256476480005</v>
      </c>
      <c r="AH574" s="1">
        <f t="shared" si="119"/>
        <v>37.854905383394509</v>
      </c>
      <c r="AI574" s="5">
        <f t="shared" si="120"/>
        <v>1432.9938615857507</v>
      </c>
      <c r="AJ574" s="5"/>
      <c r="AK574" s="1">
        <f t="shared" si="121"/>
        <v>305.16843798722243</v>
      </c>
      <c r="AL574" s="1">
        <f t="shared" si="122"/>
        <v>0.18350761224800261</v>
      </c>
      <c r="AM574" s="1">
        <f t="shared" si="123"/>
        <v>68.586960795398852</v>
      </c>
      <c r="AN574" s="5">
        <f t="shared" si="124"/>
        <v>4704.1711911495795</v>
      </c>
      <c r="AO574" s="5"/>
    </row>
    <row r="575" spans="18:41" x14ac:dyDescent="0.2">
      <c r="R575">
        <v>324.07387688241903</v>
      </c>
      <c r="S575">
        <v>75.762750074039886</v>
      </c>
      <c r="T575">
        <v>600</v>
      </c>
      <c r="V575" s="1">
        <f t="shared" si="125"/>
        <v>341.28469607771984</v>
      </c>
      <c r="W575" s="1">
        <f t="shared" si="126"/>
        <v>5.3107702974606832E-2</v>
      </c>
      <c r="X575" s="1">
        <f t="shared" si="112"/>
        <v>17.210819195300814</v>
      </c>
      <c r="Y575" s="5">
        <f t="shared" si="127"/>
        <v>296.21229737333499</v>
      </c>
      <c r="Z575" s="5"/>
      <c r="AA575" s="1">
        <f t="shared" si="113"/>
        <v>298.56109744122443</v>
      </c>
      <c r="AB575" s="1">
        <f t="shared" si="114"/>
        <v>7.8725195892451333E-2</v>
      </c>
      <c r="AC575" s="1">
        <f t="shared" si="115"/>
        <v>25.512779441194596</v>
      </c>
      <c r="AD575" s="5">
        <f t="shared" si="116"/>
        <v>650.90191481504166</v>
      </c>
      <c r="AE575" s="5"/>
      <c r="AF575" s="1">
        <f t="shared" si="117"/>
        <v>347.11782310640842</v>
      </c>
      <c r="AG575" s="1">
        <f t="shared" si="118"/>
        <v>7.1107077329624541E-2</v>
      </c>
      <c r="AH575" s="1">
        <f t="shared" si="119"/>
        <v>23.043946223989394</v>
      </c>
      <c r="AI575" s="5">
        <f t="shared" si="120"/>
        <v>531.02345757411501</v>
      </c>
      <c r="AJ575" s="5"/>
      <c r="AK575" s="1">
        <f t="shared" si="121"/>
        <v>314.69386658095408</v>
      </c>
      <c r="AL575" s="1">
        <f t="shared" si="122"/>
        <v>2.8944049399169003E-2</v>
      </c>
      <c r="AM575" s="1">
        <f t="shared" si="123"/>
        <v>9.3800103014649494</v>
      </c>
      <c r="AN575" s="5">
        <f t="shared" si="124"/>
        <v>87.984593255588578</v>
      </c>
      <c r="AO575" s="5"/>
    </row>
    <row r="576" spans="18:41" x14ac:dyDescent="0.2">
      <c r="R576">
        <v>374.78736225591291</v>
      </c>
      <c r="S576">
        <v>75.551774743429931</v>
      </c>
      <c r="T576">
        <v>600</v>
      </c>
      <c r="V576" s="1">
        <f t="shared" si="125"/>
        <v>343.38159799962767</v>
      </c>
      <c r="W576" s="1">
        <f t="shared" si="126"/>
        <v>8.3796219987910647E-2</v>
      </c>
      <c r="X576" s="1">
        <f t="shared" si="112"/>
        <v>31.405764256285238</v>
      </c>
      <c r="Y576" s="5">
        <f t="shared" si="127"/>
        <v>986.32202852136345</v>
      </c>
      <c r="Z576" s="5"/>
      <c r="AA576" s="1">
        <f t="shared" si="113"/>
        <v>300.74302412408508</v>
      </c>
      <c r="AB576" s="1">
        <f t="shared" si="114"/>
        <v>0.19756359362317227</v>
      </c>
      <c r="AC576" s="1">
        <f t="shared" si="115"/>
        <v>74.044338131827828</v>
      </c>
      <c r="AD576" s="5">
        <f t="shared" si="116"/>
        <v>5482.5640093804523</v>
      </c>
      <c r="AE576" s="5"/>
      <c r="AF576" s="1">
        <f t="shared" si="117"/>
        <v>349.16998595297065</v>
      </c>
      <c r="AG576" s="1">
        <f t="shared" si="118"/>
        <v>6.8351761246021325E-2</v>
      </c>
      <c r="AH576" s="1">
        <f t="shared" si="119"/>
        <v>25.617376302942262</v>
      </c>
      <c r="AI576" s="5">
        <f t="shared" si="120"/>
        <v>656.2499686465477</v>
      </c>
      <c r="AJ576" s="5"/>
      <c r="AK576" s="1">
        <f t="shared" si="121"/>
        <v>316.43677582332043</v>
      </c>
      <c r="AL576" s="1">
        <f t="shared" si="122"/>
        <v>0.15568984525350521</v>
      </c>
      <c r="AM576" s="1">
        <f t="shared" si="123"/>
        <v>58.350586432592479</v>
      </c>
      <c r="AN576" s="5">
        <f t="shared" si="124"/>
        <v>3404.7909370274456</v>
      </c>
      <c r="AO576" s="5"/>
    </row>
    <row r="577" spans="18:41" x14ac:dyDescent="0.2">
      <c r="R577">
        <v>405.60758604799332</v>
      </c>
      <c r="S577">
        <v>74.491879871757078</v>
      </c>
      <c r="T577">
        <v>600</v>
      </c>
      <c r="V577" s="1">
        <f t="shared" si="125"/>
        <v>354.25179389545536</v>
      </c>
      <c r="W577" s="1">
        <f t="shared" si="126"/>
        <v>0.1266144764522755</v>
      </c>
      <c r="X577" s="1">
        <f t="shared" si="112"/>
        <v>51.355792152537958</v>
      </c>
      <c r="Y577" s="5">
        <f t="shared" si="127"/>
        <v>2637.4173876146792</v>
      </c>
      <c r="Z577" s="5"/>
      <c r="AA577" s="1">
        <f t="shared" si="113"/>
        <v>312.09706930405946</v>
      </c>
      <c r="AB577" s="1">
        <f t="shared" si="114"/>
        <v>0.23054429936837836</v>
      </c>
      <c r="AC577" s="1">
        <f t="shared" si="115"/>
        <v>93.510516743933863</v>
      </c>
      <c r="AD577" s="5">
        <f t="shared" si="116"/>
        <v>8744.2167417175351</v>
      </c>
      <c r="AE577" s="5"/>
      <c r="AF577" s="1">
        <f t="shared" si="117"/>
        <v>359.80527132590328</v>
      </c>
      <c r="AG577" s="1">
        <f t="shared" si="118"/>
        <v>0.11292272703368647</v>
      </c>
      <c r="AH577" s="1">
        <f t="shared" si="119"/>
        <v>45.802314722090046</v>
      </c>
      <c r="AI577" s="5">
        <f t="shared" si="120"/>
        <v>2097.8520339013867</v>
      </c>
      <c r="AJ577" s="5"/>
      <c r="AK577" s="1">
        <f t="shared" si="121"/>
        <v>325.47129487350333</v>
      </c>
      <c r="AL577" s="1">
        <f t="shared" si="122"/>
        <v>0.19757098715852892</v>
      </c>
      <c r="AM577" s="1">
        <f t="shared" si="123"/>
        <v>80.136291174489998</v>
      </c>
      <c r="AN577" s="5">
        <f t="shared" si="124"/>
        <v>6421.8251632026431</v>
      </c>
      <c r="AO577" s="5"/>
    </row>
    <row r="578" spans="18:41" x14ac:dyDescent="0.2">
      <c r="R578">
        <v>358.76026737177358</v>
      </c>
      <c r="S578">
        <v>73.398804434267618</v>
      </c>
      <c r="T578">
        <v>600</v>
      </c>
      <c r="V578" s="1">
        <f t="shared" si="125"/>
        <v>366.08148226396963</v>
      </c>
      <c r="W578" s="1">
        <f t="shared" si="126"/>
        <v>2.0406983598909172E-2</v>
      </c>
      <c r="X578" s="1">
        <f t="shared" si="112"/>
        <v>7.3212148921960534</v>
      </c>
      <c r="Y578" s="5">
        <f t="shared" si="127"/>
        <v>53.600187497713272</v>
      </c>
      <c r="Z578" s="5"/>
      <c r="AA578" s="1">
        <f t="shared" si="113"/>
        <v>324.53285065884995</v>
      </c>
      <c r="AB578" s="1">
        <f t="shared" si="114"/>
        <v>9.540470287768707E-2</v>
      </c>
      <c r="AC578" s="1">
        <f t="shared" si="115"/>
        <v>34.227416712923628</v>
      </c>
      <c r="AD578" s="5">
        <f t="shared" si="116"/>
        <v>1171.5160548401236</v>
      </c>
      <c r="AE578" s="5"/>
      <c r="AF578" s="1">
        <f t="shared" si="117"/>
        <v>371.37431128536235</v>
      </c>
      <c r="AG578" s="1">
        <f t="shared" si="118"/>
        <v>3.5160091740363157E-2</v>
      </c>
      <c r="AH578" s="1">
        <f t="shared" si="119"/>
        <v>12.614043913588773</v>
      </c>
      <c r="AI578" s="5">
        <f t="shared" si="120"/>
        <v>159.11410385394598</v>
      </c>
      <c r="AJ578" s="5"/>
      <c r="AK578" s="1">
        <f t="shared" si="121"/>
        <v>335.3037343085216</v>
      </c>
      <c r="AL578" s="1">
        <f t="shared" si="122"/>
        <v>6.5382193059145569E-2</v>
      </c>
      <c r="AM578" s="1">
        <f t="shared" si="123"/>
        <v>23.456533063251982</v>
      </c>
      <c r="AN578" s="5">
        <f t="shared" si="124"/>
        <v>550.20894334743343</v>
      </c>
      <c r="AO578" s="5"/>
    </row>
    <row r="579" spans="18:41" x14ac:dyDescent="0.2">
      <c r="R579">
        <v>349.19307921505458</v>
      </c>
      <c r="S579">
        <v>72.983129344624004</v>
      </c>
      <c r="T579">
        <v>600</v>
      </c>
      <c r="V579" s="1">
        <f t="shared" si="125"/>
        <v>370.75507644723928</v>
      </c>
      <c r="W579" s="1">
        <f t="shared" si="126"/>
        <v>6.1748065799739092E-2</v>
      </c>
      <c r="X579" s="1">
        <f t="shared" si="112"/>
        <v>21.561997232184694</v>
      </c>
      <c r="Y579" s="5">
        <f t="shared" si="127"/>
        <v>464.91972464074041</v>
      </c>
      <c r="Z579" s="5"/>
      <c r="AA579" s="1">
        <f t="shared" si="113"/>
        <v>329.4679621079618</v>
      </c>
      <c r="AB579" s="1">
        <f t="shared" si="114"/>
        <v>5.6487709182073582E-2</v>
      </c>
      <c r="AC579" s="1">
        <f t="shared" si="115"/>
        <v>19.725117107092785</v>
      </c>
      <c r="AD579" s="5">
        <f t="shared" si="116"/>
        <v>389.08024488852448</v>
      </c>
      <c r="AE579" s="5"/>
      <c r="AF579" s="1">
        <f t="shared" si="117"/>
        <v>375.94369795028132</v>
      </c>
      <c r="AG579" s="1">
        <f t="shared" si="118"/>
        <v>7.6606955657194054E-2</v>
      </c>
      <c r="AH579" s="1">
        <f t="shared" si="119"/>
        <v>26.750618735226737</v>
      </c>
      <c r="AI579" s="5">
        <f t="shared" si="120"/>
        <v>715.59560271746375</v>
      </c>
      <c r="AJ579" s="5"/>
      <c r="AK579" s="1">
        <f t="shared" si="121"/>
        <v>339.18887650170279</v>
      </c>
      <c r="AL579" s="1">
        <f t="shared" si="122"/>
        <v>2.864948737197218E-2</v>
      </c>
      <c r="AM579" s="1">
        <f t="shared" si="123"/>
        <v>10.004202713351788</v>
      </c>
      <c r="AN579" s="5">
        <f t="shared" si="124"/>
        <v>100.08407192983528</v>
      </c>
      <c r="AO579" s="5"/>
    </row>
    <row r="580" spans="18:41" x14ac:dyDescent="0.2">
      <c r="R580">
        <v>417.00245299845545</v>
      </c>
      <c r="S580">
        <v>72.750313416365188</v>
      </c>
      <c r="T580">
        <v>600</v>
      </c>
      <c r="V580" s="1">
        <f t="shared" si="125"/>
        <v>373.41657430284607</v>
      </c>
      <c r="W580" s="1">
        <f t="shared" si="126"/>
        <v>0.10452187602783915</v>
      </c>
      <c r="X580" s="1">
        <f t="shared" si="112"/>
        <v>43.585878695609381</v>
      </c>
      <c r="Y580" s="5">
        <f t="shared" si="127"/>
        <v>1899.7288216683758</v>
      </c>
      <c r="Z580" s="5"/>
      <c r="AA580" s="1">
        <f t="shared" si="113"/>
        <v>332.28384004752002</v>
      </c>
      <c r="AB580" s="1">
        <f t="shared" si="114"/>
        <v>0.20316094627685374</v>
      </c>
      <c r="AC580" s="1">
        <f t="shared" si="115"/>
        <v>84.718612950935437</v>
      </c>
      <c r="AD580" s="5">
        <f t="shared" si="116"/>
        <v>7177.2433803304057</v>
      </c>
      <c r="AE580" s="5"/>
      <c r="AF580" s="1">
        <f t="shared" si="117"/>
        <v>378.54557431661567</v>
      </c>
      <c r="AG580" s="1">
        <f t="shared" si="118"/>
        <v>9.2222188155766618E-2</v>
      </c>
      <c r="AH580" s="1">
        <f t="shared" si="119"/>
        <v>38.456878681839783</v>
      </c>
      <c r="AI580" s="5">
        <f t="shared" si="120"/>
        <v>1478.9315179497432</v>
      </c>
      <c r="AJ580" s="5"/>
      <c r="AK580" s="1">
        <f t="shared" si="121"/>
        <v>341.40160248918818</v>
      </c>
      <c r="AL580" s="1">
        <f t="shared" si="122"/>
        <v>0.18129593714775413</v>
      </c>
      <c r="AM580" s="1">
        <f t="shared" si="123"/>
        <v>75.600850509267275</v>
      </c>
      <c r="AN580" s="5">
        <f t="shared" si="124"/>
        <v>5715.4885977245776</v>
      </c>
      <c r="AO580" s="5"/>
    </row>
    <row r="581" spans="18:41" x14ac:dyDescent="0.2">
      <c r="R581">
        <v>459.9096902542359</v>
      </c>
      <c r="S581">
        <v>70.340251434470915</v>
      </c>
      <c r="T581">
        <v>600</v>
      </c>
      <c r="V581" s="1">
        <f t="shared" si="125"/>
        <v>402.95877457667359</v>
      </c>
      <c r="W581" s="1">
        <f t="shared" si="126"/>
        <v>0.12383064954791474</v>
      </c>
      <c r="X581" s="1">
        <f t="shared" si="112"/>
        <v>56.950915677562307</v>
      </c>
      <c r="Y581" s="5">
        <f t="shared" si="127"/>
        <v>3243.406796512812</v>
      </c>
      <c r="Z581" s="5"/>
      <c r="AA581" s="1">
        <f t="shared" si="113"/>
        <v>363.79362438126572</v>
      </c>
      <c r="AB581" s="1">
        <f t="shared" si="114"/>
        <v>0.20898899916598337</v>
      </c>
      <c r="AC581" s="1">
        <f t="shared" si="115"/>
        <v>96.116065872970182</v>
      </c>
      <c r="AD581" s="5">
        <f t="shared" si="116"/>
        <v>9238.2981188971426</v>
      </c>
      <c r="AE581" s="5"/>
      <c r="AF581" s="1">
        <f t="shared" si="117"/>
        <v>407.41533663937662</v>
      </c>
      <c r="AG581" s="1">
        <f t="shared" si="118"/>
        <v>0.11414056874044261</v>
      </c>
      <c r="AH581" s="1">
        <f t="shared" si="119"/>
        <v>52.494353614859278</v>
      </c>
      <c r="AI581" s="5">
        <f t="shared" si="120"/>
        <v>2755.6571614418895</v>
      </c>
      <c r="AJ581" s="5"/>
      <c r="AK581" s="1">
        <f t="shared" si="121"/>
        <v>365.98039492253901</v>
      </c>
      <c r="AL581" s="1">
        <f t="shared" si="122"/>
        <v>0.20423421667800307</v>
      </c>
      <c r="AM581" s="1">
        <f t="shared" si="123"/>
        <v>93.929295331696892</v>
      </c>
      <c r="AN581" s="5">
        <f t="shared" si="124"/>
        <v>8822.7125215091364</v>
      </c>
      <c r="AO581" s="5"/>
    </row>
    <row r="582" spans="18:41" x14ac:dyDescent="0.2">
      <c r="R582">
        <v>388.71116059703957</v>
      </c>
      <c r="S582">
        <v>70.025100512472946</v>
      </c>
      <c r="T582">
        <v>600</v>
      </c>
      <c r="V582" s="1">
        <f t="shared" si="125"/>
        <v>407.1100764770178</v>
      </c>
      <c r="W582" s="1">
        <f t="shared" si="126"/>
        <v>4.7333129956234038E-2</v>
      </c>
      <c r="X582" s="1">
        <f t="shared" si="112"/>
        <v>18.398915879978233</v>
      </c>
      <c r="Y582" s="5">
        <f t="shared" si="127"/>
        <v>338.52010555851518</v>
      </c>
      <c r="Z582" s="5"/>
      <c r="AA582" s="1">
        <f t="shared" si="113"/>
        <v>368.25714128055944</v>
      </c>
      <c r="AB582" s="1">
        <f t="shared" si="114"/>
        <v>5.2620097876952765E-2</v>
      </c>
      <c r="AC582" s="1">
        <f t="shared" si="115"/>
        <v>20.454019316480128</v>
      </c>
      <c r="AD582" s="5">
        <f t="shared" si="116"/>
        <v>418.36690619894222</v>
      </c>
      <c r="AE582" s="5"/>
      <c r="AF582" s="1">
        <f t="shared" si="117"/>
        <v>411.47096667863343</v>
      </c>
      <c r="AG582" s="1">
        <f t="shared" si="118"/>
        <v>5.8551974804726521E-2</v>
      </c>
      <c r="AH582" s="1">
        <f t="shared" si="119"/>
        <v>22.759806081593865</v>
      </c>
      <c r="AI582" s="5">
        <f t="shared" si="120"/>
        <v>518.00877287175706</v>
      </c>
      <c r="AJ582" s="5"/>
      <c r="AK582" s="1">
        <f t="shared" si="121"/>
        <v>369.43772786811894</v>
      </c>
      <c r="AL582" s="1">
        <f t="shared" si="122"/>
        <v>4.9582915755024021E-2</v>
      </c>
      <c r="AM582" s="1">
        <f t="shared" si="123"/>
        <v>19.273432728920625</v>
      </c>
      <c r="AN582" s="5">
        <f t="shared" si="124"/>
        <v>371.46520915622875</v>
      </c>
      <c r="AO582" s="5"/>
    </row>
    <row r="583" spans="18:41" x14ac:dyDescent="0.2">
      <c r="R583">
        <v>454.68454760751007</v>
      </c>
      <c r="S583">
        <v>69.947295417793939</v>
      </c>
      <c r="T583">
        <v>600</v>
      </c>
      <c r="V583" s="1">
        <f t="shared" si="125"/>
        <v>408.14593264995648</v>
      </c>
      <c r="W583" s="1">
        <f t="shared" si="126"/>
        <v>0.10235363221036128</v>
      </c>
      <c r="X583" s="1">
        <f t="shared" si="112"/>
        <v>46.538614957553591</v>
      </c>
      <c r="Y583" s="5">
        <f t="shared" si="127"/>
        <v>2165.8426821674307</v>
      </c>
      <c r="Z583" s="5"/>
      <c r="AA583" s="1">
        <f t="shared" si="113"/>
        <v>369.3722190231872</v>
      </c>
      <c r="AB583" s="1">
        <f t="shared" si="114"/>
        <v>0.1876297073063623</v>
      </c>
      <c r="AC583" s="1">
        <f t="shared" si="115"/>
        <v>85.31232858432287</v>
      </c>
      <c r="AD583" s="5">
        <f t="shared" si="116"/>
        <v>7278.193408479473</v>
      </c>
      <c r="AE583" s="5"/>
      <c r="AF583" s="1">
        <f t="shared" si="117"/>
        <v>412.48291803856546</v>
      </c>
      <c r="AG583" s="1">
        <f t="shared" si="118"/>
        <v>9.2815183166008175E-2</v>
      </c>
      <c r="AH583" s="1">
        <f t="shared" si="119"/>
        <v>42.201629568944611</v>
      </c>
      <c r="AI583" s="5">
        <f t="shared" si="120"/>
        <v>1780.9775382744201</v>
      </c>
      <c r="AJ583" s="5"/>
      <c r="AK583" s="1">
        <f t="shared" si="121"/>
        <v>370.30058427662033</v>
      </c>
      <c r="AL583" s="1">
        <f t="shared" si="122"/>
        <v>0.185587928542782</v>
      </c>
      <c r="AM583" s="1">
        <f t="shared" si="123"/>
        <v>84.383963330889742</v>
      </c>
      <c r="AN583" s="5">
        <f t="shared" si="124"/>
        <v>7120.6532674289447</v>
      </c>
      <c r="AO583" s="5"/>
    </row>
    <row r="584" spans="18:41" x14ac:dyDescent="0.2">
      <c r="R584">
        <v>401.15799735885298</v>
      </c>
      <c r="S584">
        <v>69.181390863743758</v>
      </c>
      <c r="T584">
        <v>600</v>
      </c>
      <c r="V584" s="1">
        <f t="shared" si="125"/>
        <v>418.58149634357727</v>
      </c>
      <c r="W584" s="1">
        <f t="shared" si="126"/>
        <v>4.3433009186996774E-2</v>
      </c>
      <c r="X584" s="1">
        <f t="shared" si="112"/>
        <v>17.42349898472429</v>
      </c>
      <c r="Y584" s="5">
        <f t="shared" si="127"/>
        <v>303.57831687068835</v>
      </c>
      <c r="Z584" s="5"/>
      <c r="AA584" s="1">
        <f t="shared" si="113"/>
        <v>380.63466949327653</v>
      </c>
      <c r="AB584" s="1">
        <f t="shared" si="114"/>
        <v>5.1160211190349157E-2</v>
      </c>
      <c r="AC584" s="1">
        <f t="shared" si="115"/>
        <v>20.523327865576448</v>
      </c>
      <c r="AD584" s="5">
        <f t="shared" si="116"/>
        <v>421.2069866779467</v>
      </c>
      <c r="AE584" s="5"/>
      <c r="AF584" s="1">
        <f t="shared" si="117"/>
        <v>422.67705817507715</v>
      </c>
      <c r="AG584" s="1">
        <f t="shared" si="118"/>
        <v>5.3642357769012515E-2</v>
      </c>
      <c r="AH584" s="1">
        <f t="shared" si="119"/>
        <v>21.519060816224169</v>
      </c>
      <c r="AI584" s="5">
        <f t="shared" si="120"/>
        <v>463.06997841235437</v>
      </c>
      <c r="AJ584" s="5"/>
      <c r="AK584" s="1">
        <f t="shared" si="121"/>
        <v>378.99718871907339</v>
      </c>
      <c r="AL584" s="1">
        <f t="shared" si="122"/>
        <v>5.5242096096007276E-2</v>
      </c>
      <c r="AM584" s="1">
        <f t="shared" si="123"/>
        <v>22.160808639779589</v>
      </c>
      <c r="AN584" s="5">
        <f t="shared" si="124"/>
        <v>491.10143956892966</v>
      </c>
      <c r="AO584" s="5"/>
    </row>
    <row r="585" spans="18:41" x14ac:dyDescent="0.2">
      <c r="R585">
        <v>513.51913124024338</v>
      </c>
      <c r="S585">
        <v>68.037542150916167</v>
      </c>
      <c r="T585">
        <v>600</v>
      </c>
      <c r="V585" s="1">
        <f t="shared" si="125"/>
        <v>435.01493792913664</v>
      </c>
      <c r="W585" s="1">
        <f t="shared" si="126"/>
        <v>0.15287491455577254</v>
      </c>
      <c r="X585" s="1">
        <f t="shared" si="112"/>
        <v>78.504193311106746</v>
      </c>
      <c r="Y585" s="5">
        <f t="shared" si="127"/>
        <v>6162.9083674276171</v>
      </c>
      <c r="Z585" s="5"/>
      <c r="AA585" s="1">
        <f t="shared" si="113"/>
        <v>398.47301695320101</v>
      </c>
      <c r="AB585" s="1">
        <f t="shared" si="114"/>
        <v>0.22403471903604602</v>
      </c>
      <c r="AC585" s="1">
        <f t="shared" si="115"/>
        <v>115.04611428704237</v>
      </c>
      <c r="AD585" s="5">
        <f t="shared" si="116"/>
        <v>13235.608412547215</v>
      </c>
      <c r="AE585" s="5"/>
      <c r="AF585" s="1">
        <f t="shared" si="117"/>
        <v>438.72884966056159</v>
      </c>
      <c r="AG585" s="1">
        <f t="shared" si="118"/>
        <v>0.14564263925094567</v>
      </c>
      <c r="AH585" s="1">
        <f t="shared" si="119"/>
        <v>74.790281579681789</v>
      </c>
      <c r="AI585" s="5">
        <f t="shared" si="120"/>
        <v>5593.5862187680896</v>
      </c>
      <c r="AJ585" s="5"/>
      <c r="AK585" s="1">
        <f t="shared" si="121"/>
        <v>392.70817345171491</v>
      </c>
      <c r="AL585" s="1">
        <f t="shared" si="122"/>
        <v>0.23526087041148347</v>
      </c>
      <c r="AM585" s="1">
        <f t="shared" si="123"/>
        <v>120.81095778852847</v>
      </c>
      <c r="AN585" s="5">
        <f t="shared" si="124"/>
        <v>14595.287521781607</v>
      </c>
      <c r="AO585" s="5"/>
    </row>
    <row r="586" spans="18:41" x14ac:dyDescent="0.2">
      <c r="R586">
        <v>440.89469138813956</v>
      </c>
      <c r="S586">
        <v>67.251871844096186</v>
      </c>
      <c r="T586">
        <v>600</v>
      </c>
      <c r="V586" s="1">
        <f t="shared" si="125"/>
        <v>446.93278826783552</v>
      </c>
      <c r="W586" s="1">
        <f t="shared" si="126"/>
        <v>1.3695099981098085E-2</v>
      </c>
      <c r="X586" s="1">
        <f t="shared" si="112"/>
        <v>6.0380968796959564</v>
      </c>
      <c r="Y586" s="5">
        <f t="shared" si="127"/>
        <v>36.458613928594048</v>
      </c>
      <c r="Z586" s="5"/>
      <c r="AA586" s="1">
        <f t="shared" si="113"/>
        <v>411.4849214844761</v>
      </c>
      <c r="AB586" s="1">
        <f t="shared" si="114"/>
        <v>6.6704749406412578E-2</v>
      </c>
      <c r="AC586" s="1">
        <f t="shared" si="115"/>
        <v>29.409769903663459</v>
      </c>
      <c r="AD586" s="5">
        <f t="shared" si="116"/>
        <v>864.93456578642906</v>
      </c>
      <c r="AE586" s="5"/>
      <c r="AF586" s="1">
        <f t="shared" si="117"/>
        <v>450.36952396903047</v>
      </c>
      <c r="AG586" s="1">
        <f t="shared" si="118"/>
        <v>2.1490012844245794E-2</v>
      </c>
      <c r="AH586" s="1">
        <f t="shared" si="119"/>
        <v>9.4748325808909044</v>
      </c>
      <c r="AI586" s="5">
        <f t="shared" si="120"/>
        <v>89.772452435911802</v>
      </c>
      <c r="AJ586" s="5"/>
      <c r="AK586" s="1">
        <f t="shared" si="121"/>
        <v>402.66541557222041</v>
      </c>
      <c r="AL586" s="1">
        <f t="shared" si="122"/>
        <v>8.6708405799933275E-2</v>
      </c>
      <c r="AM586" s="1">
        <f t="shared" si="123"/>
        <v>38.229275815919152</v>
      </c>
      <c r="AN586" s="5">
        <f t="shared" si="124"/>
        <v>1461.477529409621</v>
      </c>
      <c r="AO586" s="5"/>
    </row>
    <row r="587" spans="18:41" x14ac:dyDescent="0.2">
      <c r="R587">
        <v>494.19213142507277</v>
      </c>
      <c r="S587">
        <v>67.23105815230106</v>
      </c>
      <c r="T587">
        <v>600</v>
      </c>
      <c r="V587" s="1">
        <f t="shared" si="125"/>
        <v>447.25584557512667</v>
      </c>
      <c r="W587" s="1">
        <f t="shared" si="126"/>
        <v>9.4975785459389436E-2</v>
      </c>
      <c r="X587" s="1">
        <f t="shared" si="112"/>
        <v>46.936285849946103</v>
      </c>
      <c r="Y587" s="5">
        <f t="shared" si="127"/>
        <v>2203.0149293878508</v>
      </c>
      <c r="Z587" s="5"/>
      <c r="AA587" s="1">
        <f t="shared" si="113"/>
        <v>411.83848684764905</v>
      </c>
      <c r="AB587" s="1">
        <f t="shared" si="114"/>
        <v>0.16664297009332255</v>
      </c>
      <c r="AC587" s="1">
        <f t="shared" si="115"/>
        <v>82.353644577423722</v>
      </c>
      <c r="AD587" s="5">
        <f t="shared" si="116"/>
        <v>6782.1227751846318</v>
      </c>
      <c r="AE587" s="5"/>
      <c r="AF587" s="1">
        <f t="shared" si="117"/>
        <v>450.68506904236716</v>
      </c>
      <c r="AG587" s="1">
        <f t="shared" si="118"/>
        <v>8.8036736354435388E-2</v>
      </c>
      <c r="AH587" s="1">
        <f t="shared" si="119"/>
        <v>43.507062382705612</v>
      </c>
      <c r="AI587" s="5">
        <f t="shared" si="120"/>
        <v>1892.8644771726379</v>
      </c>
      <c r="AJ587" s="5"/>
      <c r="AK587" s="1">
        <f t="shared" si="121"/>
        <v>402.93549998425522</v>
      </c>
      <c r="AL587" s="1">
        <f t="shared" si="122"/>
        <v>0.18465820404235531</v>
      </c>
      <c r="AM587" s="1">
        <f t="shared" si="123"/>
        <v>91.256631440817557</v>
      </c>
      <c r="AN587" s="5">
        <f t="shared" si="124"/>
        <v>8327.7727819252123</v>
      </c>
      <c r="AO587" s="5"/>
    </row>
    <row r="588" spans="18:41" x14ac:dyDescent="0.2">
      <c r="R588">
        <v>422.10435185510738</v>
      </c>
      <c r="S588">
        <v>67.026437930767102</v>
      </c>
      <c r="T588">
        <v>600</v>
      </c>
      <c r="V588" s="1">
        <f t="shared" si="125"/>
        <v>450.45252083547086</v>
      </c>
      <c r="W588" s="1">
        <f t="shared" si="126"/>
        <v>6.7159148811842498E-2</v>
      </c>
      <c r="X588" s="1">
        <f t="shared" si="112"/>
        <v>28.348168980363482</v>
      </c>
      <c r="Y588" s="5">
        <f t="shared" si="127"/>
        <v>803.61868453924239</v>
      </c>
      <c r="Z588" s="5"/>
      <c r="AA588" s="1">
        <f t="shared" si="113"/>
        <v>415.33942225416752</v>
      </c>
      <c r="AB588" s="1">
        <f t="shared" si="114"/>
        <v>1.6026675799973775E-2</v>
      </c>
      <c r="AC588" s="1">
        <f t="shared" si="115"/>
        <v>6.7649296009398654</v>
      </c>
      <c r="AD588" s="5">
        <f t="shared" si="116"/>
        <v>45.764272505672409</v>
      </c>
      <c r="AE588" s="5"/>
      <c r="AF588" s="1">
        <f t="shared" si="117"/>
        <v>453.80742191880233</v>
      </c>
      <c r="AG588" s="1">
        <f t="shared" si="118"/>
        <v>7.5107185994086667E-2</v>
      </c>
      <c r="AH588" s="1">
        <f t="shared" si="119"/>
        <v>31.703070063694952</v>
      </c>
      <c r="AI588" s="5">
        <f t="shared" si="120"/>
        <v>1005.084651463551</v>
      </c>
      <c r="AJ588" s="5"/>
      <c r="AK588" s="1">
        <f t="shared" si="121"/>
        <v>405.60851507376981</v>
      </c>
      <c r="AL588" s="1">
        <f t="shared" si="122"/>
        <v>3.9079996945873649E-2</v>
      </c>
      <c r="AM588" s="1">
        <f t="shared" si="123"/>
        <v>16.495836781337573</v>
      </c>
      <c r="AN588" s="5">
        <f t="shared" si="124"/>
        <v>272.11263111652954</v>
      </c>
      <c r="AO588" s="5"/>
    </row>
    <row r="589" spans="18:41" x14ac:dyDescent="0.2">
      <c r="R589">
        <v>462.41518002075526</v>
      </c>
      <c r="S589">
        <v>65.261889045588134</v>
      </c>
      <c r="T589">
        <v>600</v>
      </c>
      <c r="V589" s="1">
        <f t="shared" si="125"/>
        <v>479.66180012289806</v>
      </c>
      <c r="W589" s="1">
        <f t="shared" si="126"/>
        <v>3.7296829445280524E-2</v>
      </c>
      <c r="X589" s="1">
        <f t="shared" si="112"/>
        <v>17.246620102142799</v>
      </c>
      <c r="Y589" s="5">
        <f t="shared" si="127"/>
        <v>297.44590494763611</v>
      </c>
      <c r="Z589" s="5"/>
      <c r="AA589" s="1">
        <f t="shared" si="113"/>
        <v>447.52201568412818</v>
      </c>
      <c r="AB589" s="1">
        <f t="shared" si="114"/>
        <v>3.2207343054695151E-2</v>
      </c>
      <c r="AC589" s="1">
        <f t="shared" si="115"/>
        <v>14.893164336627081</v>
      </c>
      <c r="AD589" s="5">
        <f t="shared" si="116"/>
        <v>221.80634395778074</v>
      </c>
      <c r="AE589" s="5"/>
      <c r="AF589" s="1">
        <f t="shared" si="117"/>
        <v>482.33993856140449</v>
      </c>
      <c r="AG589" s="1">
        <f t="shared" si="118"/>
        <v>4.3088461195748211E-2</v>
      </c>
      <c r="AH589" s="1">
        <f t="shared" si="119"/>
        <v>19.924758540649236</v>
      </c>
      <c r="AI589" s="5">
        <f t="shared" si="120"/>
        <v>396.99600290317466</v>
      </c>
      <c r="AJ589" s="5"/>
      <c r="AK589" s="1">
        <f t="shared" si="121"/>
        <v>430.07861452582614</v>
      </c>
      <c r="AL589" s="1">
        <f t="shared" si="122"/>
        <v>6.9929723097493707E-2</v>
      </c>
      <c r="AM589" s="1">
        <f t="shared" si="123"/>
        <v>32.336565494929118</v>
      </c>
      <c r="AN589" s="5">
        <f t="shared" si="124"/>
        <v>1045.6534680078405</v>
      </c>
      <c r="AO589" s="5"/>
    </row>
    <row r="590" spans="18:41" x14ac:dyDescent="0.2">
      <c r="R590">
        <v>484.13287658517112</v>
      </c>
      <c r="S590">
        <v>64.60667927877617</v>
      </c>
      <c r="T590">
        <v>600</v>
      </c>
      <c r="V590" s="1">
        <f t="shared" si="125"/>
        <v>491.31150103328952</v>
      </c>
      <c r="W590" s="1">
        <f t="shared" si="126"/>
        <v>1.4827797894563144E-2</v>
      </c>
      <c r="X590" s="1">
        <f t="shared" si="112"/>
        <v>7.1786244481183985</v>
      </c>
      <c r="Y590" s="5">
        <f t="shared" si="127"/>
        <v>51.53264896712318</v>
      </c>
      <c r="Z590" s="5"/>
      <c r="AA590" s="1">
        <f t="shared" si="113"/>
        <v>460.45013971604294</v>
      </c>
      <c r="AB590" s="1">
        <f t="shared" si="114"/>
        <v>4.8917844696221104E-2</v>
      </c>
      <c r="AC590" s="1">
        <f t="shared" si="115"/>
        <v>23.682736869128178</v>
      </c>
      <c r="AD590" s="5">
        <f t="shared" si="116"/>
        <v>560.87202561236313</v>
      </c>
      <c r="AE590" s="5"/>
      <c r="AF590" s="1">
        <f t="shared" si="117"/>
        <v>493.7217515717212</v>
      </c>
      <c r="AG590" s="1">
        <f t="shared" si="118"/>
        <v>1.9806287592334493E-2</v>
      </c>
      <c r="AH590" s="1">
        <f t="shared" si="119"/>
        <v>9.5888749865500813</v>
      </c>
      <c r="AI590" s="5">
        <f t="shared" si="120"/>
        <v>91.946523507685825</v>
      </c>
      <c r="AJ590" s="5"/>
      <c r="AK590" s="1">
        <f t="shared" si="121"/>
        <v>439.86283176525217</v>
      </c>
      <c r="AL590" s="1">
        <f t="shared" si="122"/>
        <v>9.1441930430706336E-2</v>
      </c>
      <c r="AM590" s="1">
        <f t="shared" si="123"/>
        <v>44.270044819918951</v>
      </c>
      <c r="AN590" s="5">
        <f t="shared" si="124"/>
        <v>1959.8368683576327</v>
      </c>
      <c r="AO590" s="5"/>
    </row>
    <row r="591" spans="18:41" x14ac:dyDescent="0.2">
      <c r="R591">
        <v>565.478951314715</v>
      </c>
      <c r="S591">
        <v>64.132147388183142</v>
      </c>
      <c r="T591">
        <v>600</v>
      </c>
      <c r="V591" s="1">
        <f t="shared" si="125"/>
        <v>500.04234705039363</v>
      </c>
      <c r="W591" s="1">
        <f t="shared" si="126"/>
        <v>0.11571890361645468</v>
      </c>
      <c r="X591" s="1">
        <f t="shared" si="112"/>
        <v>65.436604264321375</v>
      </c>
      <c r="Y591" s="5">
        <f t="shared" si="127"/>
        <v>4281.9491776454024</v>
      </c>
      <c r="Z591" s="5"/>
      <c r="AA591" s="1">
        <f t="shared" si="113"/>
        <v>470.17188334605822</v>
      </c>
      <c r="AB591" s="1">
        <f t="shared" si="114"/>
        <v>0.16854220258255734</v>
      </c>
      <c r="AC591" s="1">
        <f t="shared" si="115"/>
        <v>95.307067968656781</v>
      </c>
      <c r="AD591" s="5">
        <f t="shared" si="116"/>
        <v>9083.4372047821635</v>
      </c>
      <c r="AE591" s="5"/>
      <c r="AF591" s="1">
        <f t="shared" si="117"/>
        <v>502.25290934832543</v>
      </c>
      <c r="AG591" s="1">
        <f t="shared" si="118"/>
        <v>0.11180971779655398</v>
      </c>
      <c r="AH591" s="1">
        <f t="shared" si="119"/>
        <v>63.226041966389573</v>
      </c>
      <c r="AI591" s="5">
        <f t="shared" si="120"/>
        <v>3997.5323827356556</v>
      </c>
      <c r="AJ591" s="5"/>
      <c r="AK591" s="1">
        <f t="shared" si="121"/>
        <v>447.20543928640035</v>
      </c>
      <c r="AL591" s="1">
        <f t="shared" si="122"/>
        <v>0.20915634747028811</v>
      </c>
      <c r="AM591" s="1">
        <f t="shared" si="123"/>
        <v>118.27351202831466</v>
      </c>
      <c r="AN591" s="5">
        <f t="shared" si="124"/>
        <v>13988.623647511891</v>
      </c>
      <c r="AO591" s="5"/>
    </row>
    <row r="592" spans="18:41" x14ac:dyDescent="0.2">
      <c r="R592">
        <v>559.04386981663663</v>
      </c>
      <c r="S592">
        <v>63.059563983546489</v>
      </c>
      <c r="T592">
        <v>600</v>
      </c>
      <c r="V592" s="1">
        <f t="shared" si="125"/>
        <v>520.74231125647736</v>
      </c>
      <c r="W592" s="1">
        <f t="shared" si="126"/>
        <v>6.8512617037947254E-2</v>
      </c>
      <c r="X592" s="1">
        <f t="shared" si="112"/>
        <v>38.301558560159265</v>
      </c>
      <c r="Y592" s="5">
        <f t="shared" si="127"/>
        <v>1467.0093881373095</v>
      </c>
      <c r="Z592" s="5"/>
      <c r="AA592" s="1">
        <f t="shared" si="113"/>
        <v>493.32865694343343</v>
      </c>
      <c r="AB592" s="1">
        <f t="shared" si="114"/>
        <v>0.1175492951827867</v>
      </c>
      <c r="AC592" s="1">
        <f t="shared" si="115"/>
        <v>65.7152128732032</v>
      </c>
      <c r="AD592" s="5">
        <f t="shared" si="116"/>
        <v>4318.4892029704115</v>
      </c>
      <c r="AE592" s="5"/>
      <c r="AF592" s="1">
        <f t="shared" si="117"/>
        <v>522.48392257954697</v>
      </c>
      <c r="AG592" s="1">
        <f t="shared" si="118"/>
        <v>6.5397277764768488E-2</v>
      </c>
      <c r="AH592" s="1">
        <f t="shared" si="119"/>
        <v>36.559947237089659</v>
      </c>
      <c r="AI592" s="5">
        <f t="shared" si="120"/>
        <v>1336.6297419787797</v>
      </c>
      <c r="AJ592" s="5"/>
      <c r="AK592" s="1">
        <f t="shared" si="121"/>
        <v>464.64921213489424</v>
      </c>
      <c r="AL592" s="1">
        <f t="shared" si="122"/>
        <v>0.1688501793476482</v>
      </c>
      <c r="AM592" s="1">
        <f t="shared" si="123"/>
        <v>94.394657681742387</v>
      </c>
      <c r="AN592" s="5">
        <f t="shared" si="124"/>
        <v>8910.3513988533268</v>
      </c>
      <c r="AO592" s="5"/>
    </row>
    <row r="593" spans="18:41" x14ac:dyDescent="0.2">
      <c r="R593">
        <v>612.72219147361125</v>
      </c>
      <c r="S593">
        <v>62.742215764432331</v>
      </c>
      <c r="T593">
        <v>600</v>
      </c>
      <c r="V593" s="1">
        <f t="shared" si="125"/>
        <v>527.13718110915261</v>
      </c>
      <c r="W593" s="1">
        <f t="shared" si="126"/>
        <v>0.13967995864263491</v>
      </c>
      <c r="X593" s="1">
        <f t="shared" si="112"/>
        <v>85.58501036445864</v>
      </c>
      <c r="Y593" s="5">
        <f t="shared" si="127"/>
        <v>7324.7939990844925</v>
      </c>
      <c r="Z593" s="5"/>
      <c r="AA593" s="1">
        <f t="shared" si="113"/>
        <v>500.51196304189074</v>
      </c>
      <c r="AB593" s="1">
        <f t="shared" si="114"/>
        <v>0.1831339389909353</v>
      </c>
      <c r="AC593" s="1">
        <f t="shared" si="115"/>
        <v>112.21022843172051</v>
      </c>
      <c r="AD593" s="5">
        <f t="shared" si="116"/>
        <v>12591.135364698897</v>
      </c>
      <c r="AE593" s="5"/>
      <c r="AF593" s="1">
        <f t="shared" si="117"/>
        <v>528.73537481153789</v>
      </c>
      <c r="AG593" s="1">
        <f t="shared" si="118"/>
        <v>0.13707160901106435</v>
      </c>
      <c r="AH593" s="1">
        <f t="shared" si="119"/>
        <v>83.986816662073352</v>
      </c>
      <c r="AI593" s="5">
        <f t="shared" si="120"/>
        <v>7053.7853730287216</v>
      </c>
      <c r="AJ593" s="5"/>
      <c r="AK593" s="1">
        <f t="shared" si="121"/>
        <v>470.04847317330388</v>
      </c>
      <c r="AL593" s="1">
        <f t="shared" si="122"/>
        <v>0.23285221310031831</v>
      </c>
      <c r="AM593" s="1">
        <f t="shared" si="123"/>
        <v>142.67371830030737</v>
      </c>
      <c r="AN593" s="5">
        <f t="shared" si="124"/>
        <v>20355.789893635461</v>
      </c>
      <c r="AO593" s="5"/>
    </row>
    <row r="594" spans="18:41" x14ac:dyDescent="0.2">
      <c r="R594">
        <v>598.62698416571152</v>
      </c>
      <c r="S594">
        <v>61.995353390391507</v>
      </c>
      <c r="T594">
        <v>600</v>
      </c>
      <c r="V594" s="1">
        <f t="shared" si="125"/>
        <v>542.70437648939344</v>
      </c>
      <c r="W594" s="1">
        <f t="shared" si="126"/>
        <v>9.3418120391374843E-2</v>
      </c>
      <c r="X594" s="1">
        <f t="shared" si="112"/>
        <v>55.92260767631808</v>
      </c>
      <c r="Y594" s="5">
        <f t="shared" si="127"/>
        <v>3127.3380493193899</v>
      </c>
      <c r="Z594" s="5"/>
      <c r="AA594" s="1">
        <f t="shared" si="113"/>
        <v>518.05408851001698</v>
      </c>
      <c r="AB594" s="1">
        <f t="shared" si="114"/>
        <v>0.13459616386652962</v>
      </c>
      <c r="AC594" s="1">
        <f t="shared" si="115"/>
        <v>80.572895655694538</v>
      </c>
      <c r="AD594" s="5">
        <f t="shared" si="116"/>
        <v>6491.99151434344</v>
      </c>
      <c r="AE594" s="5"/>
      <c r="AF594" s="1">
        <f t="shared" si="117"/>
        <v>543.9566984845236</v>
      </c>
      <c r="AG594" s="1">
        <f t="shared" si="118"/>
        <v>9.1326129839235798E-2</v>
      </c>
      <c r="AH594" s="1">
        <f t="shared" si="119"/>
        <v>54.67028568118792</v>
      </c>
      <c r="AI594" s="5">
        <f t="shared" si="120"/>
        <v>2988.8401364627011</v>
      </c>
      <c r="AJ594" s="5"/>
      <c r="AK594" s="1">
        <f t="shared" si="121"/>
        <v>483.21308390335605</v>
      </c>
      <c r="AL594" s="1">
        <f t="shared" si="122"/>
        <v>0.1927976909079773</v>
      </c>
      <c r="AM594" s="1">
        <f t="shared" si="123"/>
        <v>115.41390026235547</v>
      </c>
      <c r="AN594" s="5">
        <f t="shared" si="124"/>
        <v>13320.368373768935</v>
      </c>
      <c r="AO594" s="5"/>
    </row>
    <row r="595" spans="18:41" x14ac:dyDescent="0.2">
      <c r="R595">
        <v>536.52117186291559</v>
      </c>
      <c r="S595">
        <v>61.616311811601626</v>
      </c>
      <c r="T595">
        <v>600</v>
      </c>
      <c r="V595" s="1">
        <f t="shared" si="125"/>
        <v>550.89427941728184</v>
      </c>
      <c r="W595" s="1">
        <f t="shared" si="126"/>
        <v>2.6789450832778429E-2</v>
      </c>
      <c r="X595" s="1">
        <f t="shared" si="112"/>
        <v>14.373107554366243</v>
      </c>
      <c r="Y595" s="5">
        <f t="shared" si="127"/>
        <v>206.58622076937996</v>
      </c>
      <c r="Z595" s="5"/>
      <c r="AA595" s="1">
        <f t="shared" si="113"/>
        <v>527.31370625548755</v>
      </c>
      <c r="AB595" s="1">
        <f t="shared" si="114"/>
        <v>1.7161420816736401E-2</v>
      </c>
      <c r="AC595" s="1">
        <f t="shared" si="115"/>
        <v>9.2074656074280483</v>
      </c>
      <c r="AD595" s="5">
        <f t="shared" si="116"/>
        <v>84.777422911970362</v>
      </c>
      <c r="AE595" s="5"/>
      <c r="AF595" s="1">
        <f t="shared" si="117"/>
        <v>551.96662813728346</v>
      </c>
      <c r="AG595" s="1">
        <f t="shared" si="118"/>
        <v>2.8788158015718116E-2</v>
      </c>
      <c r="AH595" s="1">
        <f t="shared" si="119"/>
        <v>15.445456274367871</v>
      </c>
      <c r="AI595" s="5">
        <f t="shared" si="120"/>
        <v>238.56211952340982</v>
      </c>
      <c r="AJ595" s="5"/>
      <c r="AK595" s="1">
        <f t="shared" si="121"/>
        <v>490.15120058404409</v>
      </c>
      <c r="AL595" s="1">
        <f t="shared" si="122"/>
        <v>8.6427104298354346E-2</v>
      </c>
      <c r="AM595" s="1">
        <f t="shared" si="123"/>
        <v>46.369971278871503</v>
      </c>
      <c r="AN595" s="5">
        <f t="shared" si="124"/>
        <v>2150.174236403368</v>
      </c>
      <c r="AO595" s="5"/>
    </row>
    <row r="596" spans="18:41" x14ac:dyDescent="0.2">
      <c r="R596">
        <v>516.50333401456464</v>
      </c>
      <c r="S596">
        <v>61.232122592264282</v>
      </c>
      <c r="T596">
        <v>600</v>
      </c>
      <c r="V596" s="1">
        <f t="shared" si="125"/>
        <v>559.40302377950877</v>
      </c>
      <c r="W596" s="1">
        <f t="shared" si="126"/>
        <v>8.3057914518194415E-2</v>
      </c>
      <c r="X596" s="1">
        <f t="shared" ref="X596:X659" si="128">ABS(V596-$R596)</f>
        <v>42.899689764944128</v>
      </c>
      <c r="Y596" s="5">
        <f t="shared" si="127"/>
        <v>1840.3833819284521</v>
      </c>
      <c r="Z596" s="5"/>
      <c r="AA596" s="1">
        <f t="shared" ref="AA596:AA659" si="129">(8.314*T596/S596)*(1+(AA$11+$AA$12/$T596+$AA$13/($T596^2))/S596+(AA$14+$AA$15/$T596+$AA$16/($T596^2))/(S596^2) + (AB$11+$AB$12/$T596+$AB$13/($T596^2))/(S596^3)  )</f>
        <v>536.95552003182411</v>
      </c>
      <c r="AB596" s="1">
        <f t="shared" ref="AB596:AB659" si="130">(ABS(AA596-$R596)/$R596)</f>
        <v>3.9597393996071942E-2</v>
      </c>
      <c r="AC596" s="1">
        <f t="shared" ref="AC596:AC659" si="131">ABS(AA596-$R596)</f>
        <v>20.452186017259464</v>
      </c>
      <c r="AD596" s="5">
        <f t="shared" ref="AD596:AD659" si="132">(AA596-R596)^2</f>
        <v>418.29191288458355</v>
      </c>
      <c r="AE596" s="5"/>
      <c r="AF596" s="1">
        <f t="shared" ref="AF596:AF659" si="133">(8.314*T596/S596)*(1+(AF$11+$AF$12/$T596+$AF$13/($T596^2))/S596+(AF$14+$AF$15/$T596+$AF$16/($T596^2))/(S596^2) + (AG$11+$AG$12/$T596+$AG$13/($T596^2))/(S596^3)  )</f>
        <v>560.28994590058664</v>
      </c>
      <c r="AG596" s="1">
        <f t="shared" ref="AG596:AG659" si="134">(ABS(AF596-$R596)/$R596)</f>
        <v>8.4775080822202947E-2</v>
      </c>
      <c r="AH596" s="1">
        <f t="shared" ref="AH596:AH659" si="135">ABS(AF596-$R596)</f>
        <v>43.786611886022001</v>
      </c>
      <c r="AI596" s="5">
        <f t="shared" ref="AI596:AI659" si="136">(AF596-R596)^2</f>
        <v>1917.2673804571232</v>
      </c>
      <c r="AJ596" s="5"/>
      <c r="AK596" s="1">
        <f t="shared" ref="AK596:AK659" si="137">(8.314*T596/S596)*(1+(AK$11+$AK$12/$T596+$AK$13/($T596^2))/S596+(AK$14+$AK$15/$T596+$AK$16/($T596^2))/(S596^2) + (AL$11+$AL$12/$T596+$AL$13/($T596^2))/(S596^3)  )</f>
        <v>497.36850834014507</v>
      </c>
      <c r="AL596" s="1">
        <f t="shared" ref="AL596:AL659" si="138">(ABS(AK596-$R596)/$R596)</f>
        <v>3.704685800514116E-2</v>
      </c>
      <c r="AM596" s="1">
        <f t="shared" ref="AM596:AM659" si="139">ABS(AK596-$R596)</f>
        <v>19.134825674419574</v>
      </c>
      <c r="AN596" s="5">
        <f t="shared" ref="AN596:AN659" si="140">(AK596-R596)^2</f>
        <v>366.1415535904265</v>
      </c>
      <c r="AO596" s="5"/>
    </row>
    <row r="597" spans="18:41" x14ac:dyDescent="0.2">
      <c r="R597">
        <v>711.12757396024449</v>
      </c>
      <c r="S597">
        <v>60.820920850293348</v>
      </c>
      <c r="T597">
        <v>600</v>
      </c>
      <c r="V597" s="1">
        <f t="shared" si="125"/>
        <v>568.74963101460355</v>
      </c>
      <c r="W597" s="1">
        <f t="shared" si="126"/>
        <v>0.20021434712866382</v>
      </c>
      <c r="X597" s="1">
        <f t="shared" si="128"/>
        <v>142.37794294564094</v>
      </c>
      <c r="Y597" s="5">
        <f t="shared" si="127"/>
        <v>20271.478637432185</v>
      </c>
      <c r="Z597" s="5"/>
      <c r="AA597" s="1">
        <f t="shared" si="129"/>
        <v>547.57162343769971</v>
      </c>
      <c r="AB597" s="1">
        <f t="shared" si="130"/>
        <v>0.2299952308299725</v>
      </c>
      <c r="AC597" s="1">
        <f t="shared" si="131"/>
        <v>163.55595052254478</v>
      </c>
      <c r="AD597" s="5">
        <f t="shared" si="132"/>
        <v>26750.548951333116</v>
      </c>
      <c r="AE597" s="5"/>
      <c r="AF597" s="1">
        <f t="shared" si="133"/>
        <v>569.43477914945731</v>
      </c>
      <c r="AG597" s="1">
        <f t="shared" si="134"/>
        <v>0.19925087986914217</v>
      </c>
      <c r="AH597" s="1">
        <f t="shared" si="135"/>
        <v>141.69279481078718</v>
      </c>
      <c r="AI597" s="5">
        <f t="shared" si="136"/>
        <v>20076.848101291838</v>
      </c>
      <c r="AJ597" s="5"/>
      <c r="AK597" s="1">
        <f t="shared" si="137"/>
        <v>505.30731650187562</v>
      </c>
      <c r="AL597" s="1">
        <f t="shared" si="138"/>
        <v>0.28942803653662741</v>
      </c>
      <c r="AM597" s="1">
        <f t="shared" si="139"/>
        <v>205.82025745836887</v>
      </c>
      <c r="AN597" s="5">
        <f t="shared" si="140"/>
        <v>42361.978380229244</v>
      </c>
      <c r="AO597" s="5"/>
    </row>
    <row r="598" spans="18:41" x14ac:dyDescent="0.2">
      <c r="R598">
        <v>644.35948728619064</v>
      </c>
      <c r="S598">
        <v>60.806540450657295</v>
      </c>
      <c r="T598">
        <v>600</v>
      </c>
      <c r="V598" s="1">
        <f t="shared" si="125"/>
        <v>569.08108771784885</v>
      </c>
      <c r="W598" s="1">
        <f t="shared" si="126"/>
        <v>0.11682671094886368</v>
      </c>
      <c r="X598" s="1">
        <f t="shared" si="128"/>
        <v>75.278399568341797</v>
      </c>
      <c r="Y598" s="5">
        <f t="shared" si="127"/>
        <v>5666.8374415709222</v>
      </c>
      <c r="Z598" s="5"/>
      <c r="AA598" s="1">
        <f t="shared" si="129"/>
        <v>547.94856927075432</v>
      </c>
      <c r="AB598" s="1">
        <f t="shared" si="130"/>
        <v>0.1496228734389933</v>
      </c>
      <c r="AC598" s="1">
        <f t="shared" si="131"/>
        <v>96.410918015436323</v>
      </c>
      <c r="AD598" s="5">
        <f t="shared" si="132"/>
        <v>9295.0651125791846</v>
      </c>
      <c r="AE598" s="5"/>
      <c r="AF598" s="1">
        <f t="shared" si="133"/>
        <v>569.75911824445643</v>
      </c>
      <c r="AG598" s="1">
        <f t="shared" si="134"/>
        <v>0.11577445589561196</v>
      </c>
      <c r="AH598" s="1">
        <f t="shared" si="135"/>
        <v>74.600369041734211</v>
      </c>
      <c r="AI598" s="5">
        <f t="shared" si="136"/>
        <v>5565.2150611629359</v>
      </c>
      <c r="AJ598" s="5"/>
      <c r="AK598" s="1">
        <f t="shared" si="137"/>
        <v>505.58905815967864</v>
      </c>
      <c r="AL598" s="1">
        <f t="shared" si="138"/>
        <v>0.21536181567057064</v>
      </c>
      <c r="AM598" s="1">
        <f t="shared" si="139"/>
        <v>138.770429126512</v>
      </c>
      <c r="AN598" s="5">
        <f t="shared" si="140"/>
        <v>19257.23199995629</v>
      </c>
      <c r="AO598" s="5"/>
    </row>
    <row r="599" spans="18:41" x14ac:dyDescent="0.2">
      <c r="R599">
        <v>563.7157333474546</v>
      </c>
      <c r="S599">
        <v>59.860670447106614</v>
      </c>
      <c r="T599">
        <v>600</v>
      </c>
      <c r="V599" s="1">
        <f t="shared" si="125"/>
        <v>591.59210587880932</v>
      </c>
      <c r="W599" s="1">
        <f t="shared" si="126"/>
        <v>4.9451116728318631E-2</v>
      </c>
      <c r="X599" s="1">
        <f t="shared" si="128"/>
        <v>27.876372531354718</v>
      </c>
      <c r="Y599" s="5">
        <f t="shared" si="127"/>
        <v>777.09214550686784</v>
      </c>
      <c r="Z599" s="5"/>
      <c r="AA599" s="1">
        <f t="shared" si="129"/>
        <v>573.6219221633055</v>
      </c>
      <c r="AB599" s="1">
        <f t="shared" si="130"/>
        <v>1.757302170195961E-2</v>
      </c>
      <c r="AC599" s="1">
        <f t="shared" si="131"/>
        <v>9.9061888158508964</v>
      </c>
      <c r="AD599" s="5">
        <f t="shared" si="132"/>
        <v>98.132576855289386</v>
      </c>
      <c r="AE599" s="5"/>
      <c r="AF599" s="1">
        <f t="shared" si="133"/>
        <v>591.79310072826956</v>
      </c>
      <c r="AG599" s="1">
        <f t="shared" si="134"/>
        <v>4.9807670284606122E-2</v>
      </c>
      <c r="AH599" s="1">
        <f t="shared" si="135"/>
        <v>28.077367380814962</v>
      </c>
      <c r="AI599" s="5">
        <f t="shared" si="136"/>
        <v>788.33855903725203</v>
      </c>
      <c r="AJ599" s="5"/>
      <c r="AK599" s="1">
        <f t="shared" si="137"/>
        <v>524.75765832130355</v>
      </c>
      <c r="AL599" s="1">
        <f t="shared" si="138"/>
        <v>6.9109433570020057E-2</v>
      </c>
      <c r="AM599" s="1">
        <f t="shared" si="139"/>
        <v>38.95807502615105</v>
      </c>
      <c r="AN599" s="5">
        <f t="shared" si="140"/>
        <v>1517.7316097432142</v>
      </c>
      <c r="AO599" s="5"/>
    </row>
    <row r="600" spans="18:41" x14ac:dyDescent="0.2">
      <c r="R600">
        <v>768.43429290609311</v>
      </c>
      <c r="S600">
        <v>59.381682077774293</v>
      </c>
      <c r="T600">
        <v>600</v>
      </c>
      <c r="V600" s="1">
        <f t="shared" si="125"/>
        <v>603.54817753151019</v>
      </c>
      <c r="W600" s="1">
        <f t="shared" si="126"/>
        <v>0.21457412415967347</v>
      </c>
      <c r="X600" s="1">
        <f t="shared" si="128"/>
        <v>164.88611537458291</v>
      </c>
      <c r="Y600" s="5">
        <f t="shared" si="127"/>
        <v>27187.431043320266</v>
      </c>
      <c r="Z600" s="5"/>
      <c r="AA600" s="1">
        <f t="shared" si="129"/>
        <v>587.31411044133711</v>
      </c>
      <c r="AB600" s="1">
        <f t="shared" si="130"/>
        <v>0.23570028581076077</v>
      </c>
      <c r="AC600" s="1">
        <f t="shared" si="131"/>
        <v>181.120182464756</v>
      </c>
      <c r="AD600" s="5">
        <f t="shared" si="132"/>
        <v>32804.520496066507</v>
      </c>
      <c r="AE600" s="5"/>
      <c r="AF600" s="1">
        <f t="shared" si="133"/>
        <v>603.50113617093427</v>
      </c>
      <c r="AG600" s="1">
        <f t="shared" si="134"/>
        <v>0.21463534131384032</v>
      </c>
      <c r="AH600" s="1">
        <f t="shared" si="135"/>
        <v>164.93315673515883</v>
      </c>
      <c r="AI600" s="5">
        <f t="shared" si="136"/>
        <v>27202.946190624469</v>
      </c>
      <c r="AJ600" s="5"/>
      <c r="AK600" s="1">
        <f t="shared" si="137"/>
        <v>534.96607334823909</v>
      </c>
      <c r="AL600" s="1">
        <f t="shared" si="138"/>
        <v>0.30382326987895775</v>
      </c>
      <c r="AM600" s="1">
        <f t="shared" si="139"/>
        <v>233.46821955785401</v>
      </c>
      <c r="AN600" s="5">
        <f t="shared" si="140"/>
        <v>54507.409543514324</v>
      </c>
      <c r="AO600" s="5"/>
    </row>
    <row r="601" spans="18:41" x14ac:dyDescent="0.2">
      <c r="R601">
        <v>582.43981639484491</v>
      </c>
      <c r="S601">
        <v>59.341297907973811</v>
      </c>
      <c r="T601">
        <v>600</v>
      </c>
      <c r="V601" s="1">
        <f t="shared" si="125"/>
        <v>604.57407484238036</v>
      </c>
      <c r="W601" s="1">
        <f t="shared" si="126"/>
        <v>3.8002653363468357E-2</v>
      </c>
      <c r="X601" s="1">
        <f t="shared" si="128"/>
        <v>22.134258447535444</v>
      </c>
      <c r="Y601" s="5">
        <f t="shared" si="127"/>
        <v>489.92539702229419</v>
      </c>
      <c r="Z601" s="5"/>
      <c r="AA601" s="1">
        <f t="shared" si="129"/>
        <v>588.49074269975222</v>
      </c>
      <c r="AB601" s="1">
        <f t="shared" si="130"/>
        <v>1.0388929696395087E-2</v>
      </c>
      <c r="AC601" s="1">
        <f t="shared" si="131"/>
        <v>6.050926304907307</v>
      </c>
      <c r="AD601" s="5">
        <f t="shared" si="132"/>
        <v>36.613709147419193</v>
      </c>
      <c r="AE601" s="5"/>
      <c r="AF601" s="1">
        <f t="shared" si="133"/>
        <v>604.50592984290336</v>
      </c>
      <c r="AG601" s="1">
        <f t="shared" si="134"/>
        <v>3.7885654151603346E-2</v>
      </c>
      <c r="AH601" s="1">
        <f t="shared" si="135"/>
        <v>22.066113448058445</v>
      </c>
      <c r="AI601" s="5">
        <f t="shared" si="136"/>
        <v>486.91336270258574</v>
      </c>
      <c r="AJ601" s="5"/>
      <c r="AK601" s="1">
        <f t="shared" si="137"/>
        <v>535.84291255163816</v>
      </c>
      <c r="AL601" s="1">
        <f t="shared" si="138"/>
        <v>8.0002950573725862E-2</v>
      </c>
      <c r="AM601" s="1">
        <f t="shared" si="139"/>
        <v>46.596903843206746</v>
      </c>
      <c r="AN601" s="5">
        <f t="shared" si="140"/>
        <v>2171.2714477730556</v>
      </c>
      <c r="AO601" s="5"/>
    </row>
    <row r="602" spans="18:41" x14ac:dyDescent="0.2">
      <c r="R602">
        <v>693.67705722935352</v>
      </c>
      <c r="S602">
        <v>58.951060451198416</v>
      </c>
      <c r="T602">
        <v>600</v>
      </c>
      <c r="V602" s="1">
        <f t="shared" si="125"/>
        <v>614.63456959874645</v>
      </c>
      <c r="W602" s="1">
        <f t="shared" si="126"/>
        <v>0.11394709801462109</v>
      </c>
      <c r="X602" s="1">
        <f t="shared" si="128"/>
        <v>79.04248763060707</v>
      </c>
      <c r="Y602" s="5">
        <f t="shared" si="127"/>
        <v>6247.7148508346718</v>
      </c>
      <c r="Z602" s="5"/>
      <c r="AA602" s="1">
        <f t="shared" si="129"/>
        <v>600.04390336155132</v>
      </c>
      <c r="AB602" s="1">
        <f t="shared" si="130"/>
        <v>0.1349809005386261</v>
      </c>
      <c r="AC602" s="1">
        <f t="shared" si="131"/>
        <v>93.633153867802207</v>
      </c>
      <c r="AD602" s="5">
        <f t="shared" si="132"/>
        <v>8767.1675032315234</v>
      </c>
      <c r="AE602" s="5"/>
      <c r="AF602" s="1">
        <f t="shared" si="133"/>
        <v>614.36100718359296</v>
      </c>
      <c r="AG602" s="1">
        <f t="shared" si="134"/>
        <v>0.11434146368132793</v>
      </c>
      <c r="AH602" s="1">
        <f t="shared" si="135"/>
        <v>79.316050045760562</v>
      </c>
      <c r="AI602" s="5">
        <f t="shared" si="136"/>
        <v>6291.0357948615938</v>
      </c>
      <c r="AJ602" s="5"/>
      <c r="AK602" s="1">
        <f t="shared" si="137"/>
        <v>544.44924959331513</v>
      </c>
      <c r="AL602" s="1">
        <f t="shared" si="138"/>
        <v>0.21512576505279826</v>
      </c>
      <c r="AM602" s="1">
        <f t="shared" si="139"/>
        <v>149.22780763603839</v>
      </c>
      <c r="AN602" s="5">
        <f t="shared" si="140"/>
        <v>22268.938571858478</v>
      </c>
      <c r="AO602" s="5"/>
    </row>
    <row r="603" spans="18:41" x14ac:dyDescent="0.2">
      <c r="R603">
        <v>608.2765049830507</v>
      </c>
      <c r="S603">
        <v>57.959768599502269</v>
      </c>
      <c r="T603">
        <v>600</v>
      </c>
      <c r="V603" s="1">
        <f t="shared" si="125"/>
        <v>641.44305582711809</v>
      </c>
      <c r="W603" s="1">
        <f t="shared" si="126"/>
        <v>5.4525451126854814E-2</v>
      </c>
      <c r="X603" s="1">
        <f t="shared" si="128"/>
        <v>33.166550844067388</v>
      </c>
      <c r="Y603" s="5">
        <f t="shared" si="127"/>
        <v>1100.0200948921072</v>
      </c>
      <c r="Z603" s="5"/>
      <c r="AA603" s="1">
        <f t="shared" si="129"/>
        <v>630.95387332957239</v>
      </c>
      <c r="AB603" s="1">
        <f t="shared" si="130"/>
        <v>3.7281348466933768E-2</v>
      </c>
      <c r="AC603" s="1">
        <f t="shared" si="131"/>
        <v>22.677368346521689</v>
      </c>
      <c r="AD603" s="5">
        <f t="shared" si="132"/>
        <v>514.2630351238239</v>
      </c>
      <c r="AE603" s="5"/>
      <c r="AF603" s="1">
        <f t="shared" si="133"/>
        <v>640.63618463664943</v>
      </c>
      <c r="AG603" s="1">
        <f t="shared" si="134"/>
        <v>5.3198963610308139E-2</v>
      </c>
      <c r="AH603" s="1">
        <f t="shared" si="135"/>
        <v>32.359679653598732</v>
      </c>
      <c r="AI603" s="5">
        <f t="shared" si="136"/>
        <v>1047.1488672835317</v>
      </c>
      <c r="AJ603" s="5"/>
      <c r="AK603" s="1">
        <f t="shared" si="137"/>
        <v>567.45054956848867</v>
      </c>
      <c r="AL603" s="1">
        <f t="shared" si="138"/>
        <v>6.7117429458663086E-2</v>
      </c>
      <c r="AM603" s="1">
        <f t="shared" si="139"/>
        <v>40.825955414562031</v>
      </c>
      <c r="AN603" s="5">
        <f t="shared" si="140"/>
        <v>1666.7586355118069</v>
      </c>
      <c r="AO603" s="5"/>
    </row>
    <row r="604" spans="18:41" x14ac:dyDescent="0.2">
      <c r="R604">
        <v>641.64915227340111</v>
      </c>
      <c r="S604">
        <v>57.575919761031535</v>
      </c>
      <c r="T604">
        <v>600</v>
      </c>
      <c r="V604" s="1">
        <f t="shared" si="125"/>
        <v>652.33362387460886</v>
      </c>
      <c r="W604" s="1">
        <f t="shared" si="126"/>
        <v>1.665157908079833E-2</v>
      </c>
      <c r="X604" s="1">
        <f t="shared" si="128"/>
        <v>10.684471601207747</v>
      </c>
      <c r="Y604" s="5">
        <f t="shared" si="127"/>
        <v>114.15793339701483</v>
      </c>
      <c r="Z604" s="5"/>
      <c r="AA604" s="1">
        <f t="shared" si="129"/>
        <v>643.55990531536122</v>
      </c>
      <c r="AB604" s="1">
        <f t="shared" si="130"/>
        <v>2.977878230167054E-3</v>
      </c>
      <c r="AC604" s="1">
        <f t="shared" si="131"/>
        <v>1.9107530419601062</v>
      </c>
      <c r="AD604" s="5">
        <f t="shared" si="132"/>
        <v>3.6509771873597994</v>
      </c>
      <c r="AE604" s="5"/>
      <c r="AF604" s="1">
        <f t="shared" si="133"/>
        <v>651.31616675504267</v>
      </c>
      <c r="AG604" s="1">
        <f t="shared" si="134"/>
        <v>1.5065888340054298E-2</v>
      </c>
      <c r="AH604" s="1">
        <f t="shared" si="135"/>
        <v>9.6670144816415586</v>
      </c>
      <c r="AI604" s="5">
        <f t="shared" si="136"/>
        <v>93.451168988267611</v>
      </c>
      <c r="AJ604" s="5"/>
      <c r="AK604" s="1">
        <f t="shared" si="137"/>
        <v>576.82286994080778</v>
      </c>
      <c r="AL604" s="1">
        <f t="shared" si="138"/>
        <v>0.10103073011615454</v>
      </c>
      <c r="AM604" s="1">
        <f t="shared" si="139"/>
        <v>64.826282332593337</v>
      </c>
      <c r="AN604" s="5">
        <f t="shared" si="140"/>
        <v>4202.4468810651033</v>
      </c>
      <c r="AO604" s="5"/>
    </row>
    <row r="605" spans="18:41" x14ac:dyDescent="0.2">
      <c r="R605">
        <v>722.17880500016474</v>
      </c>
      <c r="S605">
        <v>57.042800082495113</v>
      </c>
      <c r="T605">
        <v>600</v>
      </c>
      <c r="V605" s="1">
        <f t="shared" si="125"/>
        <v>667.96026718090934</v>
      </c>
      <c r="W605" s="1">
        <f t="shared" si="126"/>
        <v>7.5076334896373803E-2</v>
      </c>
      <c r="X605" s="1">
        <f t="shared" si="128"/>
        <v>54.218537819255403</v>
      </c>
      <c r="Y605" s="5">
        <f t="shared" si="127"/>
        <v>2939.6498432580283</v>
      </c>
      <c r="Z605" s="5"/>
      <c r="AA605" s="1">
        <f t="shared" si="129"/>
        <v>661.69546294426073</v>
      </c>
      <c r="AB605" s="1">
        <f t="shared" si="130"/>
        <v>8.375120072360781E-2</v>
      </c>
      <c r="AC605" s="1">
        <f t="shared" si="131"/>
        <v>60.483342055904018</v>
      </c>
      <c r="AD605" s="5">
        <f t="shared" si="132"/>
        <v>3658.2346662514879</v>
      </c>
      <c r="AE605" s="5"/>
      <c r="AF605" s="1">
        <f t="shared" si="133"/>
        <v>666.64697833155856</v>
      </c>
      <c r="AG605" s="1">
        <f t="shared" si="134"/>
        <v>7.6894844163411191E-2</v>
      </c>
      <c r="AH605" s="1">
        <f t="shared" si="135"/>
        <v>55.531826668606186</v>
      </c>
      <c r="AI605" s="5">
        <f t="shared" si="136"/>
        <v>3083.7837731521213</v>
      </c>
      <c r="AJ605" s="5"/>
      <c r="AK605" s="1">
        <f t="shared" si="137"/>
        <v>590.29983111227409</v>
      </c>
      <c r="AL605" s="1">
        <f t="shared" si="138"/>
        <v>0.18261263412162942</v>
      </c>
      <c r="AM605" s="1">
        <f t="shared" si="139"/>
        <v>131.87897388789065</v>
      </c>
      <c r="AN605" s="5">
        <f t="shared" si="140"/>
        <v>17392.063753722945</v>
      </c>
      <c r="AO605" s="5"/>
    </row>
    <row r="606" spans="18:41" x14ac:dyDescent="0.2">
      <c r="R606">
        <v>647.72617452190832</v>
      </c>
      <c r="S606">
        <v>56.809475219422225</v>
      </c>
      <c r="T606">
        <v>600</v>
      </c>
      <c r="V606" s="1">
        <f t="shared" si="125"/>
        <v>674.98943782286574</v>
      </c>
      <c r="W606" s="1">
        <f t="shared" si="126"/>
        <v>4.2090723477526043E-2</v>
      </c>
      <c r="X606" s="1">
        <f t="shared" si="128"/>
        <v>27.263263300957419</v>
      </c>
      <c r="Y606" s="5">
        <f t="shared" si="127"/>
        <v>743.28552581733163</v>
      </c>
      <c r="Z606" s="5"/>
      <c r="AA606" s="1">
        <f t="shared" si="129"/>
        <v>669.87089124652948</v>
      </c>
      <c r="AB606" s="1">
        <f t="shared" si="130"/>
        <v>3.4188392557960696E-2</v>
      </c>
      <c r="AC606" s="1">
        <f t="shared" si="131"/>
        <v>22.144716724621162</v>
      </c>
      <c r="AD606" s="5">
        <f t="shared" si="132"/>
        <v>490.38847881371623</v>
      </c>
      <c r="AE606" s="5"/>
      <c r="AF606" s="1">
        <f t="shared" si="133"/>
        <v>673.54555738850581</v>
      </c>
      <c r="AG606" s="1">
        <f t="shared" si="134"/>
        <v>3.9861570957287588E-2</v>
      </c>
      <c r="AH606" s="1">
        <f t="shared" si="135"/>
        <v>25.819382866597493</v>
      </c>
      <c r="AI606" s="5">
        <f t="shared" si="136"/>
        <v>666.64053161194818</v>
      </c>
      <c r="AJ606" s="5"/>
      <c r="AK606" s="1">
        <f t="shared" si="137"/>
        <v>596.37313988764936</v>
      </c>
      <c r="AL606" s="1">
        <f t="shared" si="138"/>
        <v>7.928201245250438E-2</v>
      </c>
      <c r="AM606" s="1">
        <f t="shared" si="139"/>
        <v>51.353034634258961</v>
      </c>
      <c r="AN606" s="5">
        <f t="shared" si="140"/>
        <v>2637.1341661474003</v>
      </c>
      <c r="AO606" s="5"/>
    </row>
    <row r="607" spans="18:41" x14ac:dyDescent="0.2">
      <c r="R607">
        <v>857.27424892929923</v>
      </c>
      <c r="S607">
        <v>56.621573770276697</v>
      </c>
      <c r="T607">
        <v>600</v>
      </c>
      <c r="V607" s="1">
        <f t="shared" si="125"/>
        <v>680.73686182669212</v>
      </c>
      <c r="W607" s="1">
        <f t="shared" si="126"/>
        <v>0.20592871805387267</v>
      </c>
      <c r="X607" s="1">
        <f t="shared" si="128"/>
        <v>176.53738710260711</v>
      </c>
      <c r="Y607" s="5">
        <f t="shared" si="127"/>
        <v>31165.449045015754</v>
      </c>
      <c r="Z607" s="5"/>
      <c r="AA607" s="1">
        <f t="shared" si="129"/>
        <v>676.56351801088499</v>
      </c>
      <c r="AB607" s="1">
        <f t="shared" si="130"/>
        <v>0.21079687293082069</v>
      </c>
      <c r="AC607" s="1">
        <f t="shared" si="131"/>
        <v>180.71073091841424</v>
      </c>
      <c r="AD607" s="5">
        <f t="shared" si="132"/>
        <v>32656.368269067516</v>
      </c>
      <c r="AE607" s="5"/>
      <c r="AF607" s="1">
        <f t="shared" si="133"/>
        <v>679.187362167179</v>
      </c>
      <c r="AG607" s="1">
        <f t="shared" si="134"/>
        <v>0.2077361905884185</v>
      </c>
      <c r="AH607" s="1">
        <f t="shared" si="135"/>
        <v>178.08688676212023</v>
      </c>
      <c r="AI607" s="5">
        <f t="shared" si="136"/>
        <v>31714.939236624232</v>
      </c>
      <c r="AJ607" s="5"/>
      <c r="AK607" s="1">
        <f t="shared" si="137"/>
        <v>601.34413128581241</v>
      </c>
      <c r="AL607" s="1">
        <f t="shared" si="138"/>
        <v>0.29853937402544539</v>
      </c>
      <c r="AM607" s="1">
        <f t="shared" si="139"/>
        <v>255.93011764348682</v>
      </c>
      <c r="AN607" s="5">
        <f t="shared" si="140"/>
        <v>65500.225117009002</v>
      </c>
      <c r="AO607" s="5"/>
    </row>
    <row r="608" spans="18:41" x14ac:dyDescent="0.2">
      <c r="R608">
        <v>686.14302641227687</v>
      </c>
      <c r="S608">
        <v>56.293683922122504</v>
      </c>
      <c r="T608">
        <v>600</v>
      </c>
      <c r="V608" s="1">
        <f t="shared" si="125"/>
        <v>690.95589074285033</v>
      </c>
      <c r="W608" s="1">
        <f t="shared" si="126"/>
        <v>7.0143747663502405E-3</v>
      </c>
      <c r="X608" s="1">
        <f t="shared" si="128"/>
        <v>4.8128643305734613</v>
      </c>
      <c r="Y608" s="5">
        <f t="shared" si="127"/>
        <v>23.163663064506331</v>
      </c>
      <c r="Z608" s="5"/>
      <c r="AA608" s="1">
        <f t="shared" si="129"/>
        <v>688.48047858047687</v>
      </c>
      <c r="AB608" s="1">
        <f t="shared" si="130"/>
        <v>3.4066544120139718E-3</v>
      </c>
      <c r="AC608" s="1">
        <f t="shared" si="131"/>
        <v>2.3374521682000022</v>
      </c>
      <c r="AD608" s="5">
        <f t="shared" si="132"/>
        <v>5.4636826386228918</v>
      </c>
      <c r="AE608" s="5"/>
      <c r="AF608" s="1">
        <f t="shared" si="133"/>
        <v>689.22120080024297</v>
      </c>
      <c r="AG608" s="1">
        <f t="shared" si="134"/>
        <v>4.4861993337764316E-3</v>
      </c>
      <c r="AH608" s="1">
        <f t="shared" si="135"/>
        <v>3.0781743879661008</v>
      </c>
      <c r="AI608" s="5">
        <f t="shared" si="136"/>
        <v>9.4751575627304785</v>
      </c>
      <c r="AJ608" s="5"/>
      <c r="AK608" s="1">
        <f t="shared" si="137"/>
        <v>610.19406033092059</v>
      </c>
      <c r="AL608" s="1">
        <f t="shared" si="138"/>
        <v>0.11068970048195385</v>
      </c>
      <c r="AM608" s="1">
        <f t="shared" si="139"/>
        <v>75.948966081356275</v>
      </c>
      <c r="AN608" s="5">
        <f t="shared" si="140"/>
        <v>5768.2454488270059</v>
      </c>
      <c r="AO608" s="5"/>
    </row>
    <row r="609" spans="18:41" x14ac:dyDescent="0.2">
      <c r="R609">
        <v>819.71785277908475</v>
      </c>
      <c r="S609">
        <v>54.997852438736146</v>
      </c>
      <c r="T609">
        <v>600</v>
      </c>
      <c r="V609" s="1">
        <f t="shared" si="125"/>
        <v>733.84586289201559</v>
      </c>
      <c r="W609" s="1">
        <f t="shared" si="126"/>
        <v>0.10475798422095828</v>
      </c>
      <c r="X609" s="1">
        <f t="shared" si="128"/>
        <v>85.871989887069162</v>
      </c>
      <c r="Y609" s="5">
        <f t="shared" si="127"/>
        <v>7373.9986471649081</v>
      </c>
      <c r="Z609" s="5"/>
      <c r="AA609" s="1">
        <f t="shared" si="129"/>
        <v>738.72722579368804</v>
      </c>
      <c r="AB609" s="1">
        <f t="shared" si="130"/>
        <v>9.8803053649270486E-2</v>
      </c>
      <c r="AC609" s="1">
        <f t="shared" si="131"/>
        <v>80.990626985396716</v>
      </c>
      <c r="AD609" s="5">
        <f t="shared" si="132"/>
        <v>6559.4816594876711</v>
      </c>
      <c r="AE609" s="5"/>
      <c r="AF609" s="1">
        <f t="shared" si="133"/>
        <v>731.37106674080576</v>
      </c>
      <c r="AG609" s="1">
        <f t="shared" si="134"/>
        <v>0.10777706711981128</v>
      </c>
      <c r="AH609" s="1">
        <f t="shared" si="135"/>
        <v>88.346786038278992</v>
      </c>
      <c r="AI609" s="5">
        <f t="shared" si="136"/>
        <v>7805.1546032934475</v>
      </c>
      <c r="AJ609" s="5"/>
      <c r="AK609" s="1">
        <f t="shared" si="137"/>
        <v>647.49728173037136</v>
      </c>
      <c r="AL609" s="1">
        <f t="shared" si="138"/>
        <v>0.21009737736568135</v>
      </c>
      <c r="AM609" s="1">
        <f t="shared" si="139"/>
        <v>172.2205710487134</v>
      </c>
      <c r="AN609" s="5">
        <f t="shared" si="140"/>
        <v>29659.92509234494</v>
      </c>
      <c r="AO609" s="5"/>
    </row>
    <row r="610" spans="18:41" x14ac:dyDescent="0.2">
      <c r="R610">
        <v>787.95381993796673</v>
      </c>
      <c r="S610">
        <v>54.416510011100328</v>
      </c>
      <c r="T610">
        <v>600</v>
      </c>
      <c r="V610" s="1">
        <f t="shared" si="125"/>
        <v>754.48359184289438</v>
      </c>
      <c r="W610" s="1">
        <f t="shared" si="126"/>
        <v>4.2477398101461526E-2</v>
      </c>
      <c r="X610" s="1">
        <f t="shared" si="128"/>
        <v>33.470228095072343</v>
      </c>
      <c r="Y610" s="5">
        <f t="shared" si="127"/>
        <v>1120.2561687361701</v>
      </c>
      <c r="Z610" s="5"/>
      <c r="AA610" s="1">
        <f t="shared" si="129"/>
        <v>763.02964863971681</v>
      </c>
      <c r="AB610" s="1">
        <f t="shared" si="130"/>
        <v>3.1631512745521208E-2</v>
      </c>
      <c r="AC610" s="1">
        <f t="shared" si="131"/>
        <v>24.924171298249917</v>
      </c>
      <c r="AD610" s="5">
        <f t="shared" si="132"/>
        <v>621.21431490450493</v>
      </c>
      <c r="AE610" s="5"/>
      <c r="AF610" s="1">
        <f t="shared" si="133"/>
        <v>751.67453812502345</v>
      </c>
      <c r="AG610" s="1">
        <f t="shared" si="134"/>
        <v>4.6042396007166309E-2</v>
      </c>
      <c r="AH610" s="1">
        <f t="shared" si="135"/>
        <v>36.279281812943282</v>
      </c>
      <c r="AI610" s="5">
        <f t="shared" si="136"/>
        <v>1316.1862888629571</v>
      </c>
      <c r="AJ610" s="5"/>
      <c r="AK610" s="1">
        <f t="shared" si="137"/>
        <v>665.53845686151453</v>
      </c>
      <c r="AL610" s="1">
        <f t="shared" si="138"/>
        <v>0.1553585501826612</v>
      </c>
      <c r="AM610" s="1">
        <f t="shared" si="139"/>
        <v>122.41536307645219</v>
      </c>
      <c r="AN610" s="5">
        <f t="shared" si="140"/>
        <v>14985.521117139615</v>
      </c>
      <c r="AO610" s="5"/>
    </row>
    <row r="611" spans="18:41" x14ac:dyDescent="0.2">
      <c r="R611">
        <v>749.19381614076781</v>
      </c>
      <c r="S611">
        <v>54.401440250303601</v>
      </c>
      <c r="T611">
        <v>600</v>
      </c>
      <c r="V611" s="1">
        <f t="shared" si="125"/>
        <v>755.03080586418628</v>
      </c>
      <c r="W611" s="1">
        <f t="shared" si="126"/>
        <v>7.7910276321898298E-3</v>
      </c>
      <c r="X611" s="1">
        <f t="shared" si="128"/>
        <v>5.8369897234184691</v>
      </c>
      <c r="Y611" s="5">
        <f t="shared" si="127"/>
        <v>34.070449031292817</v>
      </c>
      <c r="Z611" s="5"/>
      <c r="AA611" s="1">
        <f t="shared" si="129"/>
        <v>763.67507947992488</v>
      </c>
      <c r="AB611" s="1">
        <f t="shared" si="130"/>
        <v>1.9329128227129077E-2</v>
      </c>
      <c r="AC611" s="1">
        <f t="shared" si="131"/>
        <v>14.481263339157067</v>
      </c>
      <c r="AD611" s="5">
        <f t="shared" si="132"/>
        <v>209.70698789801449</v>
      </c>
      <c r="AE611" s="5"/>
      <c r="AF611" s="1">
        <f t="shared" si="133"/>
        <v>752.21308560630337</v>
      </c>
      <c r="AG611" s="1">
        <f t="shared" si="134"/>
        <v>4.0300245416978464E-3</v>
      </c>
      <c r="AH611" s="1">
        <f t="shared" si="135"/>
        <v>3.0192694655355581</v>
      </c>
      <c r="AI611" s="5">
        <f t="shared" si="136"/>
        <v>9.115988105515374</v>
      </c>
      <c r="AJ611" s="5"/>
      <c r="AK611" s="1">
        <f t="shared" si="137"/>
        <v>666.01763109549381</v>
      </c>
      <c r="AL611" s="1">
        <f t="shared" si="138"/>
        <v>0.111020917756275</v>
      </c>
      <c r="AM611" s="1">
        <f t="shared" si="139"/>
        <v>83.176185045273996</v>
      </c>
      <c r="AN611" s="5">
        <f t="shared" si="140"/>
        <v>6918.2777586856619</v>
      </c>
      <c r="AO611" s="5"/>
    </row>
    <row r="612" spans="18:41" x14ac:dyDescent="0.2">
      <c r="R612">
        <v>941.65388090373767</v>
      </c>
      <c r="S612">
        <v>53.839015940830301</v>
      </c>
      <c r="T612">
        <v>600</v>
      </c>
      <c r="V612" s="1">
        <f t="shared" si="125"/>
        <v>775.91330666714998</v>
      </c>
      <c r="W612" s="1">
        <f t="shared" si="126"/>
        <v>0.17601007928467385</v>
      </c>
      <c r="X612" s="1">
        <f t="shared" si="128"/>
        <v>165.74057423658769</v>
      </c>
      <c r="Y612" s="5">
        <f t="shared" si="127"/>
        <v>27469.937948273837</v>
      </c>
      <c r="Z612" s="5"/>
      <c r="AA612" s="1">
        <f t="shared" si="129"/>
        <v>788.34474826928704</v>
      </c>
      <c r="AB612" s="1">
        <f t="shared" si="130"/>
        <v>0.16280836912955168</v>
      </c>
      <c r="AC612" s="1">
        <f t="shared" si="131"/>
        <v>153.30913263445063</v>
      </c>
      <c r="AD612" s="5">
        <f t="shared" si="132"/>
        <v>23503.690149127575</v>
      </c>
      <c r="AE612" s="5"/>
      <c r="AF612" s="1">
        <f t="shared" si="133"/>
        <v>772.77249863516795</v>
      </c>
      <c r="AG612" s="1">
        <f t="shared" si="134"/>
        <v>0.17934549593369534</v>
      </c>
      <c r="AH612" s="1">
        <f t="shared" si="135"/>
        <v>168.88138226856972</v>
      </c>
      <c r="AI612" s="5">
        <f t="shared" si="136"/>
        <v>28520.921276942776</v>
      </c>
      <c r="AJ612" s="5"/>
      <c r="AK612" s="1">
        <f t="shared" si="137"/>
        <v>684.33475276308889</v>
      </c>
      <c r="AL612" s="1">
        <f t="shared" si="138"/>
        <v>0.27326296143301693</v>
      </c>
      <c r="AM612" s="1">
        <f t="shared" si="139"/>
        <v>257.31912814064879</v>
      </c>
      <c r="AN612" s="5">
        <f t="shared" si="140"/>
        <v>66213.133707063636</v>
      </c>
      <c r="AO612" s="5"/>
    </row>
    <row r="613" spans="18:41" x14ac:dyDescent="0.2">
      <c r="R613">
        <v>1057.0987299410604</v>
      </c>
      <c r="S613">
        <v>53.732097395182116</v>
      </c>
      <c r="T613">
        <v>600</v>
      </c>
      <c r="V613" s="1">
        <f t="shared" si="125"/>
        <v>779.98680030569756</v>
      </c>
      <c r="W613" s="1">
        <f t="shared" si="126"/>
        <v>0.26214384880664215</v>
      </c>
      <c r="X613" s="1">
        <f t="shared" si="128"/>
        <v>277.1119296353628</v>
      </c>
      <c r="Y613" s="5">
        <f t="shared" si="127"/>
        <v>76791.02154623426</v>
      </c>
      <c r="Z613" s="5"/>
      <c r="AA613" s="1">
        <f t="shared" si="129"/>
        <v>793.16569274608287</v>
      </c>
      <c r="AB613" s="1">
        <f t="shared" si="130"/>
        <v>0.24967680853205959</v>
      </c>
      <c r="AC613" s="1">
        <f t="shared" si="131"/>
        <v>263.93303719497749</v>
      </c>
      <c r="AD613" s="5">
        <f t="shared" si="132"/>
        <v>69660.648122965373</v>
      </c>
      <c r="AE613" s="5"/>
      <c r="AF613" s="1">
        <f t="shared" si="133"/>
        <v>776.78471110813143</v>
      </c>
      <c r="AG613" s="1">
        <f t="shared" si="134"/>
        <v>0.26517297854341204</v>
      </c>
      <c r="AH613" s="1">
        <f t="shared" si="135"/>
        <v>280.31401883292892</v>
      </c>
      <c r="AI613" s="5">
        <f t="shared" si="136"/>
        <v>78575.949154267626</v>
      </c>
      <c r="AJ613" s="5"/>
      <c r="AK613" s="1">
        <f t="shared" si="137"/>
        <v>687.91488020880854</v>
      </c>
      <c r="AL613" s="1">
        <f t="shared" si="138"/>
        <v>0.34924254402692928</v>
      </c>
      <c r="AM613" s="1">
        <f t="shared" si="139"/>
        <v>369.18384973225182</v>
      </c>
      <c r="AN613" s="5">
        <f t="shared" si="140"/>
        <v>136296.71490312589</v>
      </c>
      <c r="AO613" s="5"/>
    </row>
    <row r="614" spans="18:41" x14ac:dyDescent="0.2">
      <c r="R614">
        <v>757.57292736551426</v>
      </c>
      <c r="S614">
        <v>53.731248679760149</v>
      </c>
      <c r="T614">
        <v>600</v>
      </c>
      <c r="V614" s="1">
        <f t="shared" si="125"/>
        <v>780.01927107350457</v>
      </c>
      <c r="W614" s="1">
        <f t="shared" si="126"/>
        <v>2.9629284385924715E-2</v>
      </c>
      <c r="X614" s="1">
        <f t="shared" si="128"/>
        <v>22.446343707990309</v>
      </c>
      <c r="Y614" s="5">
        <f t="shared" si="127"/>
        <v>503.83834585723611</v>
      </c>
      <c r="Z614" s="5"/>
      <c r="AA614" s="1">
        <f t="shared" si="129"/>
        <v>793.2041328038315</v>
      </c>
      <c r="AB614" s="1">
        <f t="shared" si="130"/>
        <v>4.703336688947686E-2</v>
      </c>
      <c r="AC614" s="1">
        <f t="shared" si="131"/>
        <v>35.631205438317238</v>
      </c>
      <c r="AD614" s="5">
        <f t="shared" si="132"/>
        <v>1269.5828009875679</v>
      </c>
      <c r="AE614" s="5"/>
      <c r="AF614" s="1">
        <f t="shared" si="133"/>
        <v>776.81669568337304</v>
      </c>
      <c r="AG614" s="1">
        <f t="shared" si="134"/>
        <v>2.5401869077845272E-2</v>
      </c>
      <c r="AH614" s="1">
        <f t="shared" si="135"/>
        <v>19.24376831785878</v>
      </c>
      <c r="AI614" s="5">
        <f t="shared" si="136"/>
        <v>370.32261907142538</v>
      </c>
      <c r="AJ614" s="5"/>
      <c r="AK614" s="1">
        <f t="shared" si="137"/>
        <v>687.94342747343819</v>
      </c>
      <c r="AL614" s="1">
        <f t="shared" si="138"/>
        <v>9.1911283226837365E-2</v>
      </c>
      <c r="AM614" s="1">
        <f t="shared" si="139"/>
        <v>69.629499892076069</v>
      </c>
      <c r="AN614" s="5">
        <f t="shared" si="140"/>
        <v>4848.2672552206213</v>
      </c>
      <c r="AO614" s="5"/>
    </row>
    <row r="615" spans="18:41" x14ac:dyDescent="0.2">
      <c r="R615">
        <v>725.62229266638019</v>
      </c>
      <c r="S615">
        <v>53.697223652753607</v>
      </c>
      <c r="T615">
        <v>600</v>
      </c>
      <c r="V615" s="1">
        <f t="shared" si="125"/>
        <v>781.3227918819772</v>
      </c>
      <c r="W615" s="1">
        <f t="shared" si="126"/>
        <v>7.6762386958812004E-2</v>
      </c>
      <c r="X615" s="1">
        <f t="shared" si="128"/>
        <v>55.700499215597006</v>
      </c>
      <c r="Y615" s="5">
        <f t="shared" si="127"/>
        <v>3102.5456128667229</v>
      </c>
      <c r="Z615" s="5"/>
      <c r="AA615" s="1">
        <f t="shared" si="129"/>
        <v>794.7474329017216</v>
      </c>
      <c r="AB615" s="1">
        <f t="shared" si="130"/>
        <v>9.5263253257191635E-2</v>
      </c>
      <c r="AC615" s="1">
        <f t="shared" si="131"/>
        <v>69.125140235341405</v>
      </c>
      <c r="AD615" s="5">
        <f t="shared" si="132"/>
        <v>4778.2850125556151</v>
      </c>
      <c r="AE615" s="5"/>
      <c r="AF615" s="1">
        <f t="shared" si="133"/>
        <v>778.10072854796215</v>
      </c>
      <c r="AG615" s="1">
        <f t="shared" si="134"/>
        <v>7.2321973031925585E-2</v>
      </c>
      <c r="AH615" s="1">
        <f t="shared" si="135"/>
        <v>52.478435881581959</v>
      </c>
      <c r="AI615" s="5">
        <f t="shared" si="136"/>
        <v>2753.9862325773088</v>
      </c>
      <c r="AJ615" s="5"/>
      <c r="AK615" s="1">
        <f t="shared" si="137"/>
        <v>689.08956199635168</v>
      </c>
      <c r="AL615" s="1">
        <f t="shared" si="138"/>
        <v>5.034675896709969E-2</v>
      </c>
      <c r="AM615" s="1">
        <f t="shared" si="139"/>
        <v>36.532730670028513</v>
      </c>
      <c r="AN615" s="5">
        <f t="shared" si="140"/>
        <v>1334.640410208842</v>
      </c>
      <c r="AO615" s="5"/>
    </row>
    <row r="616" spans="18:41" x14ac:dyDescent="0.2">
      <c r="R616">
        <v>1013.4697592154988</v>
      </c>
      <c r="S616">
        <v>53.482673309739475</v>
      </c>
      <c r="T616">
        <v>600</v>
      </c>
      <c r="V616" s="1">
        <f t="shared" si="125"/>
        <v>789.6224428906628</v>
      </c>
      <c r="W616" s="1">
        <f t="shared" si="126"/>
        <v>0.22087222069468607</v>
      </c>
      <c r="X616" s="1">
        <f t="shared" si="128"/>
        <v>223.84731632483602</v>
      </c>
      <c r="Y616" s="5">
        <f t="shared" si="127"/>
        <v>50107.621025831198</v>
      </c>
      <c r="Z616" s="5"/>
      <c r="AA616" s="1">
        <f t="shared" si="129"/>
        <v>804.58039204643035</v>
      </c>
      <c r="AB616" s="1">
        <f t="shared" si="130"/>
        <v>0.20611307369522738</v>
      </c>
      <c r="AC616" s="1">
        <f t="shared" si="131"/>
        <v>208.88936716906846</v>
      </c>
      <c r="AD616" s="5">
        <f t="shared" si="132"/>
        <v>43634.7677162939</v>
      </c>
      <c r="AE616" s="5"/>
      <c r="AF616" s="1">
        <f t="shared" si="133"/>
        <v>786.27767178968929</v>
      </c>
      <c r="AG616" s="1">
        <f t="shared" si="134"/>
        <v>0.22417253732531017</v>
      </c>
      <c r="AH616" s="1">
        <f t="shared" si="135"/>
        <v>227.19208742580952</v>
      </c>
      <c r="AI616" s="5">
        <f t="shared" si="136"/>
        <v>51616.244588896676</v>
      </c>
      <c r="AJ616" s="5"/>
      <c r="AK616" s="1">
        <f t="shared" si="137"/>
        <v>696.39263084061645</v>
      </c>
      <c r="AL616" s="1">
        <f t="shared" si="138"/>
        <v>0.31286293990688357</v>
      </c>
      <c r="AM616" s="1">
        <f t="shared" si="139"/>
        <v>317.07712837488236</v>
      </c>
      <c r="AN616" s="5">
        <f t="shared" si="140"/>
        <v>100537.90533846163</v>
      </c>
      <c r="AO616" s="5"/>
    </row>
    <row r="617" spans="18:41" x14ac:dyDescent="0.2">
      <c r="R617">
        <v>894.01253564838771</v>
      </c>
      <c r="S617">
        <v>52.981809252874953</v>
      </c>
      <c r="T617">
        <v>600</v>
      </c>
      <c r="V617" s="1">
        <f t="shared" si="125"/>
        <v>809.54999919517468</v>
      </c>
      <c r="W617" s="1">
        <f t="shared" si="126"/>
        <v>9.447578538924635E-2</v>
      </c>
      <c r="X617" s="1">
        <f t="shared" si="128"/>
        <v>84.462536453213033</v>
      </c>
      <c r="Y617" s="5">
        <f t="shared" si="127"/>
        <v>7133.9200641103407</v>
      </c>
      <c r="Z617" s="5"/>
      <c r="AA617" s="1">
        <f t="shared" si="129"/>
        <v>828.2350312746255</v>
      </c>
      <c r="AB617" s="1">
        <f t="shared" si="130"/>
        <v>7.3575595140907835E-2</v>
      </c>
      <c r="AC617" s="1">
        <f t="shared" si="131"/>
        <v>65.777504373762213</v>
      </c>
      <c r="AD617" s="5">
        <f t="shared" si="132"/>
        <v>4326.6800816403074</v>
      </c>
      <c r="AE617" s="5"/>
      <c r="AF617" s="1">
        <f t="shared" si="133"/>
        <v>805.92033427472211</v>
      </c>
      <c r="AG617" s="1">
        <f t="shared" si="134"/>
        <v>9.8535756335649399E-2</v>
      </c>
      <c r="AH617" s="1">
        <f t="shared" si="135"/>
        <v>88.092201373665603</v>
      </c>
      <c r="AI617" s="5">
        <f t="shared" si="136"/>
        <v>7760.2359428584523</v>
      </c>
      <c r="AJ617" s="5"/>
      <c r="AK617" s="1">
        <f t="shared" si="137"/>
        <v>713.96617286408696</v>
      </c>
      <c r="AL617" s="1">
        <f t="shared" si="138"/>
        <v>0.20139131791224951</v>
      </c>
      <c r="AM617" s="1">
        <f t="shared" si="139"/>
        <v>180.04636278430075</v>
      </c>
      <c r="AN617" s="5">
        <f t="shared" si="140"/>
        <v>32416.692751856041</v>
      </c>
      <c r="AO617" s="5"/>
    </row>
    <row r="618" spans="18:41" x14ac:dyDescent="0.2">
      <c r="R618">
        <v>943.15018287378291</v>
      </c>
      <c r="S618">
        <v>52.741104476158689</v>
      </c>
      <c r="T618">
        <v>600</v>
      </c>
      <c r="V618" s="1">
        <f t="shared" si="125"/>
        <v>819.4110490304098</v>
      </c>
      <c r="W618" s="1">
        <f t="shared" si="126"/>
        <v>0.13119769904124856</v>
      </c>
      <c r="X618" s="1">
        <f t="shared" si="128"/>
        <v>123.73913384337311</v>
      </c>
      <c r="Y618" s="5">
        <f t="shared" si="127"/>
        <v>15311.373244308204</v>
      </c>
      <c r="Z618" s="5"/>
      <c r="AA618" s="1">
        <f t="shared" si="129"/>
        <v>839.96353439170559</v>
      </c>
      <c r="AB618" s="1">
        <f t="shared" si="130"/>
        <v>0.10940638124849547</v>
      </c>
      <c r="AC618" s="1">
        <f t="shared" si="131"/>
        <v>103.18664848207732</v>
      </c>
      <c r="AD618" s="5">
        <f t="shared" si="132"/>
        <v>10647.484424963788</v>
      </c>
      <c r="AE618" s="5"/>
      <c r="AF618" s="1">
        <f t="shared" si="133"/>
        <v>815.64550484590472</v>
      </c>
      <c r="AG618" s="1">
        <f t="shared" si="134"/>
        <v>0.13519021715011584</v>
      </c>
      <c r="AH618" s="1">
        <f t="shared" si="135"/>
        <v>127.50467802787819</v>
      </c>
      <c r="AI618" s="5">
        <f t="shared" si="136"/>
        <v>16257.442918992881</v>
      </c>
      <c r="AJ618" s="5"/>
      <c r="AK618" s="1">
        <f t="shared" si="137"/>
        <v>722.68252598483014</v>
      </c>
      <c r="AL618" s="1">
        <f t="shared" si="138"/>
        <v>0.23375668148331036</v>
      </c>
      <c r="AM618" s="1">
        <f t="shared" si="139"/>
        <v>220.46765688895277</v>
      </c>
      <c r="AN618" s="5">
        <f t="shared" si="140"/>
        <v>48605.987734105009</v>
      </c>
      <c r="AO618" s="5"/>
    </row>
    <row r="619" spans="18:41" x14ac:dyDescent="0.2">
      <c r="R619">
        <v>816.2593804325752</v>
      </c>
      <c r="S619">
        <v>52.564304754996662</v>
      </c>
      <c r="T619">
        <v>600</v>
      </c>
      <c r="V619" s="1">
        <f t="shared" si="125"/>
        <v>826.77543100694834</v>
      </c>
      <c r="W619" s="1">
        <f t="shared" si="126"/>
        <v>1.2883221714156812E-2</v>
      </c>
      <c r="X619" s="1">
        <f t="shared" si="128"/>
        <v>10.516050574373139</v>
      </c>
      <c r="Y619" s="5">
        <f t="shared" si="127"/>
        <v>110.58731968277363</v>
      </c>
      <c r="Z619" s="5"/>
      <c r="AA619" s="1">
        <f t="shared" si="129"/>
        <v>848.73226765483514</v>
      </c>
      <c r="AB619" s="1">
        <f t="shared" si="130"/>
        <v>3.9782559319625821E-2</v>
      </c>
      <c r="AC619" s="1">
        <f t="shared" si="131"/>
        <v>32.472887222259942</v>
      </c>
      <c r="AD619" s="5">
        <f t="shared" si="132"/>
        <v>1054.4884045496131</v>
      </c>
      <c r="AE619" s="5"/>
      <c r="AF619" s="1">
        <f t="shared" si="133"/>
        <v>822.91061836380118</v>
      </c>
      <c r="AG619" s="1">
        <f t="shared" si="134"/>
        <v>8.1484367477665815E-3</v>
      </c>
      <c r="AH619" s="1">
        <f t="shared" si="135"/>
        <v>6.6512379312259782</v>
      </c>
      <c r="AI619" s="5">
        <f t="shared" si="136"/>
        <v>44.238966017779227</v>
      </c>
      <c r="AJ619" s="5"/>
      <c r="AK619" s="1">
        <f t="shared" si="137"/>
        <v>729.20070669248219</v>
      </c>
      <c r="AL619" s="1">
        <f t="shared" si="138"/>
        <v>0.10665564871543212</v>
      </c>
      <c r="AM619" s="1">
        <f t="shared" si="139"/>
        <v>87.058673740093013</v>
      </c>
      <c r="AN619" s="5">
        <f t="shared" si="140"/>
        <v>7579.2126733839605</v>
      </c>
      <c r="AO619" s="5"/>
    </row>
    <row r="620" spans="18:41" x14ac:dyDescent="0.2">
      <c r="R620">
        <v>1134.4179520816308</v>
      </c>
      <c r="S620">
        <v>52.347806728005381</v>
      </c>
      <c r="T620">
        <v>600</v>
      </c>
      <c r="V620" s="1">
        <f t="shared" si="125"/>
        <v>835.93652207190382</v>
      </c>
      <c r="W620" s="1">
        <f t="shared" si="126"/>
        <v>0.26311416304900714</v>
      </c>
      <c r="X620" s="1">
        <f t="shared" si="128"/>
        <v>298.48143000972698</v>
      </c>
      <c r="Y620" s="5">
        <f t="shared" si="127"/>
        <v>89091.164060651543</v>
      </c>
      <c r="Z620" s="5"/>
      <c r="AA620" s="1">
        <f t="shared" si="129"/>
        <v>859.65169320729171</v>
      </c>
      <c r="AB620" s="1">
        <f t="shared" si="130"/>
        <v>0.24220901861624222</v>
      </c>
      <c r="AC620" s="1">
        <f t="shared" si="131"/>
        <v>274.76625887433909</v>
      </c>
      <c r="AD620" s="5">
        <f t="shared" si="132"/>
        <v>75496.497015800327</v>
      </c>
      <c r="AE620" s="5"/>
      <c r="AF620" s="1">
        <f t="shared" si="133"/>
        <v>831.95086161692268</v>
      </c>
      <c r="AG620" s="1">
        <f t="shared" si="134"/>
        <v>0.26662755989508802</v>
      </c>
      <c r="AH620" s="1">
        <f t="shared" si="135"/>
        <v>302.46709046470812</v>
      </c>
      <c r="AI620" s="5">
        <f t="shared" si="136"/>
        <v>91486.340814185925</v>
      </c>
      <c r="AJ620" s="5"/>
      <c r="AK620" s="1">
        <f t="shared" si="137"/>
        <v>737.31946671328456</v>
      </c>
      <c r="AL620" s="1">
        <f t="shared" si="138"/>
        <v>0.35004601667284946</v>
      </c>
      <c r="AM620" s="1">
        <f t="shared" si="139"/>
        <v>397.09848536834625</v>
      </c>
      <c r="AN620" s="5">
        <f t="shared" si="140"/>
        <v>157687.2070818347</v>
      </c>
      <c r="AO620" s="5"/>
    </row>
    <row r="621" spans="18:41" x14ac:dyDescent="0.2">
      <c r="R621">
        <v>1011.8872458144234</v>
      </c>
      <c r="S621">
        <v>51.785887972720587</v>
      </c>
      <c r="T621">
        <v>600</v>
      </c>
      <c r="V621" s="1">
        <f t="shared" si="125"/>
        <v>860.47448407727757</v>
      </c>
      <c r="W621" s="1">
        <f t="shared" si="126"/>
        <v>0.1496340252962477</v>
      </c>
      <c r="X621" s="1">
        <f t="shared" si="128"/>
        <v>151.41276173714584</v>
      </c>
      <c r="Y621" s="5">
        <f t="shared" si="127"/>
        <v>22925.824416869695</v>
      </c>
      <c r="Z621" s="5"/>
      <c r="AA621" s="1">
        <f t="shared" si="129"/>
        <v>888.95954209048864</v>
      </c>
      <c r="AB621" s="1">
        <f t="shared" si="130"/>
        <v>0.12148359832818693</v>
      </c>
      <c r="AC621" s="1">
        <f t="shared" si="131"/>
        <v>122.92770372393477</v>
      </c>
      <c r="AD621" s="5">
        <f t="shared" si="132"/>
        <v>15111.220342839486</v>
      </c>
      <c r="AE621" s="5"/>
      <c r="AF621" s="1">
        <f t="shared" si="133"/>
        <v>856.17957430345052</v>
      </c>
      <c r="AG621" s="1">
        <f t="shared" si="134"/>
        <v>0.15387848019138797</v>
      </c>
      <c r="AH621" s="1">
        <f t="shared" si="135"/>
        <v>155.70767151097289</v>
      </c>
      <c r="AI621" s="5">
        <f t="shared" si="136"/>
        <v>24244.878967369037</v>
      </c>
      <c r="AJ621" s="5"/>
      <c r="AK621" s="1">
        <f t="shared" si="137"/>
        <v>759.12161747102641</v>
      </c>
      <c r="AL621" s="1">
        <f t="shared" si="138"/>
        <v>0.24979623904633474</v>
      </c>
      <c r="AM621" s="1">
        <f t="shared" si="139"/>
        <v>252.765628343397</v>
      </c>
      <c r="AN621" s="5">
        <f t="shared" si="140"/>
        <v>63890.4628718323</v>
      </c>
      <c r="AO621" s="5"/>
    </row>
    <row r="622" spans="18:41" x14ac:dyDescent="0.2">
      <c r="R622">
        <v>826.2109102970345</v>
      </c>
      <c r="S622">
        <v>51.76281788046726</v>
      </c>
      <c r="T622">
        <v>600</v>
      </c>
      <c r="V622" s="1">
        <f t="shared" si="125"/>
        <v>861.50604827064217</v>
      </c>
      <c r="W622" s="1">
        <f t="shared" si="126"/>
        <v>4.2719283337614808E-2</v>
      </c>
      <c r="X622" s="1">
        <f t="shared" si="128"/>
        <v>35.295137973607666</v>
      </c>
      <c r="Y622" s="5">
        <f t="shared" si="127"/>
        <v>1245.7467645760019</v>
      </c>
      <c r="Z622" s="5"/>
      <c r="AA622" s="1">
        <f t="shared" si="129"/>
        <v>890.19350160059662</v>
      </c>
      <c r="AB622" s="1">
        <f t="shared" si="130"/>
        <v>7.7440990558402908E-2</v>
      </c>
      <c r="AC622" s="1">
        <f t="shared" si="131"/>
        <v>63.982591303562117</v>
      </c>
      <c r="AD622" s="5">
        <f t="shared" si="132"/>
        <v>4093.7719899186627</v>
      </c>
      <c r="AE622" s="5"/>
      <c r="AF622" s="1">
        <f t="shared" si="133"/>
        <v>857.19859889719271</v>
      </c>
      <c r="AG622" s="1">
        <f t="shared" si="134"/>
        <v>3.7505784798965797E-2</v>
      </c>
      <c r="AH622" s="1">
        <f t="shared" si="135"/>
        <v>30.987688600158208</v>
      </c>
      <c r="AI622" s="5">
        <f t="shared" si="136"/>
        <v>960.23684478037501</v>
      </c>
      <c r="AJ622" s="5"/>
      <c r="AK622" s="1">
        <f t="shared" si="137"/>
        <v>760.0399495660979</v>
      </c>
      <c r="AL622" s="1">
        <f t="shared" si="138"/>
        <v>8.0089671906108342E-2</v>
      </c>
      <c r="AM622" s="1">
        <f t="shared" si="139"/>
        <v>66.170960730936599</v>
      </c>
      <c r="AN622" s="5">
        <f t="shared" si="140"/>
        <v>4378.5960440551535</v>
      </c>
      <c r="AO622" s="5"/>
    </row>
    <row r="623" spans="18:41" x14ac:dyDescent="0.2">
      <c r="R623">
        <v>893.38282296315992</v>
      </c>
      <c r="S623">
        <v>50.713539815433272</v>
      </c>
      <c r="T623">
        <v>600</v>
      </c>
      <c r="V623" s="1">
        <f t="shared" ref="V623:V686" si="141">(8.314*T623/S623)*(1+(V$11+$V$12/$T623+$V$13/($T623^2))/S623+(V$14+$V$15/$T623+$V$16/($T623^2))/(S623^2) + (W$11+$W$12/$T623+$W$13/($T623^2))/(S623^3)  )</f>
        <v>910.55768326225427</v>
      </c>
      <c r="W623" s="1">
        <f t="shared" ref="W623:W686" si="142">(ABS(V623-$R623)/$R623)</f>
        <v>1.9224524870680864E-2</v>
      </c>
      <c r="X623" s="1">
        <f t="shared" si="128"/>
        <v>17.174860299094348</v>
      </c>
      <c r="Y623" s="5">
        <f t="shared" ref="Y623:Y686" si="143">(V623-R623)^2</f>
        <v>294.97582629340718</v>
      </c>
      <c r="Z623" s="5"/>
      <c r="AA623" s="1">
        <f t="shared" si="129"/>
        <v>949.03439423289205</v>
      </c>
      <c r="AB623" s="1">
        <f t="shared" si="130"/>
        <v>6.22930840388757E-2</v>
      </c>
      <c r="AC623" s="1">
        <f t="shared" si="131"/>
        <v>55.651571269732131</v>
      </c>
      <c r="AD623" s="5">
        <f t="shared" si="132"/>
        <v>3097.0973847900746</v>
      </c>
      <c r="AE623" s="5"/>
      <c r="AF623" s="1">
        <f t="shared" si="133"/>
        <v>905.69692609848323</v>
      </c>
      <c r="AG623" s="1">
        <f t="shared" si="134"/>
        <v>1.3783680208312108E-2</v>
      </c>
      <c r="AH623" s="1">
        <f t="shared" si="135"/>
        <v>12.314103135323307</v>
      </c>
      <c r="AI623" s="5">
        <f t="shared" si="136"/>
        <v>151.63713602737931</v>
      </c>
      <c r="AJ623" s="5"/>
      <c r="AK623" s="1">
        <f t="shared" si="137"/>
        <v>803.87131349369531</v>
      </c>
      <c r="AL623" s="1">
        <f t="shared" si="138"/>
        <v>0.10019390027286854</v>
      </c>
      <c r="AM623" s="1">
        <f t="shared" si="139"/>
        <v>89.511509469464613</v>
      </c>
      <c r="AN623" s="5">
        <f t="shared" si="140"/>
        <v>8012.310327502053</v>
      </c>
      <c r="AO623" s="5"/>
    </row>
    <row r="624" spans="18:41" x14ac:dyDescent="0.2">
      <c r="R624">
        <v>904.14537294548006</v>
      </c>
      <c r="S624">
        <v>49.640277595508941</v>
      </c>
      <c r="T624">
        <v>600</v>
      </c>
      <c r="V624" s="1">
        <f t="shared" si="141"/>
        <v>965.40410760780901</v>
      </c>
      <c r="W624" s="1">
        <f t="shared" si="142"/>
        <v>6.7753191572239399E-2</v>
      </c>
      <c r="X624" s="1">
        <f t="shared" si="128"/>
        <v>61.258734662328948</v>
      </c>
      <c r="Y624" s="5">
        <f t="shared" si="143"/>
        <v>3752.6325724296221</v>
      </c>
      <c r="Z624" s="5"/>
      <c r="AA624" s="1">
        <f t="shared" si="129"/>
        <v>1015.1827740506446</v>
      </c>
      <c r="AB624" s="1">
        <f t="shared" si="130"/>
        <v>0.12280923447457617</v>
      </c>
      <c r="AC624" s="1">
        <f t="shared" si="131"/>
        <v>111.03740110516458</v>
      </c>
      <c r="AD624" s="5">
        <f t="shared" si="132"/>
        <v>12329.304444189203</v>
      </c>
      <c r="AE624" s="5"/>
      <c r="AF624" s="1">
        <f t="shared" si="133"/>
        <v>960.02405358860062</v>
      </c>
      <c r="AG624" s="1">
        <f t="shared" si="134"/>
        <v>6.1802761276189201E-2</v>
      </c>
      <c r="AH624" s="1">
        <f t="shared" si="135"/>
        <v>55.87868064312056</v>
      </c>
      <c r="AI624" s="5">
        <f t="shared" si="136"/>
        <v>3122.4269504158565</v>
      </c>
      <c r="AJ624" s="5"/>
      <c r="AK624" s="1">
        <f t="shared" si="137"/>
        <v>853.25488523572255</v>
      </c>
      <c r="AL624" s="1">
        <f t="shared" si="138"/>
        <v>5.6285735936433538E-2</v>
      </c>
      <c r="AM624" s="1">
        <f t="shared" si="139"/>
        <v>50.890487709757508</v>
      </c>
      <c r="AN624" s="5">
        <f t="shared" si="140"/>
        <v>2589.84173933698</v>
      </c>
      <c r="AO624" s="5"/>
    </row>
    <row r="625" spans="18:41" x14ac:dyDescent="0.2">
      <c r="R625">
        <v>945.24345691494887</v>
      </c>
      <c r="S625">
        <v>49.479002917693208</v>
      </c>
      <c r="T625">
        <v>600</v>
      </c>
      <c r="V625" s="1">
        <f t="shared" si="141"/>
        <v>974.08962144285317</v>
      </c>
      <c r="W625" s="1">
        <f t="shared" si="142"/>
        <v>3.0517179798367891E-2</v>
      </c>
      <c r="X625" s="1">
        <f t="shared" si="128"/>
        <v>28.846164527904307</v>
      </c>
      <c r="Y625" s="5">
        <f t="shared" si="143"/>
        <v>832.10120797092475</v>
      </c>
      <c r="Z625" s="5"/>
      <c r="AA625" s="1">
        <f t="shared" si="129"/>
        <v>1025.6899843576928</v>
      </c>
      <c r="AB625" s="1">
        <f t="shared" si="130"/>
        <v>8.5106674745258057E-2</v>
      </c>
      <c r="AC625" s="1">
        <f t="shared" si="131"/>
        <v>80.4465274427439</v>
      </c>
      <c r="AD625" s="5">
        <f t="shared" si="132"/>
        <v>6471.6437775961476</v>
      </c>
      <c r="AE625" s="5"/>
      <c r="AF625" s="1">
        <f t="shared" si="133"/>
        <v>968.63690221975548</v>
      </c>
      <c r="AG625" s="1">
        <f t="shared" si="134"/>
        <v>2.4748592686541615E-2</v>
      </c>
      <c r="AH625" s="1">
        <f t="shared" si="135"/>
        <v>23.393445304806619</v>
      </c>
      <c r="AI625" s="5">
        <f t="shared" si="136"/>
        <v>547.25328322897883</v>
      </c>
      <c r="AJ625" s="5"/>
      <c r="AK625" s="1">
        <f t="shared" si="137"/>
        <v>861.11084477363659</v>
      </c>
      <c r="AL625" s="1">
        <f t="shared" si="138"/>
        <v>8.900628883050006E-2</v>
      </c>
      <c r="AM625" s="1">
        <f t="shared" si="139"/>
        <v>84.132612141312279</v>
      </c>
      <c r="AN625" s="5">
        <f t="shared" si="140"/>
        <v>7078.2964257204867</v>
      </c>
      <c r="AO625" s="5"/>
    </row>
    <row r="626" spans="18:41" x14ac:dyDescent="0.2">
      <c r="R626">
        <v>1379.6647306580305</v>
      </c>
      <c r="S626">
        <v>49.04942613730902</v>
      </c>
      <c r="T626">
        <v>600</v>
      </c>
      <c r="V626" s="1">
        <f t="shared" si="141"/>
        <v>997.82672924656288</v>
      </c>
      <c r="W626" s="1">
        <f t="shared" si="142"/>
        <v>0.27676144278135612</v>
      </c>
      <c r="X626" s="1">
        <f t="shared" si="128"/>
        <v>381.83800141146764</v>
      </c>
      <c r="Y626" s="5">
        <f t="shared" si="143"/>
        <v>145800.25932190396</v>
      </c>
      <c r="Z626" s="5"/>
      <c r="AA626" s="1">
        <f t="shared" si="129"/>
        <v>1054.4476781788562</v>
      </c>
      <c r="AB626" s="1">
        <f t="shared" si="130"/>
        <v>0.23572179910989111</v>
      </c>
      <c r="AC626" s="1">
        <f t="shared" si="131"/>
        <v>325.2170524791743</v>
      </c>
      <c r="AD626" s="5">
        <f t="shared" si="132"/>
        <v>105766.13122324202</v>
      </c>
      <c r="AE626" s="5"/>
      <c r="AF626" s="1">
        <f t="shared" si="133"/>
        <v>992.18868602270607</v>
      </c>
      <c r="AG626" s="1">
        <f t="shared" si="134"/>
        <v>0.28084797416725865</v>
      </c>
      <c r="AH626" s="1">
        <f t="shared" si="135"/>
        <v>387.47604463532446</v>
      </c>
      <c r="AI626" s="5">
        <f t="shared" si="136"/>
        <v>150137.68516623595</v>
      </c>
      <c r="AJ626" s="5"/>
      <c r="AK626" s="1">
        <f t="shared" si="137"/>
        <v>882.62963288445815</v>
      </c>
      <c r="AL626" s="1">
        <f t="shared" si="138"/>
        <v>0.36025788492579042</v>
      </c>
      <c r="AM626" s="1">
        <f t="shared" si="139"/>
        <v>497.03509777357237</v>
      </c>
      <c r="AN626" s="5">
        <f t="shared" si="140"/>
        <v>247043.88841878466</v>
      </c>
      <c r="AO626" s="5"/>
    </row>
    <row r="627" spans="18:41" x14ac:dyDescent="0.2">
      <c r="R627">
        <v>1129.1605287270329</v>
      </c>
      <c r="S627">
        <v>48.564780967354942</v>
      </c>
      <c r="T627">
        <v>600</v>
      </c>
      <c r="V627" s="1">
        <f t="shared" si="141"/>
        <v>1025.7015577116485</v>
      </c>
      <c r="W627" s="1">
        <f t="shared" si="142"/>
        <v>9.1624679027719425E-2</v>
      </c>
      <c r="X627" s="1">
        <f t="shared" si="128"/>
        <v>103.45897101538435</v>
      </c>
      <c r="Y627" s="5">
        <f t="shared" si="143"/>
        <v>10703.758683562139</v>
      </c>
      <c r="Z627" s="5"/>
      <c r="AA627" s="1">
        <f t="shared" si="129"/>
        <v>1088.2936932225691</v>
      </c>
      <c r="AB627" s="1">
        <f t="shared" si="130"/>
        <v>3.6192228177277234E-2</v>
      </c>
      <c r="AC627" s="1">
        <f t="shared" si="131"/>
        <v>40.866835504463779</v>
      </c>
      <c r="AD627" s="5">
        <f t="shared" si="132"/>
        <v>1670.0982441489014</v>
      </c>
      <c r="AE627" s="5"/>
      <c r="AF627" s="1">
        <f t="shared" si="133"/>
        <v>1019.8705570805989</v>
      </c>
      <c r="AG627" s="1">
        <f t="shared" si="134"/>
        <v>9.6788692897052289E-2</v>
      </c>
      <c r="AH627" s="1">
        <f t="shared" si="135"/>
        <v>109.28997164643397</v>
      </c>
      <c r="AI627" s="5">
        <f t="shared" si="136"/>
        <v>11944.297902478342</v>
      </c>
      <c r="AJ627" s="5"/>
      <c r="AK627" s="1">
        <f t="shared" si="137"/>
        <v>907.98970194078129</v>
      </c>
      <c r="AL627" s="1">
        <f t="shared" si="138"/>
        <v>0.19587190763353204</v>
      </c>
      <c r="AM627" s="1">
        <f t="shared" si="139"/>
        <v>221.17082678625161</v>
      </c>
      <c r="AN627" s="5">
        <f t="shared" si="140"/>
        <v>48916.534621314109</v>
      </c>
      <c r="AO627" s="5"/>
    </row>
    <row r="628" spans="18:41" x14ac:dyDescent="0.2">
      <c r="R628">
        <v>1040.6060997485354</v>
      </c>
      <c r="S628">
        <v>48.387352515854012</v>
      </c>
      <c r="T628">
        <v>600</v>
      </c>
      <c r="V628" s="1">
        <f t="shared" si="141"/>
        <v>1036.2090940987105</v>
      </c>
      <c r="W628" s="1">
        <f t="shared" si="142"/>
        <v>4.2254275185273759E-3</v>
      </c>
      <c r="X628" s="1">
        <f t="shared" si="128"/>
        <v>4.397005649824905</v>
      </c>
      <c r="Y628" s="5">
        <f t="shared" si="143"/>
        <v>19.333658684592134</v>
      </c>
      <c r="Z628" s="5"/>
      <c r="AA628" s="1">
        <f t="shared" si="129"/>
        <v>1101.0724097592392</v>
      </c>
      <c r="AB628" s="1">
        <f t="shared" si="130"/>
        <v>5.8106818733155298E-2</v>
      </c>
      <c r="AC628" s="1">
        <f t="shared" si="131"/>
        <v>60.466310010703864</v>
      </c>
      <c r="AD628" s="5">
        <f t="shared" si="132"/>
        <v>3656.1746463105464</v>
      </c>
      <c r="AE628" s="5"/>
      <c r="AF628" s="1">
        <f t="shared" si="133"/>
        <v>1030.3122330250064</v>
      </c>
      <c r="AG628" s="1">
        <f t="shared" si="134"/>
        <v>9.8921837244817894E-3</v>
      </c>
      <c r="AH628" s="1">
        <f t="shared" si="135"/>
        <v>10.293866723528936</v>
      </c>
      <c r="AI628" s="5">
        <f t="shared" si="136"/>
        <v>105.96369212177635</v>
      </c>
      <c r="AJ628" s="5"/>
      <c r="AK628" s="1">
        <f t="shared" si="137"/>
        <v>917.57429572060562</v>
      </c>
      <c r="AL628" s="1">
        <f t="shared" si="138"/>
        <v>0.11823090798493363</v>
      </c>
      <c r="AM628" s="1">
        <f t="shared" si="139"/>
        <v>123.03180402792975</v>
      </c>
      <c r="AN628" s="5">
        <f t="shared" si="140"/>
        <v>15136.824802366911</v>
      </c>
      <c r="AO628" s="5"/>
    </row>
    <row r="629" spans="18:41" x14ac:dyDescent="0.2">
      <c r="R629">
        <v>1210.6074969846434</v>
      </c>
      <c r="S629">
        <v>47.90660306364876</v>
      </c>
      <c r="T629">
        <v>600</v>
      </c>
      <c r="V629" s="1">
        <f t="shared" si="141"/>
        <v>1065.5313319992028</v>
      </c>
      <c r="W629" s="1">
        <f t="shared" si="142"/>
        <v>0.1198374909677937</v>
      </c>
      <c r="X629" s="1">
        <f t="shared" si="128"/>
        <v>145.07616498544053</v>
      </c>
      <c r="Y629" s="5">
        <f t="shared" si="143"/>
        <v>21047.09364688276</v>
      </c>
      <c r="Z629" s="5"/>
      <c r="AA629" s="1">
        <f t="shared" si="129"/>
        <v>1136.7889409533432</v>
      </c>
      <c r="AB629" s="1">
        <f t="shared" si="130"/>
        <v>6.0976457039268274E-2</v>
      </c>
      <c r="AC629" s="1">
        <f t="shared" si="131"/>
        <v>73.818556031300204</v>
      </c>
      <c r="AD629" s="5">
        <f t="shared" si="132"/>
        <v>5449.1792145462077</v>
      </c>
      <c r="AE629" s="5"/>
      <c r="AF629" s="1">
        <f t="shared" si="133"/>
        <v>1059.4704529167959</v>
      </c>
      <c r="AG629" s="1">
        <f t="shared" si="134"/>
        <v>0.1248439683748007</v>
      </c>
      <c r="AH629" s="1">
        <f t="shared" si="135"/>
        <v>151.13704406784746</v>
      </c>
      <c r="AI629" s="5">
        <f t="shared" si="136"/>
        <v>22842.406089566462</v>
      </c>
      <c r="AJ629" s="5"/>
      <c r="AK629" s="1">
        <f t="shared" si="137"/>
        <v>944.39246816308082</v>
      </c>
      <c r="AL629" s="1">
        <f t="shared" si="138"/>
        <v>0.21990201571082746</v>
      </c>
      <c r="AM629" s="1">
        <f t="shared" si="139"/>
        <v>266.21502882156256</v>
      </c>
      <c r="AN629" s="5">
        <f t="shared" si="140"/>
        <v>70870.44157046538</v>
      </c>
      <c r="AO629" s="5"/>
    </row>
    <row r="630" spans="18:41" x14ac:dyDescent="0.2">
      <c r="R630">
        <v>991.82650873689795</v>
      </c>
      <c r="S630">
        <v>47.859430296034908</v>
      </c>
      <c r="T630">
        <v>600</v>
      </c>
      <c r="V630" s="1">
        <f t="shared" si="141"/>
        <v>1068.4774136740532</v>
      </c>
      <c r="W630" s="1">
        <f t="shared" si="142"/>
        <v>7.7282573375429361E-2</v>
      </c>
      <c r="X630" s="1">
        <f t="shared" si="128"/>
        <v>76.650904937155246</v>
      </c>
      <c r="Y630" s="5">
        <f t="shared" si="143"/>
        <v>5875.3612276848107</v>
      </c>
      <c r="Z630" s="5"/>
      <c r="AA630" s="1">
        <f t="shared" si="129"/>
        <v>1140.3819399998329</v>
      </c>
      <c r="AB630" s="1">
        <f t="shared" si="130"/>
        <v>0.14977965395593421</v>
      </c>
      <c r="AC630" s="1">
        <f t="shared" si="131"/>
        <v>148.55543126293492</v>
      </c>
      <c r="AD630" s="5">
        <f t="shared" si="132"/>
        <v>22068.716157716583</v>
      </c>
      <c r="AE630" s="5"/>
      <c r="AF630" s="1">
        <f t="shared" si="133"/>
        <v>1062.401657088961</v>
      </c>
      <c r="AG630" s="1">
        <f t="shared" si="134"/>
        <v>7.1156747405290932E-2</v>
      </c>
      <c r="AH630" s="1">
        <f t="shared" si="135"/>
        <v>70.575148352063025</v>
      </c>
      <c r="AI630" s="5">
        <f t="shared" si="136"/>
        <v>4980.8515649157043</v>
      </c>
      <c r="AJ630" s="5"/>
      <c r="AK630" s="1">
        <f t="shared" si="137"/>
        <v>947.09273138985134</v>
      </c>
      <c r="AL630" s="1">
        <f t="shared" si="138"/>
        <v>4.5102421595905488E-2</v>
      </c>
      <c r="AM630" s="1">
        <f t="shared" si="139"/>
        <v>44.733777347046612</v>
      </c>
      <c r="AN630" s="5">
        <f t="shared" si="140"/>
        <v>2001.1108357351407</v>
      </c>
      <c r="AO630" s="5"/>
    </row>
    <row r="631" spans="18:41" x14ac:dyDescent="0.2">
      <c r="R631">
        <v>1039.0801979655139</v>
      </c>
      <c r="S631">
        <v>47.388660365122142</v>
      </c>
      <c r="T631">
        <v>600</v>
      </c>
      <c r="V631" s="1">
        <f t="shared" si="141"/>
        <v>1098.5796780842377</v>
      </c>
      <c r="W631" s="1">
        <f t="shared" si="142"/>
        <v>5.7261682240910654E-2</v>
      </c>
      <c r="X631" s="1">
        <f t="shared" si="128"/>
        <v>59.499480118723795</v>
      </c>
      <c r="Y631" s="5">
        <f t="shared" si="143"/>
        <v>3540.1881343984082</v>
      </c>
      <c r="Z631" s="5"/>
      <c r="AA631" s="1">
        <f t="shared" si="129"/>
        <v>1177.1391990921945</v>
      </c>
      <c r="AB631" s="1">
        <f t="shared" si="130"/>
        <v>0.13286655004781708</v>
      </c>
      <c r="AC631" s="1">
        <f t="shared" si="131"/>
        <v>138.05900112668064</v>
      </c>
      <c r="AD631" s="5">
        <f t="shared" si="132"/>
        <v>19060.287792096806</v>
      </c>
      <c r="AE631" s="5"/>
      <c r="AF631" s="1">
        <f t="shared" si="133"/>
        <v>1092.3685489974116</v>
      </c>
      <c r="AG631" s="1">
        <f t="shared" si="134"/>
        <v>5.1284156060556849E-2</v>
      </c>
      <c r="AH631" s="1">
        <f t="shared" si="135"/>
        <v>53.288351031897719</v>
      </c>
      <c r="AI631" s="5">
        <f t="shared" si="136"/>
        <v>2839.6483556987546</v>
      </c>
      <c r="AJ631" s="5"/>
      <c r="AK631" s="1">
        <f t="shared" si="137"/>
        <v>974.74296077141969</v>
      </c>
      <c r="AL631" s="1">
        <f t="shared" si="138"/>
        <v>6.1917489448903434E-2</v>
      </c>
      <c r="AM631" s="1">
        <f t="shared" si="139"/>
        <v>64.3372371940942</v>
      </c>
      <c r="AN631" s="5">
        <f t="shared" si="140"/>
        <v>4139.2800897691386</v>
      </c>
      <c r="AO631" s="5"/>
    </row>
    <row r="632" spans="18:41" x14ac:dyDescent="0.2">
      <c r="R632">
        <v>1497.7356256774899</v>
      </c>
      <c r="S632">
        <v>47.25452926706734</v>
      </c>
      <c r="T632">
        <v>600</v>
      </c>
      <c r="V632" s="1">
        <f t="shared" si="141"/>
        <v>1107.3957837065072</v>
      </c>
      <c r="W632" s="1">
        <f t="shared" si="142"/>
        <v>0.26061998878768422</v>
      </c>
      <c r="X632" s="1">
        <f t="shared" si="128"/>
        <v>390.33984197098266</v>
      </c>
      <c r="Y632" s="5">
        <f t="shared" si="143"/>
        <v>152365.19222993171</v>
      </c>
      <c r="Z632" s="5"/>
      <c r="AA632" s="1">
        <f t="shared" si="129"/>
        <v>1187.9194833138504</v>
      </c>
      <c r="AB632" s="1">
        <f t="shared" si="130"/>
        <v>0.20685636173172847</v>
      </c>
      <c r="AC632" s="1">
        <f t="shared" si="131"/>
        <v>309.81614236363953</v>
      </c>
      <c r="AD632" s="5">
        <f t="shared" si="132"/>
        <v>95986.042069086951</v>
      </c>
      <c r="AE632" s="5"/>
      <c r="AF632" s="1">
        <f t="shared" si="133"/>
        <v>1101.1507184138904</v>
      </c>
      <c r="AG632" s="1">
        <f t="shared" si="134"/>
        <v>0.26478966011388499</v>
      </c>
      <c r="AH632" s="1">
        <f t="shared" si="135"/>
        <v>396.58490726359946</v>
      </c>
      <c r="AI632" s="5">
        <f t="shared" si="136"/>
        <v>157279.58866927779</v>
      </c>
      <c r="AJ632" s="5"/>
      <c r="AK632" s="1">
        <f t="shared" si="137"/>
        <v>982.86134677508164</v>
      </c>
      <c r="AL632" s="1">
        <f t="shared" si="138"/>
        <v>0.34376846626019769</v>
      </c>
      <c r="AM632" s="1">
        <f t="shared" si="139"/>
        <v>514.87427890240826</v>
      </c>
      <c r="AN632" s="5">
        <f t="shared" si="140"/>
        <v>265095.52307527489</v>
      </c>
      <c r="AO632" s="5"/>
    </row>
    <row r="633" spans="18:41" x14ac:dyDescent="0.2">
      <c r="R633">
        <v>1332.0718217399899</v>
      </c>
      <c r="S633">
        <v>46.817420684540416</v>
      </c>
      <c r="T633">
        <v>600</v>
      </c>
      <c r="V633" s="1">
        <f t="shared" si="141"/>
        <v>1136.8936370340514</v>
      </c>
      <c r="W633" s="1">
        <f t="shared" si="142"/>
        <v>0.14652226818445213</v>
      </c>
      <c r="X633" s="1">
        <f t="shared" si="128"/>
        <v>195.17818470593852</v>
      </c>
      <c r="Y633" s="5">
        <f t="shared" si="143"/>
        <v>38094.523785105455</v>
      </c>
      <c r="Z633" s="5"/>
      <c r="AA633" s="1">
        <f t="shared" si="129"/>
        <v>1224.0370761328729</v>
      </c>
      <c r="AB633" s="1">
        <f t="shared" si="130"/>
        <v>8.1102793290829422E-2</v>
      </c>
      <c r="AC633" s="1">
        <f t="shared" si="131"/>
        <v>108.03474560711697</v>
      </c>
      <c r="AD633" s="5">
        <f t="shared" si="132"/>
        <v>11671.50625839448</v>
      </c>
      <c r="AE633" s="5"/>
      <c r="AF633" s="1">
        <f t="shared" si="133"/>
        <v>1130.5536736410361</v>
      </c>
      <c r="AG633" s="1">
        <f t="shared" si="134"/>
        <v>0.15128174382949194</v>
      </c>
      <c r="AH633" s="1">
        <f t="shared" si="135"/>
        <v>201.51814809895382</v>
      </c>
      <c r="AI633" s="5">
        <f t="shared" si="136"/>
        <v>40609.56401323188</v>
      </c>
      <c r="AJ633" s="5"/>
      <c r="AK633" s="1">
        <f t="shared" si="137"/>
        <v>1010.0910344780002</v>
      </c>
      <c r="AL633" s="1">
        <f t="shared" si="138"/>
        <v>0.24171428447559928</v>
      </c>
      <c r="AM633" s="1">
        <f t="shared" si="139"/>
        <v>321.98078726198969</v>
      </c>
      <c r="AN633" s="5">
        <f t="shared" si="140"/>
        <v>103671.62736585067</v>
      </c>
      <c r="AO633" s="5"/>
    </row>
    <row r="634" spans="18:41" x14ac:dyDescent="0.2">
      <c r="R634">
        <v>1304.5566026765973</v>
      </c>
      <c r="S634">
        <v>46.713996279462798</v>
      </c>
      <c r="T634">
        <v>600</v>
      </c>
      <c r="V634" s="1">
        <f t="shared" si="141"/>
        <v>1144.049717163479</v>
      </c>
      <c r="W634" s="1">
        <f t="shared" si="142"/>
        <v>0.12303558556508898</v>
      </c>
      <c r="X634" s="1">
        <f t="shared" si="128"/>
        <v>160.50688551311828</v>
      </c>
      <c r="Y634" s="5">
        <f t="shared" si="143"/>
        <v>25762.460297121259</v>
      </c>
      <c r="Z634" s="5"/>
      <c r="AA634" s="1">
        <f t="shared" si="129"/>
        <v>1232.809876446719</v>
      </c>
      <c r="AB634" s="1">
        <f t="shared" si="130"/>
        <v>5.4997020506947263E-2</v>
      </c>
      <c r="AC634" s="1">
        <f t="shared" si="131"/>
        <v>71.746726229878277</v>
      </c>
      <c r="AD634" s="5">
        <f t="shared" si="132"/>
        <v>5147.5927247051031</v>
      </c>
      <c r="AE634" s="5"/>
      <c r="AF634" s="1">
        <f t="shared" si="133"/>
        <v>1137.6910344801056</v>
      </c>
      <c r="AG634" s="1">
        <f t="shared" si="134"/>
        <v>0.12790979544630621</v>
      </c>
      <c r="AH634" s="1">
        <f t="shared" si="135"/>
        <v>166.86556819649172</v>
      </c>
      <c r="AI634" s="5">
        <f t="shared" si="136"/>
        <v>27844.11784953803</v>
      </c>
      <c r="AJ634" s="5"/>
      <c r="AK634" s="1">
        <f t="shared" si="137"/>
        <v>1016.7121234158602</v>
      </c>
      <c r="AL634" s="1">
        <f t="shared" si="138"/>
        <v>0.22064545046965237</v>
      </c>
      <c r="AM634" s="1">
        <f t="shared" si="139"/>
        <v>287.8444792607371</v>
      </c>
      <c r="AN634" s="5">
        <f t="shared" si="140"/>
        <v>82854.444240884914</v>
      </c>
      <c r="AO634" s="5"/>
    </row>
    <row r="635" spans="18:41" x14ac:dyDescent="0.2">
      <c r="R635">
        <v>1121.4021674946055</v>
      </c>
      <c r="S635">
        <v>46.006335478377345</v>
      </c>
      <c r="T635">
        <v>600</v>
      </c>
      <c r="V635" s="1">
        <f t="shared" si="141"/>
        <v>1194.9202897459877</v>
      </c>
      <c r="W635" s="1">
        <f t="shared" si="142"/>
        <v>6.5559104826445683E-2</v>
      </c>
      <c r="X635" s="1">
        <f t="shared" si="128"/>
        <v>73.518122251382238</v>
      </c>
      <c r="Y635" s="5">
        <f t="shared" si="143"/>
        <v>5404.9142993691839</v>
      </c>
      <c r="Z635" s="5"/>
      <c r="AA635" s="1">
        <f t="shared" si="129"/>
        <v>1295.2886715225377</v>
      </c>
      <c r="AB635" s="1">
        <f t="shared" si="130"/>
        <v>0.15506167998268</v>
      </c>
      <c r="AC635" s="1">
        <f t="shared" si="131"/>
        <v>173.88650402793223</v>
      </c>
      <c r="AD635" s="5">
        <f t="shared" si="132"/>
        <v>30236.516283056091</v>
      </c>
      <c r="AE635" s="5"/>
      <c r="AF635" s="1">
        <f t="shared" si="133"/>
        <v>1188.4763895179537</v>
      </c>
      <c r="AG635" s="1">
        <f t="shared" si="134"/>
        <v>5.9812816461023065E-2</v>
      </c>
      <c r="AH635" s="1">
        <f t="shared" si="135"/>
        <v>67.074222023348284</v>
      </c>
      <c r="AI635" s="5">
        <f t="shared" si="136"/>
        <v>4498.9512600374201</v>
      </c>
      <c r="AJ635" s="5"/>
      <c r="AK635" s="1">
        <f t="shared" si="137"/>
        <v>1063.9483442123928</v>
      </c>
      <c r="AL635" s="1">
        <f t="shared" si="138"/>
        <v>5.1233914957177044E-2</v>
      </c>
      <c r="AM635" s="1">
        <f t="shared" si="139"/>
        <v>57.453823282212625</v>
      </c>
      <c r="AN635" s="5">
        <f t="shared" si="140"/>
        <v>3300.9418097437174</v>
      </c>
      <c r="AO635" s="5"/>
    </row>
    <row r="636" spans="18:41" x14ac:dyDescent="0.2">
      <c r="R636">
        <v>1401.3443053294095</v>
      </c>
      <c r="S636">
        <v>45.868571701102709</v>
      </c>
      <c r="T636">
        <v>600</v>
      </c>
      <c r="V636" s="1">
        <f t="shared" si="141"/>
        <v>1205.2255528822582</v>
      </c>
      <c r="W636" s="1">
        <f t="shared" si="142"/>
        <v>0.13995044023178183</v>
      </c>
      <c r="X636" s="1">
        <f t="shared" si="128"/>
        <v>196.11875244715134</v>
      </c>
      <c r="Y636" s="5">
        <f t="shared" si="143"/>
        <v>38462.565061427027</v>
      </c>
      <c r="Z636" s="5"/>
      <c r="AA636" s="1">
        <f t="shared" si="129"/>
        <v>1307.969201951337</v>
      </c>
      <c r="AB636" s="1">
        <f t="shared" si="130"/>
        <v>6.6632520661025624E-2</v>
      </c>
      <c r="AC636" s="1">
        <f t="shared" si="131"/>
        <v>93.375103378072481</v>
      </c>
      <c r="AD636" s="5">
        <f t="shared" si="132"/>
        <v>8718.9099308657223</v>
      </c>
      <c r="AE636" s="5"/>
      <c r="AF636" s="1">
        <f t="shared" si="133"/>
        <v>1198.7745125560778</v>
      </c>
      <c r="AG636" s="1">
        <f t="shared" si="134"/>
        <v>0.14455390584808087</v>
      </c>
      <c r="AH636" s="1">
        <f t="shared" si="135"/>
        <v>202.56979277333176</v>
      </c>
      <c r="AI636" s="5">
        <f t="shared" si="136"/>
        <v>41034.520944230571</v>
      </c>
      <c r="AJ636" s="5"/>
      <c r="AK636" s="1">
        <f t="shared" si="137"/>
        <v>1073.5529194353464</v>
      </c>
      <c r="AL636" s="1">
        <f t="shared" si="138"/>
        <v>0.2339120975819074</v>
      </c>
      <c r="AM636" s="1">
        <f t="shared" si="139"/>
        <v>327.79138589406307</v>
      </c>
      <c r="AN636" s="5">
        <f t="shared" si="140"/>
        <v>107447.19266635057</v>
      </c>
      <c r="AO636" s="5"/>
    </row>
    <row r="637" spans="18:41" x14ac:dyDescent="0.2">
      <c r="R637">
        <v>1160.3624687617362</v>
      </c>
      <c r="S637">
        <v>45.571679387514628</v>
      </c>
      <c r="T637">
        <v>600</v>
      </c>
      <c r="V637" s="1">
        <f t="shared" si="141"/>
        <v>1227.900891035177</v>
      </c>
      <c r="W637" s="1">
        <f t="shared" si="142"/>
        <v>5.8204590454837307E-2</v>
      </c>
      <c r="X637" s="1">
        <f t="shared" si="128"/>
        <v>67.538422273440801</v>
      </c>
      <c r="Y637" s="5">
        <f t="shared" si="143"/>
        <v>4561.4384831856041</v>
      </c>
      <c r="Z637" s="5"/>
      <c r="AA637" s="1">
        <f t="shared" si="129"/>
        <v>1335.8977889473729</v>
      </c>
      <c r="AB637" s="1">
        <f t="shared" si="130"/>
        <v>0.15127628211980748</v>
      </c>
      <c r="AC637" s="1">
        <f t="shared" si="131"/>
        <v>175.53532018563669</v>
      </c>
      <c r="AD637" s="5">
        <f t="shared" si="132"/>
        <v>30812.648632673994</v>
      </c>
      <c r="AE637" s="5"/>
      <c r="AF637" s="1">
        <f t="shared" si="133"/>
        <v>1221.4460051655587</v>
      </c>
      <c r="AG637" s="1">
        <f t="shared" si="134"/>
        <v>5.2641771901677382E-2</v>
      </c>
      <c r="AH637" s="1">
        <f t="shared" si="135"/>
        <v>61.083536403822563</v>
      </c>
      <c r="AI637" s="5">
        <f t="shared" si="136"/>
        <v>3731.1984195971163</v>
      </c>
      <c r="AJ637" s="5"/>
      <c r="AK637" s="1">
        <f t="shared" si="137"/>
        <v>1094.7279591152599</v>
      </c>
      <c r="AL637" s="1">
        <f t="shared" si="138"/>
        <v>5.6563799169165839E-2</v>
      </c>
      <c r="AM637" s="1">
        <f t="shared" si="139"/>
        <v>65.634509646476317</v>
      </c>
      <c r="AN637" s="5">
        <f t="shared" si="140"/>
        <v>4307.8888565333928</v>
      </c>
      <c r="AO637" s="5"/>
    </row>
    <row r="638" spans="18:41" x14ac:dyDescent="0.2">
      <c r="R638">
        <v>1482.1922714412519</v>
      </c>
      <c r="S638">
        <v>45.550275465960766</v>
      </c>
      <c r="T638">
        <v>600</v>
      </c>
      <c r="V638" s="1">
        <f t="shared" si="141"/>
        <v>1229.5607309942961</v>
      </c>
      <c r="W638" s="1">
        <f t="shared" si="142"/>
        <v>0.17044451338374766</v>
      </c>
      <c r="X638" s="1">
        <f t="shared" si="128"/>
        <v>252.6315404469558</v>
      </c>
      <c r="Y638" s="5">
        <f t="shared" si="143"/>
        <v>63822.695228601864</v>
      </c>
      <c r="Z638" s="5"/>
      <c r="AA638" s="1">
        <f t="shared" si="129"/>
        <v>1337.9435872331258</v>
      </c>
      <c r="AB638" s="1">
        <f t="shared" si="130"/>
        <v>9.7321168776478548E-2</v>
      </c>
      <c r="AC638" s="1">
        <f t="shared" si="131"/>
        <v>144.24868420812618</v>
      </c>
      <c r="AD638" s="5">
        <f t="shared" si="132"/>
        <v>20807.68289577571</v>
      </c>
      <c r="AE638" s="5"/>
      <c r="AF638" s="1">
        <f t="shared" si="133"/>
        <v>1223.1062012644904</v>
      </c>
      <c r="AG638" s="1">
        <f t="shared" si="134"/>
        <v>0.17479923163061142</v>
      </c>
      <c r="AH638" s="1">
        <f t="shared" si="135"/>
        <v>259.0860701767615</v>
      </c>
      <c r="AI638" s="5">
        <f t="shared" si="136"/>
        <v>67125.591759637784</v>
      </c>
      <c r="AJ638" s="5"/>
      <c r="AK638" s="1">
        <f t="shared" si="137"/>
        <v>1096.2802012780298</v>
      </c>
      <c r="AL638" s="1">
        <f t="shared" si="138"/>
        <v>0.26036572825195581</v>
      </c>
      <c r="AM638" s="1">
        <f t="shared" si="139"/>
        <v>385.9120701632221</v>
      </c>
      <c r="AN638" s="5">
        <f t="shared" si="140"/>
        <v>148928.12589766365</v>
      </c>
      <c r="AO638" s="5"/>
    </row>
    <row r="639" spans="18:41" x14ac:dyDescent="0.2">
      <c r="R639">
        <v>1226.9782237206996</v>
      </c>
      <c r="S639">
        <v>45.478999270741596</v>
      </c>
      <c r="T639">
        <v>600</v>
      </c>
      <c r="V639" s="1">
        <f t="shared" si="141"/>
        <v>1235.1128194549294</v>
      </c>
      <c r="W639" s="1">
        <f t="shared" si="142"/>
        <v>6.6297800376296928E-3</v>
      </c>
      <c r="X639" s="1">
        <f t="shared" si="128"/>
        <v>8.1345957342298334</v>
      </c>
      <c r="Y639" s="5">
        <f t="shared" si="143"/>
        <v>66.171647759350208</v>
      </c>
      <c r="Z639" s="5"/>
      <c r="AA639" s="1">
        <f t="shared" si="129"/>
        <v>1344.788072219045</v>
      </c>
      <c r="AB639" s="1">
        <f t="shared" si="130"/>
        <v>9.6016250509400089E-2</v>
      </c>
      <c r="AC639" s="1">
        <f t="shared" si="131"/>
        <v>117.80984849834545</v>
      </c>
      <c r="AD639" s="5">
        <f t="shared" si="132"/>
        <v>13879.160403203106</v>
      </c>
      <c r="AE639" s="5"/>
      <c r="AF639" s="1">
        <f t="shared" si="133"/>
        <v>1228.6601103128737</v>
      </c>
      <c r="AG639" s="1">
        <f t="shared" si="134"/>
        <v>1.370755046551646E-3</v>
      </c>
      <c r="AH639" s="1">
        <f t="shared" si="135"/>
        <v>1.6818865921741235</v>
      </c>
      <c r="AI639" s="5">
        <f t="shared" si="136"/>
        <v>2.8287425089350866</v>
      </c>
      <c r="AJ639" s="5"/>
      <c r="AK639" s="1">
        <f t="shared" si="137"/>
        <v>1101.47457192347</v>
      </c>
      <c r="AL639" s="1">
        <f t="shared" si="138"/>
        <v>0.1022867801326182</v>
      </c>
      <c r="AM639" s="1">
        <f t="shared" si="139"/>
        <v>125.50365179722962</v>
      </c>
      <c r="AN639" s="5">
        <f t="shared" si="140"/>
        <v>15751.166614440259</v>
      </c>
      <c r="AO639" s="5"/>
    </row>
    <row r="640" spans="18:41" x14ac:dyDescent="0.2">
      <c r="R640">
        <v>1198.5159270463205</v>
      </c>
      <c r="S640">
        <v>45.402993644619542</v>
      </c>
      <c r="T640">
        <v>600</v>
      </c>
      <c r="V640" s="1">
        <f t="shared" si="141"/>
        <v>1241.0755154577234</v>
      </c>
      <c r="W640" s="1">
        <f t="shared" si="142"/>
        <v>3.5510240165342502E-2</v>
      </c>
      <c r="X640" s="1">
        <f t="shared" si="128"/>
        <v>42.559588411402956</v>
      </c>
      <c r="Y640" s="5">
        <f t="shared" si="143"/>
        <v>1811.3185657480249</v>
      </c>
      <c r="Z640" s="5"/>
      <c r="AA640" s="1">
        <f t="shared" si="129"/>
        <v>1352.1410998669353</v>
      </c>
      <c r="AB640" s="1">
        <f t="shared" si="130"/>
        <v>0.12817950045871812</v>
      </c>
      <c r="AC640" s="1">
        <f t="shared" si="131"/>
        <v>153.62517282061481</v>
      </c>
      <c r="AD640" s="5">
        <f t="shared" si="132"/>
        <v>23600.693724163768</v>
      </c>
      <c r="AE640" s="5"/>
      <c r="AF640" s="1">
        <f t="shared" si="133"/>
        <v>1234.6258385385927</v>
      </c>
      <c r="AG640" s="1">
        <f t="shared" si="134"/>
        <v>3.0128854091462251E-2</v>
      </c>
      <c r="AH640" s="1">
        <f t="shared" si="135"/>
        <v>36.109911492272204</v>
      </c>
      <c r="AI640" s="5">
        <f t="shared" si="136"/>
        <v>1303.9257079797321</v>
      </c>
      <c r="AJ640" s="5"/>
      <c r="AK640" s="1">
        <f t="shared" si="137"/>
        <v>1107.0568434263444</v>
      </c>
      <c r="AL640" s="1">
        <f t="shared" si="138"/>
        <v>7.6310278033077314E-2</v>
      </c>
      <c r="AM640" s="1">
        <f t="shared" si="139"/>
        <v>91.459083619976127</v>
      </c>
      <c r="AN640" s="5">
        <f t="shared" si="140"/>
        <v>8364.7639766057855</v>
      </c>
      <c r="AO640" s="5"/>
    </row>
    <row r="641" spans="18:41" x14ac:dyDescent="0.2">
      <c r="R641">
        <v>1295.8226325712524</v>
      </c>
      <c r="S641">
        <v>44.248303092459551</v>
      </c>
      <c r="T641">
        <v>600</v>
      </c>
      <c r="V641" s="1">
        <f t="shared" si="141"/>
        <v>1337.3226663857863</v>
      </c>
      <c r="W641" s="1">
        <f t="shared" si="142"/>
        <v>3.2026014032635754E-2</v>
      </c>
      <c r="X641" s="1">
        <f t="shared" si="128"/>
        <v>41.500033814533936</v>
      </c>
      <c r="Y641" s="5">
        <f t="shared" si="143"/>
        <v>1722.2528066074601</v>
      </c>
      <c r="Z641" s="5"/>
      <c r="AA641" s="1">
        <f t="shared" si="129"/>
        <v>1471.1487607721238</v>
      </c>
      <c r="AB641" s="1">
        <f t="shared" si="130"/>
        <v>0.13530102329898214</v>
      </c>
      <c r="AC641" s="1">
        <f t="shared" si="131"/>
        <v>175.32612820087138</v>
      </c>
      <c r="AD641" s="5">
        <f t="shared" si="132"/>
        <v>30739.251229908386</v>
      </c>
      <c r="AE641" s="5"/>
      <c r="AF641" s="1">
        <f t="shared" si="133"/>
        <v>1331.073767768175</v>
      </c>
      <c r="AG641" s="1">
        <f t="shared" si="134"/>
        <v>2.7203673026589392E-2</v>
      </c>
      <c r="AH641" s="1">
        <f t="shared" si="135"/>
        <v>35.251135196922633</v>
      </c>
      <c r="AI641" s="5">
        <f t="shared" si="136"/>
        <v>1242.6425326717176</v>
      </c>
      <c r="AJ641" s="5"/>
      <c r="AK641" s="1">
        <f t="shared" si="137"/>
        <v>1197.6890258974661</v>
      </c>
      <c r="AL641" s="1">
        <f t="shared" si="138"/>
        <v>7.5730739845979875E-2</v>
      </c>
      <c r="AM641" s="1">
        <f t="shared" si="139"/>
        <v>98.133606673786289</v>
      </c>
      <c r="AN641" s="5">
        <f t="shared" si="140"/>
        <v>9630.2047588053938</v>
      </c>
      <c r="AO641" s="5"/>
    </row>
    <row r="642" spans="18:41" x14ac:dyDescent="0.2">
      <c r="R642">
        <v>1729.5595150074885</v>
      </c>
      <c r="S642">
        <v>43.118693967816576</v>
      </c>
      <c r="T642">
        <v>600</v>
      </c>
      <c r="V642" s="1">
        <f t="shared" si="141"/>
        <v>1442.8532752829326</v>
      </c>
      <c r="W642" s="1">
        <f t="shared" si="142"/>
        <v>0.16576835733999851</v>
      </c>
      <c r="X642" s="1">
        <f t="shared" si="128"/>
        <v>286.70623972455587</v>
      </c>
      <c r="Y642" s="5">
        <f t="shared" si="143"/>
        <v>82200.467896994494</v>
      </c>
      <c r="Z642" s="5"/>
      <c r="AA642" s="1">
        <f t="shared" si="129"/>
        <v>1602.2534554621359</v>
      </c>
      <c r="AB642" s="1">
        <f t="shared" si="130"/>
        <v>7.3606058907317445E-2</v>
      </c>
      <c r="AC642" s="1">
        <f t="shared" si="131"/>
        <v>127.30605954535258</v>
      </c>
      <c r="AD642" s="5">
        <f t="shared" si="132"/>
        <v>16206.832796964858</v>
      </c>
      <c r="AE642" s="5"/>
      <c r="AF642" s="1">
        <f t="shared" si="133"/>
        <v>1437.142836080664</v>
      </c>
      <c r="AG642" s="1">
        <f t="shared" si="134"/>
        <v>0.16907002990617437</v>
      </c>
      <c r="AH642" s="1">
        <f t="shared" si="135"/>
        <v>292.41667892682449</v>
      </c>
      <c r="AI642" s="5">
        <f t="shared" si="136"/>
        <v>85507.514114593563</v>
      </c>
      <c r="AJ642" s="5"/>
      <c r="AK642" s="1">
        <f t="shared" si="137"/>
        <v>1298.1550376690354</v>
      </c>
      <c r="AL642" s="1">
        <f t="shared" si="138"/>
        <v>0.24943025874225855</v>
      </c>
      <c r="AM642" s="1">
        <f t="shared" si="139"/>
        <v>431.40447733845303</v>
      </c>
      <c r="AN642" s="5">
        <f t="shared" si="140"/>
        <v>186109.82306766385</v>
      </c>
      <c r="AO642" s="5"/>
    </row>
    <row r="643" spans="18:41" x14ac:dyDescent="0.2">
      <c r="R643">
        <v>1478.8153076552019</v>
      </c>
      <c r="S643">
        <v>43.107919795260138</v>
      </c>
      <c r="T643">
        <v>600</v>
      </c>
      <c r="V643" s="1">
        <f t="shared" si="141"/>
        <v>1443.9195360571068</v>
      </c>
      <c r="W643" s="1">
        <f t="shared" si="142"/>
        <v>2.3597112781734399E-2</v>
      </c>
      <c r="X643" s="1">
        <f t="shared" si="128"/>
        <v>34.895771598095052</v>
      </c>
      <c r="Y643" s="5">
        <f t="shared" si="143"/>
        <v>1217.7148754264174</v>
      </c>
      <c r="Z643" s="5"/>
      <c r="AA643" s="1">
        <f t="shared" si="129"/>
        <v>1603.5810805336857</v>
      </c>
      <c r="AB643" s="1">
        <f t="shared" si="130"/>
        <v>8.4368732344481542E-2</v>
      </c>
      <c r="AC643" s="1">
        <f t="shared" si="131"/>
        <v>124.76577287848386</v>
      </c>
      <c r="AD643" s="5">
        <f t="shared" si="132"/>
        <v>15566.498081965417</v>
      </c>
      <c r="AE643" s="5"/>
      <c r="AF643" s="1">
        <f t="shared" si="133"/>
        <v>1438.2161829276954</v>
      </c>
      <c r="AG643" s="1">
        <f t="shared" si="134"/>
        <v>2.7453816928552179E-2</v>
      </c>
      <c r="AH643" s="1">
        <f t="shared" si="135"/>
        <v>40.599124727506478</v>
      </c>
      <c r="AI643" s="5">
        <f t="shared" si="136"/>
        <v>1648.288928639628</v>
      </c>
      <c r="AJ643" s="5"/>
      <c r="AK643" s="1">
        <f t="shared" si="137"/>
        <v>1299.1757251766483</v>
      </c>
      <c r="AL643" s="1">
        <f t="shared" si="138"/>
        <v>0.12147533336220921</v>
      </c>
      <c r="AM643" s="1">
        <f t="shared" si="139"/>
        <v>179.63958247855362</v>
      </c>
      <c r="AN643" s="5">
        <f t="shared" si="140"/>
        <v>32270.379593069069</v>
      </c>
      <c r="AO643" s="5"/>
    </row>
    <row r="644" spans="18:41" x14ac:dyDescent="0.2">
      <c r="R644">
        <v>2012.7737881004687</v>
      </c>
      <c r="S644">
        <v>42.921782648240629</v>
      </c>
      <c r="T644">
        <v>600</v>
      </c>
      <c r="V644" s="1">
        <f t="shared" si="141"/>
        <v>1462.5291742489017</v>
      </c>
      <c r="W644" s="1">
        <f t="shared" si="142"/>
        <v>0.27337628157948829</v>
      </c>
      <c r="X644" s="1">
        <f t="shared" si="128"/>
        <v>550.24461385156701</v>
      </c>
      <c r="Y644" s="5">
        <f t="shared" si="143"/>
        <v>302769.13507266011</v>
      </c>
      <c r="Z644" s="5"/>
      <c r="AA644" s="1">
        <f t="shared" si="129"/>
        <v>1626.7613334393156</v>
      </c>
      <c r="AB644" s="1">
        <f t="shared" si="130"/>
        <v>0.19178134022971735</v>
      </c>
      <c r="AC644" s="1">
        <f t="shared" si="131"/>
        <v>386.01245466115301</v>
      </c>
      <c r="AD644" s="5">
        <f t="shared" si="132"/>
        <v>149005.61515352872</v>
      </c>
      <c r="AE644" s="5"/>
      <c r="AF644" s="1">
        <f t="shared" si="133"/>
        <v>1456.9546920932098</v>
      </c>
      <c r="AG644" s="1">
        <f t="shared" si="134"/>
        <v>0.27614583382060359</v>
      </c>
      <c r="AH644" s="1">
        <f t="shared" si="135"/>
        <v>555.81909600725885</v>
      </c>
      <c r="AI644" s="5">
        <f t="shared" si="136"/>
        <v>308934.86748632643</v>
      </c>
      <c r="AJ644" s="5"/>
      <c r="AK644" s="1">
        <f t="shared" si="137"/>
        <v>1317.0075624236229</v>
      </c>
      <c r="AL644" s="1">
        <f t="shared" si="138"/>
        <v>0.34567532118622574</v>
      </c>
      <c r="AM644" s="1">
        <f t="shared" si="139"/>
        <v>695.76622567684581</v>
      </c>
      <c r="AN644" s="5">
        <f t="shared" si="140"/>
        <v>484090.64079260355</v>
      </c>
      <c r="AO644" s="5"/>
    </row>
    <row r="645" spans="18:41" x14ac:dyDescent="0.2">
      <c r="R645">
        <v>1380.1611519982941</v>
      </c>
      <c r="S645">
        <v>42.668444852106674</v>
      </c>
      <c r="T645">
        <v>600</v>
      </c>
      <c r="V645" s="1">
        <f t="shared" si="141"/>
        <v>1488.4420483655256</v>
      </c>
      <c r="W645" s="1">
        <f t="shared" si="142"/>
        <v>7.8455255902873916E-2</v>
      </c>
      <c r="X645" s="1">
        <f t="shared" si="128"/>
        <v>108.28089636723143</v>
      </c>
      <c r="Y645" s="5">
        <f t="shared" si="143"/>
        <v>11724.752518091114</v>
      </c>
      <c r="Z645" s="5"/>
      <c r="AA645" s="1">
        <f t="shared" si="129"/>
        <v>1659.0661938449368</v>
      </c>
      <c r="AB645" s="1">
        <f t="shared" si="130"/>
        <v>0.20208150435391142</v>
      </c>
      <c r="AC645" s="1">
        <f t="shared" si="131"/>
        <v>278.90504184664269</v>
      </c>
      <c r="AD645" s="5">
        <f t="shared" si="132"/>
        <v>77788.022367477504</v>
      </c>
      <c r="AE645" s="5"/>
      <c r="AF645" s="1">
        <f t="shared" si="133"/>
        <v>1483.0632663502452</v>
      </c>
      <c r="AG645" s="1">
        <f t="shared" si="134"/>
        <v>7.4558042879965217E-2</v>
      </c>
      <c r="AH645" s="1">
        <f t="shared" si="135"/>
        <v>102.90211435195101</v>
      </c>
      <c r="AI645" s="5">
        <f t="shared" si="136"/>
        <v>10588.845138102002</v>
      </c>
      <c r="AJ645" s="5"/>
      <c r="AK645" s="1">
        <f t="shared" si="137"/>
        <v>1341.892350760565</v>
      </c>
      <c r="AL645" s="1">
        <f t="shared" si="138"/>
        <v>2.7727777428252394E-2</v>
      </c>
      <c r="AM645" s="1">
        <f t="shared" si="139"/>
        <v>38.268801237729122</v>
      </c>
      <c r="AN645" s="5">
        <f t="shared" si="140"/>
        <v>1464.5011481728179</v>
      </c>
      <c r="AO645" s="5"/>
    </row>
    <row r="646" spans="18:41" x14ac:dyDescent="0.2">
      <c r="R646">
        <v>1605.9498599035296</v>
      </c>
      <c r="S646">
        <v>41.761463219109935</v>
      </c>
      <c r="T646">
        <v>600</v>
      </c>
      <c r="V646" s="1">
        <f t="shared" si="141"/>
        <v>1587.0846991266544</v>
      </c>
      <c r="W646" s="1">
        <f t="shared" si="142"/>
        <v>1.1747042200936735E-2</v>
      </c>
      <c r="X646" s="1">
        <f t="shared" si="128"/>
        <v>18.8651607768752</v>
      </c>
      <c r="Y646" s="5">
        <f t="shared" si="143"/>
        <v>355.89429113735048</v>
      </c>
      <c r="Z646" s="5"/>
      <c r="AA646" s="1">
        <f t="shared" si="129"/>
        <v>1782.3163794544341</v>
      </c>
      <c r="AB646" s="1">
        <f t="shared" si="130"/>
        <v>0.10982068864933241</v>
      </c>
      <c r="AC646" s="1">
        <f t="shared" si="131"/>
        <v>176.36651955090451</v>
      </c>
      <c r="AD646" s="5">
        <f t="shared" si="132"/>
        <v>31105.149218499584</v>
      </c>
      <c r="AE646" s="5"/>
      <c r="AF646" s="1">
        <f t="shared" si="133"/>
        <v>1582.6200903701167</v>
      </c>
      <c r="AG646" s="1">
        <f t="shared" si="134"/>
        <v>1.452708463439471E-2</v>
      </c>
      <c r="AH646" s="1">
        <f t="shared" si="135"/>
        <v>23.3297695334129</v>
      </c>
      <c r="AI646" s="5">
        <f t="shared" si="136"/>
        <v>544.27814648216076</v>
      </c>
      <c r="AJ646" s="5"/>
      <c r="AK646" s="1">
        <f t="shared" si="137"/>
        <v>1437.1908297438461</v>
      </c>
      <c r="AL646" s="1">
        <f t="shared" si="138"/>
        <v>0.10508362332670898</v>
      </c>
      <c r="AM646" s="1">
        <f t="shared" si="139"/>
        <v>168.75903015968356</v>
      </c>
      <c r="AN646" s="5">
        <f t="shared" si="140"/>
        <v>28479.610260436984</v>
      </c>
      <c r="AO646" s="5"/>
    </row>
    <row r="647" spans="18:41" x14ac:dyDescent="0.2">
      <c r="R647">
        <v>1879.9258691469038</v>
      </c>
      <c r="S647">
        <v>41.742070689610209</v>
      </c>
      <c r="T647">
        <v>600</v>
      </c>
      <c r="V647" s="1">
        <f t="shared" si="141"/>
        <v>1589.299492721902</v>
      </c>
      <c r="W647" s="1">
        <f t="shared" si="142"/>
        <v>0.15459459396496622</v>
      </c>
      <c r="X647" s="1">
        <f t="shared" si="128"/>
        <v>290.62637642500181</v>
      </c>
      <c r="Y647" s="5">
        <f t="shared" si="143"/>
        <v>84463.690673926845</v>
      </c>
      <c r="Z647" s="5"/>
      <c r="AA647" s="1">
        <f t="shared" si="129"/>
        <v>1785.088388390177</v>
      </c>
      <c r="AB647" s="1">
        <f t="shared" si="130"/>
        <v>5.0447457696703397E-2</v>
      </c>
      <c r="AC647" s="1">
        <f t="shared" si="131"/>
        <v>94.837480756726791</v>
      </c>
      <c r="AD647" s="5">
        <f t="shared" si="132"/>
        <v>8994.1477562825239</v>
      </c>
      <c r="AE647" s="5"/>
      <c r="AF647" s="1">
        <f t="shared" si="133"/>
        <v>1584.8584240781204</v>
      </c>
      <c r="AG647" s="1">
        <f t="shared" si="134"/>
        <v>0.15695695767125264</v>
      </c>
      <c r="AH647" s="1">
        <f t="shared" si="135"/>
        <v>295.0674450687834</v>
      </c>
      <c r="AI647" s="5">
        <f t="shared" si="136"/>
        <v>87064.797139419505</v>
      </c>
      <c r="AJ647" s="5"/>
      <c r="AK647" s="1">
        <f t="shared" si="137"/>
        <v>1439.3406433297132</v>
      </c>
      <c r="AL647" s="1">
        <f t="shared" si="138"/>
        <v>0.23436308476202034</v>
      </c>
      <c r="AM647" s="1">
        <f t="shared" si="139"/>
        <v>440.58522581719058</v>
      </c>
      <c r="AN647" s="5">
        <f t="shared" si="140"/>
        <v>194115.34120838481</v>
      </c>
      <c r="AO647" s="5"/>
    </row>
    <row r="648" spans="18:41" x14ac:dyDescent="0.2">
      <c r="R648">
        <v>1906.3815318166207</v>
      </c>
      <c r="S648">
        <v>41.317493981015865</v>
      </c>
      <c r="T648">
        <v>600</v>
      </c>
      <c r="V648" s="1">
        <f t="shared" si="141"/>
        <v>1638.9685454905132</v>
      </c>
      <c r="W648" s="1">
        <f t="shared" si="142"/>
        <v>0.14027254348781146</v>
      </c>
      <c r="X648" s="1">
        <f t="shared" si="128"/>
        <v>267.41298632610756</v>
      </c>
      <c r="Y648" s="5">
        <f t="shared" si="143"/>
        <v>71509.705255846988</v>
      </c>
      <c r="Z648" s="5"/>
      <c r="AA648" s="1">
        <f t="shared" si="129"/>
        <v>1847.3042227935587</v>
      </c>
      <c r="AB648" s="1">
        <f t="shared" si="130"/>
        <v>3.0989236958651387E-2</v>
      </c>
      <c r="AC648" s="1">
        <f t="shared" si="131"/>
        <v>59.077309023062071</v>
      </c>
      <c r="AD648" s="5">
        <f t="shared" si="132"/>
        <v>3490.1284414063712</v>
      </c>
      <c r="AE648" s="5"/>
      <c r="AF648" s="1">
        <f t="shared" si="133"/>
        <v>1635.0893383393377</v>
      </c>
      <c r="AG648" s="1">
        <f t="shared" si="134"/>
        <v>0.14230739699768519</v>
      </c>
      <c r="AH648" s="1">
        <f t="shared" si="135"/>
        <v>271.29219347728304</v>
      </c>
      <c r="AI648" s="5">
        <f t="shared" si="136"/>
        <v>73599.454241715575</v>
      </c>
      <c r="AJ648" s="5"/>
      <c r="AK648" s="1">
        <f t="shared" si="137"/>
        <v>1487.6657716381756</v>
      </c>
      <c r="AL648" s="1">
        <f t="shared" si="138"/>
        <v>0.21963901411667811</v>
      </c>
      <c r="AM648" s="1">
        <f t="shared" si="139"/>
        <v>418.71576017844518</v>
      </c>
      <c r="AN648" s="5">
        <f t="shared" si="140"/>
        <v>175322.88782181323</v>
      </c>
      <c r="AO648" s="5"/>
    </row>
    <row r="649" spans="18:41" x14ac:dyDescent="0.2">
      <c r="R649">
        <v>1603.8414854921905</v>
      </c>
      <c r="S649">
        <v>40.855352429409692</v>
      </c>
      <c r="T649">
        <v>600</v>
      </c>
      <c r="V649" s="1">
        <f t="shared" si="141"/>
        <v>1695.7044391740937</v>
      </c>
      <c r="W649" s="1">
        <f t="shared" si="142"/>
        <v>5.7276828485149298E-2</v>
      </c>
      <c r="X649" s="1">
        <f t="shared" si="128"/>
        <v>91.862953681903264</v>
      </c>
      <c r="Y649" s="5">
        <f t="shared" si="143"/>
        <v>8438.8022591635035</v>
      </c>
      <c r="Z649" s="5"/>
      <c r="AA649" s="1">
        <f t="shared" si="129"/>
        <v>1918.4850128649132</v>
      </c>
      <c r="AB649" s="1">
        <f t="shared" si="130"/>
        <v>0.19618118761665787</v>
      </c>
      <c r="AC649" s="1">
        <f t="shared" si="131"/>
        <v>314.6435273727227</v>
      </c>
      <c r="AD649" s="5">
        <f t="shared" si="132"/>
        <v>99000.549317549303</v>
      </c>
      <c r="AE649" s="5"/>
      <c r="AF649" s="1">
        <f t="shared" si="133"/>
        <v>1692.5452091824936</v>
      </c>
      <c r="AG649" s="1">
        <f t="shared" si="134"/>
        <v>5.5307039063827154E-2</v>
      </c>
      <c r="AH649" s="1">
        <f t="shared" si="135"/>
        <v>88.70372369030315</v>
      </c>
      <c r="AI649" s="5">
        <f t="shared" si="136"/>
        <v>7868.3505965256481</v>
      </c>
      <c r="AJ649" s="5"/>
      <c r="AK649" s="1">
        <f t="shared" si="137"/>
        <v>1543.1267128639379</v>
      </c>
      <c r="AL649" s="1">
        <f t="shared" si="138"/>
        <v>3.785584372112704E-2</v>
      </c>
      <c r="AM649" s="1">
        <f t="shared" si="139"/>
        <v>60.714772628252604</v>
      </c>
      <c r="AN649" s="5">
        <f t="shared" si="140"/>
        <v>3686.2836153004114</v>
      </c>
      <c r="AO649" s="5"/>
    </row>
    <row r="650" spans="18:41" x14ac:dyDescent="0.2">
      <c r="R650">
        <v>1696.1361181438654</v>
      </c>
      <c r="S650">
        <v>40.651235388841243</v>
      </c>
      <c r="T650">
        <v>600</v>
      </c>
      <c r="V650" s="1">
        <f t="shared" si="141"/>
        <v>1721.696130792034</v>
      </c>
      <c r="W650" s="1">
        <f t="shared" si="142"/>
        <v>1.5069552717348954E-2</v>
      </c>
      <c r="X650" s="1">
        <f t="shared" si="128"/>
        <v>25.560012648168595</v>
      </c>
      <c r="Y650" s="5">
        <f t="shared" si="143"/>
        <v>653.31424657453852</v>
      </c>
      <c r="Z650" s="5"/>
      <c r="AA650" s="1">
        <f t="shared" si="129"/>
        <v>1951.1320808054154</v>
      </c>
      <c r="AB650" s="1">
        <f t="shared" si="130"/>
        <v>0.15033932709398351</v>
      </c>
      <c r="AC650" s="1">
        <f t="shared" si="131"/>
        <v>254.99596266155004</v>
      </c>
      <c r="AD650" s="5">
        <f t="shared" si="132"/>
        <v>65022.940973690624</v>
      </c>
      <c r="AE650" s="5"/>
      <c r="AF650" s="1">
        <f t="shared" si="133"/>
        <v>1718.8940013424876</v>
      </c>
      <c r="AG650" s="1">
        <f t="shared" si="134"/>
        <v>1.341748634156021E-2</v>
      </c>
      <c r="AH650" s="1">
        <f t="shared" si="135"/>
        <v>22.757883198622267</v>
      </c>
      <c r="AI650" s="5">
        <f t="shared" si="136"/>
        <v>517.92124768213364</v>
      </c>
      <c r="AJ650" s="5"/>
      <c r="AK650" s="1">
        <f t="shared" si="137"/>
        <v>1568.6247695310833</v>
      </c>
      <c r="AL650" s="1">
        <f t="shared" si="138"/>
        <v>7.5177544566601001E-2</v>
      </c>
      <c r="AM650" s="1">
        <f t="shared" si="139"/>
        <v>127.51134861278206</v>
      </c>
      <c r="AN650" s="5">
        <f t="shared" si="140"/>
        <v>16259.144025050437</v>
      </c>
      <c r="AO650" s="5"/>
    </row>
    <row r="651" spans="18:41" x14ac:dyDescent="0.2">
      <c r="R651">
        <v>2329.3192510305116</v>
      </c>
      <c r="S651">
        <v>39.110044683317838</v>
      </c>
      <c r="T651">
        <v>600</v>
      </c>
      <c r="V651" s="1">
        <f t="shared" si="141"/>
        <v>1938.4534877563724</v>
      </c>
      <c r="W651" s="1">
        <f t="shared" si="142"/>
        <v>0.16780257283376537</v>
      </c>
      <c r="X651" s="1">
        <f t="shared" si="128"/>
        <v>390.86576327413923</v>
      </c>
      <c r="Y651" s="5">
        <f t="shared" si="143"/>
        <v>152776.04489987544</v>
      </c>
      <c r="Z651" s="5"/>
      <c r="AA651" s="1">
        <f t="shared" si="129"/>
        <v>2224.2089263655985</v>
      </c>
      <c r="AB651" s="1">
        <f t="shared" si="130"/>
        <v>4.5124911331244702E-2</v>
      </c>
      <c r="AC651" s="1">
        <f t="shared" si="131"/>
        <v>105.11032466491315</v>
      </c>
      <c r="AD651" s="5">
        <f t="shared" si="132"/>
        <v>11048.18035116345</v>
      </c>
      <c r="AE651" s="5"/>
      <c r="AF651" s="1">
        <f t="shared" si="133"/>
        <v>1939.2663549670588</v>
      </c>
      <c r="AG651" s="1">
        <f t="shared" si="134"/>
        <v>0.16745360082817759</v>
      </c>
      <c r="AH651" s="1">
        <f t="shared" si="135"/>
        <v>390.05289606345286</v>
      </c>
      <c r="AI651" s="5">
        <f t="shared" si="136"/>
        <v>152141.26172748677</v>
      </c>
      <c r="AJ651" s="5"/>
      <c r="AK651" s="1">
        <f t="shared" si="137"/>
        <v>1783.3640326544319</v>
      </c>
      <c r="AL651" s="1">
        <f t="shared" si="138"/>
        <v>0.23438402363031358</v>
      </c>
      <c r="AM651" s="1">
        <f t="shared" si="139"/>
        <v>545.95521837607976</v>
      </c>
      <c r="AN651" s="5">
        <f t="shared" si="140"/>
        <v>298067.10047207295</v>
      </c>
      <c r="AO651" s="5"/>
    </row>
    <row r="652" spans="18:41" x14ac:dyDescent="0.2">
      <c r="R652">
        <v>2433.6349535069699</v>
      </c>
      <c r="S652">
        <v>39.087717337549776</v>
      </c>
      <c r="T652">
        <v>600</v>
      </c>
      <c r="V652" s="1">
        <f t="shared" si="141"/>
        <v>1941.8833117949021</v>
      </c>
      <c r="W652" s="1">
        <f t="shared" si="142"/>
        <v>0.20206466914992041</v>
      </c>
      <c r="X652" s="1">
        <f t="shared" si="128"/>
        <v>491.75164171206779</v>
      </c>
      <c r="Y652" s="5">
        <f t="shared" si="143"/>
        <v>241819.67712651388</v>
      </c>
      <c r="Z652" s="5"/>
      <c r="AA652" s="1">
        <f t="shared" si="129"/>
        <v>2228.5404856894706</v>
      </c>
      <c r="AB652" s="1">
        <f t="shared" si="130"/>
        <v>8.4274951558346703E-2</v>
      </c>
      <c r="AC652" s="1">
        <f t="shared" si="131"/>
        <v>205.09446781749921</v>
      </c>
      <c r="AD652" s="5">
        <f t="shared" si="132"/>
        <v>42063.740729343219</v>
      </c>
      <c r="AE652" s="5"/>
      <c r="AF652" s="1">
        <f t="shared" si="133"/>
        <v>1942.7621824514929</v>
      </c>
      <c r="AG652" s="1">
        <f t="shared" si="134"/>
        <v>0.20170353419197434</v>
      </c>
      <c r="AH652" s="1">
        <f t="shared" si="135"/>
        <v>490.87277105547696</v>
      </c>
      <c r="AI652" s="5">
        <f t="shared" si="136"/>
        <v>240956.07736368271</v>
      </c>
      <c r="AJ652" s="5"/>
      <c r="AK652" s="1">
        <f t="shared" si="137"/>
        <v>1786.7907750828465</v>
      </c>
      <c r="AL652" s="1">
        <f t="shared" si="138"/>
        <v>0.26579342867014372</v>
      </c>
      <c r="AM652" s="1">
        <f t="shared" si="139"/>
        <v>646.84417842412336</v>
      </c>
      <c r="AN652" s="5">
        <f t="shared" si="140"/>
        <v>418407.39116117911</v>
      </c>
      <c r="AO652" s="5"/>
    </row>
    <row r="653" spans="18:41" x14ac:dyDescent="0.2">
      <c r="R653">
        <v>2477.9968052836134</v>
      </c>
      <c r="S653">
        <v>38.501472052407166</v>
      </c>
      <c r="T653">
        <v>600</v>
      </c>
      <c r="V653" s="1">
        <f t="shared" si="141"/>
        <v>2035.2232858382308</v>
      </c>
      <c r="W653" s="1">
        <f t="shared" si="142"/>
        <v>0.1786820380483525</v>
      </c>
      <c r="X653" s="1">
        <f t="shared" si="128"/>
        <v>442.77351944538259</v>
      </c>
      <c r="Y653" s="5">
        <f t="shared" si="143"/>
        <v>196048.38952205059</v>
      </c>
      <c r="Z653" s="5"/>
      <c r="AA653" s="1">
        <f t="shared" si="129"/>
        <v>2346.5315904070553</v>
      </c>
      <c r="AB653" s="1">
        <f t="shared" si="130"/>
        <v>5.3053020325226588E-2</v>
      </c>
      <c r="AC653" s="1">
        <f t="shared" si="131"/>
        <v>131.46521487655809</v>
      </c>
      <c r="AD653" s="5">
        <f t="shared" si="132"/>
        <v>17283.102722539592</v>
      </c>
      <c r="AE653" s="5"/>
      <c r="AF653" s="1">
        <f t="shared" si="133"/>
        <v>2037.9987728814763</v>
      </c>
      <c r="AG653" s="1">
        <f t="shared" si="134"/>
        <v>0.17756198533588433</v>
      </c>
      <c r="AH653" s="1">
        <f t="shared" si="135"/>
        <v>439.99803240213714</v>
      </c>
      <c r="AI653" s="5">
        <f t="shared" si="136"/>
        <v>193598.26851775212</v>
      </c>
      <c r="AJ653" s="5"/>
      <c r="AK653" s="1">
        <f t="shared" si="137"/>
        <v>1880.3739572283998</v>
      </c>
      <c r="AL653" s="1">
        <f t="shared" si="138"/>
        <v>0.2411717588904696</v>
      </c>
      <c r="AM653" s="1">
        <f t="shared" si="139"/>
        <v>597.62284805521358</v>
      </c>
      <c r="AN653" s="5">
        <f t="shared" si="140"/>
        <v>357153.06851762492</v>
      </c>
      <c r="AO653" s="5"/>
    </row>
    <row r="654" spans="18:41" x14ac:dyDescent="0.2">
      <c r="R654">
        <v>2031.1592941834472</v>
      </c>
      <c r="S654">
        <v>37.989559366476932</v>
      </c>
      <c r="T654">
        <v>600</v>
      </c>
      <c r="V654" s="1">
        <f t="shared" si="141"/>
        <v>2122.2006153805964</v>
      </c>
      <c r="W654" s="1">
        <f t="shared" si="142"/>
        <v>4.4822344292671089E-2</v>
      </c>
      <c r="X654" s="1">
        <f t="shared" si="128"/>
        <v>91.041321197149273</v>
      </c>
      <c r="Y654" s="5">
        <f t="shared" si="143"/>
        <v>8288.5221653225017</v>
      </c>
      <c r="Z654" s="5"/>
      <c r="AA654" s="1">
        <f t="shared" si="129"/>
        <v>2456.659234931084</v>
      </c>
      <c r="AB654" s="1">
        <f t="shared" si="130"/>
        <v>0.20948624855082745</v>
      </c>
      <c r="AC654" s="1">
        <f t="shared" si="131"/>
        <v>425.49994074763686</v>
      </c>
      <c r="AD654" s="5">
        <f t="shared" si="132"/>
        <v>181050.19957624248</v>
      </c>
      <c r="AE654" s="5"/>
      <c r="AF654" s="1">
        <f t="shared" si="133"/>
        <v>2126.9130856000857</v>
      </c>
      <c r="AG654" s="1">
        <f t="shared" si="134"/>
        <v>4.7142433235465547E-2</v>
      </c>
      <c r="AH654" s="1">
        <f t="shared" si="135"/>
        <v>95.753791416638478</v>
      </c>
      <c r="AI654" s="5">
        <f t="shared" si="136"/>
        <v>9168.7885706611087</v>
      </c>
      <c r="AJ654" s="5"/>
      <c r="AK654" s="1">
        <f t="shared" si="137"/>
        <v>1968.128968484355</v>
      </c>
      <c r="AL654" s="1">
        <f t="shared" si="138"/>
        <v>3.103169991619548E-2</v>
      </c>
      <c r="AM654" s="1">
        <f t="shared" si="139"/>
        <v>63.030325699092145</v>
      </c>
      <c r="AN654" s="5">
        <f t="shared" si="140"/>
        <v>3972.8219577336358</v>
      </c>
      <c r="AO654" s="5"/>
    </row>
    <row r="655" spans="18:41" x14ac:dyDescent="0.2">
      <c r="R655">
        <v>2846.3182792488924</v>
      </c>
      <c r="S655">
        <v>37.989217926105745</v>
      </c>
      <c r="T655">
        <v>600</v>
      </c>
      <c r="V655" s="1">
        <f t="shared" si="141"/>
        <v>2122.2604265973773</v>
      </c>
      <c r="W655" s="1">
        <f t="shared" si="142"/>
        <v>0.25438400825735652</v>
      </c>
      <c r="X655" s="1">
        <f t="shared" si="128"/>
        <v>724.05785265151508</v>
      </c>
      <c r="Y655" s="5">
        <f t="shared" si="143"/>
        <v>524259.7739863231</v>
      </c>
      <c r="Z655" s="5"/>
      <c r="AA655" s="1">
        <f t="shared" si="129"/>
        <v>2456.735021329639</v>
      </c>
      <c r="AB655" s="1">
        <f t="shared" si="130"/>
        <v>0.13687269647934786</v>
      </c>
      <c r="AC655" s="1">
        <f t="shared" si="131"/>
        <v>389.58325791925336</v>
      </c>
      <c r="AD655" s="5">
        <f t="shared" si="132"/>
        <v>151775.11485097947</v>
      </c>
      <c r="AE655" s="5"/>
      <c r="AF655" s="1">
        <f t="shared" si="133"/>
        <v>2126.9742836554642</v>
      </c>
      <c r="AG655" s="1">
        <f t="shared" si="134"/>
        <v>0.25272788389050221</v>
      </c>
      <c r="AH655" s="1">
        <f t="shared" si="135"/>
        <v>719.34399559342819</v>
      </c>
      <c r="AI655" s="5">
        <f t="shared" si="136"/>
        <v>517455.78399631806</v>
      </c>
      <c r="AJ655" s="5"/>
      <c r="AK655" s="1">
        <f t="shared" si="137"/>
        <v>1968.1894921032933</v>
      </c>
      <c r="AL655" s="1">
        <f t="shared" si="138"/>
        <v>0.30851391200611838</v>
      </c>
      <c r="AM655" s="1">
        <f t="shared" si="139"/>
        <v>878.12878714559906</v>
      </c>
      <c r="AN655" s="5">
        <f t="shared" si="140"/>
        <v>771110.16681380081</v>
      </c>
      <c r="AO655" s="5"/>
    </row>
    <row r="656" spans="18:41" x14ac:dyDescent="0.2">
      <c r="R656">
        <v>2929.1629098997146</v>
      </c>
      <c r="S656">
        <v>35.563609150785076</v>
      </c>
      <c r="T656">
        <v>600</v>
      </c>
      <c r="V656" s="1">
        <f t="shared" si="141"/>
        <v>2617.8052762969405</v>
      </c>
      <c r="W656" s="1">
        <f t="shared" si="142"/>
        <v>0.10629577226670331</v>
      </c>
      <c r="X656" s="1">
        <f t="shared" si="128"/>
        <v>311.35763360277406</v>
      </c>
      <c r="Y656" s="5">
        <f t="shared" si="143"/>
        <v>96943.576002719303</v>
      </c>
      <c r="Z656" s="5"/>
      <c r="AA656" s="1">
        <f t="shared" si="129"/>
        <v>3086.7635812302519</v>
      </c>
      <c r="AB656" s="1">
        <f t="shared" si="130"/>
        <v>5.3803996629171132E-2</v>
      </c>
      <c r="AC656" s="1">
        <f t="shared" si="131"/>
        <v>157.60067133053735</v>
      </c>
      <c r="AD656" s="5">
        <f t="shared" si="132"/>
        <v>24837.971603836057</v>
      </c>
      <c r="AE656" s="5"/>
      <c r="AF656" s="1">
        <f t="shared" si="133"/>
        <v>2636.396845340767</v>
      </c>
      <c r="AG656" s="1">
        <f t="shared" si="134"/>
        <v>9.9948713528183727E-2</v>
      </c>
      <c r="AH656" s="1">
        <f t="shared" si="135"/>
        <v>292.76606455894762</v>
      </c>
      <c r="AI656" s="5">
        <f t="shared" si="136"/>
        <v>85711.968557333879</v>
      </c>
      <c r="AJ656" s="5"/>
      <c r="AK656" s="1">
        <f t="shared" si="137"/>
        <v>2477.3084422500656</v>
      </c>
      <c r="AL656" s="1">
        <f t="shared" si="138"/>
        <v>0.1542606135433823</v>
      </c>
      <c r="AM656" s="1">
        <f t="shared" si="139"/>
        <v>451.854467649649</v>
      </c>
      <c r="AN656" s="5">
        <f t="shared" si="140"/>
        <v>204172.45993494769</v>
      </c>
      <c r="AO656" s="5"/>
    </row>
    <row r="657" spans="18:41" x14ac:dyDescent="0.2">
      <c r="R657">
        <v>2807.1950913364899</v>
      </c>
      <c r="S657">
        <v>35.51076701008099</v>
      </c>
      <c r="T657">
        <v>600</v>
      </c>
      <c r="V657" s="1">
        <f t="shared" si="141"/>
        <v>2630.3920575047318</v>
      </c>
      <c r="W657" s="1">
        <f t="shared" si="142"/>
        <v>6.2982097103761722E-2</v>
      </c>
      <c r="X657" s="1">
        <f t="shared" si="128"/>
        <v>176.80303383175806</v>
      </c>
      <c r="Y657" s="5">
        <f t="shared" si="143"/>
        <v>31259.312772113783</v>
      </c>
      <c r="Z657" s="5"/>
      <c r="AA657" s="1">
        <f t="shared" si="129"/>
        <v>3102.8124261893149</v>
      </c>
      <c r="AB657" s="1">
        <f t="shared" si="130"/>
        <v>0.1053070147369356</v>
      </c>
      <c r="AC657" s="1">
        <f t="shared" si="131"/>
        <v>295.61733485282502</v>
      </c>
      <c r="AD657" s="5">
        <f t="shared" si="132"/>
        <v>87389.608665487278</v>
      </c>
      <c r="AE657" s="5"/>
      <c r="AF657" s="1">
        <f t="shared" si="133"/>
        <v>2649.3941850457627</v>
      </c>
      <c r="AG657" s="1">
        <f t="shared" si="134"/>
        <v>5.6213017320288584E-2</v>
      </c>
      <c r="AH657" s="1">
        <f t="shared" si="135"/>
        <v>157.8009062907272</v>
      </c>
      <c r="AI657" s="5">
        <f t="shared" si="136"/>
        <v>24901.126026174865</v>
      </c>
      <c r="AJ657" s="5"/>
      <c r="AK657" s="1">
        <f t="shared" si="137"/>
        <v>2490.4254284433946</v>
      </c>
      <c r="AL657" s="1">
        <f t="shared" si="138"/>
        <v>0.11284205500027539</v>
      </c>
      <c r="AM657" s="1">
        <f t="shared" si="139"/>
        <v>316.7696628930953</v>
      </c>
      <c r="AN657" s="5">
        <f t="shared" si="140"/>
        <v>100343.01932940524</v>
      </c>
      <c r="AO657" s="5"/>
    </row>
    <row r="658" spans="18:41" x14ac:dyDescent="0.2">
      <c r="R658">
        <v>2759.1114568282192</v>
      </c>
      <c r="S658">
        <v>35.266033038862957</v>
      </c>
      <c r="T658">
        <v>600</v>
      </c>
      <c r="V658" s="1">
        <f t="shared" si="141"/>
        <v>2689.8348106765638</v>
      </c>
      <c r="W658" s="1">
        <f t="shared" si="142"/>
        <v>2.5108317382471164E-2</v>
      </c>
      <c r="X658" s="1">
        <f t="shared" si="128"/>
        <v>69.276646151655314</v>
      </c>
      <c r="Y658" s="5">
        <f t="shared" si="143"/>
        <v>4799.2537020216587</v>
      </c>
      <c r="Z658" s="5"/>
      <c r="AA658" s="1">
        <f t="shared" si="129"/>
        <v>3178.6304323342106</v>
      </c>
      <c r="AB658" s="1">
        <f t="shared" si="130"/>
        <v>0.15204857870738436</v>
      </c>
      <c r="AC658" s="1">
        <f t="shared" si="131"/>
        <v>419.51897550599142</v>
      </c>
      <c r="AD658" s="5">
        <f t="shared" si="132"/>
        <v>175996.17080959663</v>
      </c>
      <c r="AE658" s="5"/>
      <c r="AF658" s="1">
        <f t="shared" si="133"/>
        <v>2710.8119307460447</v>
      </c>
      <c r="AG658" s="1">
        <f t="shared" si="134"/>
        <v>1.7505463928484406E-2</v>
      </c>
      <c r="AH658" s="1">
        <f t="shared" si="135"/>
        <v>48.299526082174452</v>
      </c>
      <c r="AI658" s="5">
        <f t="shared" si="136"/>
        <v>2332.84421976265</v>
      </c>
      <c r="AJ658" s="5"/>
      <c r="AK658" s="1">
        <f t="shared" si="137"/>
        <v>2552.4866124560817</v>
      </c>
      <c r="AL658" s="1">
        <f t="shared" si="138"/>
        <v>7.488818324492999E-2</v>
      </c>
      <c r="AM658" s="1">
        <f t="shared" si="139"/>
        <v>206.62484437213743</v>
      </c>
      <c r="AN658" s="5">
        <f t="shared" si="140"/>
        <v>42693.826311810015</v>
      </c>
      <c r="AO658" s="5"/>
    </row>
    <row r="659" spans="18:41" x14ac:dyDescent="0.2">
      <c r="R659">
        <v>7.1885218528913306</v>
      </c>
      <c r="S659">
        <v>858.91938543489653</v>
      </c>
      <c r="T659">
        <v>700</v>
      </c>
      <c r="V659" s="1">
        <f t="shared" si="141"/>
        <v>8.5754380994397348</v>
      </c>
      <c r="W659" s="1">
        <f t="shared" si="142"/>
        <v>0.19293483068296799</v>
      </c>
      <c r="X659" s="1">
        <f t="shared" si="128"/>
        <v>1.3869162465484042</v>
      </c>
      <c r="Y659" s="5">
        <f t="shared" si="143"/>
        <v>1.9235366749399139</v>
      </c>
      <c r="Z659" s="5"/>
      <c r="AA659" s="1">
        <f t="shared" si="129"/>
        <v>7.5412262097691327</v>
      </c>
      <c r="AB659" s="1">
        <f t="shared" si="130"/>
        <v>4.9064934919261484E-2</v>
      </c>
      <c r="AC659" s="1">
        <f t="shared" si="131"/>
        <v>0.35270435687780211</v>
      </c>
      <c r="AD659" s="5">
        <f t="shared" si="132"/>
        <v>0.12440036336058399</v>
      </c>
      <c r="AE659" s="5"/>
      <c r="AF659" s="1">
        <f t="shared" si="133"/>
        <v>9.0328295198194368</v>
      </c>
      <c r="AG659" s="1">
        <f t="shared" si="134"/>
        <v>0.25656285181720612</v>
      </c>
      <c r="AH659" s="1">
        <f t="shared" si="135"/>
        <v>1.8443076669281062</v>
      </c>
      <c r="AI659" s="5">
        <f t="shared" si="136"/>
        <v>3.4014707702897944</v>
      </c>
      <c r="AJ659" s="5"/>
      <c r="AK659" s="1">
        <f t="shared" si="137"/>
        <v>9.496031391344129</v>
      </c>
      <c r="AL659" s="1">
        <f t="shared" si="138"/>
        <v>0.32099916862945665</v>
      </c>
      <c r="AM659" s="1">
        <f t="shared" si="139"/>
        <v>2.3075095384527984</v>
      </c>
      <c r="AN659" s="5">
        <f t="shared" si="140"/>
        <v>5.324600270050647</v>
      </c>
      <c r="AO659" s="5"/>
    </row>
    <row r="660" spans="18:41" x14ac:dyDescent="0.2">
      <c r="R660">
        <v>7.8209785732750348</v>
      </c>
      <c r="S660">
        <v>802.58781426443363</v>
      </c>
      <c r="T660">
        <v>700</v>
      </c>
      <c r="V660" s="1">
        <f t="shared" si="141"/>
        <v>9.3099720388827745</v>
      </c>
      <c r="W660" s="1">
        <f t="shared" si="142"/>
        <v>0.19038454736287863</v>
      </c>
      <c r="X660" s="1">
        <f t="shared" ref="X660:X723" si="144">ABS(V660-$R660)</f>
        <v>1.4889934656077397</v>
      </c>
      <c r="Y660" s="5">
        <f t="shared" si="143"/>
        <v>2.2171015406225472</v>
      </c>
      <c r="Z660" s="5"/>
      <c r="AA660" s="1">
        <f t="shared" ref="AA660:AA723" si="145">(8.314*T660/S660)*(1+(AA$11+$AA$12/$T660+$AA$13/($T660^2))/S660+(AA$14+$AA$15/$T660+$AA$16/($T660^2))/(S660^2) + (AB$11+$AB$12/$T660+$AB$13/($T660^2))/(S660^3)  )</f>
        <v>8.1314754800471079</v>
      </c>
      <c r="AB660" s="1">
        <f t="shared" ref="AB660:AB723" si="146">(ABS(AA660-$R660)/$R660)</f>
        <v>3.970051878585476E-2</v>
      </c>
      <c r="AC660" s="1">
        <f t="shared" ref="AC660:AC723" si="147">ABS(AA660-$R660)</f>
        <v>0.31049690677207309</v>
      </c>
      <c r="AD660" s="5">
        <f t="shared" ref="AD660:AD723" si="148">(AA660-R660)^2</f>
        <v>9.6408329115025448E-2</v>
      </c>
      <c r="AE660" s="5"/>
      <c r="AF660" s="1">
        <f t="shared" ref="AF660:AF723" si="149">(8.314*T660/S660)*(1+(AF$11+$AF$12/$T660+$AF$13/($T660^2))/S660+(AF$14+$AF$15/$T660+$AF$16/($T660^2))/(S660^2) + (AG$11+$AG$12/$T660+$AG$13/($T660^2))/(S660^3)  )</f>
        <v>9.8293470371064462</v>
      </c>
      <c r="AG660" s="1">
        <f t="shared" ref="AG660:AG723" si="150">(ABS(AF660-$R660)/$R660)</f>
        <v>0.2567924774393554</v>
      </c>
      <c r="AH660" s="1">
        <f t="shared" ref="AH660:AH723" si="151">ABS(AF660-$R660)</f>
        <v>2.0083684638314114</v>
      </c>
      <c r="AI660" s="5">
        <f t="shared" ref="AI660:AI723" si="152">(AF660-R660)^2</f>
        <v>4.0335438865125433</v>
      </c>
      <c r="AJ660" s="5"/>
      <c r="AK660" s="1">
        <f t="shared" ref="AK660:AK723" si="153">(8.314*T660/S660)*(1+(AK$11+$AK$12/$T660+$AK$13/($T660^2))/S660+(AK$14+$AK$15/$T660+$AK$16/($T660^2))/(S660^2) + (AL$11+$AL$12/$T660+$AL$13/($T660^2))/(S660^3)  )</f>
        <v>10.352429990334622</v>
      </c>
      <c r="AL660" s="1">
        <f t="shared" ref="AL660:AL723" si="154">(ABS(AK660-$R660)/$R660)</f>
        <v>0.32367451123185242</v>
      </c>
      <c r="AM660" s="1">
        <f t="shared" ref="AM660:AM723" si="155">ABS(AK660-$R660)</f>
        <v>2.5314514170595874</v>
      </c>
      <c r="AN660" s="5">
        <f t="shared" ref="AN660:AN723" si="156">(AK660-R660)^2</f>
        <v>6.4082462769329931</v>
      </c>
      <c r="AO660" s="5"/>
    </row>
    <row r="661" spans="18:41" x14ac:dyDescent="0.2">
      <c r="R661">
        <v>8.2858250191804359</v>
      </c>
      <c r="S661">
        <v>757.79940514215104</v>
      </c>
      <c r="T661">
        <v>700</v>
      </c>
      <c r="V661" s="1">
        <f t="shared" si="141"/>
        <v>9.9865952536167217</v>
      </c>
      <c r="W661" s="1">
        <f t="shared" si="142"/>
        <v>0.20526262991304536</v>
      </c>
      <c r="X661" s="1">
        <f t="shared" si="144"/>
        <v>1.7007702344362858</v>
      </c>
      <c r="Y661" s="5">
        <f t="shared" si="143"/>
        <v>2.8926193903444588</v>
      </c>
      <c r="Z661" s="5"/>
      <c r="AA661" s="1">
        <f t="shared" si="145"/>
        <v>8.6707378900671692</v>
      </c>
      <c r="AB661" s="1">
        <f t="shared" si="146"/>
        <v>4.6454380824567022E-2</v>
      </c>
      <c r="AC661" s="1">
        <f t="shared" si="147"/>
        <v>0.38491287088673332</v>
      </c>
      <c r="AD661" s="5">
        <f t="shared" si="148"/>
        <v>0.14815791817426704</v>
      </c>
      <c r="AE661" s="5"/>
      <c r="AF661" s="1">
        <f t="shared" si="149"/>
        <v>10.564671208448386</v>
      </c>
      <c r="AG661" s="1">
        <f t="shared" si="150"/>
        <v>0.27502948517410941</v>
      </c>
      <c r="AH661" s="1">
        <f t="shared" si="151"/>
        <v>2.2788461892679504</v>
      </c>
      <c r="AI661" s="5">
        <f t="shared" si="152"/>
        <v>5.193139954341059</v>
      </c>
      <c r="AJ661" s="5"/>
      <c r="AK661" s="1">
        <f t="shared" si="153"/>
        <v>11.143939319324497</v>
      </c>
      <c r="AL661" s="1">
        <f t="shared" si="154"/>
        <v>0.34494021941423547</v>
      </c>
      <c r="AM661" s="1">
        <f t="shared" si="155"/>
        <v>2.8581143001440612</v>
      </c>
      <c r="AN661" s="5">
        <f t="shared" si="156"/>
        <v>8.1688173526879773</v>
      </c>
      <c r="AO661" s="5"/>
    </row>
    <row r="662" spans="18:41" x14ac:dyDescent="0.2">
      <c r="R662">
        <v>11.169270525808942</v>
      </c>
      <c r="S662">
        <v>658.50973121061315</v>
      </c>
      <c r="T662">
        <v>700</v>
      </c>
      <c r="V662" s="1">
        <f t="shared" si="141"/>
        <v>11.884153147836676</v>
      </c>
      <c r="W662" s="1">
        <f t="shared" si="142"/>
        <v>6.4004414646045796E-2</v>
      </c>
      <c r="X662" s="1">
        <f t="shared" si="144"/>
        <v>0.71488262202773356</v>
      </c>
      <c r="Y662" s="5">
        <f t="shared" si="143"/>
        <v>0.51105716327724737</v>
      </c>
      <c r="Z662" s="5"/>
      <c r="AA662" s="1">
        <f t="shared" si="145"/>
        <v>10.163321319614486</v>
      </c>
      <c r="AB662" s="1">
        <f t="shared" si="146"/>
        <v>9.0064002288242531E-2</v>
      </c>
      <c r="AC662" s="1">
        <f t="shared" si="147"/>
        <v>1.0059492061944564</v>
      </c>
      <c r="AD662" s="5">
        <f t="shared" si="148"/>
        <v>1.011933805443257</v>
      </c>
      <c r="AE662" s="5"/>
      <c r="AF662" s="1">
        <f t="shared" si="149"/>
        <v>12.633680206180475</v>
      </c>
      <c r="AG662" s="1">
        <f t="shared" si="150"/>
        <v>0.13111059285274784</v>
      </c>
      <c r="AH662" s="1">
        <f t="shared" si="151"/>
        <v>1.4644096803715332</v>
      </c>
      <c r="AI662" s="5">
        <f t="shared" si="152"/>
        <v>2.1444957119658561</v>
      </c>
      <c r="AJ662" s="5"/>
      <c r="AK662" s="1">
        <f t="shared" si="153"/>
        <v>13.374242991526911</v>
      </c>
      <c r="AL662" s="1">
        <f t="shared" si="154"/>
        <v>0.19741418749084083</v>
      </c>
      <c r="AM662" s="1">
        <f t="shared" si="155"/>
        <v>2.2049724657179688</v>
      </c>
      <c r="AN662" s="5">
        <f t="shared" si="156"/>
        <v>4.861903574574379</v>
      </c>
      <c r="AO662" s="5"/>
    </row>
    <row r="663" spans="18:41" x14ac:dyDescent="0.2">
      <c r="R663">
        <v>11.03915281082025</v>
      </c>
      <c r="S663">
        <v>579.15704977347741</v>
      </c>
      <c r="T663">
        <v>700</v>
      </c>
      <c r="V663" s="1">
        <f t="shared" si="141"/>
        <v>13.976502348501265</v>
      </c>
      <c r="W663" s="1">
        <f t="shared" si="142"/>
        <v>0.26608468856431744</v>
      </c>
      <c r="X663" s="1">
        <f t="shared" si="144"/>
        <v>2.9373495376810155</v>
      </c>
      <c r="Y663" s="5">
        <f t="shared" si="143"/>
        <v>8.6280223065148753</v>
      </c>
      <c r="Z663" s="5"/>
      <c r="AA663" s="1">
        <f t="shared" si="145"/>
        <v>11.7813309928673</v>
      </c>
      <c r="AB663" s="1">
        <f t="shared" si="146"/>
        <v>6.7231443822354672E-2</v>
      </c>
      <c r="AC663" s="1">
        <f t="shared" si="147"/>
        <v>0.74217818204705033</v>
      </c>
      <c r="AD663" s="5">
        <f t="shared" si="148"/>
        <v>0.55082845390666457</v>
      </c>
      <c r="AE663" s="5"/>
      <c r="AF663" s="1">
        <f t="shared" si="149"/>
        <v>14.924064888921782</v>
      </c>
      <c r="AG663" s="1">
        <f t="shared" si="150"/>
        <v>0.35192121575612728</v>
      </c>
      <c r="AH663" s="1">
        <f t="shared" si="151"/>
        <v>3.8849120781015323</v>
      </c>
      <c r="AI663" s="5">
        <f t="shared" si="152"/>
        <v>15.092541854579165</v>
      </c>
      <c r="AJ663" s="5"/>
      <c r="AK663" s="1">
        <f t="shared" si="153"/>
        <v>15.845933347045655</v>
      </c>
      <c r="AL663" s="1">
        <f t="shared" si="154"/>
        <v>0.43543020180986547</v>
      </c>
      <c r="AM663" s="1">
        <f t="shared" si="155"/>
        <v>4.8067805362254052</v>
      </c>
      <c r="AN663" s="5">
        <f t="shared" si="156"/>
        <v>23.105139123435393</v>
      </c>
      <c r="AO663" s="5"/>
    </row>
    <row r="664" spans="18:41" x14ac:dyDescent="0.2">
      <c r="R664">
        <v>12.247956736135844</v>
      </c>
      <c r="S664">
        <v>551.95421370163729</v>
      </c>
      <c r="T664">
        <v>700</v>
      </c>
      <c r="V664" s="1">
        <f t="shared" si="141"/>
        <v>14.864005592116111</v>
      </c>
      <c r="W664" s="1">
        <f t="shared" si="142"/>
        <v>0.21359063493929475</v>
      </c>
      <c r="X664" s="1">
        <f t="shared" si="144"/>
        <v>2.6160488559802673</v>
      </c>
      <c r="Y664" s="5">
        <f t="shared" si="143"/>
        <v>6.8437116168756651</v>
      </c>
      <c r="Z664" s="5"/>
      <c r="AA664" s="1">
        <f t="shared" si="145"/>
        <v>12.460458226099803</v>
      </c>
      <c r="AB664" s="1">
        <f t="shared" si="146"/>
        <v>1.7349954326422754E-2</v>
      </c>
      <c r="AC664" s="1">
        <f t="shared" si="147"/>
        <v>0.21250148996395879</v>
      </c>
      <c r="AD664" s="5">
        <f t="shared" si="148"/>
        <v>4.5156883236902479E-2</v>
      </c>
      <c r="AE664" s="5"/>
      <c r="AF664" s="1">
        <f t="shared" si="149"/>
        <v>15.897694388707849</v>
      </c>
      <c r="AG664" s="1">
        <f t="shared" si="150"/>
        <v>0.29798747098803646</v>
      </c>
      <c r="AH664" s="1">
        <f t="shared" si="151"/>
        <v>3.6497376525720053</v>
      </c>
      <c r="AI664" s="5">
        <f t="shared" si="152"/>
        <v>13.320584932601811</v>
      </c>
      <c r="AJ664" s="5"/>
      <c r="AK664" s="1">
        <f t="shared" si="153"/>
        <v>16.896790642610188</v>
      </c>
      <c r="AL664" s="1">
        <f t="shared" si="154"/>
        <v>0.37955995490730504</v>
      </c>
      <c r="AM664" s="1">
        <f t="shared" si="155"/>
        <v>4.6488339064743442</v>
      </c>
      <c r="AN664" s="5">
        <f t="shared" si="156"/>
        <v>21.611656689985512</v>
      </c>
      <c r="AO664" s="5"/>
    </row>
    <row r="665" spans="18:41" x14ac:dyDescent="0.2">
      <c r="R665">
        <v>14.001603669625798</v>
      </c>
      <c r="S665">
        <v>461.17270599645479</v>
      </c>
      <c r="T665">
        <v>700</v>
      </c>
      <c r="V665" s="1">
        <f t="shared" si="141"/>
        <v>18.783793726526845</v>
      </c>
      <c r="W665" s="1">
        <f t="shared" si="142"/>
        <v>0.34154588072473663</v>
      </c>
      <c r="X665" s="1">
        <f t="shared" si="144"/>
        <v>4.7821900569010474</v>
      </c>
      <c r="Y665" s="5">
        <f t="shared" si="143"/>
        <v>22.869341740323243</v>
      </c>
      <c r="Z665" s="5"/>
      <c r="AA665" s="1">
        <f t="shared" si="145"/>
        <v>15.421224572602908</v>
      </c>
      <c r="AB665" s="1">
        <f t="shared" si="146"/>
        <v>0.10138987907911912</v>
      </c>
      <c r="AC665" s="1">
        <f t="shared" si="147"/>
        <v>1.4196209029771101</v>
      </c>
      <c r="AD665" s="5">
        <f t="shared" si="148"/>
        <v>2.0153235081695455</v>
      </c>
      <c r="AE665" s="5"/>
      <c r="AF665" s="1">
        <f t="shared" si="149"/>
        <v>20.20766917753107</v>
      </c>
      <c r="AG665" s="1">
        <f t="shared" si="150"/>
        <v>0.44323962128483341</v>
      </c>
      <c r="AH665" s="1">
        <f t="shared" si="151"/>
        <v>6.2060655079052722</v>
      </c>
      <c r="AI665" s="5">
        <f t="shared" si="152"/>
        <v>38.515249088411522</v>
      </c>
      <c r="AJ665" s="5"/>
      <c r="AK665" s="1">
        <f t="shared" si="153"/>
        <v>21.544585600130194</v>
      </c>
      <c r="AL665" s="1">
        <f t="shared" si="154"/>
        <v>0.53872271408936312</v>
      </c>
      <c r="AM665" s="1">
        <f t="shared" si="155"/>
        <v>7.5429819305043964</v>
      </c>
      <c r="AN665" s="5">
        <f t="shared" si="156"/>
        <v>56.89657640391583</v>
      </c>
      <c r="AO665" s="5"/>
    </row>
    <row r="666" spans="18:41" x14ac:dyDescent="0.2">
      <c r="R666">
        <v>17.275564877661253</v>
      </c>
      <c r="S666">
        <v>441.92578142270719</v>
      </c>
      <c r="T666">
        <v>700</v>
      </c>
      <c r="V666" s="1">
        <f t="shared" si="141"/>
        <v>19.875912196832211</v>
      </c>
      <c r="W666" s="1">
        <f t="shared" si="142"/>
        <v>0.15052169567742607</v>
      </c>
      <c r="X666" s="1">
        <f t="shared" si="144"/>
        <v>2.6003473191709574</v>
      </c>
      <c r="Y666" s="5">
        <f t="shared" si="143"/>
        <v>6.761806180319585</v>
      </c>
      <c r="Z666" s="5"/>
      <c r="AA666" s="1">
        <f t="shared" si="145"/>
        <v>16.237353209206038</v>
      </c>
      <c r="AB666" s="1">
        <f t="shared" si="146"/>
        <v>6.0097118433314417E-2</v>
      </c>
      <c r="AC666" s="1">
        <f t="shared" si="147"/>
        <v>1.0382116684552152</v>
      </c>
      <c r="AD666" s="5">
        <f t="shared" si="148"/>
        <v>1.0778834685165617</v>
      </c>
      <c r="AE666" s="5"/>
      <c r="AF666" s="1">
        <f t="shared" si="149"/>
        <v>21.410320299028864</v>
      </c>
      <c r="AG666" s="1">
        <f t="shared" si="150"/>
        <v>0.2393412574725238</v>
      </c>
      <c r="AH666" s="1">
        <f t="shared" si="151"/>
        <v>4.1347554213676112</v>
      </c>
      <c r="AI666" s="5">
        <f t="shared" si="152"/>
        <v>17.096202394528852</v>
      </c>
      <c r="AJ666" s="5"/>
      <c r="AK666" s="1">
        <f t="shared" si="153"/>
        <v>22.839370909494246</v>
      </c>
      <c r="AL666" s="1">
        <f t="shared" si="154"/>
        <v>0.32206217690904326</v>
      </c>
      <c r="AM666" s="1">
        <f t="shared" si="155"/>
        <v>5.5638060318329927</v>
      </c>
      <c r="AN666" s="5">
        <f t="shared" si="156"/>
        <v>30.955937559861194</v>
      </c>
      <c r="AO666" s="5"/>
    </row>
    <row r="667" spans="18:41" x14ac:dyDescent="0.2">
      <c r="R667">
        <v>16.524360678777509</v>
      </c>
      <c r="S667">
        <v>420.23574085210947</v>
      </c>
      <c r="T667">
        <v>700</v>
      </c>
      <c r="V667" s="1">
        <f t="shared" si="141"/>
        <v>21.257952877630846</v>
      </c>
      <c r="W667" s="1">
        <f t="shared" si="142"/>
        <v>0.28646144264647788</v>
      </c>
      <c r="X667" s="1">
        <f t="shared" si="144"/>
        <v>4.7335921988533372</v>
      </c>
      <c r="Y667" s="5">
        <f t="shared" si="143"/>
        <v>22.406895105045173</v>
      </c>
      <c r="Z667" s="5"/>
      <c r="AA667" s="1">
        <f t="shared" si="145"/>
        <v>17.266010788168398</v>
      </c>
      <c r="AB667" s="1">
        <f t="shared" si="146"/>
        <v>4.4882227143795153E-2</v>
      </c>
      <c r="AC667" s="1">
        <f t="shared" si="147"/>
        <v>0.74165010939088916</v>
      </c>
      <c r="AD667" s="5">
        <f t="shared" si="148"/>
        <v>0.55004488475951785</v>
      </c>
      <c r="AE667" s="5"/>
      <c r="AF667" s="1">
        <f t="shared" si="149"/>
        <v>22.932817534644606</v>
      </c>
      <c r="AG667" s="1">
        <f t="shared" si="150"/>
        <v>0.38781874714811676</v>
      </c>
      <c r="AH667" s="1">
        <f t="shared" si="151"/>
        <v>6.4084568558670973</v>
      </c>
      <c r="AI667" s="5">
        <f t="shared" si="152"/>
        <v>41.068319273509999</v>
      </c>
      <c r="AJ667" s="5"/>
      <c r="AK667" s="1">
        <f t="shared" si="153"/>
        <v>24.476672170125948</v>
      </c>
      <c r="AL667" s="1">
        <f t="shared" si="154"/>
        <v>0.48124775571872597</v>
      </c>
      <c r="AM667" s="1">
        <f t="shared" si="155"/>
        <v>7.9523114913484392</v>
      </c>
      <c r="AN667" s="5">
        <f t="shared" si="156"/>
        <v>63.239258055432437</v>
      </c>
      <c r="AO667" s="5"/>
    </row>
    <row r="668" spans="18:41" x14ac:dyDescent="0.2">
      <c r="R668">
        <v>18.864777523364012</v>
      </c>
      <c r="S668">
        <v>408.4943067084746</v>
      </c>
      <c r="T668">
        <v>700</v>
      </c>
      <c r="V668" s="1">
        <f t="shared" si="141"/>
        <v>22.083458719609997</v>
      </c>
      <c r="W668" s="1">
        <f t="shared" si="142"/>
        <v>0.17061856108611145</v>
      </c>
      <c r="X668" s="1">
        <f t="shared" si="144"/>
        <v>3.2186811962459849</v>
      </c>
      <c r="Y668" s="5">
        <f t="shared" si="143"/>
        <v>10.359908643067484</v>
      </c>
      <c r="Z668" s="5"/>
      <c r="AA668" s="1">
        <f t="shared" si="145"/>
        <v>17.878549905690374</v>
      </c>
      <c r="AB668" s="1">
        <f t="shared" si="146"/>
        <v>5.2278783380943446E-2</v>
      </c>
      <c r="AC668" s="1">
        <f t="shared" si="147"/>
        <v>0.98622761767363798</v>
      </c>
      <c r="AD668" s="5">
        <f t="shared" si="148"/>
        <v>0.97264491386221941</v>
      </c>
      <c r="AE668" s="5"/>
      <c r="AF668" s="1">
        <f t="shared" si="149"/>
        <v>23.842405728611958</v>
      </c>
      <c r="AG668" s="1">
        <f t="shared" si="150"/>
        <v>0.2638583041376002</v>
      </c>
      <c r="AH668" s="1">
        <f t="shared" si="151"/>
        <v>4.9776282052479459</v>
      </c>
      <c r="AI668" s="5">
        <f t="shared" si="152"/>
        <v>24.776782549679886</v>
      </c>
      <c r="AJ668" s="5"/>
      <c r="AK668" s="1">
        <f t="shared" si="153"/>
        <v>25.453763373554423</v>
      </c>
      <c r="AL668" s="1">
        <f t="shared" si="154"/>
        <v>0.34927450599562904</v>
      </c>
      <c r="AM668" s="1">
        <f t="shared" si="155"/>
        <v>6.5889858501904115</v>
      </c>
      <c r="AN668" s="5">
        <f t="shared" si="156"/>
        <v>43.414734534009462</v>
      </c>
      <c r="AO668" s="5"/>
    </row>
    <row r="669" spans="18:41" x14ac:dyDescent="0.2">
      <c r="R669">
        <v>20.094213905093717</v>
      </c>
      <c r="S669">
        <v>346.65075493971028</v>
      </c>
      <c r="T669">
        <v>700</v>
      </c>
      <c r="V669" s="1">
        <f t="shared" si="141"/>
        <v>27.636599950879738</v>
      </c>
      <c r="W669" s="1">
        <f t="shared" si="142"/>
        <v>0.3753511374671934</v>
      </c>
      <c r="X669" s="1">
        <f t="shared" si="144"/>
        <v>7.5423860457860208</v>
      </c>
      <c r="Y669" s="5">
        <f t="shared" si="143"/>
        <v>56.887587263667683</v>
      </c>
      <c r="Z669" s="5"/>
      <c r="AA669" s="1">
        <f t="shared" si="145"/>
        <v>21.974070116286541</v>
      </c>
      <c r="AB669" s="1">
        <f t="shared" si="146"/>
        <v>9.355211505518489E-2</v>
      </c>
      <c r="AC669" s="1">
        <f t="shared" si="147"/>
        <v>1.8798562111928234</v>
      </c>
      <c r="AD669" s="5">
        <f t="shared" si="148"/>
        <v>3.5338593747602371</v>
      </c>
      <c r="AE669" s="5"/>
      <c r="AF669" s="1">
        <f t="shared" si="149"/>
        <v>29.960322022744151</v>
      </c>
      <c r="AG669" s="1">
        <f t="shared" si="150"/>
        <v>0.49099248989030903</v>
      </c>
      <c r="AH669" s="1">
        <f t="shared" si="151"/>
        <v>9.8661081176504339</v>
      </c>
      <c r="AI669" s="5">
        <f t="shared" si="152"/>
        <v>97.340089389167787</v>
      </c>
      <c r="AJ669" s="5"/>
      <c r="AK669" s="1">
        <f t="shared" si="153"/>
        <v>32.000907167975555</v>
      </c>
      <c r="AL669" s="1">
        <f t="shared" si="154"/>
        <v>0.5925433718939157</v>
      </c>
      <c r="AM669" s="1">
        <f t="shared" si="155"/>
        <v>11.906693262881838</v>
      </c>
      <c r="AN669" s="5">
        <f t="shared" si="156"/>
        <v>141.76934445635575</v>
      </c>
      <c r="AO669" s="5"/>
    </row>
    <row r="670" spans="18:41" x14ac:dyDescent="0.2">
      <c r="R670">
        <v>21.151471908348327</v>
      </c>
      <c r="S670">
        <v>344.03120564046304</v>
      </c>
      <c r="T670">
        <v>700</v>
      </c>
      <c r="V670" s="1">
        <f t="shared" si="141"/>
        <v>27.928829585688714</v>
      </c>
      <c r="W670" s="1">
        <f t="shared" si="142"/>
        <v>0.32042014412554498</v>
      </c>
      <c r="X670" s="1">
        <f t="shared" si="144"/>
        <v>6.7773576773403867</v>
      </c>
      <c r="Y670" s="5">
        <f t="shared" si="143"/>
        <v>45.932577086604681</v>
      </c>
      <c r="Z670" s="5"/>
      <c r="AA670" s="1">
        <f t="shared" si="145"/>
        <v>22.188794622068439</v>
      </c>
      <c r="AB670" s="1">
        <f t="shared" si="146"/>
        <v>4.9042578134275774E-2</v>
      </c>
      <c r="AC670" s="1">
        <f t="shared" si="147"/>
        <v>1.037322713720112</v>
      </c>
      <c r="AD670" s="5">
        <f t="shared" si="148"/>
        <v>1.0760384123996574</v>
      </c>
      <c r="AE670" s="5"/>
      <c r="AF670" s="1">
        <f t="shared" si="149"/>
        <v>30.282081916877374</v>
      </c>
      <c r="AG670" s="1">
        <f t="shared" si="150"/>
        <v>0.43167728695634006</v>
      </c>
      <c r="AH670" s="1">
        <f t="shared" si="151"/>
        <v>9.1306100085290467</v>
      </c>
      <c r="AI670" s="5">
        <f t="shared" si="152"/>
        <v>83.368039127850793</v>
      </c>
      <c r="AJ670" s="5"/>
      <c r="AK670" s="1">
        <f t="shared" si="153"/>
        <v>32.343926482850598</v>
      </c>
      <c r="AL670" s="1">
        <f t="shared" si="154"/>
        <v>0.52915724366608707</v>
      </c>
      <c r="AM670" s="1">
        <f t="shared" si="155"/>
        <v>11.192454574502271</v>
      </c>
      <c r="AN670" s="5">
        <f t="shared" si="156"/>
        <v>125.27103940229682</v>
      </c>
      <c r="AO670" s="5"/>
    </row>
    <row r="671" spans="18:41" x14ac:dyDescent="0.2">
      <c r="R671">
        <v>25.826227645008601</v>
      </c>
      <c r="S671">
        <v>338.77733044526764</v>
      </c>
      <c r="T671">
        <v>700</v>
      </c>
      <c r="V671" s="1">
        <f t="shared" si="141"/>
        <v>28.532457627862065</v>
      </c>
      <c r="W671" s="1">
        <f t="shared" si="142"/>
        <v>0.10478611201185219</v>
      </c>
      <c r="X671" s="1">
        <f t="shared" si="144"/>
        <v>2.7062299828534648</v>
      </c>
      <c r="Y671" s="5">
        <f t="shared" si="143"/>
        <v>7.3236807200950649</v>
      </c>
      <c r="Z671" s="5"/>
      <c r="AA671" s="1">
        <f t="shared" si="145"/>
        <v>22.63218239249386</v>
      </c>
      <c r="AB671" s="1">
        <f t="shared" si="146"/>
        <v>0.12367447915421939</v>
      </c>
      <c r="AC671" s="1">
        <f t="shared" si="147"/>
        <v>3.1940452525147407</v>
      </c>
      <c r="AD671" s="5">
        <f t="shared" si="148"/>
        <v>10.201925075111953</v>
      </c>
      <c r="AE671" s="5"/>
      <c r="AF671" s="1">
        <f t="shared" si="149"/>
        <v>30.946609182408231</v>
      </c>
      <c r="AG671" s="1">
        <f t="shared" si="150"/>
        <v>0.19826285153918868</v>
      </c>
      <c r="AH671" s="1">
        <f t="shared" si="151"/>
        <v>5.1203815373996306</v>
      </c>
      <c r="AI671" s="5">
        <f t="shared" si="152"/>
        <v>26.218307088543003</v>
      </c>
      <c r="AJ671" s="5"/>
      <c r="AK671" s="1">
        <f t="shared" si="153"/>
        <v>33.0519155912652</v>
      </c>
      <c r="AL671" s="1">
        <f t="shared" si="154"/>
        <v>0.2797810057890161</v>
      </c>
      <c r="AM671" s="1">
        <f t="shared" si="155"/>
        <v>7.225687946256599</v>
      </c>
      <c r="AN671" s="5">
        <f t="shared" si="156"/>
        <v>52.210566296677911</v>
      </c>
      <c r="AO671" s="5"/>
    </row>
    <row r="672" spans="18:41" x14ac:dyDescent="0.2">
      <c r="R672">
        <v>26.496871482549338</v>
      </c>
      <c r="S672">
        <v>321.90256076880132</v>
      </c>
      <c r="T672">
        <v>700</v>
      </c>
      <c r="V672" s="1">
        <f t="shared" si="141"/>
        <v>30.644496360722879</v>
      </c>
      <c r="W672" s="1">
        <f t="shared" si="142"/>
        <v>0.15653262615947469</v>
      </c>
      <c r="X672" s="1">
        <f t="shared" si="144"/>
        <v>4.1476248781735414</v>
      </c>
      <c r="Y672" s="5">
        <f t="shared" si="143"/>
        <v>17.202792130044084</v>
      </c>
      <c r="Z672" s="5"/>
      <c r="AA672" s="1">
        <f t="shared" si="145"/>
        <v>24.182450685660317</v>
      </c>
      <c r="AB672" s="1">
        <f t="shared" si="146"/>
        <v>8.7346945786157537E-2</v>
      </c>
      <c r="AC672" s="1">
        <f t="shared" si="147"/>
        <v>2.3144207968890207</v>
      </c>
      <c r="AD672" s="5">
        <f t="shared" si="148"/>
        <v>5.3565436250724092</v>
      </c>
      <c r="AE672" s="5"/>
      <c r="AF672" s="1">
        <f t="shared" si="149"/>
        <v>33.270534745446888</v>
      </c>
      <c r="AG672" s="1">
        <f t="shared" si="150"/>
        <v>0.25564011462102759</v>
      </c>
      <c r="AH672" s="1">
        <f t="shared" si="151"/>
        <v>6.7736632628975499</v>
      </c>
      <c r="AI672" s="5">
        <f t="shared" si="152"/>
        <v>45.88251399912788</v>
      </c>
      <c r="AJ672" s="5"/>
      <c r="AK672" s="1">
        <f t="shared" si="153"/>
        <v>35.523007791923419</v>
      </c>
      <c r="AL672" s="1">
        <f t="shared" si="154"/>
        <v>0.34064913343896597</v>
      </c>
      <c r="AM672" s="1">
        <f t="shared" si="155"/>
        <v>9.0261363093740812</v>
      </c>
      <c r="AN672" s="5">
        <f t="shared" si="156"/>
        <v>81.471136675401155</v>
      </c>
      <c r="AO672" s="5"/>
    </row>
    <row r="673" spans="18:41" x14ac:dyDescent="0.2">
      <c r="R673">
        <v>26.212413920369013</v>
      </c>
      <c r="S673">
        <v>302.18299742906567</v>
      </c>
      <c r="T673">
        <v>700</v>
      </c>
      <c r="V673" s="1">
        <f t="shared" si="141"/>
        <v>33.505649814451097</v>
      </c>
      <c r="W673" s="1">
        <f t="shared" si="142"/>
        <v>0.27823595019666209</v>
      </c>
      <c r="X673" s="1">
        <f t="shared" si="144"/>
        <v>7.2932358940820841</v>
      </c>
      <c r="Y673" s="5">
        <f t="shared" si="143"/>
        <v>53.191289806727298</v>
      </c>
      <c r="Z673" s="5"/>
      <c r="AA673" s="1">
        <f t="shared" si="145"/>
        <v>26.281676322697191</v>
      </c>
      <c r="AB673" s="1">
        <f t="shared" si="146"/>
        <v>2.6423511599729453E-3</v>
      </c>
      <c r="AC673" s="1">
        <f t="shared" si="147"/>
        <v>6.9262402328178041E-2</v>
      </c>
      <c r="AD673" s="5">
        <f t="shared" si="148"/>
        <v>4.797280376270403E-3</v>
      </c>
      <c r="AE673" s="5"/>
      <c r="AF673" s="1">
        <f t="shared" si="149"/>
        <v>36.415163115621247</v>
      </c>
      <c r="AG673" s="1">
        <f t="shared" si="150"/>
        <v>0.38923348403726882</v>
      </c>
      <c r="AH673" s="1">
        <f t="shared" si="151"/>
        <v>10.202749195252235</v>
      </c>
      <c r="AI673" s="5">
        <f t="shared" si="152"/>
        <v>104.09609114122013</v>
      </c>
      <c r="AJ673" s="5"/>
      <c r="AK673" s="1">
        <f t="shared" si="153"/>
        <v>38.854414002820981</v>
      </c>
      <c r="AL673" s="1">
        <f t="shared" si="154"/>
        <v>0.48229057121016183</v>
      </c>
      <c r="AM673" s="1">
        <f t="shared" si="155"/>
        <v>12.642000082451968</v>
      </c>
      <c r="AN673" s="5">
        <f t="shared" si="156"/>
        <v>159.82016608471557</v>
      </c>
      <c r="AO673" s="5"/>
    </row>
    <row r="674" spans="18:41" x14ac:dyDescent="0.2">
      <c r="R674">
        <v>29.524560389668597</v>
      </c>
      <c r="S674">
        <v>290.11494465925944</v>
      </c>
      <c r="T674">
        <v>700</v>
      </c>
      <c r="V674" s="1">
        <f t="shared" si="141"/>
        <v>35.509788695990892</v>
      </c>
      <c r="W674" s="1">
        <f t="shared" si="142"/>
        <v>0.20272031919624042</v>
      </c>
      <c r="X674" s="1">
        <f t="shared" si="144"/>
        <v>5.9852283063222949</v>
      </c>
      <c r="Y674" s="5">
        <f t="shared" si="143"/>
        <v>35.822957878801645</v>
      </c>
      <c r="Z674" s="5"/>
      <c r="AA674" s="1">
        <f t="shared" si="145"/>
        <v>27.752864667516057</v>
      </c>
      <c r="AB674" s="1">
        <f t="shared" si="146"/>
        <v>6.0007522509039686E-2</v>
      </c>
      <c r="AC674" s="1">
        <f t="shared" si="147"/>
        <v>1.7716957221525398</v>
      </c>
      <c r="AD674" s="5">
        <f t="shared" si="148"/>
        <v>3.1389057318936096</v>
      </c>
      <c r="AE674" s="5"/>
      <c r="AF674" s="1">
        <f t="shared" si="149"/>
        <v>38.614991344909136</v>
      </c>
      <c r="AG674" s="1">
        <f t="shared" si="150"/>
        <v>0.30789386311816225</v>
      </c>
      <c r="AH674" s="1">
        <f t="shared" si="151"/>
        <v>9.0904309552405387</v>
      </c>
      <c r="AI674" s="5">
        <f t="shared" si="152"/>
        <v>82.635934951995409</v>
      </c>
      <c r="AJ674" s="5"/>
      <c r="AK674" s="1">
        <f t="shared" si="153"/>
        <v>41.176174197755564</v>
      </c>
      <c r="AL674" s="1">
        <f t="shared" si="154"/>
        <v>0.39464139869680048</v>
      </c>
      <c r="AM674" s="1">
        <f t="shared" si="155"/>
        <v>11.651613808086967</v>
      </c>
      <c r="AN674" s="5">
        <f t="shared" si="156"/>
        <v>135.76010433280288</v>
      </c>
      <c r="AO674" s="5"/>
    </row>
    <row r="675" spans="18:41" x14ac:dyDescent="0.2">
      <c r="R675">
        <v>28.246220312399476</v>
      </c>
      <c r="S675">
        <v>285.12845157179299</v>
      </c>
      <c r="T675">
        <v>700</v>
      </c>
      <c r="V675" s="1">
        <f t="shared" si="141"/>
        <v>36.403133250384549</v>
      </c>
      <c r="W675" s="1">
        <f t="shared" si="142"/>
        <v>0.28877891794975363</v>
      </c>
      <c r="X675" s="1">
        <f t="shared" si="144"/>
        <v>8.1569129379850729</v>
      </c>
      <c r="Y675" s="5">
        <f t="shared" si="143"/>
        <v>66.535228677868275</v>
      </c>
      <c r="Z675" s="5"/>
      <c r="AA675" s="1">
        <f t="shared" si="145"/>
        <v>28.409108202371659</v>
      </c>
      <c r="AB675" s="1">
        <f t="shared" si="146"/>
        <v>5.7667145611223032E-3</v>
      </c>
      <c r="AC675" s="1">
        <f t="shared" si="147"/>
        <v>0.16288788997218262</v>
      </c>
      <c r="AD675" s="5">
        <f t="shared" si="148"/>
        <v>2.6532464699589871E-2</v>
      </c>
      <c r="AE675" s="5"/>
      <c r="AF675" s="1">
        <f t="shared" si="149"/>
        <v>39.594723182890256</v>
      </c>
      <c r="AG675" s="1">
        <f t="shared" si="150"/>
        <v>0.40177067037564079</v>
      </c>
      <c r="AH675" s="1">
        <f t="shared" si="151"/>
        <v>11.34850287049078</v>
      </c>
      <c r="AI675" s="5">
        <f t="shared" si="152"/>
        <v>128.78851740153746</v>
      </c>
      <c r="AJ675" s="5"/>
      <c r="AK675" s="1">
        <f t="shared" si="153"/>
        <v>42.207851936151435</v>
      </c>
      <c r="AL675" s="1">
        <f t="shared" si="154"/>
        <v>0.49428318087652623</v>
      </c>
      <c r="AM675" s="1">
        <f t="shared" si="155"/>
        <v>13.961631623751959</v>
      </c>
      <c r="AN675" s="5">
        <f t="shared" si="156"/>
        <v>194.92715759735077</v>
      </c>
      <c r="AO675" s="5"/>
    </row>
    <row r="676" spans="18:41" x14ac:dyDescent="0.2">
      <c r="R676">
        <v>34.670847723905659</v>
      </c>
      <c r="S676">
        <v>273.7776219902517</v>
      </c>
      <c r="T676">
        <v>700</v>
      </c>
      <c r="V676" s="1">
        <f t="shared" si="141"/>
        <v>38.597610314619843</v>
      </c>
      <c r="W676" s="1">
        <f t="shared" si="142"/>
        <v>0.11325833801308147</v>
      </c>
      <c r="X676" s="1">
        <f t="shared" si="144"/>
        <v>3.9267625907141834</v>
      </c>
      <c r="Y676" s="5">
        <f t="shared" si="143"/>
        <v>15.419464443832366</v>
      </c>
      <c r="Z676" s="5"/>
      <c r="AA676" s="1">
        <f t="shared" si="145"/>
        <v>30.02288951497421</v>
      </c>
      <c r="AB676" s="1">
        <f t="shared" si="146"/>
        <v>0.13405954898895267</v>
      </c>
      <c r="AC676" s="1">
        <f t="shared" si="147"/>
        <v>4.6479582089314491</v>
      </c>
      <c r="AD676" s="5">
        <f t="shared" si="148"/>
        <v>21.603515511973242</v>
      </c>
      <c r="AE676" s="5"/>
      <c r="AF676" s="1">
        <f t="shared" si="149"/>
        <v>41.999057588913487</v>
      </c>
      <c r="AG676" s="1">
        <f t="shared" si="150"/>
        <v>0.21136517697417026</v>
      </c>
      <c r="AH676" s="1">
        <f t="shared" si="151"/>
        <v>7.3282098650078282</v>
      </c>
      <c r="AI676" s="5">
        <f t="shared" si="152"/>
        <v>53.702659825598055</v>
      </c>
      <c r="AJ676" s="5"/>
      <c r="AK676" s="1">
        <f t="shared" si="153"/>
        <v>44.733427247120872</v>
      </c>
      <c r="AL676" s="1">
        <f t="shared" si="154"/>
        <v>0.29023171291762306</v>
      </c>
      <c r="AM676" s="1">
        <f t="shared" si="155"/>
        <v>10.062579523215213</v>
      </c>
      <c r="AN676" s="5">
        <f t="shared" si="156"/>
        <v>101.2555066610301</v>
      </c>
      <c r="AO676" s="5"/>
    </row>
    <row r="677" spans="18:41" x14ac:dyDescent="0.2">
      <c r="R677">
        <v>36.052788173149175</v>
      </c>
      <c r="S677">
        <v>242.12863222579969</v>
      </c>
      <c r="T677">
        <v>700</v>
      </c>
      <c r="V677" s="1">
        <f t="shared" si="141"/>
        <v>46.201711122865547</v>
      </c>
      <c r="W677" s="1">
        <f t="shared" si="142"/>
        <v>0.28150174962820007</v>
      </c>
      <c r="X677" s="1">
        <f t="shared" si="144"/>
        <v>10.148922949716372</v>
      </c>
      <c r="Y677" s="5">
        <f t="shared" si="143"/>
        <v>103.00063703927967</v>
      </c>
      <c r="Z677" s="5"/>
      <c r="AA677" s="1">
        <f t="shared" si="145"/>
        <v>35.643873365121813</v>
      </c>
      <c r="AB677" s="1">
        <f t="shared" si="146"/>
        <v>1.1342113294081005E-2</v>
      </c>
      <c r="AC677" s="1">
        <f t="shared" si="147"/>
        <v>0.40891480802736169</v>
      </c>
      <c r="AD677" s="5">
        <f t="shared" si="148"/>
        <v>0.16721132022405405</v>
      </c>
      <c r="AE677" s="5"/>
      <c r="AF677" s="1">
        <f t="shared" si="149"/>
        <v>50.301958235359578</v>
      </c>
      <c r="AG677" s="1">
        <f t="shared" si="150"/>
        <v>0.39523073760000271</v>
      </c>
      <c r="AH677" s="1">
        <f t="shared" si="151"/>
        <v>14.249170062210403</v>
      </c>
      <c r="AI677" s="5">
        <f t="shared" si="152"/>
        <v>203.03884746179324</v>
      </c>
      <c r="AJ677" s="5"/>
      <c r="AK677" s="1">
        <f t="shared" si="153"/>
        <v>53.385845823485525</v>
      </c>
      <c r="AL677" s="1">
        <f t="shared" si="154"/>
        <v>0.48076885391198093</v>
      </c>
      <c r="AM677" s="1">
        <f t="shared" si="155"/>
        <v>17.33305765033635</v>
      </c>
      <c r="AN677" s="5">
        <f t="shared" si="156"/>
        <v>300.43488750988348</v>
      </c>
      <c r="AO677" s="5"/>
    </row>
    <row r="678" spans="18:41" x14ac:dyDescent="0.2">
      <c r="R678">
        <v>39.597088349032994</v>
      </c>
      <c r="S678">
        <v>236.66521607731991</v>
      </c>
      <c r="T678">
        <v>700</v>
      </c>
      <c r="V678" s="1">
        <f t="shared" si="141"/>
        <v>47.794517969423794</v>
      </c>
      <c r="W678" s="1">
        <f t="shared" si="142"/>
        <v>0.20702102003393869</v>
      </c>
      <c r="X678" s="1">
        <f t="shared" si="144"/>
        <v>8.1974296203907997</v>
      </c>
      <c r="Y678" s="5">
        <f t="shared" si="143"/>
        <v>67.197852381260446</v>
      </c>
      <c r="Z678" s="5"/>
      <c r="AA678" s="1">
        <f t="shared" si="145"/>
        <v>36.828715509552509</v>
      </c>
      <c r="AB678" s="1">
        <f t="shared" si="146"/>
        <v>6.9913545538458549E-2</v>
      </c>
      <c r="AC678" s="1">
        <f t="shared" si="147"/>
        <v>2.7683728394804845</v>
      </c>
      <c r="AD678" s="5">
        <f t="shared" si="148"/>
        <v>7.6638881783732407</v>
      </c>
      <c r="AE678" s="5"/>
      <c r="AF678" s="1">
        <f t="shared" si="149"/>
        <v>52.035174645113138</v>
      </c>
      <c r="AG678" s="1">
        <f t="shared" si="150"/>
        <v>0.31411618416089665</v>
      </c>
      <c r="AH678" s="1">
        <f t="shared" si="151"/>
        <v>12.438086296080144</v>
      </c>
      <c r="AI678" s="5">
        <f t="shared" si="152"/>
        <v>154.70599070873666</v>
      </c>
      <c r="AJ678" s="5"/>
      <c r="AK678" s="1">
        <f t="shared" si="153"/>
        <v>55.178402910602244</v>
      </c>
      <c r="AL678" s="1">
        <f t="shared" si="154"/>
        <v>0.39349647186747672</v>
      </c>
      <c r="AM678" s="1">
        <f t="shared" si="155"/>
        <v>15.581314561569251</v>
      </c>
      <c r="AN678" s="5">
        <f t="shared" si="156"/>
        <v>242.77736346656997</v>
      </c>
      <c r="AO678" s="5"/>
    </row>
    <row r="679" spans="18:41" x14ac:dyDescent="0.2">
      <c r="R679">
        <v>36.459744284869053</v>
      </c>
      <c r="S679">
        <v>236.65765052897819</v>
      </c>
      <c r="T679">
        <v>700</v>
      </c>
      <c r="V679" s="1">
        <f t="shared" si="141"/>
        <v>47.796792393885966</v>
      </c>
      <c r="W679" s="1">
        <f t="shared" si="142"/>
        <v>0.31094700007870968</v>
      </c>
      <c r="X679" s="1">
        <f t="shared" si="144"/>
        <v>11.337048109016912</v>
      </c>
      <c r="Y679" s="5">
        <f t="shared" si="143"/>
        <v>128.52865982616393</v>
      </c>
      <c r="Z679" s="5"/>
      <c r="AA679" s="1">
        <f t="shared" si="145"/>
        <v>36.830409514549117</v>
      </c>
      <c r="AB679" s="1">
        <f t="shared" si="146"/>
        <v>1.0166424283833821E-2</v>
      </c>
      <c r="AC679" s="1">
        <f t="shared" si="147"/>
        <v>0.3706652296800641</v>
      </c>
      <c r="AD679" s="5">
        <f t="shared" si="148"/>
        <v>0.13739271249377466</v>
      </c>
      <c r="AE679" s="5"/>
      <c r="AF679" s="1">
        <f t="shared" si="149"/>
        <v>52.03764803229101</v>
      </c>
      <c r="AG679" s="1">
        <f t="shared" si="150"/>
        <v>0.42726311039671366</v>
      </c>
      <c r="AH679" s="1">
        <f t="shared" si="151"/>
        <v>15.577903747421956</v>
      </c>
      <c r="AI679" s="5">
        <f t="shared" si="152"/>
        <v>242.67108516394302</v>
      </c>
      <c r="AJ679" s="5"/>
      <c r="AK679" s="1">
        <f t="shared" si="153"/>
        <v>55.180957619083401</v>
      </c>
      <c r="AL679" s="1">
        <f t="shared" si="154"/>
        <v>0.51347626543787173</v>
      </c>
      <c r="AM679" s="1">
        <f t="shared" si="155"/>
        <v>18.721213334214347</v>
      </c>
      <c r="AN679" s="5">
        <f t="shared" si="156"/>
        <v>350.48382870516508</v>
      </c>
      <c r="AO679" s="5"/>
    </row>
    <row r="680" spans="18:41" x14ac:dyDescent="0.2">
      <c r="R680">
        <v>44.956901911028353</v>
      </c>
      <c r="S680">
        <v>226.67994378606011</v>
      </c>
      <c r="T680">
        <v>700</v>
      </c>
      <c r="V680" s="1">
        <f t="shared" si="141"/>
        <v>50.9765382026957</v>
      </c>
      <c r="W680" s="1">
        <f t="shared" si="142"/>
        <v>0.13389793414992132</v>
      </c>
      <c r="X680" s="1">
        <f t="shared" si="144"/>
        <v>6.0196362916673465</v>
      </c>
      <c r="Y680" s="5">
        <f t="shared" si="143"/>
        <v>36.236021083958605</v>
      </c>
      <c r="Z680" s="5"/>
      <c r="AA680" s="1">
        <f t="shared" si="145"/>
        <v>39.204978613442563</v>
      </c>
      <c r="AB680" s="1">
        <f t="shared" si="146"/>
        <v>0.12794305330400868</v>
      </c>
      <c r="AC680" s="1">
        <f t="shared" si="147"/>
        <v>5.7519232975857904</v>
      </c>
      <c r="AD680" s="5">
        <f t="shared" si="148"/>
        <v>33.084621621310191</v>
      </c>
      <c r="AE680" s="5"/>
      <c r="AF680" s="1">
        <f t="shared" si="149"/>
        <v>55.491223768783186</v>
      </c>
      <c r="AG680" s="1">
        <f t="shared" si="150"/>
        <v>0.23432045826028469</v>
      </c>
      <c r="AH680" s="1">
        <f t="shared" si="151"/>
        <v>10.534321857754833</v>
      </c>
      <c r="AI680" s="5">
        <f t="shared" si="152"/>
        <v>110.97193700277123</v>
      </c>
      <c r="AJ680" s="5"/>
      <c r="AK680" s="1">
        <f t="shared" si="153"/>
        <v>58.738761209692477</v>
      </c>
      <c r="AL680" s="1">
        <f t="shared" si="154"/>
        <v>0.30655714056851641</v>
      </c>
      <c r="AM680" s="1">
        <f t="shared" si="155"/>
        <v>13.781859298664124</v>
      </c>
      <c r="AN680" s="5">
        <f t="shared" si="156"/>
        <v>189.93964572817475</v>
      </c>
      <c r="AO680" s="5"/>
    </row>
    <row r="681" spans="18:41" x14ac:dyDescent="0.2">
      <c r="R681">
        <v>42.878151982094835</v>
      </c>
      <c r="S681">
        <v>207.98284517959439</v>
      </c>
      <c r="T681">
        <v>700</v>
      </c>
      <c r="V681" s="1">
        <f t="shared" si="141"/>
        <v>58.081804616394152</v>
      </c>
      <c r="W681" s="1">
        <f t="shared" si="142"/>
        <v>0.35457807604786923</v>
      </c>
      <c r="X681" s="1">
        <f t="shared" si="144"/>
        <v>15.203652634299317</v>
      </c>
      <c r="Y681" s="5">
        <f t="shared" si="143"/>
        <v>231.15105342443655</v>
      </c>
      <c r="Z681" s="5"/>
      <c r="AA681" s="1">
        <f t="shared" si="145"/>
        <v>44.560826807436506</v>
      </c>
      <c r="AB681" s="1">
        <f t="shared" si="146"/>
        <v>3.9243175080034387E-2</v>
      </c>
      <c r="AC681" s="1">
        <f t="shared" si="147"/>
        <v>1.682674825341671</v>
      </c>
      <c r="AD681" s="5">
        <f t="shared" si="148"/>
        <v>2.8313945678386232</v>
      </c>
      <c r="AE681" s="5"/>
      <c r="AF681" s="1">
        <f t="shared" si="149"/>
        <v>63.176581669400925</v>
      </c>
      <c r="AG681" s="1">
        <f t="shared" si="150"/>
        <v>0.47339796024283787</v>
      </c>
      <c r="AH681" s="1">
        <f t="shared" si="151"/>
        <v>20.29842968730609</v>
      </c>
      <c r="AI681" s="5">
        <f t="shared" si="152"/>
        <v>412.0262477705092</v>
      </c>
      <c r="AJ681" s="5"/>
      <c r="AK681" s="1">
        <f t="shared" si="153"/>
        <v>66.589813723976334</v>
      </c>
      <c r="AL681" s="1">
        <f t="shared" si="154"/>
        <v>0.55300101906871069</v>
      </c>
      <c r="AM681" s="1">
        <f t="shared" si="155"/>
        <v>23.7116617418815</v>
      </c>
      <c r="AN681" s="5">
        <f t="shared" si="156"/>
        <v>562.24290256140682</v>
      </c>
      <c r="AO681" s="5"/>
    </row>
    <row r="682" spans="18:41" x14ac:dyDescent="0.2">
      <c r="R682">
        <v>50.443634037721765</v>
      </c>
      <c r="S682">
        <v>196.01973708738086</v>
      </c>
      <c r="T682">
        <v>700</v>
      </c>
      <c r="V682" s="1">
        <f t="shared" si="141"/>
        <v>63.631034891440073</v>
      </c>
      <c r="W682" s="1">
        <f t="shared" si="142"/>
        <v>0.26142844593347037</v>
      </c>
      <c r="X682" s="1">
        <f t="shared" si="144"/>
        <v>13.187400853718309</v>
      </c>
      <c r="Y682" s="5">
        <f t="shared" si="143"/>
        <v>173.90754127665039</v>
      </c>
      <c r="Z682" s="5"/>
      <c r="AA682" s="1">
        <f t="shared" si="145"/>
        <v>48.796796775302255</v>
      </c>
      <c r="AB682" s="1">
        <f t="shared" si="146"/>
        <v>3.2647078146431807E-2</v>
      </c>
      <c r="AC682" s="1">
        <f t="shared" si="147"/>
        <v>1.6468372624195098</v>
      </c>
      <c r="AD682" s="5">
        <f t="shared" si="148"/>
        <v>2.7120729688933851</v>
      </c>
      <c r="AE682" s="5"/>
      <c r="AF682" s="1">
        <f t="shared" si="149"/>
        <v>69.147998701760855</v>
      </c>
      <c r="AG682" s="1">
        <f t="shared" si="150"/>
        <v>0.37079732697394402</v>
      </c>
      <c r="AH682" s="1">
        <f t="shared" si="151"/>
        <v>18.70436466403909</v>
      </c>
      <c r="AI682" s="5">
        <f t="shared" si="152"/>
        <v>349.85325748535416</v>
      </c>
      <c r="AJ682" s="5"/>
      <c r="AK682" s="1">
        <f t="shared" si="153"/>
        <v>72.628115941519823</v>
      </c>
      <c r="AL682" s="1">
        <f t="shared" si="154"/>
        <v>0.43978754360180505</v>
      </c>
      <c r="AM682" s="1">
        <f t="shared" si="155"/>
        <v>22.184481903798059</v>
      </c>
      <c r="AN682" s="5">
        <f t="shared" si="156"/>
        <v>492.15123733994352</v>
      </c>
      <c r="AO682" s="5"/>
    </row>
    <row r="683" spans="18:41" x14ac:dyDescent="0.2">
      <c r="R683">
        <v>58.335502038930777</v>
      </c>
      <c r="S683">
        <v>193.41079070249398</v>
      </c>
      <c r="T683">
        <v>700</v>
      </c>
      <c r="V683" s="1">
        <f t="shared" si="141"/>
        <v>64.96914104234331</v>
      </c>
      <c r="W683" s="1">
        <f t="shared" si="142"/>
        <v>0.1137152980870124</v>
      </c>
      <c r="X683" s="1">
        <f t="shared" si="144"/>
        <v>6.633639003412533</v>
      </c>
      <c r="Y683" s="5">
        <f t="shared" si="143"/>
        <v>44.005166427596023</v>
      </c>
      <c r="Z683" s="5"/>
      <c r="AA683" s="1">
        <f t="shared" si="145"/>
        <v>49.825651910851406</v>
      </c>
      <c r="AB683" s="1">
        <f t="shared" si="146"/>
        <v>0.14587772163853563</v>
      </c>
      <c r="AC683" s="1">
        <f t="shared" si="147"/>
        <v>8.5098501280793712</v>
      </c>
      <c r="AD683" s="5">
        <f t="shared" si="148"/>
        <v>72.417549202372484</v>
      </c>
      <c r="AE683" s="5"/>
      <c r="AF683" s="1">
        <f t="shared" si="149"/>
        <v>70.583866618246844</v>
      </c>
      <c r="AG683" s="1">
        <f t="shared" si="150"/>
        <v>0.20996415820921538</v>
      </c>
      <c r="AH683" s="1">
        <f t="shared" si="151"/>
        <v>12.248364579316068</v>
      </c>
      <c r="AI683" s="5">
        <f t="shared" si="152"/>
        <v>150.02243486784448</v>
      </c>
      <c r="AJ683" s="5"/>
      <c r="AK683" s="1">
        <f t="shared" si="153"/>
        <v>74.072179169575307</v>
      </c>
      <c r="AL683" s="1">
        <f t="shared" si="154"/>
        <v>0.26976157880911872</v>
      </c>
      <c r="AM683" s="1">
        <f t="shared" si="155"/>
        <v>15.73667713064453</v>
      </c>
      <c r="AN683" s="5">
        <f t="shared" si="156"/>
        <v>247.64300711415055</v>
      </c>
      <c r="AO683" s="5"/>
    </row>
    <row r="684" spans="18:41" x14ac:dyDescent="0.2">
      <c r="R684">
        <v>46.665095948315887</v>
      </c>
      <c r="S684">
        <v>192.8201407520823</v>
      </c>
      <c r="T684">
        <v>700</v>
      </c>
      <c r="V684" s="1">
        <f t="shared" si="141"/>
        <v>65.279105739982271</v>
      </c>
      <c r="W684" s="1">
        <f t="shared" si="142"/>
        <v>0.39888506416621117</v>
      </c>
      <c r="X684" s="1">
        <f t="shared" si="144"/>
        <v>18.614009791666383</v>
      </c>
      <c r="Y684" s="5">
        <f t="shared" si="143"/>
        <v>346.48136052425201</v>
      </c>
      <c r="Z684" s="5"/>
      <c r="AA684" s="1">
        <f t="shared" si="145"/>
        <v>50.064401945801656</v>
      </c>
      <c r="AB684" s="1">
        <f t="shared" si="146"/>
        <v>7.2844723200626946E-2</v>
      </c>
      <c r="AC684" s="1">
        <f t="shared" si="147"/>
        <v>3.3993059974857687</v>
      </c>
      <c r="AD684" s="5">
        <f t="shared" si="148"/>
        <v>11.555281264542717</v>
      </c>
      <c r="AE684" s="5"/>
      <c r="AF684" s="1">
        <f t="shared" si="149"/>
        <v>70.916254349149384</v>
      </c>
      <c r="AG684" s="1">
        <f t="shared" si="150"/>
        <v>0.51968517171148565</v>
      </c>
      <c r="AH684" s="1">
        <f t="shared" si="151"/>
        <v>24.251158400833496</v>
      </c>
      <c r="AI684" s="5">
        <f t="shared" si="152"/>
        <v>588.11868378231702</v>
      </c>
      <c r="AJ684" s="5"/>
      <c r="AK684" s="1">
        <f t="shared" si="153"/>
        <v>74.406033893755875</v>
      </c>
      <c r="AL684" s="1">
        <f t="shared" si="154"/>
        <v>0.59446867903506673</v>
      </c>
      <c r="AM684" s="1">
        <f t="shared" si="155"/>
        <v>27.740937945439988</v>
      </c>
      <c r="AN684" s="5">
        <f t="shared" si="156"/>
        <v>769.55963809275215</v>
      </c>
      <c r="AO684" s="5"/>
    </row>
    <row r="685" spans="18:41" x14ac:dyDescent="0.2">
      <c r="R685">
        <v>52.895011453033668</v>
      </c>
      <c r="S685">
        <v>188.66474943357065</v>
      </c>
      <c r="T685">
        <v>700</v>
      </c>
      <c r="V685" s="1">
        <f t="shared" si="141"/>
        <v>67.536937641477053</v>
      </c>
      <c r="W685" s="1">
        <f t="shared" si="142"/>
        <v>0.27681109779972707</v>
      </c>
      <c r="X685" s="1">
        <f t="shared" si="144"/>
        <v>14.641926188443385</v>
      </c>
      <c r="Y685" s="5">
        <f t="shared" si="143"/>
        <v>214.38600250782423</v>
      </c>
      <c r="Z685" s="5"/>
      <c r="AA685" s="1">
        <f t="shared" si="145"/>
        <v>51.808333224926336</v>
      </c>
      <c r="AB685" s="1">
        <f t="shared" si="146"/>
        <v>2.0544058848956114E-2</v>
      </c>
      <c r="AC685" s="1">
        <f t="shared" si="147"/>
        <v>1.0866782281073313</v>
      </c>
      <c r="AD685" s="5">
        <f t="shared" si="148"/>
        <v>1.1808695714424891</v>
      </c>
      <c r="AE685" s="5"/>
      <c r="AF685" s="1">
        <f t="shared" si="149"/>
        <v>73.3348986618509</v>
      </c>
      <c r="AG685" s="1">
        <f t="shared" si="150"/>
        <v>0.38642372214941551</v>
      </c>
      <c r="AH685" s="1">
        <f t="shared" si="151"/>
        <v>20.439887208817233</v>
      </c>
      <c r="AI685" s="5">
        <f t="shared" si="152"/>
        <v>417.7889891091703</v>
      </c>
      <c r="AJ685" s="5"/>
      <c r="AK685" s="1">
        <f t="shared" si="153"/>
        <v>76.830520694905161</v>
      </c>
      <c r="AL685" s="1">
        <f t="shared" si="154"/>
        <v>0.45250976574840557</v>
      </c>
      <c r="AM685" s="1">
        <f t="shared" si="155"/>
        <v>23.935509241871493</v>
      </c>
      <c r="AN685" s="5">
        <f t="shared" si="156"/>
        <v>572.90860266771563</v>
      </c>
      <c r="AO685" s="5"/>
    </row>
    <row r="686" spans="18:41" x14ac:dyDescent="0.2">
      <c r="R686">
        <v>65.501799152272142</v>
      </c>
      <c r="S686">
        <v>174.17083891955366</v>
      </c>
      <c r="T686">
        <v>700</v>
      </c>
      <c r="V686" s="1">
        <f t="shared" si="141"/>
        <v>76.629688701049901</v>
      </c>
      <c r="W686" s="1">
        <f t="shared" si="142"/>
        <v>0.16988677704727981</v>
      </c>
      <c r="X686" s="1">
        <f t="shared" si="144"/>
        <v>11.127889548777759</v>
      </c>
      <c r="Y686" s="5">
        <f t="shared" si="143"/>
        <v>123.82992580979727</v>
      </c>
      <c r="Z686" s="5"/>
      <c r="AA686" s="1">
        <f t="shared" si="145"/>
        <v>58.919896020382431</v>
      </c>
      <c r="AB686" s="1">
        <f t="shared" si="146"/>
        <v>0.10048431061548019</v>
      </c>
      <c r="AC686" s="1">
        <f t="shared" si="147"/>
        <v>6.5819031318897103</v>
      </c>
      <c r="AD686" s="5">
        <f t="shared" si="148"/>
        <v>43.321448837579581</v>
      </c>
      <c r="AE686" s="5"/>
      <c r="AF686" s="1">
        <f t="shared" si="149"/>
        <v>83.031061804168431</v>
      </c>
      <c r="AG686" s="1">
        <f t="shared" si="150"/>
        <v>0.26761497972209869</v>
      </c>
      <c r="AH686" s="1">
        <f t="shared" si="151"/>
        <v>17.529262651896289</v>
      </c>
      <c r="AI686" s="5">
        <f t="shared" si="152"/>
        <v>307.27504911916611</v>
      </c>
      <c r="AJ686" s="5"/>
      <c r="AK686" s="1">
        <f t="shared" si="153"/>
        <v>86.466863194198908</v>
      </c>
      <c r="AL686" s="1">
        <f t="shared" si="154"/>
        <v>0.32006852198348396</v>
      </c>
      <c r="AM686" s="1">
        <f t="shared" si="155"/>
        <v>20.965064041926766</v>
      </c>
      <c r="AN686" s="5">
        <f t="shared" si="156"/>
        <v>439.53391028209069</v>
      </c>
      <c r="AO686" s="5"/>
    </row>
    <row r="687" spans="18:41" x14ac:dyDescent="0.2">
      <c r="R687">
        <v>58.507290296026412</v>
      </c>
      <c r="S687">
        <v>172.10647780592578</v>
      </c>
      <c r="T687">
        <v>700</v>
      </c>
      <c r="V687" s="1">
        <f t="shared" ref="V687:V750" si="157">(8.314*T687/S687)*(1+(V$11+$V$12/$T687+$V$13/($T687^2))/S687+(V$14+$V$15/$T687+$V$16/($T687^2))/(S687^2) + (W$11+$W$12/$T687+$W$13/($T687^2))/(S687^3)  )</f>
        <v>78.104147444144573</v>
      </c>
      <c r="W687" s="1">
        <f t="shared" ref="W687:W750" si="158">(ABS(V687-$R687)/$R687)</f>
        <v>0.33494726980116363</v>
      </c>
      <c r="X687" s="1">
        <f t="shared" si="144"/>
        <v>19.596857148118161</v>
      </c>
      <c r="Y687" s="5">
        <f t="shared" ref="Y687:Y750" si="159">(V687-R687)^2</f>
        <v>384.03681008374986</v>
      </c>
      <c r="Z687" s="5"/>
      <c r="AA687" s="1">
        <f t="shared" si="145"/>
        <v>60.08672514582932</v>
      </c>
      <c r="AB687" s="1">
        <f t="shared" si="146"/>
        <v>2.6995522127439511E-2</v>
      </c>
      <c r="AC687" s="1">
        <f t="shared" si="147"/>
        <v>1.579434849802908</v>
      </c>
      <c r="AD687" s="5">
        <f t="shared" si="148"/>
        <v>2.4946144447719347</v>
      </c>
      <c r="AE687" s="5"/>
      <c r="AF687" s="1">
        <f t="shared" si="149"/>
        <v>84.596823662717213</v>
      </c>
      <c r="AG687" s="1">
        <f t="shared" si="150"/>
        <v>0.44591935867627597</v>
      </c>
      <c r="AH687" s="1">
        <f t="shared" si="151"/>
        <v>26.089533366690802</v>
      </c>
      <c r="AI687" s="5">
        <f t="shared" si="152"/>
        <v>680.66375129167272</v>
      </c>
      <c r="AJ687" s="5"/>
      <c r="AK687" s="1">
        <f t="shared" si="153"/>
        <v>88.010824803867266</v>
      </c>
      <c r="AL687" s="1">
        <f t="shared" si="154"/>
        <v>0.50427108072452675</v>
      </c>
      <c r="AM687" s="1">
        <f t="shared" si="155"/>
        <v>29.503534507840854</v>
      </c>
      <c r="AN687" s="5">
        <f t="shared" si="156"/>
        <v>870.45854845535609</v>
      </c>
      <c r="AO687" s="5"/>
    </row>
    <row r="688" spans="18:41" x14ac:dyDescent="0.2">
      <c r="R688">
        <v>76.12754173934438</v>
      </c>
      <c r="S688">
        <v>171.47753840538834</v>
      </c>
      <c r="T688">
        <v>700</v>
      </c>
      <c r="V688" s="1">
        <f t="shared" si="157"/>
        <v>78.563472301383754</v>
      </c>
      <c r="W688" s="1">
        <f t="shared" si="158"/>
        <v>3.1998019460287283E-2</v>
      </c>
      <c r="X688" s="1">
        <f t="shared" si="144"/>
        <v>2.4359305620393741</v>
      </c>
      <c r="Y688" s="5">
        <f t="shared" si="159"/>
        <v>5.9337577030774611</v>
      </c>
      <c r="Z688" s="5"/>
      <c r="AA688" s="1">
        <f t="shared" si="145"/>
        <v>60.451004734124346</v>
      </c>
      <c r="AB688" s="1">
        <f t="shared" si="146"/>
        <v>0.20592464497140142</v>
      </c>
      <c r="AC688" s="1">
        <f t="shared" si="147"/>
        <v>15.676537005220034</v>
      </c>
      <c r="AD688" s="5">
        <f t="shared" si="148"/>
        <v>245.75381247603312</v>
      </c>
      <c r="AE688" s="5"/>
      <c r="AF688" s="1">
        <f t="shared" si="149"/>
        <v>85.084225459364845</v>
      </c>
      <c r="AG688" s="1">
        <f t="shared" si="150"/>
        <v>0.11765365747245</v>
      </c>
      <c r="AH688" s="1">
        <f t="shared" si="151"/>
        <v>8.9566837200204645</v>
      </c>
      <c r="AI688" s="5">
        <f t="shared" si="152"/>
        <v>80.222183260479625</v>
      </c>
      <c r="AJ688" s="5"/>
      <c r="AK688" s="1">
        <f t="shared" si="153"/>
        <v>88.49076940444543</v>
      </c>
      <c r="AL688" s="1">
        <f t="shared" si="154"/>
        <v>0.16240150913360524</v>
      </c>
      <c r="AM688" s="1">
        <f t="shared" si="155"/>
        <v>12.36322766510105</v>
      </c>
      <c r="AN688" s="5">
        <f t="shared" si="156"/>
        <v>152.84939829911997</v>
      </c>
      <c r="AO688" s="5"/>
    </row>
    <row r="689" spans="18:41" x14ac:dyDescent="0.2">
      <c r="R689">
        <v>64.810397354432496</v>
      </c>
      <c r="S689">
        <v>167.47509787303076</v>
      </c>
      <c r="T689">
        <v>700</v>
      </c>
      <c r="V689" s="1">
        <f t="shared" si="157"/>
        <v>81.603215796947936</v>
      </c>
      <c r="W689" s="1">
        <f t="shared" si="158"/>
        <v>0.25910685828200603</v>
      </c>
      <c r="X689" s="1">
        <f t="shared" si="144"/>
        <v>16.79281844251544</v>
      </c>
      <c r="Y689" s="5">
        <f t="shared" si="159"/>
        <v>281.99875124328668</v>
      </c>
      <c r="Z689" s="5"/>
      <c r="AA689" s="1">
        <f t="shared" si="145"/>
        <v>62.87122503019657</v>
      </c>
      <c r="AB689" s="1">
        <f t="shared" si="146"/>
        <v>2.9920697965035742E-2</v>
      </c>
      <c r="AC689" s="1">
        <f t="shared" si="147"/>
        <v>1.9391723242359262</v>
      </c>
      <c r="AD689" s="5">
        <f t="shared" si="148"/>
        <v>3.7603893030825644</v>
      </c>
      <c r="AE689" s="5"/>
      <c r="AF689" s="1">
        <f t="shared" si="149"/>
        <v>88.305439097234512</v>
      </c>
      <c r="AG689" s="1">
        <f t="shared" si="150"/>
        <v>0.36251963730932363</v>
      </c>
      <c r="AH689" s="1">
        <f t="shared" si="151"/>
        <v>23.495041742802016</v>
      </c>
      <c r="AI689" s="5">
        <f t="shared" si="152"/>
        <v>552.01698649600917</v>
      </c>
      <c r="AJ689" s="5"/>
      <c r="AK689" s="1">
        <f t="shared" si="153"/>
        <v>91.654786370905896</v>
      </c>
      <c r="AL689" s="1">
        <f t="shared" si="154"/>
        <v>0.41419880315912716</v>
      </c>
      <c r="AM689" s="1">
        <f t="shared" si="155"/>
        <v>26.8443890164734</v>
      </c>
      <c r="AN689" s="5">
        <f t="shared" si="156"/>
        <v>720.62122166775771</v>
      </c>
      <c r="AO689" s="5"/>
    </row>
    <row r="690" spans="18:41" x14ac:dyDescent="0.2">
      <c r="R690">
        <v>70.069498974382668</v>
      </c>
      <c r="S690">
        <v>157.98359569897087</v>
      </c>
      <c r="T690">
        <v>700</v>
      </c>
      <c r="V690" s="1">
        <f t="shared" si="157"/>
        <v>89.719003659526464</v>
      </c>
      <c r="W690" s="1">
        <f t="shared" si="158"/>
        <v>0.28042878817112182</v>
      </c>
      <c r="X690" s="1">
        <f t="shared" si="144"/>
        <v>19.649504685143796</v>
      </c>
      <c r="Y690" s="5">
        <f t="shared" si="159"/>
        <v>386.10303437148798</v>
      </c>
      <c r="Z690" s="5"/>
      <c r="AA690" s="1">
        <f t="shared" si="145"/>
        <v>69.41406792169191</v>
      </c>
      <c r="AB690" s="1">
        <f t="shared" si="146"/>
        <v>9.3540136904701338E-3</v>
      </c>
      <c r="AC690" s="1">
        <f t="shared" si="147"/>
        <v>0.65543105269075852</v>
      </c>
      <c r="AD690" s="5">
        <f t="shared" si="148"/>
        <v>0.42958986483131589</v>
      </c>
      <c r="AE690" s="5"/>
      <c r="AF690" s="1">
        <f t="shared" si="149"/>
        <v>96.86969515658889</v>
      </c>
      <c r="AG690" s="1">
        <f t="shared" si="150"/>
        <v>0.38248020286265133</v>
      </c>
      <c r="AH690" s="1">
        <f t="shared" si="151"/>
        <v>26.800196182206221</v>
      </c>
      <c r="AI690" s="5">
        <f t="shared" si="152"/>
        <v>718.2505154047409</v>
      </c>
      <c r="AJ690" s="5"/>
      <c r="AK690" s="1">
        <f t="shared" si="153"/>
        <v>100.00208252740831</v>
      </c>
      <c r="AL690" s="1">
        <f t="shared" si="154"/>
        <v>0.42718420983670735</v>
      </c>
      <c r="AM690" s="1">
        <f t="shared" si="155"/>
        <v>29.932583553025637</v>
      </c>
      <c r="AN690" s="5">
        <f t="shared" si="156"/>
        <v>895.95955815886089</v>
      </c>
      <c r="AO690" s="5"/>
    </row>
    <row r="691" spans="18:41" x14ac:dyDescent="0.2">
      <c r="R691">
        <v>94.809382487202882</v>
      </c>
      <c r="S691">
        <v>156.7159656155462</v>
      </c>
      <c r="T691">
        <v>700</v>
      </c>
      <c r="V691" s="1">
        <f t="shared" si="157"/>
        <v>90.912255314499447</v>
      </c>
      <c r="W691" s="1">
        <f t="shared" si="158"/>
        <v>4.1104868215226048E-2</v>
      </c>
      <c r="X691" s="1">
        <f t="shared" si="144"/>
        <v>3.8971271727034349</v>
      </c>
      <c r="Y691" s="5">
        <f t="shared" si="159"/>
        <v>15.187600200223468</v>
      </c>
      <c r="Z691" s="5"/>
      <c r="AA691" s="1">
        <f t="shared" si="145"/>
        <v>70.386036634555765</v>
      </c>
      <c r="AB691" s="1">
        <f t="shared" si="146"/>
        <v>0.25760473501600661</v>
      </c>
      <c r="AC691" s="1">
        <f t="shared" si="147"/>
        <v>24.423345852647117</v>
      </c>
      <c r="AD691" s="5">
        <f t="shared" si="148"/>
        <v>596.49982263801508</v>
      </c>
      <c r="AE691" s="5"/>
      <c r="AF691" s="1">
        <f t="shared" si="149"/>
        <v>98.124584277283006</v>
      </c>
      <c r="AG691" s="1">
        <f t="shared" si="150"/>
        <v>3.4967022283133226E-2</v>
      </c>
      <c r="AH691" s="1">
        <f t="shared" si="151"/>
        <v>3.3152017900801241</v>
      </c>
      <c r="AI691" s="5">
        <f t="shared" si="152"/>
        <v>10.990562908950459</v>
      </c>
      <c r="AJ691" s="5"/>
      <c r="AK691" s="1">
        <f t="shared" si="153"/>
        <v>101.21751611578114</v>
      </c>
      <c r="AL691" s="1">
        <f t="shared" si="154"/>
        <v>6.7589656851137159E-2</v>
      </c>
      <c r="AM691" s="1">
        <f t="shared" si="155"/>
        <v>6.4081336285782555</v>
      </c>
      <c r="AN691" s="5">
        <f t="shared" si="156"/>
        <v>41.064176601715516</v>
      </c>
      <c r="AO691" s="5"/>
    </row>
    <row r="692" spans="18:41" x14ac:dyDescent="0.2">
      <c r="R692">
        <v>82.181474587888772</v>
      </c>
      <c r="S692">
        <v>154.00218364291271</v>
      </c>
      <c r="T692">
        <v>700</v>
      </c>
      <c r="V692" s="1">
        <f t="shared" si="157"/>
        <v>93.564083610169831</v>
      </c>
      <c r="W692" s="1">
        <f t="shared" si="158"/>
        <v>0.13850577735871553</v>
      </c>
      <c r="X692" s="1">
        <f t="shared" si="144"/>
        <v>11.382609022281059</v>
      </c>
      <c r="Y692" s="5">
        <f t="shared" si="159"/>
        <v>129.56378815411418</v>
      </c>
      <c r="Z692" s="5"/>
      <c r="AA692" s="1">
        <f t="shared" si="145"/>
        <v>72.555261818219805</v>
      </c>
      <c r="AB692" s="1">
        <f t="shared" si="146"/>
        <v>0.11713360970877006</v>
      </c>
      <c r="AC692" s="1">
        <f t="shared" si="147"/>
        <v>9.6262127696689674</v>
      </c>
      <c r="AD692" s="5">
        <f t="shared" si="148"/>
        <v>92.663972286937891</v>
      </c>
      <c r="AE692" s="5"/>
      <c r="AF692" s="1">
        <f t="shared" si="149"/>
        <v>100.90955711482242</v>
      </c>
      <c r="AG692" s="1">
        <f t="shared" si="150"/>
        <v>0.22788691272392475</v>
      </c>
      <c r="AH692" s="1">
        <f t="shared" si="151"/>
        <v>18.728082526933648</v>
      </c>
      <c r="AI692" s="5">
        <f t="shared" si="152"/>
        <v>350.7410751356374</v>
      </c>
      <c r="AJ692" s="5"/>
      <c r="AK692" s="1">
        <f t="shared" si="153"/>
        <v>103.90815413684749</v>
      </c>
      <c r="AL692" s="1">
        <f t="shared" si="154"/>
        <v>0.26437441841863241</v>
      </c>
      <c r="AM692" s="1">
        <f t="shared" si="155"/>
        <v>21.726679548958714</v>
      </c>
      <c r="AN692" s="5">
        <f t="shared" si="156"/>
        <v>472.04860422314084</v>
      </c>
      <c r="AO692" s="5"/>
    </row>
    <row r="693" spans="18:41" x14ac:dyDescent="0.2">
      <c r="R693">
        <v>75.266025347042387</v>
      </c>
      <c r="S693">
        <v>152.47634345956351</v>
      </c>
      <c r="T693">
        <v>700</v>
      </c>
      <c r="V693" s="1">
        <f t="shared" si="157"/>
        <v>95.11628911718482</v>
      </c>
      <c r="W693" s="1">
        <f t="shared" si="158"/>
        <v>0.26373471534620446</v>
      </c>
      <c r="X693" s="1">
        <f t="shared" si="144"/>
        <v>19.850263770142433</v>
      </c>
      <c r="Y693" s="5">
        <f t="shared" si="159"/>
        <v>394.03297174422931</v>
      </c>
      <c r="Z693" s="5"/>
      <c r="AA693" s="1">
        <f t="shared" si="145"/>
        <v>73.830843212457651</v>
      </c>
      <c r="AB693" s="1">
        <f t="shared" si="146"/>
        <v>1.9068127059550272E-2</v>
      </c>
      <c r="AC693" s="1">
        <f t="shared" si="147"/>
        <v>1.4351821345847355</v>
      </c>
      <c r="AD693" s="5">
        <f t="shared" si="148"/>
        <v>2.0597477594311981</v>
      </c>
      <c r="AE693" s="5"/>
      <c r="AF693" s="1">
        <f t="shared" si="149"/>
        <v>102.53727466266372</v>
      </c>
      <c r="AG693" s="1">
        <f t="shared" si="150"/>
        <v>0.36233146615457579</v>
      </c>
      <c r="AH693" s="1">
        <f t="shared" si="151"/>
        <v>27.271249315621333</v>
      </c>
      <c r="AI693" s="5">
        <f t="shared" si="152"/>
        <v>743.72103923477698</v>
      </c>
      <c r="AJ693" s="5"/>
      <c r="AK693" s="1">
        <f t="shared" si="153"/>
        <v>105.47647896703118</v>
      </c>
      <c r="AL693" s="1">
        <f t="shared" si="154"/>
        <v>0.40138234323776378</v>
      </c>
      <c r="AM693" s="1">
        <f t="shared" si="155"/>
        <v>30.210453619988797</v>
      </c>
      <c r="AN693" s="5">
        <f t="shared" si="156"/>
        <v>912.67150792549421</v>
      </c>
      <c r="AO693" s="5"/>
    </row>
    <row r="694" spans="18:41" x14ac:dyDescent="0.2">
      <c r="R694">
        <v>91.900164975947689</v>
      </c>
      <c r="S694">
        <v>143.80426894075936</v>
      </c>
      <c r="T694">
        <v>700</v>
      </c>
      <c r="V694" s="1">
        <f t="shared" si="157"/>
        <v>104.88267783470468</v>
      </c>
      <c r="W694" s="1">
        <f t="shared" si="158"/>
        <v>0.14126756858548406</v>
      </c>
      <c r="X694" s="1">
        <f t="shared" si="144"/>
        <v>12.982512858756991</v>
      </c>
      <c r="Y694" s="5">
        <f t="shared" si="159"/>
        <v>168.54564012779062</v>
      </c>
      <c r="Z694" s="5"/>
      <c r="AA694" s="1">
        <f t="shared" si="145"/>
        <v>81.955473770148572</v>
      </c>
      <c r="AB694" s="1">
        <f t="shared" si="146"/>
        <v>0.10821189720825707</v>
      </c>
      <c r="AC694" s="1">
        <f t="shared" si="147"/>
        <v>9.944691205799117</v>
      </c>
      <c r="AD694" s="5">
        <f t="shared" si="148"/>
        <v>98.896883178698303</v>
      </c>
      <c r="AE694" s="5"/>
      <c r="AF694" s="1">
        <f t="shared" si="149"/>
        <v>112.73920388246405</v>
      </c>
      <c r="AG694" s="1">
        <f t="shared" si="150"/>
        <v>0.2267573612296605</v>
      </c>
      <c r="AH694" s="1">
        <f t="shared" si="151"/>
        <v>20.839038906516365</v>
      </c>
      <c r="AI694" s="5">
        <f t="shared" si="152"/>
        <v>434.26554254730274</v>
      </c>
      <c r="AJ694" s="5"/>
      <c r="AK694" s="1">
        <f t="shared" si="153"/>
        <v>115.23744377208575</v>
      </c>
      <c r="AL694" s="1">
        <f t="shared" si="154"/>
        <v>0.25394164202257907</v>
      </c>
      <c r="AM694" s="1">
        <f t="shared" si="155"/>
        <v>23.337278796138065</v>
      </c>
      <c r="AN694" s="5">
        <f t="shared" si="156"/>
        <v>544.62858160867529</v>
      </c>
      <c r="AO694" s="5"/>
    </row>
    <row r="695" spans="18:41" x14ac:dyDescent="0.2">
      <c r="R695">
        <v>83.854334393745319</v>
      </c>
      <c r="S695">
        <v>141.66405653136579</v>
      </c>
      <c r="T695">
        <v>700</v>
      </c>
      <c r="V695" s="1">
        <f t="shared" si="157"/>
        <v>107.57106071274683</v>
      </c>
      <c r="W695" s="1">
        <f t="shared" si="158"/>
        <v>0.2828324437904135</v>
      </c>
      <c r="X695" s="1">
        <f t="shared" si="144"/>
        <v>23.716726319001509</v>
      </c>
      <c r="Y695" s="5">
        <f t="shared" si="159"/>
        <v>562.48310729041884</v>
      </c>
      <c r="Z695" s="5"/>
      <c r="AA695" s="1">
        <f t="shared" si="145"/>
        <v>84.221610935350441</v>
      </c>
      <c r="AB695" s="1">
        <f t="shared" si="146"/>
        <v>4.3799350893484303E-3</v>
      </c>
      <c r="AC695" s="1">
        <f t="shared" si="147"/>
        <v>0.36727654160512202</v>
      </c>
      <c r="AD695" s="5">
        <f t="shared" si="148"/>
        <v>0.13489205801341891</v>
      </c>
      <c r="AE695" s="5"/>
      <c r="AF695" s="1">
        <f t="shared" si="149"/>
        <v>115.53593145181691</v>
      </c>
      <c r="AG695" s="1">
        <f t="shared" si="150"/>
        <v>0.37781704770689484</v>
      </c>
      <c r="AH695" s="1">
        <f t="shared" si="151"/>
        <v>31.681597058071588</v>
      </c>
      <c r="AI695" s="5">
        <f t="shared" si="152"/>
        <v>1003.7235921500103</v>
      </c>
      <c r="AJ695" s="5"/>
      <c r="AK695" s="1">
        <f t="shared" si="153"/>
        <v>117.89343176549015</v>
      </c>
      <c r="AL695" s="1">
        <f t="shared" si="154"/>
        <v>0.40593128092712882</v>
      </c>
      <c r="AM695" s="1">
        <f t="shared" si="155"/>
        <v>34.03909737174483</v>
      </c>
      <c r="AN695" s="5">
        <f t="shared" si="156"/>
        <v>1158.6601498831258</v>
      </c>
      <c r="AO695" s="5"/>
    </row>
    <row r="696" spans="18:41" x14ac:dyDescent="0.2">
      <c r="R696">
        <v>91.024492940096181</v>
      </c>
      <c r="S696">
        <v>139.41148184886262</v>
      </c>
      <c r="T696">
        <v>700</v>
      </c>
      <c r="V696" s="1">
        <f t="shared" si="157"/>
        <v>110.53558761276014</v>
      </c>
      <c r="W696" s="1">
        <f t="shared" si="158"/>
        <v>0.21434994079565309</v>
      </c>
      <c r="X696" s="1">
        <f t="shared" si="144"/>
        <v>19.511094672663958</v>
      </c>
      <c r="Y696" s="5">
        <f t="shared" si="159"/>
        <v>380.68281532565589</v>
      </c>
      <c r="Z696" s="5"/>
      <c r="AA696" s="1">
        <f t="shared" si="145"/>
        <v>86.735213311268893</v>
      </c>
      <c r="AB696" s="1">
        <f t="shared" si="146"/>
        <v>4.7122257870198636E-2</v>
      </c>
      <c r="AC696" s="1">
        <f t="shared" si="147"/>
        <v>4.2892796288272876</v>
      </c>
      <c r="AD696" s="5">
        <f t="shared" si="148"/>
        <v>18.397919734272755</v>
      </c>
      <c r="AE696" s="5"/>
      <c r="AF696" s="1">
        <f t="shared" si="149"/>
        <v>118.61439551018036</v>
      </c>
      <c r="AG696" s="1">
        <f t="shared" si="150"/>
        <v>0.30310416107718691</v>
      </c>
      <c r="AH696" s="1">
        <f t="shared" si="151"/>
        <v>27.589902570084178</v>
      </c>
      <c r="AI696" s="5">
        <f t="shared" si="152"/>
        <v>761.2027238267375</v>
      </c>
      <c r="AJ696" s="5"/>
      <c r="AK696" s="1">
        <f t="shared" si="153"/>
        <v>120.80755598749529</v>
      </c>
      <c r="AL696" s="1">
        <f t="shared" si="154"/>
        <v>0.32719834063782743</v>
      </c>
      <c r="AM696" s="1">
        <f t="shared" si="155"/>
        <v>29.783063047399111</v>
      </c>
      <c r="AN696" s="5">
        <f t="shared" si="156"/>
        <v>887.03084448535037</v>
      </c>
      <c r="AO696" s="5"/>
    </row>
    <row r="697" spans="18:41" x14ac:dyDescent="0.2">
      <c r="R697">
        <v>95.167953228992459</v>
      </c>
      <c r="S697">
        <v>138.2140862350717</v>
      </c>
      <c r="T697">
        <v>700</v>
      </c>
      <c r="V697" s="1">
        <f t="shared" si="157"/>
        <v>112.17108439021956</v>
      </c>
      <c r="W697" s="1">
        <f t="shared" si="158"/>
        <v>0.178664461978228</v>
      </c>
      <c r="X697" s="1">
        <f t="shared" si="144"/>
        <v>17.003131161227103</v>
      </c>
      <c r="Y697" s="5">
        <f t="shared" si="159"/>
        <v>289.1064692858921</v>
      </c>
      <c r="Z697" s="5"/>
      <c r="AA697" s="1">
        <f t="shared" si="145"/>
        <v>88.128496001474616</v>
      </c>
      <c r="AB697" s="1">
        <f t="shared" si="146"/>
        <v>7.3968778235458638E-2</v>
      </c>
      <c r="AC697" s="1">
        <f t="shared" si="147"/>
        <v>7.0394572275178433</v>
      </c>
      <c r="AD697" s="5">
        <f t="shared" si="148"/>
        <v>49.553958058053205</v>
      </c>
      <c r="AE697" s="5"/>
      <c r="AF697" s="1">
        <f t="shared" si="149"/>
        <v>120.31031557611099</v>
      </c>
      <c r="AG697" s="1">
        <f t="shared" si="150"/>
        <v>0.26418937776901813</v>
      </c>
      <c r="AH697" s="1">
        <f t="shared" si="151"/>
        <v>25.142362347118535</v>
      </c>
      <c r="AI697" s="5">
        <f t="shared" si="152"/>
        <v>632.1383843938039</v>
      </c>
      <c r="AJ697" s="5"/>
      <c r="AK697" s="1">
        <f t="shared" si="153"/>
        <v>122.40881794695694</v>
      </c>
      <c r="AL697" s="1">
        <f t="shared" si="154"/>
        <v>0.28623989267077865</v>
      </c>
      <c r="AM697" s="1">
        <f t="shared" si="155"/>
        <v>27.240864717964484</v>
      </c>
      <c r="AN697" s="5">
        <f t="shared" si="156"/>
        <v>742.06471058244222</v>
      </c>
      <c r="AO697" s="5"/>
    </row>
    <row r="698" spans="18:41" x14ac:dyDescent="0.2">
      <c r="R698">
        <v>113.12132161221179</v>
      </c>
      <c r="S698">
        <v>136.45254110899708</v>
      </c>
      <c r="T698">
        <v>700</v>
      </c>
      <c r="V698" s="1">
        <f t="shared" si="157"/>
        <v>114.65656887090468</v>
      </c>
      <c r="W698" s="1">
        <f t="shared" si="158"/>
        <v>1.3571687784517155E-2</v>
      </c>
      <c r="X698" s="1">
        <f t="shared" si="144"/>
        <v>1.5352472586928911</v>
      </c>
      <c r="Y698" s="5">
        <f t="shared" si="159"/>
        <v>2.356984145324037</v>
      </c>
      <c r="Z698" s="5"/>
      <c r="AA698" s="1">
        <f t="shared" si="145"/>
        <v>90.254753278170867</v>
      </c>
      <c r="AB698" s="1">
        <f t="shared" si="146"/>
        <v>0.20214198356371046</v>
      </c>
      <c r="AC698" s="1">
        <f t="shared" si="147"/>
        <v>22.86656833404092</v>
      </c>
      <c r="AD698" s="5">
        <f t="shared" si="148"/>
        <v>522.87994737536292</v>
      </c>
      <c r="AE698" s="5"/>
      <c r="AF698" s="1">
        <f t="shared" si="149"/>
        <v>122.88437830950792</v>
      </c>
      <c r="AG698" s="1">
        <f t="shared" si="150"/>
        <v>8.6306069962341955E-2</v>
      </c>
      <c r="AH698" s="1">
        <f t="shared" si="151"/>
        <v>9.7630566972961361</v>
      </c>
      <c r="AI698" s="5">
        <f t="shared" si="152"/>
        <v>95.317276074618931</v>
      </c>
      <c r="AJ698" s="5"/>
      <c r="AK698" s="1">
        <f t="shared" si="153"/>
        <v>124.83373473679279</v>
      </c>
      <c r="AL698" s="1">
        <f t="shared" si="154"/>
        <v>0.10353851031489907</v>
      </c>
      <c r="AM698" s="1">
        <f t="shared" si="155"/>
        <v>11.712413124581005</v>
      </c>
      <c r="AN698" s="5">
        <f t="shared" si="156"/>
        <v>137.18062120085739</v>
      </c>
      <c r="AO698" s="5"/>
    </row>
    <row r="699" spans="18:41" x14ac:dyDescent="0.2">
      <c r="R699">
        <v>114.42531960200223</v>
      </c>
      <c r="S699">
        <v>129.9961322010362</v>
      </c>
      <c r="T699">
        <v>700</v>
      </c>
      <c r="V699" s="1">
        <f t="shared" si="157"/>
        <v>124.66130693095307</v>
      </c>
      <c r="W699" s="1">
        <f t="shared" si="158"/>
        <v>8.9455614933425368E-2</v>
      </c>
      <c r="X699" s="1">
        <f t="shared" si="144"/>
        <v>10.235987328950841</v>
      </c>
      <c r="Y699" s="5">
        <f t="shared" si="159"/>
        <v>104.77543659844218</v>
      </c>
      <c r="Z699" s="5"/>
      <c r="AA699" s="1">
        <f t="shared" si="145"/>
        <v>98.920177782063718</v>
      </c>
      <c r="AB699" s="1">
        <f t="shared" si="146"/>
        <v>0.13550446591601395</v>
      </c>
      <c r="AC699" s="1">
        <f t="shared" si="147"/>
        <v>15.505141819938515</v>
      </c>
      <c r="AD699" s="5">
        <f t="shared" si="148"/>
        <v>240.40942285640625</v>
      </c>
      <c r="AE699" s="5"/>
      <c r="AF699" s="1">
        <f t="shared" si="149"/>
        <v>133.20763948017205</v>
      </c>
      <c r="AG699" s="1">
        <f t="shared" si="150"/>
        <v>0.16414478843929889</v>
      </c>
      <c r="AH699" s="1">
        <f t="shared" si="151"/>
        <v>18.782319878169815</v>
      </c>
      <c r="AI699" s="5">
        <f t="shared" si="152"/>
        <v>352.77554000589299</v>
      </c>
      <c r="AJ699" s="5"/>
      <c r="AK699" s="1">
        <f t="shared" si="153"/>
        <v>134.49544699458536</v>
      </c>
      <c r="AL699" s="1">
        <f t="shared" si="154"/>
        <v>0.17539935621234604</v>
      </c>
      <c r="AM699" s="1">
        <f t="shared" si="155"/>
        <v>20.070127392583132</v>
      </c>
      <c r="AN699" s="5">
        <f t="shared" si="156"/>
        <v>402.81001355451576</v>
      </c>
      <c r="AO699" s="5"/>
    </row>
    <row r="700" spans="18:41" x14ac:dyDescent="0.2">
      <c r="R700">
        <v>138.65831594179343</v>
      </c>
      <c r="S700">
        <v>126.10558580779292</v>
      </c>
      <c r="T700">
        <v>700</v>
      </c>
      <c r="V700" s="1">
        <f t="shared" si="157"/>
        <v>131.466205464377</v>
      </c>
      <c r="W700" s="1">
        <f t="shared" si="158"/>
        <v>5.1869304978689981E-2</v>
      </c>
      <c r="X700" s="1">
        <f t="shared" si="144"/>
        <v>7.1921104774164348</v>
      </c>
      <c r="Y700" s="5">
        <f t="shared" si="159"/>
        <v>51.726453119363256</v>
      </c>
      <c r="Z700" s="5"/>
      <c r="AA700" s="1">
        <f t="shared" si="145"/>
        <v>104.9096946767891</v>
      </c>
      <c r="AB700" s="1">
        <f t="shared" si="146"/>
        <v>0.24339413785446137</v>
      </c>
      <c r="AC700" s="1">
        <f t="shared" si="147"/>
        <v>33.748621265004331</v>
      </c>
      <c r="AD700" s="5">
        <f t="shared" si="148"/>
        <v>1138.9694372887025</v>
      </c>
      <c r="AE700" s="5"/>
      <c r="AF700" s="1">
        <f t="shared" si="149"/>
        <v>140.19631769308219</v>
      </c>
      <c r="AG700" s="1">
        <f t="shared" si="150"/>
        <v>1.1092026762638523E-2</v>
      </c>
      <c r="AH700" s="1">
        <f t="shared" si="151"/>
        <v>1.5380017512887605</v>
      </c>
      <c r="AI700" s="5">
        <f t="shared" si="152"/>
        <v>2.3654493869672941</v>
      </c>
      <c r="AJ700" s="5"/>
      <c r="AK700" s="1">
        <f t="shared" si="153"/>
        <v>140.9821637720367</v>
      </c>
      <c r="AL700" s="1">
        <f t="shared" si="154"/>
        <v>1.6759527291668401E-2</v>
      </c>
      <c r="AM700" s="1">
        <f t="shared" si="155"/>
        <v>2.3238478302432668</v>
      </c>
      <c r="AN700" s="5">
        <f t="shared" si="156"/>
        <v>5.4002687381263392</v>
      </c>
      <c r="AO700" s="5"/>
    </row>
    <row r="701" spans="18:41" x14ac:dyDescent="0.2">
      <c r="R701">
        <v>130.75228032420816</v>
      </c>
      <c r="S701">
        <v>124.24497339477341</v>
      </c>
      <c r="T701">
        <v>700</v>
      </c>
      <c r="V701" s="1">
        <f t="shared" si="157"/>
        <v>134.95718846782376</v>
      </c>
      <c r="W701" s="1">
        <f t="shared" si="158"/>
        <v>3.2159348450285334E-2</v>
      </c>
      <c r="X701" s="1">
        <f t="shared" si="144"/>
        <v>4.2049081436155973</v>
      </c>
      <c r="Y701" s="5">
        <f t="shared" si="159"/>
        <v>17.681252496244767</v>
      </c>
      <c r="Z701" s="5"/>
      <c r="AA701" s="1">
        <f t="shared" si="145"/>
        <v>108.01168101729074</v>
      </c>
      <c r="AB701" s="1">
        <f t="shared" si="146"/>
        <v>0.17392124443666093</v>
      </c>
      <c r="AC701" s="1">
        <f t="shared" si="147"/>
        <v>22.740599306917417</v>
      </c>
      <c r="AD701" s="5">
        <f t="shared" si="148"/>
        <v>517.13485683777287</v>
      </c>
      <c r="AE701" s="5"/>
      <c r="AF701" s="1">
        <f t="shared" si="149"/>
        <v>143.77187364326397</v>
      </c>
      <c r="AG701" s="1">
        <f t="shared" si="150"/>
        <v>9.9574502920889402E-2</v>
      </c>
      <c r="AH701" s="1">
        <f t="shared" si="151"/>
        <v>13.019593319055815</v>
      </c>
      <c r="AI701" s="5">
        <f t="shared" si="152"/>
        <v>169.50981019360282</v>
      </c>
      <c r="AJ701" s="5"/>
      <c r="AK701" s="1">
        <f t="shared" si="153"/>
        <v>144.28512804239693</v>
      </c>
      <c r="AL701" s="1">
        <f t="shared" si="154"/>
        <v>0.10349989831636791</v>
      </c>
      <c r="AM701" s="1">
        <f t="shared" si="155"/>
        <v>13.532847718188776</v>
      </c>
      <c r="AN701" s="5">
        <f t="shared" si="156"/>
        <v>183.13796736368718</v>
      </c>
      <c r="AO701" s="5"/>
    </row>
    <row r="702" spans="18:41" x14ac:dyDescent="0.2">
      <c r="R702">
        <v>118.88302414757638</v>
      </c>
      <c r="S702">
        <v>122.4144709609896</v>
      </c>
      <c r="T702">
        <v>700</v>
      </c>
      <c r="V702" s="1">
        <f t="shared" si="157"/>
        <v>138.55493637661428</v>
      </c>
      <c r="W702" s="1">
        <f t="shared" si="158"/>
        <v>0.16547284500954498</v>
      </c>
      <c r="X702" s="1">
        <f t="shared" si="144"/>
        <v>19.6719122290379</v>
      </c>
      <c r="Y702" s="5">
        <f t="shared" si="159"/>
        <v>386.98413074697089</v>
      </c>
      <c r="Z702" s="5"/>
      <c r="AA702" s="1">
        <f t="shared" si="145"/>
        <v>111.22895666082192</v>
      </c>
      <c r="AB702" s="1">
        <f t="shared" si="146"/>
        <v>6.4383182894582322E-2</v>
      </c>
      <c r="AC702" s="1">
        <f t="shared" si="147"/>
        <v>7.6540674867544567</v>
      </c>
      <c r="AD702" s="5">
        <f t="shared" si="148"/>
        <v>58.584749091791686</v>
      </c>
      <c r="AE702" s="5"/>
      <c r="AF702" s="1">
        <f t="shared" si="149"/>
        <v>147.45018217544609</v>
      </c>
      <c r="AG702" s="1">
        <f t="shared" si="150"/>
        <v>0.24029636049977701</v>
      </c>
      <c r="AH702" s="1">
        <f t="shared" si="151"/>
        <v>28.567158027869709</v>
      </c>
      <c r="AI702" s="5">
        <f t="shared" si="152"/>
        <v>816.08251778928081</v>
      </c>
      <c r="AJ702" s="5"/>
      <c r="AK702" s="1">
        <f t="shared" si="153"/>
        <v>147.67238350915355</v>
      </c>
      <c r="AL702" s="1">
        <f t="shared" si="154"/>
        <v>0.24216543588123457</v>
      </c>
      <c r="AM702" s="1">
        <f t="shared" si="155"/>
        <v>28.789359361577169</v>
      </c>
      <c r="AN702" s="5">
        <f t="shared" si="156"/>
        <v>828.82721245003097</v>
      </c>
      <c r="AO702" s="5"/>
    </row>
    <row r="703" spans="18:41" x14ac:dyDescent="0.2">
      <c r="R703">
        <v>114.0625764033685</v>
      </c>
      <c r="S703">
        <v>119.59462101317034</v>
      </c>
      <c r="T703">
        <v>700</v>
      </c>
      <c r="V703" s="1">
        <f t="shared" si="157"/>
        <v>144.44007852459887</v>
      </c>
      <c r="W703" s="1">
        <f t="shared" si="158"/>
        <v>0.26632312787503604</v>
      </c>
      <c r="X703" s="1">
        <f t="shared" si="144"/>
        <v>30.377502121230378</v>
      </c>
      <c r="Y703" s="5">
        <f t="shared" si="159"/>
        <v>922.79263512535613</v>
      </c>
      <c r="Z703" s="5"/>
      <c r="AA703" s="1">
        <f t="shared" si="145"/>
        <v>116.53563876492613</v>
      </c>
      <c r="AB703" s="1">
        <f t="shared" si="146"/>
        <v>2.1681628098702173E-2</v>
      </c>
      <c r="AC703" s="1">
        <f t="shared" si="147"/>
        <v>2.4730623615576377</v>
      </c>
      <c r="AD703" s="5">
        <f t="shared" si="148"/>
        <v>6.1160374441530401</v>
      </c>
      <c r="AE703" s="5"/>
      <c r="AF703" s="1">
        <f t="shared" si="149"/>
        <v>153.45323516843132</v>
      </c>
      <c r="AG703" s="1">
        <f t="shared" si="150"/>
        <v>0.34534253045242924</v>
      </c>
      <c r="AH703" s="1">
        <f t="shared" si="151"/>
        <v>39.390658765062824</v>
      </c>
      <c r="AI703" s="5">
        <f t="shared" si="152"/>
        <v>1551.6239979456207</v>
      </c>
      <c r="AJ703" s="5"/>
      <c r="AK703" s="1">
        <f t="shared" si="153"/>
        <v>153.17829941469745</v>
      </c>
      <c r="AL703" s="1">
        <f t="shared" si="154"/>
        <v>0.34293213641782849</v>
      </c>
      <c r="AM703" s="1">
        <f t="shared" si="155"/>
        <v>39.115723011328953</v>
      </c>
      <c r="AN703" s="5">
        <f t="shared" si="156"/>
        <v>1530.0397866990093</v>
      </c>
      <c r="AO703" s="5"/>
    </row>
    <row r="704" spans="18:41" x14ac:dyDescent="0.2">
      <c r="R704">
        <v>152.35579872807119</v>
      </c>
      <c r="S704">
        <v>114.8217852550022</v>
      </c>
      <c r="T704">
        <v>700</v>
      </c>
      <c r="V704" s="1">
        <f t="shared" si="157"/>
        <v>155.46804641181342</v>
      </c>
      <c r="W704" s="1">
        <f t="shared" si="158"/>
        <v>2.0427497408858394E-2</v>
      </c>
      <c r="X704" s="1">
        <f t="shared" si="144"/>
        <v>3.1122476837422255</v>
      </c>
      <c r="Y704" s="5">
        <f t="shared" si="159"/>
        <v>9.6860856449588475</v>
      </c>
      <c r="Z704" s="5"/>
      <c r="AA704" s="1">
        <f t="shared" si="145"/>
        <v>126.62223878388654</v>
      </c>
      <c r="AB704" s="1">
        <f t="shared" si="146"/>
        <v>0.16890436832085801</v>
      </c>
      <c r="AC704" s="1">
        <f t="shared" si="147"/>
        <v>25.733559944184648</v>
      </c>
      <c r="AD704" s="5">
        <f t="shared" si="148"/>
        <v>662.21610740094457</v>
      </c>
      <c r="AE704" s="5"/>
      <c r="AF704" s="1">
        <f t="shared" si="149"/>
        <v>164.65868198150392</v>
      </c>
      <c r="AG704" s="1">
        <f t="shared" si="150"/>
        <v>8.0751000986783894E-2</v>
      </c>
      <c r="AH704" s="1">
        <f t="shared" si="151"/>
        <v>12.302883253432725</v>
      </c>
      <c r="AI704" s="5">
        <f t="shared" si="152"/>
        <v>151.36093634759538</v>
      </c>
      <c r="AJ704" s="5"/>
      <c r="AK704" s="1">
        <f t="shared" si="153"/>
        <v>163.38742747239428</v>
      </c>
      <c r="AL704" s="1">
        <f t="shared" si="154"/>
        <v>7.240701592206962E-2</v>
      </c>
      <c r="AM704" s="1">
        <f t="shared" si="155"/>
        <v>11.031628744323086</v>
      </c>
      <c r="AN704" s="5">
        <f t="shared" si="156"/>
        <v>121.69683275257535</v>
      </c>
      <c r="AO704" s="5"/>
    </row>
    <row r="705" spans="18:41" x14ac:dyDescent="0.2">
      <c r="R705">
        <v>130.90863718604069</v>
      </c>
      <c r="S705">
        <v>113.51051561068289</v>
      </c>
      <c r="T705">
        <v>700</v>
      </c>
      <c r="V705" s="1">
        <f t="shared" si="157"/>
        <v>158.76099301915369</v>
      </c>
      <c r="W705" s="1">
        <f t="shared" si="158"/>
        <v>0.21276178892253414</v>
      </c>
      <c r="X705" s="1">
        <f t="shared" si="144"/>
        <v>27.852355833112995</v>
      </c>
      <c r="Y705" s="5">
        <f t="shared" si="159"/>
        <v>775.75372545434345</v>
      </c>
      <c r="Z705" s="5"/>
      <c r="AA705" s="1">
        <f t="shared" si="145"/>
        <v>129.66909943500141</v>
      </c>
      <c r="AB705" s="1">
        <f t="shared" si="146"/>
        <v>9.4687239718011205E-3</v>
      </c>
      <c r="AC705" s="1">
        <f t="shared" si="147"/>
        <v>1.2395377510392791</v>
      </c>
      <c r="AD705" s="5">
        <f t="shared" si="148"/>
        <v>1.5364538362515139</v>
      </c>
      <c r="AE705" s="5"/>
      <c r="AF705" s="1">
        <f t="shared" si="149"/>
        <v>167.9943174028505</v>
      </c>
      <c r="AG705" s="1">
        <f t="shared" si="150"/>
        <v>0.28329437242636268</v>
      </c>
      <c r="AH705" s="1">
        <f t="shared" si="151"/>
        <v>37.085680216809806</v>
      </c>
      <c r="AI705" s="5">
        <f t="shared" si="152"/>
        <v>1375.3476771434782</v>
      </c>
      <c r="AJ705" s="5"/>
      <c r="AK705" s="1">
        <f t="shared" si="153"/>
        <v>166.41049204438482</v>
      </c>
      <c r="AL705" s="1">
        <f t="shared" si="154"/>
        <v>0.27119566456024369</v>
      </c>
      <c r="AM705" s="1">
        <f t="shared" si="155"/>
        <v>35.501854858344132</v>
      </c>
      <c r="AN705" s="5">
        <f t="shared" si="156"/>
        <v>1260.3816983829329</v>
      </c>
      <c r="AO705" s="5"/>
    </row>
    <row r="706" spans="18:41" x14ac:dyDescent="0.2">
      <c r="R706">
        <v>148.92112090215124</v>
      </c>
      <c r="S706">
        <v>109.13630449826923</v>
      </c>
      <c r="T706">
        <v>700</v>
      </c>
      <c r="V706" s="1">
        <f t="shared" si="157"/>
        <v>170.68875005173376</v>
      </c>
      <c r="W706" s="1">
        <f t="shared" si="158"/>
        <v>0.14616885111874062</v>
      </c>
      <c r="X706" s="1">
        <f t="shared" si="144"/>
        <v>21.767629149582518</v>
      </c>
      <c r="Y706" s="5">
        <f t="shared" si="159"/>
        <v>473.82967879375457</v>
      </c>
      <c r="Z706" s="5"/>
      <c r="AA706" s="1">
        <f t="shared" si="145"/>
        <v>140.83503009466378</v>
      </c>
      <c r="AB706" s="1">
        <f t="shared" si="146"/>
        <v>5.4297810535554852E-2</v>
      </c>
      <c r="AC706" s="1">
        <f t="shared" si="147"/>
        <v>8.0860908074874658</v>
      </c>
      <c r="AD706" s="5">
        <f t="shared" si="148"/>
        <v>65.384864546933301</v>
      </c>
      <c r="AE706" s="5"/>
      <c r="AF706" s="1">
        <f t="shared" si="149"/>
        <v>180.04022705490192</v>
      </c>
      <c r="AG706" s="1">
        <f t="shared" si="150"/>
        <v>0.20896368469585661</v>
      </c>
      <c r="AH706" s="1">
        <f t="shared" si="151"/>
        <v>31.119106152750675</v>
      </c>
      <c r="AI706" s="5">
        <f t="shared" si="152"/>
        <v>968.39876774616494</v>
      </c>
      <c r="AJ706" s="5"/>
      <c r="AK706" s="1">
        <f t="shared" si="153"/>
        <v>177.2721606420383</v>
      </c>
      <c r="AL706" s="1">
        <f t="shared" si="154"/>
        <v>0.19037621774627342</v>
      </c>
      <c r="AM706" s="1">
        <f t="shared" si="155"/>
        <v>28.351039739887057</v>
      </c>
      <c r="AN706" s="5">
        <f t="shared" si="156"/>
        <v>803.78145433265513</v>
      </c>
      <c r="AO706" s="5"/>
    </row>
    <row r="707" spans="18:41" x14ac:dyDescent="0.2">
      <c r="R707">
        <v>149.74755771280371</v>
      </c>
      <c r="S707">
        <v>106.83680126185469</v>
      </c>
      <c r="T707">
        <v>700</v>
      </c>
      <c r="V707" s="1">
        <f t="shared" si="157"/>
        <v>177.60915972451934</v>
      </c>
      <c r="W707" s="1">
        <f t="shared" si="158"/>
        <v>0.18605713800789025</v>
      </c>
      <c r="X707" s="1">
        <f t="shared" si="144"/>
        <v>27.861602011715632</v>
      </c>
      <c r="Y707" s="5">
        <f t="shared" si="159"/>
        <v>776.26886665923655</v>
      </c>
      <c r="Z707" s="5"/>
      <c r="AA707" s="1">
        <f t="shared" si="145"/>
        <v>147.4033873902965</v>
      </c>
      <c r="AB707" s="1">
        <f t="shared" si="146"/>
        <v>1.565414727499612E-2</v>
      </c>
      <c r="AC707" s="1">
        <f t="shared" si="147"/>
        <v>2.3441703225072104</v>
      </c>
      <c r="AD707" s="5">
        <f t="shared" si="148"/>
        <v>5.4951345009235588</v>
      </c>
      <c r="AE707" s="5"/>
      <c r="AF707" s="1">
        <f t="shared" si="149"/>
        <v>187.00478823646077</v>
      </c>
      <c r="AG707" s="1">
        <f t="shared" si="150"/>
        <v>0.24880025486032678</v>
      </c>
      <c r="AH707" s="1">
        <f t="shared" si="151"/>
        <v>37.257230523657057</v>
      </c>
      <c r="AI707" s="5">
        <f t="shared" si="152"/>
        <v>1388.101226292923</v>
      </c>
      <c r="AJ707" s="5"/>
      <c r="AK707" s="1">
        <f t="shared" si="153"/>
        <v>183.51555589739706</v>
      </c>
      <c r="AL707" s="1">
        <f t="shared" si="154"/>
        <v>0.22549949194734761</v>
      </c>
      <c r="AM707" s="1">
        <f t="shared" si="155"/>
        <v>33.767998184593353</v>
      </c>
      <c r="AN707" s="5">
        <f t="shared" si="156"/>
        <v>1140.2777013947</v>
      </c>
      <c r="AO707" s="5"/>
    </row>
    <row r="708" spans="18:41" x14ac:dyDescent="0.2">
      <c r="R708">
        <v>200.60536271709057</v>
      </c>
      <c r="S708">
        <v>105.70903223262853</v>
      </c>
      <c r="T708">
        <v>700</v>
      </c>
      <c r="V708" s="1">
        <f t="shared" si="157"/>
        <v>181.18589045388489</v>
      </c>
      <c r="W708" s="1">
        <f t="shared" si="158"/>
        <v>9.6804352586488632E-2</v>
      </c>
      <c r="X708" s="1">
        <f t="shared" si="144"/>
        <v>19.419472263205677</v>
      </c>
      <c r="Y708" s="5">
        <f t="shared" si="159"/>
        <v>377.11590298141459</v>
      </c>
      <c r="Z708" s="5"/>
      <c r="AA708" s="1">
        <f t="shared" si="145"/>
        <v>150.82316042441281</v>
      </c>
      <c r="AB708" s="1">
        <f t="shared" si="146"/>
        <v>0.24815987777397824</v>
      </c>
      <c r="AC708" s="1">
        <f t="shared" si="147"/>
        <v>49.782202292677766</v>
      </c>
      <c r="AD708" s="5">
        <f t="shared" si="148"/>
        <v>2478.2676651090915</v>
      </c>
      <c r="AE708" s="5"/>
      <c r="AF708" s="1">
        <f t="shared" si="149"/>
        <v>190.59781237203336</v>
      </c>
      <c r="AG708" s="1">
        <f t="shared" si="150"/>
        <v>4.9886753821086254E-2</v>
      </c>
      <c r="AH708" s="1">
        <f t="shared" si="151"/>
        <v>10.007550345057211</v>
      </c>
      <c r="AI708" s="5">
        <f t="shared" si="152"/>
        <v>100.15106390885471</v>
      </c>
      <c r="AJ708" s="5"/>
      <c r="AK708" s="1">
        <f t="shared" si="153"/>
        <v>186.72694696266674</v>
      </c>
      <c r="AL708" s="1">
        <f t="shared" si="154"/>
        <v>6.9182675709403937E-2</v>
      </c>
      <c r="AM708" s="1">
        <f t="shared" si="155"/>
        <v>13.878415754423827</v>
      </c>
      <c r="AN708" s="5">
        <f t="shared" si="156"/>
        <v>192.61042385263949</v>
      </c>
      <c r="AO708" s="5"/>
    </row>
    <row r="709" spans="18:41" x14ac:dyDescent="0.2">
      <c r="R709">
        <v>189.00519032109028</v>
      </c>
      <c r="S709">
        <v>101.56395566197097</v>
      </c>
      <c r="T709">
        <v>700</v>
      </c>
      <c r="V709" s="1">
        <f t="shared" si="157"/>
        <v>195.48788674204775</v>
      </c>
      <c r="W709" s="1">
        <f t="shared" si="158"/>
        <v>3.4299039142493278E-2</v>
      </c>
      <c r="X709" s="1">
        <f t="shared" si="144"/>
        <v>6.4826964209574669</v>
      </c>
      <c r="Y709" s="5">
        <f t="shared" si="159"/>
        <v>42.025352886294748</v>
      </c>
      <c r="Z709" s="5"/>
      <c r="AA709" s="1">
        <f t="shared" si="145"/>
        <v>164.66121867848071</v>
      </c>
      <c r="AB709" s="1">
        <f t="shared" si="146"/>
        <v>0.12880054564243962</v>
      </c>
      <c r="AC709" s="1">
        <f t="shared" si="147"/>
        <v>24.343971642609574</v>
      </c>
      <c r="AD709" s="5">
        <f t="shared" si="148"/>
        <v>592.62895533617905</v>
      </c>
      <c r="AE709" s="5"/>
      <c r="AF709" s="1">
        <f t="shared" si="149"/>
        <v>204.92396738996359</v>
      </c>
      <c r="AG709" s="1">
        <f t="shared" si="150"/>
        <v>8.4224020736307803E-2</v>
      </c>
      <c r="AH709" s="1">
        <f t="shared" si="151"/>
        <v>15.918777068873311</v>
      </c>
      <c r="AI709" s="5">
        <f t="shared" si="152"/>
        <v>253.40746336848676</v>
      </c>
      <c r="AJ709" s="5"/>
      <c r="AK709" s="1">
        <f t="shared" si="153"/>
        <v>199.47258525414878</v>
      </c>
      <c r="AL709" s="1">
        <f t="shared" si="154"/>
        <v>5.5381521085616919E-2</v>
      </c>
      <c r="AM709" s="1">
        <f t="shared" si="155"/>
        <v>10.4673949330585</v>
      </c>
      <c r="AN709" s="5">
        <f t="shared" si="156"/>
        <v>109.56635668461877</v>
      </c>
      <c r="AO709" s="5"/>
    </row>
    <row r="710" spans="18:41" x14ac:dyDescent="0.2">
      <c r="R710">
        <v>169.33756117240648</v>
      </c>
      <c r="S710">
        <v>101.31203128948097</v>
      </c>
      <c r="T710">
        <v>700</v>
      </c>
      <c r="V710" s="1">
        <f t="shared" si="157"/>
        <v>196.42077273785122</v>
      </c>
      <c r="W710" s="1">
        <f t="shared" si="158"/>
        <v>0.15993623256372932</v>
      </c>
      <c r="X710" s="1">
        <f t="shared" si="144"/>
        <v>27.083211565444742</v>
      </c>
      <c r="Y710" s="5">
        <f t="shared" si="159"/>
        <v>733.50034869863987</v>
      </c>
      <c r="Z710" s="5"/>
      <c r="AA710" s="1">
        <f t="shared" si="145"/>
        <v>165.57267048460866</v>
      </c>
      <c r="AB710" s="1">
        <f t="shared" si="146"/>
        <v>2.2233051319102762E-2</v>
      </c>
      <c r="AC710" s="1">
        <f t="shared" si="147"/>
        <v>3.7648906877978163</v>
      </c>
      <c r="AD710" s="5">
        <f t="shared" si="148"/>
        <v>14.174401891066715</v>
      </c>
      <c r="AE710" s="5"/>
      <c r="AF710" s="1">
        <f t="shared" si="149"/>
        <v>205.85628797855776</v>
      </c>
      <c r="AG710" s="1">
        <f t="shared" si="150"/>
        <v>0.2156563880648471</v>
      </c>
      <c r="AH710" s="1">
        <f t="shared" si="151"/>
        <v>36.518726806151278</v>
      </c>
      <c r="AI710" s="5">
        <f t="shared" si="152"/>
        <v>1333.6174075423119</v>
      </c>
      <c r="AJ710" s="5"/>
      <c r="AK710" s="1">
        <f t="shared" si="153"/>
        <v>200.29902454795436</v>
      </c>
      <c r="AL710" s="1">
        <f t="shared" si="154"/>
        <v>0.18283872261526962</v>
      </c>
      <c r="AM710" s="1">
        <f t="shared" si="155"/>
        <v>30.961463375547879</v>
      </c>
      <c r="AN710" s="5">
        <f t="shared" si="156"/>
        <v>958.61221435539267</v>
      </c>
      <c r="AO710" s="5"/>
    </row>
    <row r="711" spans="18:41" x14ac:dyDescent="0.2">
      <c r="R711">
        <v>205.53328990169862</v>
      </c>
      <c r="S711">
        <v>100.33600519619135</v>
      </c>
      <c r="T711">
        <v>700</v>
      </c>
      <c r="V711" s="1">
        <f t="shared" si="157"/>
        <v>200.10978165101645</v>
      </c>
      <c r="W711" s="1">
        <f t="shared" si="158"/>
        <v>2.638749301038339E-2</v>
      </c>
      <c r="X711" s="1">
        <f t="shared" si="144"/>
        <v>5.4235082506821755</v>
      </c>
      <c r="Y711" s="5">
        <f t="shared" si="159"/>
        <v>29.41444174521763</v>
      </c>
      <c r="Z711" s="5"/>
      <c r="AA711" s="1">
        <f t="shared" si="145"/>
        <v>169.18719136740521</v>
      </c>
      <c r="AB711" s="1">
        <f t="shared" si="146"/>
        <v>0.17683801272133015</v>
      </c>
      <c r="AC711" s="1">
        <f t="shared" si="147"/>
        <v>36.346098534293418</v>
      </c>
      <c r="AD711" s="5">
        <f t="shared" si="148"/>
        <v>1321.0388786645663</v>
      </c>
      <c r="AE711" s="5"/>
      <c r="AF711" s="1">
        <f t="shared" si="149"/>
        <v>209.54064953681822</v>
      </c>
      <c r="AG711" s="1">
        <f t="shared" si="150"/>
        <v>1.9497375033680518E-2</v>
      </c>
      <c r="AH711" s="1">
        <f t="shared" si="151"/>
        <v>4.0073596351195988</v>
      </c>
      <c r="AI711" s="5">
        <f t="shared" si="152"/>
        <v>16.058931245185885</v>
      </c>
      <c r="AJ711" s="5"/>
      <c r="AK711" s="1">
        <f t="shared" si="153"/>
        <v>203.56161878380001</v>
      </c>
      <c r="AL711" s="1">
        <f t="shared" si="154"/>
        <v>9.5929526493815642E-3</v>
      </c>
      <c r="AM711" s="1">
        <f t="shared" si="155"/>
        <v>1.9716711178986088</v>
      </c>
      <c r="AN711" s="5">
        <f t="shared" si="156"/>
        <v>3.8874869971555497</v>
      </c>
      <c r="AO711" s="5"/>
    </row>
    <row r="712" spans="18:41" x14ac:dyDescent="0.2">
      <c r="R712">
        <v>185.44018660182795</v>
      </c>
      <c r="S712">
        <v>95.4083492519202</v>
      </c>
      <c r="T712">
        <v>700</v>
      </c>
      <c r="V712" s="1">
        <f t="shared" si="157"/>
        <v>220.73945338383334</v>
      </c>
      <c r="W712" s="1">
        <f t="shared" si="158"/>
        <v>0.19035392181630512</v>
      </c>
      <c r="X712" s="1">
        <f t="shared" si="144"/>
        <v>35.29926678200539</v>
      </c>
      <c r="Y712" s="5">
        <f t="shared" si="159"/>
        <v>1246.0382353471891</v>
      </c>
      <c r="Z712" s="5"/>
      <c r="AA712" s="1">
        <f t="shared" si="145"/>
        <v>189.69057034124052</v>
      </c>
      <c r="AB712" s="1">
        <f t="shared" si="146"/>
        <v>2.2920510474565454E-2</v>
      </c>
      <c r="AC712" s="1">
        <f t="shared" si="147"/>
        <v>4.2503837394125696</v>
      </c>
      <c r="AD712" s="5">
        <f t="shared" si="148"/>
        <v>18.065761932262777</v>
      </c>
      <c r="AE712" s="5"/>
      <c r="AF712" s="1">
        <f t="shared" si="149"/>
        <v>230.0790150688907</v>
      </c>
      <c r="AG712" s="1">
        <f t="shared" si="150"/>
        <v>0.24071820291526136</v>
      </c>
      <c r="AH712" s="1">
        <f t="shared" si="151"/>
        <v>44.638828467062751</v>
      </c>
      <c r="AI712" s="5">
        <f t="shared" si="152"/>
        <v>1992.6250069118519</v>
      </c>
      <c r="AJ712" s="5"/>
      <c r="AK712" s="1">
        <f t="shared" si="153"/>
        <v>221.66075158003471</v>
      </c>
      <c r="AL712" s="1">
        <f t="shared" si="154"/>
        <v>0.19532209086900115</v>
      </c>
      <c r="AM712" s="1">
        <f t="shared" si="155"/>
        <v>36.220564978206767</v>
      </c>
      <c r="AN712" s="5">
        <f t="shared" si="156"/>
        <v>1311.9293273404985</v>
      </c>
      <c r="AO712" s="5"/>
    </row>
    <row r="713" spans="18:41" x14ac:dyDescent="0.2">
      <c r="R713">
        <v>205.44706267518899</v>
      </c>
      <c r="S713">
        <v>95.359214870450103</v>
      </c>
      <c r="T713">
        <v>700</v>
      </c>
      <c r="V713" s="1">
        <f t="shared" si="157"/>
        <v>220.96371473943685</v>
      </c>
      <c r="W713" s="1">
        <f t="shared" si="158"/>
        <v>7.5526278459281906E-2</v>
      </c>
      <c r="X713" s="1">
        <f t="shared" si="144"/>
        <v>15.516652064247864</v>
      </c>
      <c r="Y713" s="5">
        <f t="shared" si="159"/>
        <v>240.76649128292752</v>
      </c>
      <c r="Z713" s="5"/>
      <c r="AA713" s="1">
        <f t="shared" si="145"/>
        <v>189.91605939780717</v>
      </c>
      <c r="AB713" s="1">
        <f t="shared" si="146"/>
        <v>7.5596132040769398E-2</v>
      </c>
      <c r="AC713" s="1">
        <f t="shared" si="147"/>
        <v>15.531003277381814</v>
      </c>
      <c r="AD713" s="5">
        <f t="shared" si="148"/>
        <v>241.21206280204464</v>
      </c>
      <c r="AE713" s="5"/>
      <c r="AF713" s="1">
        <f t="shared" si="149"/>
        <v>230.3017231418464</v>
      </c>
      <c r="AG713" s="1">
        <f t="shared" si="150"/>
        <v>0.12097841722834718</v>
      </c>
      <c r="AH713" s="1">
        <f t="shared" si="151"/>
        <v>24.854660466657407</v>
      </c>
      <c r="AI713" s="5">
        <f t="shared" si="152"/>
        <v>617.75414691282253</v>
      </c>
      <c r="AJ713" s="5"/>
      <c r="AK713" s="1">
        <f t="shared" si="153"/>
        <v>221.8562737000087</v>
      </c>
      <c r="AL713" s="1">
        <f t="shared" si="154"/>
        <v>7.9870750212489586E-2</v>
      </c>
      <c r="AM713" s="1">
        <f t="shared" si="155"/>
        <v>16.409211024819712</v>
      </c>
      <c r="AN713" s="5">
        <f t="shared" si="156"/>
        <v>269.26220645706479</v>
      </c>
      <c r="AO713" s="5"/>
    </row>
    <row r="714" spans="18:41" x14ac:dyDescent="0.2">
      <c r="R714">
        <v>235.33987673780106</v>
      </c>
      <c r="S714">
        <v>94.368426372967932</v>
      </c>
      <c r="T714">
        <v>700</v>
      </c>
      <c r="V714" s="1">
        <f t="shared" si="157"/>
        <v>225.57215012956607</v>
      </c>
      <c r="W714" s="1">
        <f t="shared" si="158"/>
        <v>4.1504766398418318E-2</v>
      </c>
      <c r="X714" s="1">
        <f t="shared" si="144"/>
        <v>9.7677266082349945</v>
      </c>
      <c r="Y714" s="5">
        <f t="shared" si="159"/>
        <v>95.408483093221903</v>
      </c>
      <c r="Z714" s="5"/>
      <c r="AA714" s="1">
        <f t="shared" si="145"/>
        <v>194.56160646989312</v>
      </c>
      <c r="AB714" s="1">
        <f t="shared" si="146"/>
        <v>0.17327395099021059</v>
      </c>
      <c r="AC714" s="1">
        <f t="shared" si="147"/>
        <v>40.778270267907942</v>
      </c>
      <c r="AD714" s="5">
        <f t="shared" si="148"/>
        <v>1662.8673260425448</v>
      </c>
      <c r="AE714" s="5"/>
      <c r="AF714" s="1">
        <f t="shared" si="149"/>
        <v>234.87579178048736</v>
      </c>
      <c r="AG714" s="1">
        <f t="shared" si="150"/>
        <v>1.9719775660065981E-3</v>
      </c>
      <c r="AH714" s="1">
        <f t="shared" si="151"/>
        <v>0.46408495731370181</v>
      </c>
      <c r="AI714" s="5">
        <f t="shared" si="152"/>
        <v>0.21537484760486042</v>
      </c>
      <c r="AJ714" s="5"/>
      <c r="AK714" s="1">
        <f t="shared" si="153"/>
        <v>225.8688740904729</v>
      </c>
      <c r="AL714" s="1">
        <f t="shared" si="154"/>
        <v>4.0243934766227826E-2</v>
      </c>
      <c r="AM714" s="1">
        <f t="shared" si="155"/>
        <v>9.471002647328163</v>
      </c>
      <c r="AN714" s="5">
        <f t="shared" si="156"/>
        <v>89.699891145697066</v>
      </c>
      <c r="AO714" s="5"/>
    </row>
    <row r="715" spans="18:41" x14ac:dyDescent="0.2">
      <c r="R715">
        <v>203.64194904785472</v>
      </c>
      <c r="S715">
        <v>93.346524177066783</v>
      </c>
      <c r="T715">
        <v>700</v>
      </c>
      <c r="V715" s="1">
        <f t="shared" si="157"/>
        <v>230.50362739255473</v>
      </c>
      <c r="W715" s="1">
        <f t="shared" si="158"/>
        <v>0.13190640960909122</v>
      </c>
      <c r="X715" s="1">
        <f t="shared" si="144"/>
        <v>26.86167834470001</v>
      </c>
      <c r="Y715" s="5">
        <f t="shared" si="159"/>
        <v>721.5497634941255</v>
      </c>
      <c r="Z715" s="5"/>
      <c r="AA715" s="1">
        <f t="shared" si="145"/>
        <v>199.55750859315521</v>
      </c>
      <c r="AB715" s="1">
        <f t="shared" si="146"/>
        <v>2.0056969960249679E-2</v>
      </c>
      <c r="AC715" s="1">
        <f t="shared" si="147"/>
        <v>4.0844404546995179</v>
      </c>
      <c r="AD715" s="5">
        <f t="shared" si="148"/>
        <v>16.682653827986005</v>
      </c>
      <c r="AE715" s="5"/>
      <c r="AF715" s="1">
        <f t="shared" si="149"/>
        <v>239.7654904641438</v>
      </c>
      <c r="AG715" s="1">
        <f t="shared" si="150"/>
        <v>0.17738752543465511</v>
      </c>
      <c r="AH715" s="1">
        <f t="shared" si="151"/>
        <v>36.123541416289072</v>
      </c>
      <c r="AI715" s="5">
        <f t="shared" si="152"/>
        <v>1304.9102444543519</v>
      </c>
      <c r="AJ715" s="5"/>
      <c r="AK715" s="1">
        <f t="shared" si="153"/>
        <v>230.15208354894406</v>
      </c>
      <c r="AL715" s="1">
        <f t="shared" si="154"/>
        <v>0.13018012558335712</v>
      </c>
      <c r="AM715" s="1">
        <f t="shared" si="155"/>
        <v>26.51013450108934</v>
      </c>
      <c r="AN715" s="5">
        <f t="shared" si="156"/>
        <v>702.78723126584737</v>
      </c>
      <c r="AO715" s="5"/>
    </row>
    <row r="716" spans="18:41" x14ac:dyDescent="0.2">
      <c r="R716">
        <v>208.13630645684424</v>
      </c>
      <c r="S716">
        <v>91.088700781930257</v>
      </c>
      <c r="T716">
        <v>700</v>
      </c>
      <c r="V716" s="1">
        <f t="shared" si="157"/>
        <v>242.09094066592172</v>
      </c>
      <c r="W716" s="1">
        <f t="shared" si="158"/>
        <v>0.16313652714942245</v>
      </c>
      <c r="X716" s="1">
        <f t="shared" si="144"/>
        <v>33.954634209077483</v>
      </c>
      <c r="Y716" s="5">
        <f t="shared" si="159"/>
        <v>1152.9171842722549</v>
      </c>
      <c r="Z716" s="5"/>
      <c r="AA716" s="1">
        <f t="shared" si="145"/>
        <v>211.39339820140663</v>
      </c>
      <c r="AB716" s="1">
        <f t="shared" si="146"/>
        <v>1.5648839935754916E-2</v>
      </c>
      <c r="AC716" s="1">
        <f t="shared" si="147"/>
        <v>3.2570917445623877</v>
      </c>
      <c r="AD716" s="5">
        <f t="shared" si="148"/>
        <v>10.608646632496459</v>
      </c>
      <c r="AE716" s="5"/>
      <c r="AF716" s="1">
        <f t="shared" si="149"/>
        <v>251.2356908366163</v>
      </c>
      <c r="AG716" s="1">
        <f t="shared" si="150"/>
        <v>0.20707287985197551</v>
      </c>
      <c r="AH716" s="1">
        <f t="shared" si="151"/>
        <v>43.099384379772061</v>
      </c>
      <c r="AI716" s="5">
        <f t="shared" si="152"/>
        <v>1857.5569339153399</v>
      </c>
      <c r="AJ716" s="5"/>
      <c r="AK716" s="1">
        <f t="shared" si="153"/>
        <v>240.17652458683776</v>
      </c>
      <c r="AL716" s="1">
        <f t="shared" si="154"/>
        <v>0.15393863125286533</v>
      </c>
      <c r="AM716" s="1">
        <f t="shared" si="155"/>
        <v>32.040218129993519</v>
      </c>
      <c r="AN716" s="5">
        <f t="shared" si="156"/>
        <v>1026.5755778175653</v>
      </c>
      <c r="AO716" s="5"/>
    </row>
    <row r="717" spans="18:41" x14ac:dyDescent="0.2">
      <c r="R717">
        <v>285.65526562221982</v>
      </c>
      <c r="S717">
        <v>90.183525861604409</v>
      </c>
      <c r="T717">
        <v>700</v>
      </c>
      <c r="V717" s="1">
        <f t="shared" si="157"/>
        <v>247.02419692485276</v>
      </c>
      <c r="W717" s="1">
        <f t="shared" si="158"/>
        <v>0.13523667632459047</v>
      </c>
      <c r="X717" s="1">
        <f t="shared" si="144"/>
        <v>38.631068697367056</v>
      </c>
      <c r="Y717" s="5">
        <f t="shared" si="159"/>
        <v>1492.3594687006928</v>
      </c>
      <c r="Z717" s="5"/>
      <c r="AA717" s="1">
        <f t="shared" si="145"/>
        <v>216.47247700921719</v>
      </c>
      <c r="AB717" s="1">
        <f t="shared" si="146"/>
        <v>0.24218978936833999</v>
      </c>
      <c r="AC717" s="1">
        <f t="shared" si="147"/>
        <v>69.182788613002629</v>
      </c>
      <c r="AD717" s="5">
        <f t="shared" si="148"/>
        <v>4786.2582402714061</v>
      </c>
      <c r="AE717" s="5"/>
      <c r="AF717" s="1">
        <f t="shared" si="149"/>
        <v>256.111591866634</v>
      </c>
      <c r="AG717" s="1">
        <f t="shared" si="150"/>
        <v>0.10342422251952266</v>
      </c>
      <c r="AH717" s="1">
        <f t="shared" si="151"/>
        <v>29.543673755585814</v>
      </c>
      <c r="AI717" s="5">
        <f t="shared" si="152"/>
        <v>872.82865897649003</v>
      </c>
      <c r="AJ717" s="5"/>
      <c r="AK717" s="1">
        <f t="shared" si="153"/>
        <v>244.4290182008846</v>
      </c>
      <c r="AL717" s="1">
        <f t="shared" si="154"/>
        <v>0.14432167855031627</v>
      </c>
      <c r="AM717" s="1">
        <f t="shared" si="155"/>
        <v>41.226247421335216</v>
      </c>
      <c r="AN717" s="5">
        <f t="shared" si="156"/>
        <v>1699.6034764451485</v>
      </c>
      <c r="AO717" s="5"/>
    </row>
    <row r="718" spans="18:41" x14ac:dyDescent="0.2">
      <c r="R718">
        <v>272.01368275014647</v>
      </c>
      <c r="S718">
        <v>89.909279551458312</v>
      </c>
      <c r="T718">
        <v>700</v>
      </c>
      <c r="V718" s="1">
        <f t="shared" si="157"/>
        <v>248.55341814049231</v>
      </c>
      <c r="W718" s="1">
        <f t="shared" si="158"/>
        <v>8.6246634259215499E-2</v>
      </c>
      <c r="X718" s="1">
        <f t="shared" si="144"/>
        <v>23.46026460965416</v>
      </c>
      <c r="Y718" s="5">
        <f t="shared" si="159"/>
        <v>550.38401555499149</v>
      </c>
      <c r="Z718" s="5"/>
      <c r="AA718" s="1">
        <f t="shared" si="145"/>
        <v>218.0516120824999</v>
      </c>
      <c r="AB718" s="1">
        <f t="shared" si="146"/>
        <v>0.19837998633771858</v>
      </c>
      <c r="AC718" s="1">
        <f t="shared" si="147"/>
        <v>53.962070667646572</v>
      </c>
      <c r="AD718" s="5">
        <f t="shared" si="148"/>
        <v>2911.9050707400825</v>
      </c>
      <c r="AE718" s="5"/>
      <c r="AF718" s="1">
        <f t="shared" si="149"/>
        <v>257.62218059048348</v>
      </c>
      <c r="AG718" s="1">
        <f t="shared" si="150"/>
        <v>5.290727295097894E-2</v>
      </c>
      <c r="AH718" s="1">
        <f t="shared" si="151"/>
        <v>14.391502159662991</v>
      </c>
      <c r="AI718" s="5">
        <f t="shared" si="152"/>
        <v>207.11533441158454</v>
      </c>
      <c r="AJ718" s="5"/>
      <c r="AK718" s="1">
        <f t="shared" si="153"/>
        <v>245.74549630042333</v>
      </c>
      <c r="AL718" s="1">
        <f t="shared" si="154"/>
        <v>9.6569357041687273E-2</v>
      </c>
      <c r="AM718" s="1">
        <f t="shared" si="155"/>
        <v>26.268186449723146</v>
      </c>
      <c r="AN718" s="5">
        <f t="shared" si="156"/>
        <v>690.01761935741865</v>
      </c>
      <c r="AO718" s="5"/>
    </row>
    <row r="719" spans="18:41" x14ac:dyDescent="0.2">
      <c r="R719">
        <v>246.02559925314748</v>
      </c>
      <c r="S719">
        <v>89.510052763381012</v>
      </c>
      <c r="T719">
        <v>700</v>
      </c>
      <c r="V719" s="1">
        <f t="shared" si="157"/>
        <v>250.8091046389936</v>
      </c>
      <c r="W719" s="1">
        <f t="shared" si="158"/>
        <v>1.9443120554801085E-2</v>
      </c>
      <c r="X719" s="1">
        <f t="shared" si="144"/>
        <v>4.7835053858461265</v>
      </c>
      <c r="Y719" s="5">
        <f t="shared" si="159"/>
        <v>22.881923776418901</v>
      </c>
      <c r="Z719" s="5"/>
      <c r="AA719" s="1">
        <f t="shared" si="145"/>
        <v>220.38493862014812</v>
      </c>
      <c r="AB719" s="1">
        <f t="shared" si="146"/>
        <v>0.10421948248814733</v>
      </c>
      <c r="AC719" s="1">
        <f t="shared" si="147"/>
        <v>25.640660632999356</v>
      </c>
      <c r="AD719" s="5">
        <f t="shared" si="148"/>
        <v>657.44347769664296</v>
      </c>
      <c r="AE719" s="5"/>
      <c r="AF719" s="1">
        <f t="shared" si="149"/>
        <v>259.84966793465543</v>
      </c>
      <c r="AG719" s="1">
        <f t="shared" si="150"/>
        <v>5.6189553946716368E-2</v>
      </c>
      <c r="AH719" s="1">
        <f t="shared" si="151"/>
        <v>13.824068681507953</v>
      </c>
      <c r="AI719" s="5">
        <f t="shared" si="152"/>
        <v>191.10487491104902</v>
      </c>
      <c r="AJ719" s="5"/>
      <c r="AK719" s="1">
        <f t="shared" si="153"/>
        <v>247.68594759673837</v>
      </c>
      <c r="AL719" s="1">
        <f t="shared" si="154"/>
        <v>6.7486812292345457E-3</v>
      </c>
      <c r="AM719" s="1">
        <f t="shared" si="155"/>
        <v>1.660348343590897</v>
      </c>
      <c r="AN719" s="5">
        <f t="shared" si="156"/>
        <v>2.7567566220650352</v>
      </c>
      <c r="AO719" s="5"/>
    </row>
    <row r="720" spans="18:41" x14ac:dyDescent="0.2">
      <c r="R720">
        <v>230.63139373909735</v>
      </c>
      <c r="S720">
        <v>88.560859830368173</v>
      </c>
      <c r="T720">
        <v>700</v>
      </c>
      <c r="V720" s="1">
        <f t="shared" si="157"/>
        <v>256.31716630294409</v>
      </c>
      <c r="W720" s="1">
        <f t="shared" si="158"/>
        <v>0.11137153597096096</v>
      </c>
      <c r="X720" s="1">
        <f t="shared" si="144"/>
        <v>25.68577256384674</v>
      </c>
      <c r="Y720" s="5">
        <f t="shared" si="159"/>
        <v>659.75891220166193</v>
      </c>
      <c r="Z720" s="5"/>
      <c r="AA720" s="1">
        <f t="shared" si="145"/>
        <v>226.10240033043493</v>
      </c>
      <c r="AB720" s="1">
        <f t="shared" si="146"/>
        <v>1.963736738193525E-2</v>
      </c>
      <c r="AC720" s="1">
        <f t="shared" si="147"/>
        <v>4.5289934086624157</v>
      </c>
      <c r="AD720" s="5">
        <f t="shared" si="148"/>
        <v>20.511781295707607</v>
      </c>
      <c r="AE720" s="5"/>
      <c r="AF720" s="1">
        <f t="shared" si="149"/>
        <v>265.28540306152524</v>
      </c>
      <c r="AG720" s="1">
        <f t="shared" si="150"/>
        <v>0.15025712137711131</v>
      </c>
      <c r="AH720" s="1">
        <f t="shared" si="151"/>
        <v>34.654009322427896</v>
      </c>
      <c r="AI720" s="5">
        <f t="shared" si="152"/>
        <v>1200.9003621189195</v>
      </c>
      <c r="AJ720" s="5"/>
      <c r="AK720" s="1">
        <f t="shared" si="153"/>
        <v>252.41739863087153</v>
      </c>
      <c r="AL720" s="1">
        <f t="shared" si="154"/>
        <v>9.4462443028981935E-2</v>
      </c>
      <c r="AM720" s="1">
        <f t="shared" si="155"/>
        <v>21.786004891774184</v>
      </c>
      <c r="AN720" s="5">
        <f t="shared" si="156"/>
        <v>474.63000914440863</v>
      </c>
      <c r="AO720" s="5"/>
    </row>
    <row r="721" spans="18:41" x14ac:dyDescent="0.2">
      <c r="R721">
        <v>262.32738399030558</v>
      </c>
      <c r="S721">
        <v>88.002606554398767</v>
      </c>
      <c r="T721">
        <v>700</v>
      </c>
      <c r="V721" s="1">
        <f t="shared" si="157"/>
        <v>259.65539705575117</v>
      </c>
      <c r="W721" s="1">
        <f t="shared" si="158"/>
        <v>1.018569580464827E-2</v>
      </c>
      <c r="X721" s="1">
        <f t="shared" si="144"/>
        <v>2.6719869345544112</v>
      </c>
      <c r="Y721" s="5">
        <f t="shared" si="159"/>
        <v>7.1395141784294793</v>
      </c>
      <c r="Z721" s="5"/>
      <c r="AA721" s="1">
        <f t="shared" si="145"/>
        <v>229.5809864485785</v>
      </c>
      <c r="AB721" s="1">
        <f t="shared" si="146"/>
        <v>0.12483026759774814</v>
      </c>
      <c r="AC721" s="1">
        <f t="shared" si="147"/>
        <v>32.746397541727077</v>
      </c>
      <c r="AD721" s="5">
        <f t="shared" si="148"/>
        <v>1072.3265519608292</v>
      </c>
      <c r="AE721" s="5"/>
      <c r="AF721" s="1">
        <f t="shared" si="149"/>
        <v>268.57749570251849</v>
      </c>
      <c r="AG721" s="1">
        <f t="shared" si="150"/>
        <v>2.3825616743251968E-2</v>
      </c>
      <c r="AH721" s="1">
        <f t="shared" si="151"/>
        <v>6.2501117122129131</v>
      </c>
      <c r="AI721" s="5">
        <f t="shared" si="152"/>
        <v>39.063896415141031</v>
      </c>
      <c r="AJ721" s="5"/>
      <c r="AK721" s="1">
        <f t="shared" si="153"/>
        <v>255.28046069947283</v>
      </c>
      <c r="AL721" s="1">
        <f t="shared" si="154"/>
        <v>2.6863086817856475E-2</v>
      </c>
      <c r="AM721" s="1">
        <f t="shared" si="155"/>
        <v>7.0469232908327513</v>
      </c>
      <c r="AN721" s="5">
        <f t="shared" si="156"/>
        <v>49.659127866881093</v>
      </c>
      <c r="AO721" s="5"/>
    </row>
    <row r="722" spans="18:41" x14ac:dyDescent="0.2">
      <c r="R722">
        <v>230.91514231803254</v>
      </c>
      <c r="S722">
        <v>86.801583424496783</v>
      </c>
      <c r="T722">
        <v>700</v>
      </c>
      <c r="V722" s="1">
        <f t="shared" si="157"/>
        <v>267.09806601754843</v>
      </c>
      <c r="W722" s="1">
        <f t="shared" si="158"/>
        <v>0.15669359460923629</v>
      </c>
      <c r="X722" s="1">
        <f t="shared" si="144"/>
        <v>36.182923699515896</v>
      </c>
      <c r="Y722" s="5">
        <f t="shared" si="159"/>
        <v>1309.2039674449891</v>
      </c>
      <c r="Z722" s="5"/>
      <c r="AA722" s="1">
        <f t="shared" si="145"/>
        <v>237.37219315313257</v>
      </c>
      <c r="AB722" s="1">
        <f t="shared" si="146"/>
        <v>2.7962873158863401E-2</v>
      </c>
      <c r="AC722" s="1">
        <f t="shared" si="147"/>
        <v>6.4570508351000342</v>
      </c>
      <c r="AD722" s="5">
        <f t="shared" si="148"/>
        <v>41.693505487066048</v>
      </c>
      <c r="AE722" s="5"/>
      <c r="AF722" s="1">
        <f t="shared" si="149"/>
        <v>275.91138845918675</v>
      </c>
      <c r="AG722" s="1">
        <f t="shared" si="150"/>
        <v>0.19486052620655872</v>
      </c>
      <c r="AH722" s="1">
        <f t="shared" si="151"/>
        <v>44.996246141154217</v>
      </c>
      <c r="AI722" s="5">
        <f t="shared" si="152"/>
        <v>2024.6621667953357</v>
      </c>
      <c r="AJ722" s="5"/>
      <c r="AK722" s="1">
        <f t="shared" si="153"/>
        <v>261.65242324414464</v>
      </c>
      <c r="AL722" s="1">
        <f t="shared" si="154"/>
        <v>0.1331107203172435</v>
      </c>
      <c r="AM722" s="1">
        <f t="shared" si="155"/>
        <v>30.737280926112106</v>
      </c>
      <c r="AN722" s="5">
        <f t="shared" si="156"/>
        <v>944.78043873073511</v>
      </c>
      <c r="AO722" s="5"/>
    </row>
    <row r="723" spans="18:41" x14ac:dyDescent="0.2">
      <c r="R723">
        <v>295.21863466021841</v>
      </c>
      <c r="S723">
        <v>86.712971651923496</v>
      </c>
      <c r="T723">
        <v>700</v>
      </c>
      <c r="V723" s="1">
        <f t="shared" si="157"/>
        <v>267.66179340487014</v>
      </c>
      <c r="W723" s="1">
        <f t="shared" si="158"/>
        <v>9.3343840869207981E-2</v>
      </c>
      <c r="X723" s="1">
        <f t="shared" si="144"/>
        <v>27.556841255348274</v>
      </c>
      <c r="Y723" s="5">
        <f t="shared" si="159"/>
        <v>759.37949997246471</v>
      </c>
      <c r="Z723" s="5"/>
      <c r="AA723" s="1">
        <f t="shared" si="145"/>
        <v>237.96428762452598</v>
      </c>
      <c r="AB723" s="1">
        <f t="shared" si="146"/>
        <v>0.19393879760195107</v>
      </c>
      <c r="AC723" s="1">
        <f t="shared" si="147"/>
        <v>57.254347035692433</v>
      </c>
      <c r="AD723" s="5">
        <f t="shared" si="148"/>
        <v>3278.0602544835028</v>
      </c>
      <c r="AE723" s="5"/>
      <c r="AF723" s="1">
        <f t="shared" si="149"/>
        <v>276.46655757060046</v>
      </c>
      <c r="AG723" s="1">
        <f t="shared" si="150"/>
        <v>6.3519286684597803E-2</v>
      </c>
      <c r="AH723" s="1">
        <f t="shared" si="151"/>
        <v>18.752077089617956</v>
      </c>
      <c r="AI723" s="5">
        <f t="shared" si="152"/>
        <v>351.64039517497463</v>
      </c>
      <c r="AJ723" s="5"/>
      <c r="AK723" s="1">
        <f t="shared" si="153"/>
        <v>262.13445052155481</v>
      </c>
      <c r="AL723" s="1">
        <f t="shared" si="154"/>
        <v>0.11206672023512949</v>
      </c>
      <c r="AM723" s="1">
        <f t="shared" si="155"/>
        <v>33.084184138663602</v>
      </c>
      <c r="AN723" s="5">
        <f t="shared" si="156"/>
        <v>1094.5632401210003</v>
      </c>
      <c r="AO723" s="5"/>
    </row>
    <row r="724" spans="18:41" x14ac:dyDescent="0.2">
      <c r="R724">
        <v>272.66722496299718</v>
      </c>
      <c r="S724">
        <v>86.42076267775478</v>
      </c>
      <c r="T724">
        <v>700</v>
      </c>
      <c r="V724" s="1">
        <f t="shared" si="157"/>
        <v>269.53541343255955</v>
      </c>
      <c r="W724" s="1">
        <f t="shared" si="158"/>
        <v>1.1485837840842951E-2</v>
      </c>
      <c r="X724" s="1">
        <f t="shared" ref="X724:X787" si="160">ABS(V724-$R724)</f>
        <v>3.1318115304376306</v>
      </c>
      <c r="Y724" s="5">
        <f t="shared" si="159"/>
        <v>9.8082434621820944</v>
      </c>
      <c r="Z724" s="5"/>
      <c r="AA724" s="1">
        <f t="shared" ref="AA724:AA787" si="161">(8.314*T724/S724)*(1+(AA$11+$AA$12/$T724+$AA$13/($T724^2))/S724+(AA$14+$AA$15/$T724+$AA$16/($T724^2))/(S724^2) + (AB$11+$AB$12/$T724+$AB$13/($T724^2))/(S724^3)  )</f>
        <v>239.9341499219652</v>
      </c>
      <c r="AB724" s="1">
        <f t="shared" ref="AB724:AB787" si="162">(ABS(AA724-$R724)/$R724)</f>
        <v>0.1200477066705545</v>
      </c>
      <c r="AC724" s="1">
        <f t="shared" ref="AC724:AC787" si="163">ABS(AA724-$R724)</f>
        <v>32.733075041031981</v>
      </c>
      <c r="AD724" s="5">
        <f t="shared" ref="AD724:AD787" si="164">(AA724-R724)^2</f>
        <v>1071.4542016418309</v>
      </c>
      <c r="AE724" s="5"/>
      <c r="AF724" s="1">
        <f t="shared" ref="AF724:AF787" si="165">(8.314*T724/S724)*(1+(AF$11+$AF$12/$T724+$AF$13/($T724^2))/S724+(AF$14+$AF$15/$T724+$AF$16/($T724^2))/(S724^2) + (AG$11+$AG$12/$T724+$AG$13/($T724^2))/(S724^3)  )</f>
        <v>278.31142128656211</v>
      </c>
      <c r="AG724" s="1">
        <f t="shared" ref="AG724:AG787" si="166">(ABS(AF724-$R724)/$R724)</f>
        <v>2.0699944132746E-2</v>
      </c>
      <c r="AH724" s="1">
        <f t="shared" ref="AH724:AH787" si="167">ABS(AF724-$R724)</f>
        <v>5.6441963235649268</v>
      </c>
      <c r="AI724" s="5">
        <f t="shared" ref="AI724:AI787" si="168">(AF724-R724)^2</f>
        <v>31.856952138943836</v>
      </c>
      <c r="AJ724" s="5"/>
      <c r="AK724" s="1">
        <f t="shared" ref="AK724:AK787" si="169">(8.314*T724/S724)*(1+(AK$11+$AK$12/$T724+$AK$13/($T724^2))/S724+(AK$14+$AK$15/$T724+$AK$16/($T724^2))/(S724^2) + (AL$11+$AL$12/$T724+$AL$13/($T724^2))/(S724^3)  )</f>
        <v>263.7359496832409</v>
      </c>
      <c r="AL724" s="1">
        <f t="shared" ref="AL724:AL787" si="170">(ABS(AK724-$R724)/$R724)</f>
        <v>3.2755221244387969E-2</v>
      </c>
      <c r="AM724" s="1">
        <f t="shared" ref="AM724:AM787" si="171">ABS(AK724-$R724)</f>
        <v>8.931275279756278</v>
      </c>
      <c r="AN724" s="5">
        <f t="shared" ref="AN724:AN787" si="172">(AK724-R724)^2</f>
        <v>79.767678122785583</v>
      </c>
      <c r="AO724" s="5"/>
    </row>
    <row r="725" spans="18:41" x14ac:dyDescent="0.2">
      <c r="R725">
        <v>300.61502572590183</v>
      </c>
      <c r="S725">
        <v>84.250539722671149</v>
      </c>
      <c r="T725">
        <v>700</v>
      </c>
      <c r="V725" s="1">
        <f t="shared" si="157"/>
        <v>284.19034612964282</v>
      </c>
      <c r="W725" s="1">
        <f t="shared" si="158"/>
        <v>5.4636921612943229E-2</v>
      </c>
      <c r="X725" s="1">
        <f t="shared" si="160"/>
        <v>16.424679596259011</v>
      </c>
      <c r="Y725" s="5">
        <f t="shared" si="159"/>
        <v>269.77009983976706</v>
      </c>
      <c r="Z725" s="5"/>
      <c r="AA725" s="1">
        <f t="shared" si="161"/>
        <v>255.44315713640842</v>
      </c>
      <c r="AB725" s="1">
        <f t="shared" si="162"/>
        <v>0.15026483949169173</v>
      </c>
      <c r="AC725" s="1">
        <f t="shared" si="163"/>
        <v>45.171868589493414</v>
      </c>
      <c r="AD725" s="5">
        <f t="shared" si="164"/>
        <v>2040.4977118664617</v>
      </c>
      <c r="AE725" s="5"/>
      <c r="AF725" s="1">
        <f t="shared" si="165"/>
        <v>292.72586978902922</v>
      </c>
      <c r="AG725" s="1">
        <f t="shared" si="166"/>
        <v>2.6243385265997569E-2</v>
      </c>
      <c r="AH725" s="1">
        <f t="shared" si="167"/>
        <v>7.8891559368726121</v>
      </c>
      <c r="AI725" s="5">
        <f t="shared" si="168"/>
        <v>62.238781396292381</v>
      </c>
      <c r="AJ725" s="5"/>
      <c r="AK725" s="1">
        <f t="shared" si="169"/>
        <v>276.23416199290256</v>
      </c>
      <c r="AL725" s="1">
        <f t="shared" si="170"/>
        <v>8.1103277103751731E-2</v>
      </c>
      <c r="AM725" s="1">
        <f t="shared" si="171"/>
        <v>24.380863732999273</v>
      </c>
      <c r="AN725" s="5">
        <f t="shared" si="172"/>
        <v>594.42651636707922</v>
      </c>
      <c r="AO725" s="5"/>
    </row>
    <row r="726" spans="18:41" x14ac:dyDescent="0.2">
      <c r="R726">
        <v>259.79627420319162</v>
      </c>
      <c r="S726">
        <v>83.685281571570059</v>
      </c>
      <c r="T726">
        <v>700</v>
      </c>
      <c r="V726" s="1">
        <f t="shared" si="157"/>
        <v>288.23443706700857</v>
      </c>
      <c r="W726" s="1">
        <f t="shared" si="158"/>
        <v>0.10946332063859748</v>
      </c>
      <c r="X726" s="1">
        <f t="shared" si="160"/>
        <v>28.438162863816956</v>
      </c>
      <c r="Y726" s="5">
        <f t="shared" si="159"/>
        <v>808.72910706897778</v>
      </c>
      <c r="Z726" s="5"/>
      <c r="AA726" s="1">
        <f t="shared" si="161"/>
        <v>259.75357165353552</v>
      </c>
      <c r="AB726" s="1">
        <f t="shared" si="162"/>
        <v>1.6436936898756361E-4</v>
      </c>
      <c r="AC726" s="1">
        <f t="shared" si="163"/>
        <v>4.2702549656098654E-2</v>
      </c>
      <c r="AD726" s="5">
        <f t="shared" si="164"/>
        <v>1.8235077471315713E-3</v>
      </c>
      <c r="AE726" s="5"/>
      <c r="AF726" s="1">
        <f t="shared" si="165"/>
        <v>296.69909058592509</v>
      </c>
      <c r="AG726" s="1">
        <f t="shared" si="166"/>
        <v>0.14204521021679889</v>
      </c>
      <c r="AH726" s="1">
        <f t="shared" si="167"/>
        <v>36.902816382733477</v>
      </c>
      <c r="AI726" s="5">
        <f t="shared" si="168"/>
        <v>1361.8178569777422</v>
      </c>
      <c r="AJ726" s="5"/>
      <c r="AK726" s="1">
        <f t="shared" si="169"/>
        <v>279.675165222592</v>
      </c>
      <c r="AL726" s="1">
        <f t="shared" si="170"/>
        <v>7.6517229049454058E-2</v>
      </c>
      <c r="AM726" s="1">
        <f t="shared" si="171"/>
        <v>19.878891019400385</v>
      </c>
      <c r="AN726" s="5">
        <f t="shared" si="172"/>
        <v>395.17030816119728</v>
      </c>
      <c r="AO726" s="5"/>
    </row>
    <row r="727" spans="18:41" x14ac:dyDescent="0.2">
      <c r="R727">
        <v>284.30821870227481</v>
      </c>
      <c r="S727">
        <v>82.796454409248639</v>
      </c>
      <c r="T727">
        <v>700</v>
      </c>
      <c r="V727" s="1">
        <f t="shared" si="157"/>
        <v>294.79729443147522</v>
      </c>
      <c r="W727" s="1">
        <f t="shared" si="158"/>
        <v>3.6893325761308646E-2</v>
      </c>
      <c r="X727" s="1">
        <f t="shared" si="160"/>
        <v>10.489075729200408</v>
      </c>
      <c r="Y727" s="5">
        <f t="shared" si="159"/>
        <v>110.02070965290108</v>
      </c>
      <c r="Z727" s="5"/>
      <c r="AA727" s="1">
        <f t="shared" si="161"/>
        <v>266.77575838024768</v>
      </c>
      <c r="AB727" s="1">
        <f t="shared" si="162"/>
        <v>6.166708933724839E-2</v>
      </c>
      <c r="AC727" s="1">
        <f t="shared" si="163"/>
        <v>17.532460322027134</v>
      </c>
      <c r="AD727" s="5">
        <f t="shared" si="164"/>
        <v>307.38716494345579</v>
      </c>
      <c r="AE727" s="5"/>
      <c r="AF727" s="1">
        <f t="shared" si="165"/>
        <v>303.14316126984028</v>
      </c>
      <c r="AG727" s="1">
        <f t="shared" si="166"/>
        <v>6.6248322519614739E-2</v>
      </c>
      <c r="AH727" s="1">
        <f t="shared" si="167"/>
        <v>18.834942567565463</v>
      </c>
      <c r="AI727" s="5">
        <f t="shared" si="168"/>
        <v>354.75506152348947</v>
      </c>
      <c r="AJ727" s="5"/>
      <c r="AK727" s="1">
        <f t="shared" si="169"/>
        <v>285.25295927298504</v>
      </c>
      <c r="AL727" s="1">
        <f t="shared" si="170"/>
        <v>3.3229449891476683E-3</v>
      </c>
      <c r="AM727" s="1">
        <f t="shared" si="171"/>
        <v>0.94474057071022344</v>
      </c>
      <c r="AN727" s="5">
        <f t="shared" si="172"/>
        <v>0.89253474594587867</v>
      </c>
      <c r="AO727" s="5"/>
    </row>
    <row r="728" spans="18:41" x14ac:dyDescent="0.2">
      <c r="R728">
        <v>335.80593772263114</v>
      </c>
      <c r="S728">
        <v>82.477706675308468</v>
      </c>
      <c r="T728">
        <v>700</v>
      </c>
      <c r="V728" s="1">
        <f t="shared" si="157"/>
        <v>297.21374293022961</v>
      </c>
      <c r="W728" s="1">
        <f t="shared" si="158"/>
        <v>0.1149240988832005</v>
      </c>
      <c r="X728" s="1">
        <f t="shared" si="160"/>
        <v>38.592194792401529</v>
      </c>
      <c r="Y728" s="5">
        <f t="shared" si="159"/>
        <v>1489.3574988946636</v>
      </c>
      <c r="Z728" s="5"/>
      <c r="AA728" s="1">
        <f t="shared" si="161"/>
        <v>269.36962402722588</v>
      </c>
      <c r="AB728" s="1">
        <f t="shared" si="162"/>
        <v>0.19784139061376663</v>
      </c>
      <c r="AC728" s="1">
        <f t="shared" si="163"/>
        <v>66.436313695405261</v>
      </c>
      <c r="AD728" s="5">
        <f t="shared" si="164"/>
        <v>4413.7837774342925</v>
      </c>
      <c r="AE728" s="5"/>
      <c r="AF728" s="1">
        <f t="shared" si="165"/>
        <v>305.51475147685318</v>
      </c>
      <c r="AG728" s="1">
        <f t="shared" si="166"/>
        <v>9.0204439061461347E-2</v>
      </c>
      <c r="AH728" s="1">
        <f t="shared" si="167"/>
        <v>30.291186245777965</v>
      </c>
      <c r="AI728" s="5">
        <f t="shared" si="168"/>
        <v>917.55596417640811</v>
      </c>
      <c r="AJ728" s="5"/>
      <c r="AK728" s="1">
        <f t="shared" si="169"/>
        <v>287.30486720792794</v>
      </c>
      <c r="AL728" s="1">
        <f t="shared" si="170"/>
        <v>0.14443184311637783</v>
      </c>
      <c r="AM728" s="1">
        <f t="shared" si="171"/>
        <v>48.501070514703201</v>
      </c>
      <c r="AN728" s="5">
        <f t="shared" si="172"/>
        <v>2352.3538410722122</v>
      </c>
      <c r="AO728" s="5"/>
    </row>
    <row r="729" spans="18:41" x14ac:dyDescent="0.2">
      <c r="R729">
        <v>383.33693222444828</v>
      </c>
      <c r="S729">
        <v>80.697339602417514</v>
      </c>
      <c r="T729">
        <v>700</v>
      </c>
      <c r="V729" s="1">
        <f t="shared" si="157"/>
        <v>311.36011377311019</v>
      </c>
      <c r="W729" s="1">
        <f t="shared" si="158"/>
        <v>0.18776385054700342</v>
      </c>
      <c r="X729" s="1">
        <f t="shared" si="160"/>
        <v>71.97681845133809</v>
      </c>
      <c r="Y729" s="5">
        <f t="shared" si="159"/>
        <v>5180.6623943768836</v>
      </c>
      <c r="Z729" s="5"/>
      <c r="AA729" s="1">
        <f t="shared" si="161"/>
        <v>284.64111668222364</v>
      </c>
      <c r="AB729" s="1">
        <f t="shared" si="162"/>
        <v>0.25746492770604495</v>
      </c>
      <c r="AC729" s="1">
        <f t="shared" si="163"/>
        <v>98.695815542224636</v>
      </c>
      <c r="AD729" s="5">
        <f t="shared" si="164"/>
        <v>9740.8640055448304</v>
      </c>
      <c r="AE729" s="5"/>
      <c r="AF729" s="1">
        <f t="shared" si="165"/>
        <v>319.38742435587318</v>
      </c>
      <c r="AG729" s="1">
        <f t="shared" si="166"/>
        <v>0.16682323693019985</v>
      </c>
      <c r="AH729" s="1">
        <f t="shared" si="167"/>
        <v>63.949507868575097</v>
      </c>
      <c r="AI729" s="5">
        <f t="shared" si="168"/>
        <v>4089.539556632948</v>
      </c>
      <c r="AJ729" s="5"/>
      <c r="AK729" s="1">
        <f t="shared" si="169"/>
        <v>299.29982655959293</v>
      </c>
      <c r="AL729" s="1">
        <f t="shared" si="170"/>
        <v>0.21922517399302041</v>
      </c>
      <c r="AM729" s="1">
        <f t="shared" si="171"/>
        <v>84.037105664855346</v>
      </c>
      <c r="AN729" s="5">
        <f t="shared" si="172"/>
        <v>7062.2351285260629</v>
      </c>
      <c r="AO729" s="5"/>
    </row>
    <row r="730" spans="18:41" x14ac:dyDescent="0.2">
      <c r="R730">
        <v>408.8098708282979</v>
      </c>
      <c r="S730">
        <v>80.488505504671735</v>
      </c>
      <c r="T730">
        <v>700</v>
      </c>
      <c r="V730" s="1">
        <f t="shared" si="157"/>
        <v>313.09515259359142</v>
      </c>
      <c r="W730" s="1">
        <f t="shared" si="158"/>
        <v>0.23413015454048838</v>
      </c>
      <c r="X730" s="1">
        <f t="shared" si="160"/>
        <v>95.714718234706481</v>
      </c>
      <c r="Y730" s="5">
        <f t="shared" si="159"/>
        <v>9161.3072867492538</v>
      </c>
      <c r="Z730" s="5"/>
      <c r="AA730" s="1">
        <f t="shared" si="161"/>
        <v>286.52404768909105</v>
      </c>
      <c r="AB730" s="1">
        <f t="shared" si="162"/>
        <v>0.299126395581988</v>
      </c>
      <c r="AC730" s="1">
        <f t="shared" si="163"/>
        <v>122.28582313920685</v>
      </c>
      <c r="AD730" s="5">
        <f t="shared" si="164"/>
        <v>14953.822540833378</v>
      </c>
      <c r="AE730" s="5"/>
      <c r="AF730" s="1">
        <f t="shared" si="165"/>
        <v>321.08767980948369</v>
      </c>
      <c r="AG730" s="1">
        <f t="shared" si="166"/>
        <v>0.21457943478976796</v>
      </c>
      <c r="AH730" s="1">
        <f t="shared" si="167"/>
        <v>87.722191018814215</v>
      </c>
      <c r="AI730" s="5">
        <f t="shared" si="168"/>
        <v>7695.1827971413295</v>
      </c>
      <c r="AJ730" s="5"/>
      <c r="AK730" s="1">
        <f t="shared" si="169"/>
        <v>300.76918320331873</v>
      </c>
      <c r="AL730" s="1">
        <f t="shared" si="170"/>
        <v>0.26428101505004209</v>
      </c>
      <c r="AM730" s="1">
        <f t="shared" si="171"/>
        <v>108.04068762497917</v>
      </c>
      <c r="AN730" s="5">
        <f t="shared" si="172"/>
        <v>11672.790182478328</v>
      </c>
      <c r="AO730" s="5"/>
    </row>
    <row r="731" spans="18:41" x14ac:dyDescent="0.2">
      <c r="R731">
        <v>341.72255507445863</v>
      </c>
      <c r="S731">
        <v>79.364148405330766</v>
      </c>
      <c r="T731">
        <v>700</v>
      </c>
      <c r="V731" s="1">
        <f t="shared" si="157"/>
        <v>322.72801762619264</v>
      </c>
      <c r="W731" s="1">
        <f t="shared" si="158"/>
        <v>5.5584675831910561E-2</v>
      </c>
      <c r="X731" s="1">
        <f t="shared" si="160"/>
        <v>18.994537448265987</v>
      </c>
      <c r="Y731" s="5">
        <f t="shared" si="159"/>
        <v>360.79245287357895</v>
      </c>
      <c r="Z731" s="5"/>
      <c r="AA731" s="1">
        <f t="shared" si="161"/>
        <v>297.01587682144213</v>
      </c>
      <c r="AB731" s="1">
        <f t="shared" si="162"/>
        <v>0.13082741419651173</v>
      </c>
      <c r="AC731" s="1">
        <f t="shared" si="163"/>
        <v>44.706678253016491</v>
      </c>
      <c r="AD731" s="5">
        <f t="shared" si="164"/>
        <v>1998.6870804187377</v>
      </c>
      <c r="AE731" s="5"/>
      <c r="AF731" s="1">
        <f t="shared" si="165"/>
        <v>330.52306855993049</v>
      </c>
      <c r="AG731" s="1">
        <f t="shared" si="166"/>
        <v>3.2773623947906665E-2</v>
      </c>
      <c r="AH731" s="1">
        <f t="shared" si="167"/>
        <v>11.199486514528132</v>
      </c>
      <c r="AI731" s="5">
        <f t="shared" si="168"/>
        <v>125.4284981890975</v>
      </c>
      <c r="AJ731" s="5"/>
      <c r="AK731" s="1">
        <f t="shared" si="169"/>
        <v>308.92093997308217</v>
      </c>
      <c r="AL731" s="1">
        <f t="shared" si="170"/>
        <v>9.5989025641661979E-2</v>
      </c>
      <c r="AM731" s="1">
        <f t="shared" si="171"/>
        <v>32.801615101376456</v>
      </c>
      <c r="AN731" s="5">
        <f t="shared" si="172"/>
        <v>1075.945953258848</v>
      </c>
      <c r="AO731" s="5"/>
    </row>
    <row r="732" spans="18:41" x14ac:dyDescent="0.2">
      <c r="R732">
        <v>370.85867866938872</v>
      </c>
      <c r="S732">
        <v>78.429217977469619</v>
      </c>
      <c r="T732">
        <v>700</v>
      </c>
      <c r="V732" s="1">
        <f t="shared" si="157"/>
        <v>331.13091463936189</v>
      </c>
      <c r="W732" s="1">
        <f t="shared" si="158"/>
        <v>0.1071237274871573</v>
      </c>
      <c r="X732" s="1">
        <f t="shared" si="160"/>
        <v>39.727764030026833</v>
      </c>
      <c r="Y732" s="5">
        <f t="shared" si="159"/>
        <v>1578.2952348254939</v>
      </c>
      <c r="Z732" s="5"/>
      <c r="AA732" s="1">
        <f t="shared" si="161"/>
        <v>306.2189851902084</v>
      </c>
      <c r="AB732" s="1">
        <f t="shared" si="162"/>
        <v>0.17429737308859097</v>
      </c>
      <c r="AC732" s="1">
        <f t="shared" si="163"/>
        <v>64.639693479180323</v>
      </c>
      <c r="AD732" s="5">
        <f t="shared" si="164"/>
        <v>4178.2899730823874</v>
      </c>
      <c r="AE732" s="5"/>
      <c r="AF732" s="1">
        <f t="shared" si="165"/>
        <v>338.74813359784361</v>
      </c>
      <c r="AG732" s="1">
        <f t="shared" si="166"/>
        <v>8.6584316124824659E-2</v>
      </c>
      <c r="AH732" s="1">
        <f t="shared" si="167"/>
        <v>32.110545071545118</v>
      </c>
      <c r="AI732" s="5">
        <f t="shared" si="168"/>
        <v>1031.0871047917306</v>
      </c>
      <c r="AJ732" s="5"/>
      <c r="AK732" s="1">
        <f t="shared" si="169"/>
        <v>316.02461057950069</v>
      </c>
      <c r="AL732" s="1">
        <f t="shared" si="170"/>
        <v>0.14785704432380628</v>
      </c>
      <c r="AM732" s="1">
        <f t="shared" si="171"/>
        <v>54.834068089888035</v>
      </c>
      <c r="AN732" s="5">
        <f t="shared" si="172"/>
        <v>3006.7750232864773</v>
      </c>
      <c r="AO732" s="5"/>
    </row>
    <row r="733" spans="18:41" x14ac:dyDescent="0.2">
      <c r="R733">
        <v>350.31702914859744</v>
      </c>
      <c r="S733">
        <v>76.503031084344656</v>
      </c>
      <c r="T733">
        <v>700</v>
      </c>
      <c r="V733" s="1">
        <f t="shared" si="157"/>
        <v>349.66949484346571</v>
      </c>
      <c r="W733" s="1">
        <f t="shared" si="158"/>
        <v>1.8484237169556982E-3</v>
      </c>
      <c r="X733" s="1">
        <f t="shared" si="160"/>
        <v>0.64753430513172816</v>
      </c>
      <c r="Y733" s="5">
        <f t="shared" si="159"/>
        <v>0.41930067632243001</v>
      </c>
      <c r="Z733" s="5"/>
      <c r="AA733" s="1">
        <f t="shared" si="161"/>
        <v>326.68221151171201</v>
      </c>
      <c r="AB733" s="1">
        <f t="shared" si="162"/>
        <v>6.7466939001871978E-2</v>
      </c>
      <c r="AC733" s="1">
        <f t="shared" si="163"/>
        <v>23.63481763688543</v>
      </c>
      <c r="AD733" s="5">
        <f t="shared" si="164"/>
        <v>558.60460472883062</v>
      </c>
      <c r="AE733" s="5"/>
      <c r="AF733" s="1">
        <f t="shared" si="165"/>
        <v>356.87862882980716</v>
      </c>
      <c r="AG733" s="1">
        <f t="shared" si="166"/>
        <v>1.8730461653996316E-2</v>
      </c>
      <c r="AH733" s="1">
        <f t="shared" si="167"/>
        <v>6.5615996812097137</v>
      </c>
      <c r="AI733" s="5">
        <f t="shared" si="168"/>
        <v>43.054590376451415</v>
      </c>
      <c r="AJ733" s="5"/>
      <c r="AK733" s="1">
        <f t="shared" si="169"/>
        <v>331.67934807105559</v>
      </c>
      <c r="AL733" s="1">
        <f t="shared" si="170"/>
        <v>5.3202326826184997E-2</v>
      </c>
      <c r="AM733" s="1">
        <f t="shared" si="171"/>
        <v>18.637681077541856</v>
      </c>
      <c r="AN733" s="5">
        <f t="shared" si="172"/>
        <v>347.36315594816176</v>
      </c>
      <c r="AO733" s="5"/>
    </row>
    <row r="734" spans="18:41" x14ac:dyDescent="0.2">
      <c r="R734">
        <v>461.85644323029823</v>
      </c>
      <c r="S734">
        <v>76.378255618663971</v>
      </c>
      <c r="T734">
        <v>700</v>
      </c>
      <c r="V734" s="1">
        <f t="shared" si="157"/>
        <v>350.93120165110531</v>
      </c>
      <c r="W734" s="1">
        <f t="shared" si="158"/>
        <v>0.24017255405892779</v>
      </c>
      <c r="X734" s="1">
        <f t="shared" si="160"/>
        <v>110.92524157919291</v>
      </c>
      <c r="Y734" s="5">
        <f t="shared" si="159"/>
        <v>12304.409219402309</v>
      </c>
      <c r="Z734" s="5"/>
      <c r="AA734" s="1">
        <f t="shared" si="161"/>
        <v>328.0825551514867</v>
      </c>
      <c r="AB734" s="1">
        <f t="shared" si="162"/>
        <v>0.28964387103311895</v>
      </c>
      <c r="AC734" s="1">
        <f t="shared" si="163"/>
        <v>133.77388807881152</v>
      </c>
      <c r="AD734" s="5">
        <f t="shared" si="164"/>
        <v>17895.453131722392</v>
      </c>
      <c r="AE734" s="5"/>
      <c r="AF734" s="1">
        <f t="shared" si="165"/>
        <v>358.11186692662022</v>
      </c>
      <c r="AG734" s="1">
        <f t="shared" si="166"/>
        <v>0.22462515750147763</v>
      </c>
      <c r="AH734" s="1">
        <f t="shared" si="167"/>
        <v>103.744576303678</v>
      </c>
      <c r="AI734" s="5">
        <f t="shared" si="168"/>
        <v>10762.937112429667</v>
      </c>
      <c r="AJ734" s="5"/>
      <c r="AK734" s="1">
        <f t="shared" si="169"/>
        <v>332.74413538152925</v>
      </c>
      <c r="AL734" s="1">
        <f t="shared" si="170"/>
        <v>0.27955073430552735</v>
      </c>
      <c r="AM734" s="1">
        <f t="shared" si="171"/>
        <v>129.11230784876898</v>
      </c>
      <c r="AN734" s="5">
        <f t="shared" si="172"/>
        <v>16669.988038035292</v>
      </c>
      <c r="AO734" s="5"/>
    </row>
    <row r="735" spans="18:41" x14ac:dyDescent="0.2">
      <c r="R735">
        <v>389.69408991092558</v>
      </c>
      <c r="S735">
        <v>75.110435216257883</v>
      </c>
      <c r="T735">
        <v>700</v>
      </c>
      <c r="V735" s="1">
        <f t="shared" si="157"/>
        <v>364.20292699627595</v>
      </c>
      <c r="W735" s="1">
        <f t="shared" si="158"/>
        <v>6.5413265365344087E-2</v>
      </c>
      <c r="X735" s="1">
        <f t="shared" si="160"/>
        <v>25.491162914649635</v>
      </c>
      <c r="Y735" s="5">
        <f t="shared" si="159"/>
        <v>649.79938674120888</v>
      </c>
      <c r="Z735" s="5"/>
      <c r="AA735" s="1">
        <f t="shared" si="161"/>
        <v>342.86894353129316</v>
      </c>
      <c r="AB735" s="1">
        <f t="shared" si="162"/>
        <v>0.1201587285820411</v>
      </c>
      <c r="AC735" s="1">
        <f t="shared" si="163"/>
        <v>46.825146379632429</v>
      </c>
      <c r="AD735" s="5">
        <f t="shared" si="164"/>
        <v>2192.5943334740041</v>
      </c>
      <c r="AE735" s="5"/>
      <c r="AF735" s="1">
        <f t="shared" si="165"/>
        <v>371.07953514005328</v>
      </c>
      <c r="AG735" s="1">
        <f t="shared" si="166"/>
        <v>4.7767095403287045E-2</v>
      </c>
      <c r="AH735" s="1">
        <f t="shared" si="167"/>
        <v>18.614554770872303</v>
      </c>
      <c r="AI735" s="5">
        <f t="shared" si="168"/>
        <v>346.50164931780483</v>
      </c>
      <c r="AJ735" s="5"/>
      <c r="AK735" s="1">
        <f t="shared" si="169"/>
        <v>343.94131582626881</v>
      </c>
      <c r="AL735" s="1">
        <f t="shared" si="170"/>
        <v>0.11740689753625652</v>
      </c>
      <c r="AM735" s="1">
        <f t="shared" si="171"/>
        <v>45.752774084656778</v>
      </c>
      <c r="AN735" s="5">
        <f t="shared" si="172"/>
        <v>2093.3163364416409</v>
      </c>
      <c r="AO735" s="5"/>
    </row>
    <row r="736" spans="18:41" x14ac:dyDescent="0.2">
      <c r="R736">
        <v>338.69771980993153</v>
      </c>
      <c r="S736">
        <v>73.762937697194204</v>
      </c>
      <c r="T736">
        <v>700</v>
      </c>
      <c r="V736" s="1">
        <f t="shared" si="157"/>
        <v>379.26909618805036</v>
      </c>
      <c r="W736" s="1">
        <f t="shared" si="158"/>
        <v>0.11978638769958783</v>
      </c>
      <c r="X736" s="1">
        <f t="shared" si="160"/>
        <v>40.571376378118828</v>
      </c>
      <c r="Y736" s="5">
        <f t="shared" si="159"/>
        <v>1646.0365812149785</v>
      </c>
      <c r="Z736" s="5"/>
      <c r="AA736" s="1">
        <f t="shared" si="161"/>
        <v>359.77433422488684</v>
      </c>
      <c r="AB736" s="1">
        <f t="shared" si="162"/>
        <v>6.2228391814338077E-2</v>
      </c>
      <c r="AC736" s="1">
        <f t="shared" si="163"/>
        <v>21.076614414955316</v>
      </c>
      <c r="AD736" s="5">
        <f t="shared" si="164"/>
        <v>444.22367519670217</v>
      </c>
      <c r="AE736" s="5"/>
      <c r="AF736" s="1">
        <f t="shared" si="165"/>
        <v>385.79173167472169</v>
      </c>
      <c r="AG736" s="1">
        <f t="shared" si="166"/>
        <v>0.13904437234244776</v>
      </c>
      <c r="AH736" s="1">
        <f t="shared" si="167"/>
        <v>47.094011864790161</v>
      </c>
      <c r="AI736" s="5">
        <f t="shared" si="168"/>
        <v>2217.8459535209963</v>
      </c>
      <c r="AJ736" s="5"/>
      <c r="AK736" s="1">
        <f t="shared" si="169"/>
        <v>356.64867409619842</v>
      </c>
      <c r="AL736" s="1">
        <f t="shared" si="170"/>
        <v>5.2999926590413741E-2</v>
      </c>
      <c r="AM736" s="1">
        <f t="shared" si="171"/>
        <v>17.950954286266892</v>
      </c>
      <c r="AN736" s="5">
        <f t="shared" si="172"/>
        <v>322.23675978764373</v>
      </c>
      <c r="AO736" s="5"/>
    </row>
    <row r="737" spans="18:41" x14ac:dyDescent="0.2">
      <c r="R737">
        <v>446.98335728928907</v>
      </c>
      <c r="S737">
        <v>72.19692274789189</v>
      </c>
      <c r="T737">
        <v>700</v>
      </c>
      <c r="V737" s="1">
        <f t="shared" si="157"/>
        <v>398.14909767124527</v>
      </c>
      <c r="W737" s="1">
        <f t="shared" si="158"/>
        <v>0.10925297065688759</v>
      </c>
      <c r="X737" s="1">
        <f t="shared" si="160"/>
        <v>48.834259618043802</v>
      </c>
      <c r="Y737" s="5">
        <f t="shared" si="159"/>
        <v>2384.7849124425038</v>
      </c>
      <c r="Z737" s="5"/>
      <c r="AA737" s="1">
        <f t="shared" si="161"/>
        <v>381.127730492289</v>
      </c>
      <c r="AB737" s="1">
        <f t="shared" si="162"/>
        <v>0.14733350967780684</v>
      </c>
      <c r="AC737" s="1">
        <f t="shared" si="163"/>
        <v>65.85562679700007</v>
      </c>
      <c r="AD737" s="5">
        <f t="shared" si="164"/>
        <v>4336.9635808257535</v>
      </c>
      <c r="AE737" s="5"/>
      <c r="AF737" s="1">
        <f t="shared" si="165"/>
        <v>404.2179157392705</v>
      </c>
      <c r="AG737" s="1">
        <f t="shared" si="166"/>
        <v>9.567569094600685E-2</v>
      </c>
      <c r="AH737" s="1">
        <f t="shared" si="167"/>
        <v>42.765441550018579</v>
      </c>
      <c r="AI737" s="5">
        <f t="shared" si="168"/>
        <v>1828.8829909680555</v>
      </c>
      <c r="AJ737" s="5"/>
      <c r="AK737" s="1">
        <f t="shared" si="169"/>
        <v>372.57407056875434</v>
      </c>
      <c r="AL737" s="1">
        <f t="shared" si="170"/>
        <v>0.16646992669209562</v>
      </c>
      <c r="AM737" s="1">
        <f t="shared" si="171"/>
        <v>74.409286720534737</v>
      </c>
      <c r="AN737" s="5">
        <f t="shared" si="172"/>
        <v>5536.7419502587472</v>
      </c>
      <c r="AO737" s="5"/>
    </row>
    <row r="738" spans="18:41" x14ac:dyDescent="0.2">
      <c r="R738">
        <v>433.7530011793931</v>
      </c>
      <c r="S738">
        <v>71.572204635607278</v>
      </c>
      <c r="T738">
        <v>700</v>
      </c>
      <c r="V738" s="1">
        <f t="shared" si="157"/>
        <v>406.12774885242032</v>
      </c>
      <c r="W738" s="1">
        <f t="shared" si="158"/>
        <v>6.3688901867787709E-2</v>
      </c>
      <c r="X738" s="1">
        <f t="shared" si="160"/>
        <v>27.62525232697277</v>
      </c>
      <c r="Y738" s="5">
        <f t="shared" si="159"/>
        <v>763.15456612891444</v>
      </c>
      <c r="Z738" s="5"/>
      <c r="AA738" s="1">
        <f t="shared" si="161"/>
        <v>390.20492305840332</v>
      </c>
      <c r="AB738" s="1">
        <f t="shared" si="162"/>
        <v>0.10039833269759672</v>
      </c>
      <c r="AC738" s="1">
        <f t="shared" si="163"/>
        <v>43.548078120989771</v>
      </c>
      <c r="AD738" s="5">
        <f t="shared" si="164"/>
        <v>1896.4351080318281</v>
      </c>
      <c r="AE738" s="5"/>
      <c r="AF738" s="1">
        <f t="shared" si="165"/>
        <v>412.00214810428821</v>
      </c>
      <c r="AG738" s="1">
        <f t="shared" si="166"/>
        <v>5.0145711997296567E-2</v>
      </c>
      <c r="AH738" s="1">
        <f t="shared" si="167"/>
        <v>21.750853075104885</v>
      </c>
      <c r="AI738" s="5">
        <f t="shared" si="168"/>
        <v>473.09960949479967</v>
      </c>
      <c r="AJ738" s="5"/>
      <c r="AK738" s="1">
        <f t="shared" si="169"/>
        <v>379.30637001036263</v>
      </c>
      <c r="AL738" s="1">
        <f t="shared" si="170"/>
        <v>0.12552450593076644</v>
      </c>
      <c r="AM738" s="1">
        <f t="shared" si="171"/>
        <v>54.446631169030468</v>
      </c>
      <c r="AN738" s="5">
        <f t="shared" si="172"/>
        <v>2964.4356456564401</v>
      </c>
      <c r="AO738" s="5"/>
    </row>
    <row r="739" spans="18:41" x14ac:dyDescent="0.2">
      <c r="R739">
        <v>370.95292305061309</v>
      </c>
      <c r="S739">
        <v>71.144357734947462</v>
      </c>
      <c r="T739">
        <v>700</v>
      </c>
      <c r="V739" s="1">
        <f t="shared" si="157"/>
        <v>411.7486600554368</v>
      </c>
      <c r="W739" s="1">
        <f t="shared" si="158"/>
        <v>0.10997551028667189</v>
      </c>
      <c r="X739" s="1">
        <f t="shared" si="160"/>
        <v>40.795737004823707</v>
      </c>
      <c r="Y739" s="5">
        <f t="shared" si="159"/>
        <v>1664.2921577667423</v>
      </c>
      <c r="Z739" s="5"/>
      <c r="AA739" s="1">
        <f t="shared" si="161"/>
        <v>396.61795977086996</v>
      </c>
      <c r="AB739" s="1">
        <f t="shared" si="162"/>
        <v>6.9186775802155112E-2</v>
      </c>
      <c r="AC739" s="1">
        <f t="shared" si="163"/>
        <v>25.665036720256865</v>
      </c>
      <c r="AD739" s="5">
        <f t="shared" si="164"/>
        <v>658.69410985213324</v>
      </c>
      <c r="AE739" s="5"/>
      <c r="AF739" s="1">
        <f t="shared" si="165"/>
        <v>417.48534914159973</v>
      </c>
      <c r="AG739" s="1">
        <f t="shared" si="166"/>
        <v>0.12544024645584936</v>
      </c>
      <c r="AH739" s="1">
        <f t="shared" si="167"/>
        <v>46.532426090986633</v>
      </c>
      <c r="AI739" s="5">
        <f t="shared" si="168"/>
        <v>2165.2666779131337</v>
      </c>
      <c r="AJ739" s="5"/>
      <c r="AK739" s="1">
        <f t="shared" si="169"/>
        <v>384.05048939807659</v>
      </c>
      <c r="AL739" s="1">
        <f t="shared" si="170"/>
        <v>3.5307893626373869E-2</v>
      </c>
      <c r="AM739" s="1">
        <f t="shared" si="171"/>
        <v>13.097566347463498</v>
      </c>
      <c r="AN739" s="5">
        <f t="shared" si="172"/>
        <v>171.54624422620833</v>
      </c>
      <c r="AO739" s="5"/>
    </row>
    <row r="740" spans="18:41" x14ac:dyDescent="0.2">
      <c r="R740">
        <v>404.75823914606775</v>
      </c>
      <c r="S740">
        <v>68.642745180798187</v>
      </c>
      <c r="T740">
        <v>700</v>
      </c>
      <c r="V740" s="1">
        <f t="shared" si="157"/>
        <v>447.39950388916554</v>
      </c>
      <c r="W740" s="1">
        <f t="shared" si="158"/>
        <v>0.10534996108555943</v>
      </c>
      <c r="X740" s="1">
        <f t="shared" si="160"/>
        <v>42.641264743097793</v>
      </c>
      <c r="Y740" s="5">
        <f t="shared" si="159"/>
        <v>1818.2774588909549</v>
      </c>
      <c r="Z740" s="5"/>
      <c r="AA740" s="1">
        <f t="shared" si="161"/>
        <v>437.62204737682049</v>
      </c>
      <c r="AB740" s="1">
        <f t="shared" si="162"/>
        <v>8.1193673290225379E-2</v>
      </c>
      <c r="AC740" s="1">
        <f t="shared" si="163"/>
        <v>32.863808230752738</v>
      </c>
      <c r="AD740" s="5">
        <f t="shared" si="164"/>
        <v>1080.0298914276914</v>
      </c>
      <c r="AE740" s="5"/>
      <c r="AF740" s="1">
        <f t="shared" si="165"/>
        <v>452.25346817892461</v>
      </c>
      <c r="AG740" s="1">
        <f t="shared" si="166"/>
        <v>0.1173422167589699</v>
      </c>
      <c r="AH740" s="1">
        <f t="shared" si="167"/>
        <v>47.495229032856855</v>
      </c>
      <c r="AI740" s="5">
        <f t="shared" si="168"/>
        <v>2255.7967808835288</v>
      </c>
      <c r="AJ740" s="5"/>
      <c r="AK740" s="1">
        <f t="shared" si="169"/>
        <v>414.17563860758253</v>
      </c>
      <c r="AL740" s="1">
        <f t="shared" si="170"/>
        <v>2.3266727025453477E-2</v>
      </c>
      <c r="AM740" s="1">
        <f t="shared" si="171"/>
        <v>9.4173994615147762</v>
      </c>
      <c r="AN740" s="5">
        <f t="shared" si="172"/>
        <v>88.687412617738801</v>
      </c>
      <c r="AO740" s="5"/>
    </row>
    <row r="741" spans="18:41" x14ac:dyDescent="0.2">
      <c r="R741">
        <v>425.58841798137985</v>
      </c>
      <c r="S741">
        <v>67.628261656037182</v>
      </c>
      <c r="T741">
        <v>700</v>
      </c>
      <c r="V741" s="1">
        <f t="shared" si="157"/>
        <v>463.35517155994643</v>
      </c>
      <c r="W741" s="1">
        <f t="shared" si="158"/>
        <v>8.8740087800554132E-2</v>
      </c>
      <c r="X741" s="1">
        <f t="shared" si="160"/>
        <v>37.766753578566579</v>
      </c>
      <c r="Y741" s="5">
        <f t="shared" si="159"/>
        <v>1426.3276758641714</v>
      </c>
      <c r="Z741" s="5"/>
      <c r="AA741" s="1">
        <f t="shared" si="161"/>
        <v>456.14500995797118</v>
      </c>
      <c r="AB741" s="1">
        <f t="shared" si="162"/>
        <v>7.1798457583796924E-2</v>
      </c>
      <c r="AC741" s="1">
        <f t="shared" si="163"/>
        <v>30.556591976591335</v>
      </c>
      <c r="AD741" s="5">
        <f t="shared" si="164"/>
        <v>933.70531322388592</v>
      </c>
      <c r="AE741" s="5"/>
      <c r="AF741" s="1">
        <f t="shared" si="165"/>
        <v>467.81173055071474</v>
      </c>
      <c r="AG741" s="1">
        <f t="shared" si="166"/>
        <v>9.921161099638344E-2</v>
      </c>
      <c r="AH741" s="1">
        <f t="shared" si="167"/>
        <v>42.223312569334894</v>
      </c>
      <c r="AI741" s="5">
        <f t="shared" si="168"/>
        <v>1782.8081243277541</v>
      </c>
      <c r="AJ741" s="5"/>
      <c r="AK741" s="1">
        <f t="shared" si="169"/>
        <v>427.68435343353485</v>
      </c>
      <c r="AL741" s="1">
        <f t="shared" si="170"/>
        <v>4.924794387253989E-3</v>
      </c>
      <c r="AM741" s="1">
        <f t="shared" si="171"/>
        <v>2.095935452155004</v>
      </c>
      <c r="AN741" s="5">
        <f t="shared" si="172"/>
        <v>4.3929454196002009</v>
      </c>
      <c r="AO741" s="5"/>
    </row>
    <row r="742" spans="18:41" x14ac:dyDescent="0.2">
      <c r="R742">
        <v>521.64321301230632</v>
      </c>
      <c r="S742">
        <v>66.325492781448304</v>
      </c>
      <c r="T742">
        <v>700</v>
      </c>
      <c r="V742" s="1">
        <f t="shared" si="157"/>
        <v>485.27950500160625</v>
      </c>
      <c r="W742" s="1">
        <f t="shared" si="158"/>
        <v>6.9709922613029746E-2</v>
      </c>
      <c r="X742" s="1">
        <f t="shared" si="160"/>
        <v>36.363708010700066</v>
      </c>
      <c r="Y742" s="5">
        <f t="shared" si="159"/>
        <v>1322.3192602874522</v>
      </c>
      <c r="Z742" s="5"/>
      <c r="AA742" s="1">
        <f t="shared" si="161"/>
        <v>481.75492320889407</v>
      </c>
      <c r="AB742" s="1">
        <f t="shared" si="162"/>
        <v>7.6466613210725745E-2</v>
      </c>
      <c r="AC742" s="1">
        <f t="shared" si="163"/>
        <v>39.888289803412249</v>
      </c>
      <c r="AD742" s="5">
        <f t="shared" si="164"/>
        <v>1591.0756634410016</v>
      </c>
      <c r="AE742" s="5"/>
      <c r="AF742" s="1">
        <f t="shared" si="165"/>
        <v>489.19080693127216</v>
      </c>
      <c r="AG742" s="1">
        <f t="shared" si="166"/>
        <v>6.2211882128462688E-2</v>
      </c>
      <c r="AH742" s="1">
        <f t="shared" si="167"/>
        <v>32.452406081034155</v>
      </c>
      <c r="AI742" s="5">
        <f t="shared" si="168"/>
        <v>1053.1586604483425</v>
      </c>
      <c r="AJ742" s="5"/>
      <c r="AK742" s="1">
        <f t="shared" si="169"/>
        <v>446.27948311311576</v>
      </c>
      <c r="AL742" s="1">
        <f t="shared" si="170"/>
        <v>0.14447370926958197</v>
      </c>
      <c r="AM742" s="1">
        <f t="shared" si="171"/>
        <v>75.36372989919056</v>
      </c>
      <c r="AN742" s="5">
        <f t="shared" si="172"/>
        <v>5679.6917843181491</v>
      </c>
      <c r="AO742" s="5"/>
    </row>
    <row r="743" spans="18:41" x14ac:dyDescent="0.2">
      <c r="R743">
        <v>555.76366558164989</v>
      </c>
      <c r="S743">
        <v>65.936838917069863</v>
      </c>
      <c r="T743">
        <v>700</v>
      </c>
      <c r="V743" s="1">
        <f t="shared" si="157"/>
        <v>492.15562185194</v>
      </c>
      <c r="W743" s="1">
        <f t="shared" si="158"/>
        <v>0.11445160536563528</v>
      </c>
      <c r="X743" s="1">
        <f t="shared" si="160"/>
        <v>63.608043729709891</v>
      </c>
      <c r="Y743" s="5">
        <f t="shared" si="159"/>
        <v>4045.9832271206856</v>
      </c>
      <c r="Z743" s="5"/>
      <c r="AA743" s="1">
        <f t="shared" si="161"/>
        <v>489.82263456109433</v>
      </c>
      <c r="AB743" s="1">
        <f t="shared" si="162"/>
        <v>0.11864940999973998</v>
      </c>
      <c r="AC743" s="1">
        <f t="shared" si="163"/>
        <v>65.941031020555556</v>
      </c>
      <c r="AD743" s="5">
        <f t="shared" si="164"/>
        <v>4348.2195720538703</v>
      </c>
      <c r="AE743" s="5"/>
      <c r="AF743" s="1">
        <f t="shared" si="165"/>
        <v>495.89649865064649</v>
      </c>
      <c r="AG743" s="1">
        <f t="shared" si="166"/>
        <v>0.10772054856869377</v>
      </c>
      <c r="AH743" s="1">
        <f t="shared" si="167"/>
        <v>59.867166931003396</v>
      </c>
      <c r="AI743" s="5">
        <f t="shared" si="168"/>
        <v>3584.0776763446265</v>
      </c>
      <c r="AJ743" s="5"/>
      <c r="AK743" s="1">
        <f t="shared" si="169"/>
        <v>452.12016904917755</v>
      </c>
      <c r="AL743" s="1">
        <f t="shared" si="170"/>
        <v>0.18648843555470895</v>
      </c>
      <c r="AM743" s="1">
        <f t="shared" si="171"/>
        <v>103.64349653247234</v>
      </c>
      <c r="AN743" s="5">
        <f t="shared" si="172"/>
        <v>10741.974373476605</v>
      </c>
      <c r="AO743" s="5"/>
    </row>
    <row r="744" spans="18:41" x14ac:dyDescent="0.2">
      <c r="R744">
        <v>567.74934177667853</v>
      </c>
      <c r="S744">
        <v>65.672057175708844</v>
      </c>
      <c r="T744">
        <v>700</v>
      </c>
      <c r="V744" s="1">
        <f t="shared" si="157"/>
        <v>496.93318298346469</v>
      </c>
      <c r="W744" s="1">
        <f t="shared" si="158"/>
        <v>0.12473137982266308</v>
      </c>
      <c r="X744" s="1">
        <f t="shared" si="160"/>
        <v>70.816158793213845</v>
      </c>
      <c r="Y744" s="5">
        <f t="shared" si="159"/>
        <v>5014.9283462256781</v>
      </c>
      <c r="Z744" s="5"/>
      <c r="AA744" s="1">
        <f t="shared" si="161"/>
        <v>495.43776432489631</v>
      </c>
      <c r="AB744" s="1">
        <f t="shared" si="162"/>
        <v>0.12736532150877533</v>
      </c>
      <c r="AC744" s="1">
        <f t="shared" si="163"/>
        <v>72.311577451782227</v>
      </c>
      <c r="AD744" s="5">
        <f t="shared" si="164"/>
        <v>5228.9642335650997</v>
      </c>
      <c r="AE744" s="5"/>
      <c r="AF744" s="1">
        <f t="shared" si="165"/>
        <v>500.55588622014335</v>
      </c>
      <c r="AG744" s="1">
        <f t="shared" si="166"/>
        <v>0.11835056531508126</v>
      </c>
      <c r="AH744" s="1">
        <f t="shared" si="167"/>
        <v>67.193455556535184</v>
      </c>
      <c r="AI744" s="5">
        <f t="shared" si="168"/>
        <v>4514.9604696280694</v>
      </c>
      <c r="AJ744" s="5"/>
      <c r="AK744" s="1">
        <f t="shared" si="169"/>
        <v>456.18090716521448</v>
      </c>
      <c r="AL744" s="1">
        <f t="shared" si="170"/>
        <v>0.19651002018307748</v>
      </c>
      <c r="AM744" s="1">
        <f t="shared" si="171"/>
        <v>111.56843461146406</v>
      </c>
      <c r="AN744" s="5">
        <f t="shared" si="172"/>
        <v>12447.515601652531</v>
      </c>
      <c r="AO744" s="5"/>
    </row>
    <row r="745" spans="18:41" x14ac:dyDescent="0.2">
      <c r="R745">
        <v>457.33251259942631</v>
      </c>
      <c r="S745">
        <v>65.291374250681784</v>
      </c>
      <c r="T745">
        <v>700</v>
      </c>
      <c r="V745" s="1">
        <f t="shared" si="157"/>
        <v>503.93783399787071</v>
      </c>
      <c r="W745" s="1">
        <f t="shared" si="158"/>
        <v>0.10190686232549928</v>
      </c>
      <c r="X745" s="1">
        <f t="shared" si="160"/>
        <v>46.605321398444403</v>
      </c>
      <c r="Y745" s="5">
        <f t="shared" si="159"/>
        <v>2172.0559826522999</v>
      </c>
      <c r="Z745" s="5"/>
      <c r="AA745" s="1">
        <f t="shared" si="161"/>
        <v>503.68440885803591</v>
      </c>
      <c r="AB745" s="1">
        <f t="shared" si="162"/>
        <v>0.10135272472790237</v>
      </c>
      <c r="AC745" s="1">
        <f t="shared" si="163"/>
        <v>46.351896258609599</v>
      </c>
      <c r="AD745" s="5">
        <f t="shared" si="164"/>
        <v>2148.4982867689064</v>
      </c>
      <c r="AE745" s="5"/>
      <c r="AF745" s="1">
        <f t="shared" si="165"/>
        <v>507.38768683964867</v>
      </c>
      <c r="AG745" s="1">
        <f t="shared" si="166"/>
        <v>0.10945028586687267</v>
      </c>
      <c r="AH745" s="1">
        <f t="shared" si="167"/>
        <v>50.055174240222357</v>
      </c>
      <c r="AI745" s="5">
        <f t="shared" si="168"/>
        <v>2505.5204682190197</v>
      </c>
      <c r="AJ745" s="5"/>
      <c r="AK745" s="1">
        <f t="shared" si="169"/>
        <v>462.13855087516265</v>
      </c>
      <c r="AL745" s="1">
        <f t="shared" si="170"/>
        <v>1.0508848908247007E-2</v>
      </c>
      <c r="AM745" s="1">
        <f t="shared" si="171"/>
        <v>4.8060382757363413</v>
      </c>
      <c r="AN745" s="5">
        <f t="shared" si="172"/>
        <v>23.098003907842745</v>
      </c>
      <c r="AO745" s="5"/>
    </row>
    <row r="746" spans="18:41" x14ac:dyDescent="0.2">
      <c r="R746">
        <v>467.95214937074286</v>
      </c>
      <c r="S746">
        <v>65.013563301202723</v>
      </c>
      <c r="T746">
        <v>700</v>
      </c>
      <c r="V746" s="1">
        <f t="shared" si="157"/>
        <v>509.15332773054462</v>
      </c>
      <c r="W746" s="1">
        <f t="shared" si="158"/>
        <v>8.80457081246558E-2</v>
      </c>
      <c r="X746" s="1">
        <f t="shared" si="160"/>
        <v>41.201178359801759</v>
      </c>
      <c r="Y746" s="5">
        <f t="shared" si="159"/>
        <v>1697.5370982361967</v>
      </c>
      <c r="Z746" s="5"/>
      <c r="AA746" s="1">
        <f t="shared" si="161"/>
        <v>509.83525276714909</v>
      </c>
      <c r="AB746" s="1">
        <f t="shared" si="162"/>
        <v>8.9502961900541758E-2</v>
      </c>
      <c r="AC746" s="1">
        <f t="shared" si="163"/>
        <v>41.883103396406227</v>
      </c>
      <c r="AD746" s="5">
        <f t="shared" si="164"/>
        <v>1754.1943501140549</v>
      </c>
      <c r="AE746" s="5"/>
      <c r="AF746" s="1">
        <f t="shared" si="165"/>
        <v>512.47483541329416</v>
      </c>
      <c r="AG746" s="1">
        <f t="shared" si="166"/>
        <v>9.5143672493910189E-2</v>
      </c>
      <c r="AH746" s="1">
        <f t="shared" si="167"/>
        <v>44.5226860425513</v>
      </c>
      <c r="AI746" s="5">
        <f t="shared" si="168"/>
        <v>1982.2695724435923</v>
      </c>
      <c r="AJ746" s="5"/>
      <c r="AK746" s="1">
        <f t="shared" si="169"/>
        <v>466.5776074705642</v>
      </c>
      <c r="AL746" s="1">
        <f t="shared" si="170"/>
        <v>2.9373556719998143E-3</v>
      </c>
      <c r="AM746" s="1">
        <f t="shared" si="171"/>
        <v>1.3745419001786559</v>
      </c>
      <c r="AN746" s="5">
        <f t="shared" si="172"/>
        <v>1.8893654353467499</v>
      </c>
      <c r="AO746" s="5"/>
    </row>
    <row r="747" spans="18:41" x14ac:dyDescent="0.2">
      <c r="R747">
        <v>506.76048796608387</v>
      </c>
      <c r="S747">
        <v>63.987752691483017</v>
      </c>
      <c r="T747">
        <v>700</v>
      </c>
      <c r="V747" s="1">
        <f t="shared" si="157"/>
        <v>529.20566117463352</v>
      </c>
      <c r="W747" s="1">
        <f t="shared" si="158"/>
        <v>4.4291482350241648E-2</v>
      </c>
      <c r="X747" s="1">
        <f t="shared" si="160"/>
        <v>22.445173208549647</v>
      </c>
      <c r="Y747" s="5">
        <f t="shared" si="159"/>
        <v>503.78580036179488</v>
      </c>
      <c r="Z747" s="5"/>
      <c r="AA747" s="1">
        <f t="shared" si="161"/>
        <v>533.56495790463202</v>
      </c>
      <c r="AB747" s="1">
        <f t="shared" si="162"/>
        <v>5.2893764559525214E-2</v>
      </c>
      <c r="AC747" s="1">
        <f t="shared" si="163"/>
        <v>26.804469938548152</v>
      </c>
      <c r="AD747" s="5">
        <f t="shared" si="164"/>
        <v>718.47960868653161</v>
      </c>
      <c r="AE747" s="5"/>
      <c r="AF747" s="1">
        <f t="shared" si="165"/>
        <v>532.03706914572251</v>
      </c>
      <c r="AG747" s="1">
        <f t="shared" si="166"/>
        <v>4.9878752941232334E-2</v>
      </c>
      <c r="AH747" s="1">
        <f t="shared" si="167"/>
        <v>25.27658117963864</v>
      </c>
      <c r="AI747" s="5">
        <f t="shared" si="168"/>
        <v>638.90555613086235</v>
      </c>
      <c r="AJ747" s="5"/>
      <c r="AK747" s="1">
        <f t="shared" si="169"/>
        <v>483.67072301256155</v>
      </c>
      <c r="AL747" s="1">
        <f t="shared" si="170"/>
        <v>4.5563467361464174E-2</v>
      </c>
      <c r="AM747" s="1">
        <f t="shared" si="171"/>
        <v>23.08976495352232</v>
      </c>
      <c r="AN747" s="5">
        <f t="shared" si="172"/>
        <v>533.13724560890751</v>
      </c>
      <c r="AO747" s="5"/>
    </row>
    <row r="748" spans="18:41" x14ac:dyDescent="0.2">
      <c r="R748">
        <v>618.23468169011437</v>
      </c>
      <c r="S748">
        <v>63.390593262980893</v>
      </c>
      <c r="T748">
        <v>700</v>
      </c>
      <c r="V748" s="1">
        <f t="shared" si="157"/>
        <v>541.48574769718368</v>
      </c>
      <c r="W748" s="1">
        <f t="shared" si="158"/>
        <v>0.12414207139450086</v>
      </c>
      <c r="X748" s="1">
        <f t="shared" si="160"/>
        <v>76.748933992930688</v>
      </c>
      <c r="Y748" s="5">
        <f t="shared" si="159"/>
        <v>5890.3988690512315</v>
      </c>
      <c r="Z748" s="5"/>
      <c r="AA748" s="1">
        <f t="shared" si="161"/>
        <v>548.15805692501829</v>
      </c>
      <c r="AB748" s="1">
        <f t="shared" si="162"/>
        <v>0.1133495529133409</v>
      </c>
      <c r="AC748" s="1">
        <f t="shared" si="163"/>
        <v>70.076624765096085</v>
      </c>
      <c r="AD748" s="5">
        <f t="shared" si="164"/>
        <v>4910.7333384680778</v>
      </c>
      <c r="AE748" s="5"/>
      <c r="AF748" s="1">
        <f t="shared" si="165"/>
        <v>544.02009457104987</v>
      </c>
      <c r="AG748" s="1">
        <f t="shared" si="166"/>
        <v>0.12004274317994995</v>
      </c>
      <c r="AH748" s="1">
        <f t="shared" si="167"/>
        <v>74.214587119064504</v>
      </c>
      <c r="AI748" s="5">
        <f t="shared" si="168"/>
        <v>5507.8049412532146</v>
      </c>
      <c r="AJ748" s="5"/>
      <c r="AK748" s="1">
        <f t="shared" si="169"/>
        <v>494.15980394359798</v>
      </c>
      <c r="AL748" s="1">
        <f t="shared" si="170"/>
        <v>0.20069219896775059</v>
      </c>
      <c r="AM748" s="1">
        <f t="shared" si="171"/>
        <v>124.07487774651639</v>
      </c>
      <c r="AN748" s="5">
        <f t="shared" si="172"/>
        <v>15394.575287812988</v>
      </c>
      <c r="AO748" s="5"/>
    </row>
    <row r="749" spans="18:41" x14ac:dyDescent="0.2">
      <c r="R749">
        <v>495.41578353107883</v>
      </c>
      <c r="S749">
        <v>62.793042871086641</v>
      </c>
      <c r="T749">
        <v>700</v>
      </c>
      <c r="V749" s="1">
        <f t="shared" si="157"/>
        <v>554.24969453401354</v>
      </c>
      <c r="W749" s="1">
        <f t="shared" si="158"/>
        <v>0.11875663424284885</v>
      </c>
      <c r="X749" s="1">
        <f t="shared" si="160"/>
        <v>58.833911002934713</v>
      </c>
      <c r="Y749" s="5">
        <f t="shared" si="159"/>
        <v>3461.4290839012424</v>
      </c>
      <c r="Z749" s="5"/>
      <c r="AA749" s="1">
        <f t="shared" si="161"/>
        <v>563.37285373832594</v>
      </c>
      <c r="AB749" s="1">
        <f t="shared" si="162"/>
        <v>0.13717179077921723</v>
      </c>
      <c r="AC749" s="1">
        <f t="shared" si="163"/>
        <v>67.957070207247114</v>
      </c>
      <c r="AD749" s="5">
        <f t="shared" si="164"/>
        <v>4618.1633911527133</v>
      </c>
      <c r="AE749" s="5"/>
      <c r="AF749" s="1">
        <f t="shared" si="165"/>
        <v>556.4781436458851</v>
      </c>
      <c r="AG749" s="1">
        <f t="shared" si="166"/>
        <v>0.12325477335337189</v>
      </c>
      <c r="AH749" s="1">
        <f t="shared" si="167"/>
        <v>61.062360114806268</v>
      </c>
      <c r="AI749" s="5">
        <f t="shared" si="168"/>
        <v>3728.6118227902834</v>
      </c>
      <c r="AJ749" s="5"/>
      <c r="AK749" s="1">
        <f t="shared" si="169"/>
        <v>505.07999097008724</v>
      </c>
      <c r="AL749" s="1">
        <f t="shared" si="170"/>
        <v>1.9507265937566045E-2</v>
      </c>
      <c r="AM749" s="1">
        <f t="shared" si="171"/>
        <v>9.6642074390084076</v>
      </c>
      <c r="AN749" s="5">
        <f t="shared" si="172"/>
        <v>93.396905424185448</v>
      </c>
      <c r="AO749" s="5"/>
    </row>
    <row r="750" spans="18:41" x14ac:dyDescent="0.2">
      <c r="R750">
        <v>612.19917698425638</v>
      </c>
      <c r="S750">
        <v>62.299020361767234</v>
      </c>
      <c r="T750">
        <v>700</v>
      </c>
      <c r="V750" s="1">
        <f t="shared" si="157"/>
        <v>565.17938017820029</v>
      </c>
      <c r="W750" s="1">
        <f t="shared" si="158"/>
        <v>7.680473704273745E-2</v>
      </c>
      <c r="X750" s="1">
        <f t="shared" si="160"/>
        <v>47.019796806056092</v>
      </c>
      <c r="Y750" s="5">
        <f t="shared" si="159"/>
        <v>2210.8612916828029</v>
      </c>
      <c r="Z750" s="5"/>
      <c r="AA750" s="1">
        <f t="shared" si="161"/>
        <v>576.4375647076688</v>
      </c>
      <c r="AB750" s="1">
        <f t="shared" si="162"/>
        <v>5.8414995676329122E-2</v>
      </c>
      <c r="AC750" s="1">
        <f t="shared" si="163"/>
        <v>35.761612276587584</v>
      </c>
      <c r="AD750" s="5">
        <f t="shared" si="164"/>
        <v>1278.8929126209798</v>
      </c>
      <c r="AE750" s="5"/>
      <c r="AF750" s="1">
        <f t="shared" si="165"/>
        <v>567.14844060152507</v>
      </c>
      <c r="AG750" s="1">
        <f t="shared" si="166"/>
        <v>7.358836482704037E-2</v>
      </c>
      <c r="AH750" s="1">
        <f t="shared" si="167"/>
        <v>45.050736382731316</v>
      </c>
      <c r="AI750" s="5">
        <f t="shared" si="168"/>
        <v>2029.5688486263512</v>
      </c>
      <c r="AJ750" s="5"/>
      <c r="AK750" s="1">
        <f t="shared" si="169"/>
        <v>514.44571587129201</v>
      </c>
      <c r="AL750" s="1">
        <f t="shared" si="170"/>
        <v>0.15967591069708062</v>
      </c>
      <c r="AM750" s="1">
        <f t="shared" si="171"/>
        <v>97.753461112964374</v>
      </c>
      <c r="AN750" s="5">
        <f t="shared" si="172"/>
        <v>9555.7391595638383</v>
      </c>
      <c r="AO750" s="5"/>
    </row>
    <row r="751" spans="18:41" x14ac:dyDescent="0.2">
      <c r="R751">
        <v>661.29867512138173</v>
      </c>
      <c r="S751">
        <v>61.279984106710394</v>
      </c>
      <c r="T751">
        <v>700</v>
      </c>
      <c r="V751" s="1">
        <f t="shared" ref="V751:V814" si="173">(8.314*T751/S751)*(1+(V$11+$V$12/$T751+$V$13/($T751^2))/S751+(V$14+$V$15/$T751+$V$16/($T751^2))/(S751^2) + (W$11+$W$12/$T751+$W$13/($T751^2))/(S751^3)  )</f>
        <v>588.87074729095355</v>
      </c>
      <c r="W751" s="1">
        <f t="shared" ref="W751:W814" si="174">(ABS(V751-$R751)/$R751)</f>
        <v>0.1095237757993905</v>
      </c>
      <c r="X751" s="1">
        <f t="shared" si="160"/>
        <v>72.427927830428189</v>
      </c>
      <c r="Y751" s="5">
        <f t="shared" ref="Y751:Y814" si="175">(V751-R751)^2</f>
        <v>5245.8047298097144</v>
      </c>
      <c r="Z751" s="5"/>
      <c r="AA751" s="1">
        <f t="shared" si="161"/>
        <v>604.86638631501171</v>
      </c>
      <c r="AB751" s="1">
        <f t="shared" si="162"/>
        <v>8.5335554008197353E-2</v>
      </c>
      <c r="AC751" s="1">
        <f t="shared" si="163"/>
        <v>56.432288806370025</v>
      </c>
      <c r="AD751" s="5">
        <f t="shared" si="164"/>
        <v>3184.6032199255555</v>
      </c>
      <c r="AE751" s="5"/>
      <c r="AF751" s="1">
        <f t="shared" si="165"/>
        <v>590.2864664298952</v>
      </c>
      <c r="AG751" s="1">
        <f t="shared" si="166"/>
        <v>0.10738295926338005</v>
      </c>
      <c r="AH751" s="1">
        <f t="shared" si="167"/>
        <v>71.012208691486535</v>
      </c>
      <c r="AI751" s="5">
        <f t="shared" si="168"/>
        <v>5042.7337832432358</v>
      </c>
      <c r="AJ751" s="5"/>
      <c r="AK751" s="1">
        <f t="shared" si="169"/>
        <v>534.79546623765532</v>
      </c>
      <c r="AL751" s="1">
        <f t="shared" si="170"/>
        <v>0.19129511919936432</v>
      </c>
      <c r="AM751" s="1">
        <f t="shared" si="171"/>
        <v>126.50320888372642</v>
      </c>
      <c r="AN751" s="5">
        <f t="shared" si="172"/>
        <v>16003.061857879718</v>
      </c>
      <c r="AO751" s="5"/>
    </row>
    <row r="752" spans="18:41" x14ac:dyDescent="0.2">
      <c r="R752">
        <v>566.99714947875566</v>
      </c>
      <c r="S752">
        <v>60.520510147345838</v>
      </c>
      <c r="T752">
        <v>700</v>
      </c>
      <c r="V752" s="1">
        <f t="shared" si="173"/>
        <v>607.60114773160001</v>
      </c>
      <c r="W752" s="1">
        <f t="shared" si="174"/>
        <v>7.161234988601245E-2</v>
      </c>
      <c r="X752" s="1">
        <f t="shared" si="160"/>
        <v>40.603998252844349</v>
      </c>
      <c r="Y752" s="5">
        <f t="shared" si="175"/>
        <v>1648.684674116987</v>
      </c>
      <c r="Z752" s="5"/>
      <c r="AA752" s="1">
        <f t="shared" si="161"/>
        <v>627.44256178083117</v>
      </c>
      <c r="AB752" s="1">
        <f t="shared" si="162"/>
        <v>0.1066062013850394</v>
      </c>
      <c r="AC752" s="1">
        <f t="shared" si="163"/>
        <v>60.445412302075511</v>
      </c>
      <c r="AD752" s="5">
        <f t="shared" si="164"/>
        <v>3653.6478683679015</v>
      </c>
      <c r="AE752" s="5"/>
      <c r="AF752" s="1">
        <f t="shared" si="165"/>
        <v>608.58883265516738</v>
      </c>
      <c r="AG752" s="1">
        <f t="shared" si="166"/>
        <v>7.3354307362298449E-2</v>
      </c>
      <c r="AH752" s="1">
        <f t="shared" si="167"/>
        <v>41.591683176411721</v>
      </c>
      <c r="AI752" s="5">
        <f t="shared" si="168"/>
        <v>1729.8681094470098</v>
      </c>
      <c r="AJ752" s="5"/>
      <c r="AK752" s="1">
        <f t="shared" si="169"/>
        <v>550.93224088054615</v>
      </c>
      <c r="AL752" s="1">
        <f t="shared" si="170"/>
        <v>2.8333314573059307E-2</v>
      </c>
      <c r="AM752" s="1">
        <f t="shared" si="171"/>
        <v>16.064908598209513</v>
      </c>
      <c r="AN752" s="5">
        <f t="shared" si="172"/>
        <v>258.08128826882592</v>
      </c>
      <c r="AO752" s="5"/>
    </row>
    <row r="753" spans="18:41" x14ac:dyDescent="0.2">
      <c r="R753">
        <v>551.1644406161721</v>
      </c>
      <c r="S753">
        <v>60.215162767639328</v>
      </c>
      <c r="T753">
        <v>700</v>
      </c>
      <c r="V753" s="1">
        <f t="shared" si="173"/>
        <v>615.40654202014571</v>
      </c>
      <c r="W753" s="1">
        <f t="shared" si="174"/>
        <v>0.11655705025555423</v>
      </c>
      <c r="X753" s="1">
        <f t="shared" si="160"/>
        <v>64.242101403973606</v>
      </c>
      <c r="Y753" s="5">
        <f t="shared" si="175"/>
        <v>4127.047592798428</v>
      </c>
      <c r="Z753" s="5"/>
      <c r="AA753" s="1">
        <f t="shared" si="161"/>
        <v>636.87540952377424</v>
      </c>
      <c r="AB753" s="1">
        <f t="shared" si="162"/>
        <v>0.15550888735090004</v>
      </c>
      <c r="AC753" s="1">
        <f t="shared" si="163"/>
        <v>85.710968907602137</v>
      </c>
      <c r="AD753" s="5">
        <f t="shared" si="164"/>
        <v>7346.37019107994</v>
      </c>
      <c r="AE753" s="5"/>
      <c r="AF753" s="1">
        <f t="shared" si="165"/>
        <v>616.21848926122993</v>
      </c>
      <c r="AG753" s="1">
        <f t="shared" si="166"/>
        <v>0.11803019906786968</v>
      </c>
      <c r="AH753" s="1">
        <f t="shared" si="167"/>
        <v>65.054048645057833</v>
      </c>
      <c r="AI753" s="5">
        <f t="shared" si="168"/>
        <v>4232.029245113551</v>
      </c>
      <c r="AJ753" s="5"/>
      <c r="AK753" s="1">
        <f t="shared" si="169"/>
        <v>557.66966192566235</v>
      </c>
      <c r="AL753" s="1">
        <f t="shared" si="170"/>
        <v>1.1802686875477246E-2</v>
      </c>
      <c r="AM753" s="1">
        <f t="shared" si="171"/>
        <v>6.5052213094902527</v>
      </c>
      <c r="AN753" s="5">
        <f t="shared" si="172"/>
        <v>42.317904285446076</v>
      </c>
      <c r="AO753" s="5"/>
    </row>
    <row r="754" spans="18:41" x14ac:dyDescent="0.2">
      <c r="R754">
        <v>590.10339384343058</v>
      </c>
      <c r="S754">
        <v>58.891702746316049</v>
      </c>
      <c r="T754">
        <v>700</v>
      </c>
      <c r="V754" s="1">
        <f t="shared" si="173"/>
        <v>651.19612041124219</v>
      </c>
      <c r="W754" s="1">
        <f t="shared" si="174"/>
        <v>0.10352885139315274</v>
      </c>
      <c r="X754" s="1">
        <f t="shared" si="160"/>
        <v>61.09272656781161</v>
      </c>
      <c r="Y754" s="5">
        <f t="shared" si="175"/>
        <v>3732.3212394893944</v>
      </c>
      <c r="Z754" s="5"/>
      <c r="AA754" s="1">
        <f t="shared" si="161"/>
        <v>680.30294407884617</v>
      </c>
      <c r="AB754" s="1">
        <f t="shared" si="162"/>
        <v>0.1528538069370057</v>
      </c>
      <c r="AC754" s="1">
        <f t="shared" si="163"/>
        <v>90.199550235415586</v>
      </c>
      <c r="AD754" s="5">
        <f t="shared" si="164"/>
        <v>8135.9588626712602</v>
      </c>
      <c r="AE754" s="5"/>
      <c r="AF754" s="1">
        <f t="shared" si="165"/>
        <v>651.22347851629479</v>
      </c>
      <c r="AG754" s="1">
        <f t="shared" si="166"/>
        <v>0.10357521293815998</v>
      </c>
      <c r="AH754" s="1">
        <f t="shared" si="167"/>
        <v>61.120084672864209</v>
      </c>
      <c r="AI754" s="5">
        <f t="shared" si="168"/>
        <v>3735.6647504180905</v>
      </c>
      <c r="AJ754" s="5"/>
      <c r="AK754" s="1">
        <f t="shared" si="169"/>
        <v>588.66108820105092</v>
      </c>
      <c r="AL754" s="1">
        <f t="shared" si="170"/>
        <v>2.4441575110858379E-3</v>
      </c>
      <c r="AM754" s="1">
        <f t="shared" si="171"/>
        <v>1.4423056423796652</v>
      </c>
      <c r="AN754" s="5">
        <f t="shared" si="172"/>
        <v>2.0802455660402188</v>
      </c>
      <c r="AO754" s="5"/>
    </row>
    <row r="755" spans="18:41" x14ac:dyDescent="0.2">
      <c r="R755">
        <v>724.76530896188012</v>
      </c>
      <c r="S755">
        <v>58.164293241768767</v>
      </c>
      <c r="T755">
        <v>700</v>
      </c>
      <c r="V755" s="1">
        <f t="shared" si="173"/>
        <v>672.32457716790759</v>
      </c>
      <c r="W755" s="1">
        <f t="shared" si="174"/>
        <v>7.2355466170264379E-2</v>
      </c>
      <c r="X755" s="1">
        <f t="shared" si="160"/>
        <v>52.440731793972532</v>
      </c>
      <c r="Y755" s="5">
        <f t="shared" si="175"/>
        <v>2750.0303510873614</v>
      </c>
      <c r="Z755" s="5"/>
      <c r="AA755" s="1">
        <f t="shared" si="161"/>
        <v>706.06756571026244</v>
      </c>
      <c r="AB755" s="1">
        <f t="shared" si="162"/>
        <v>2.5798341918985404E-2</v>
      </c>
      <c r="AC755" s="1">
        <f t="shared" si="163"/>
        <v>18.69774325161768</v>
      </c>
      <c r="AD755" s="5">
        <f t="shared" si="164"/>
        <v>349.60560270341449</v>
      </c>
      <c r="AE755" s="5"/>
      <c r="AF755" s="1">
        <f t="shared" si="165"/>
        <v>671.90602007133214</v>
      </c>
      <c r="AG755" s="1">
        <f t="shared" si="166"/>
        <v>7.2932973249314539E-2</v>
      </c>
      <c r="AH755" s="1">
        <f t="shared" si="167"/>
        <v>52.859288890547987</v>
      </c>
      <c r="AI755" s="5">
        <f t="shared" si="168"/>
        <v>2794.1044220144099</v>
      </c>
      <c r="AJ755" s="5"/>
      <c r="AK755" s="1">
        <f t="shared" si="169"/>
        <v>607.03424076434146</v>
      </c>
      <c r="AL755" s="1">
        <f t="shared" si="170"/>
        <v>0.162440264098969</v>
      </c>
      <c r="AM755" s="1">
        <f t="shared" si="171"/>
        <v>117.73106819753866</v>
      </c>
      <c r="AN755" s="5">
        <f t="shared" si="172"/>
        <v>13860.604418933499</v>
      </c>
      <c r="AO755" s="5"/>
    </row>
    <row r="756" spans="18:41" x14ac:dyDescent="0.2">
      <c r="R756">
        <v>728.45145710683971</v>
      </c>
      <c r="S756">
        <v>57.676044324121463</v>
      </c>
      <c r="T756">
        <v>700</v>
      </c>
      <c r="V756" s="1">
        <f t="shared" si="173"/>
        <v>687.13359369569991</v>
      </c>
      <c r="W756" s="1">
        <f t="shared" si="174"/>
        <v>5.6720132835261575E-2</v>
      </c>
      <c r="X756" s="1">
        <f t="shared" si="160"/>
        <v>41.317863411139797</v>
      </c>
      <c r="Y756" s="5">
        <f t="shared" si="175"/>
        <v>1707.1658368616047</v>
      </c>
      <c r="Z756" s="5"/>
      <c r="AA756" s="1">
        <f t="shared" si="161"/>
        <v>724.17854704639319</v>
      </c>
      <c r="AB756" s="1">
        <f t="shared" si="162"/>
        <v>5.8657444072073919E-3</v>
      </c>
      <c r="AC756" s="1">
        <f t="shared" si="163"/>
        <v>4.2729100604465202</v>
      </c>
      <c r="AD756" s="5">
        <f t="shared" si="164"/>
        <v>18.257760384665087</v>
      </c>
      <c r="AE756" s="5"/>
      <c r="AF756" s="1">
        <f t="shared" si="165"/>
        <v>686.41051650401823</v>
      </c>
      <c r="AG756" s="1">
        <f t="shared" si="166"/>
        <v>5.7712755177666511E-2</v>
      </c>
      <c r="AH756" s="1">
        <f t="shared" si="167"/>
        <v>42.040940602821479</v>
      </c>
      <c r="AI756" s="5">
        <f t="shared" si="168"/>
        <v>1767.4406867699636</v>
      </c>
      <c r="AJ756" s="5"/>
      <c r="AK756" s="1">
        <f t="shared" si="169"/>
        <v>619.9466833603467</v>
      </c>
      <c r="AL756" s="1">
        <f t="shared" si="170"/>
        <v>0.14895264837198199</v>
      </c>
      <c r="AM756" s="1">
        <f t="shared" si="171"/>
        <v>108.50477374649302</v>
      </c>
      <c r="AN756" s="5">
        <f t="shared" si="172"/>
        <v>11773.28592577764</v>
      </c>
      <c r="AO756" s="5"/>
    </row>
    <row r="757" spans="18:41" x14ac:dyDescent="0.2">
      <c r="R757">
        <v>857.81146313810007</v>
      </c>
      <c r="S757">
        <v>57.273695453789038</v>
      </c>
      <c r="T757">
        <v>700</v>
      </c>
      <c r="V757" s="1">
        <f t="shared" si="173"/>
        <v>699.7356745195417</v>
      </c>
      <c r="W757" s="1">
        <f t="shared" si="174"/>
        <v>0.18427800910968889</v>
      </c>
      <c r="X757" s="1">
        <f t="shared" si="160"/>
        <v>158.07578861855836</v>
      </c>
      <c r="Y757" s="5">
        <f t="shared" si="175"/>
        <v>24987.954947379145</v>
      </c>
      <c r="Z757" s="5"/>
      <c r="AA757" s="1">
        <f t="shared" si="161"/>
        <v>739.62303423984645</v>
      </c>
      <c r="AB757" s="1">
        <f t="shared" si="162"/>
        <v>0.13777902718376978</v>
      </c>
      <c r="AC757" s="1">
        <f t="shared" si="163"/>
        <v>118.18842889825362</v>
      </c>
      <c r="AD757" s="5">
        <f t="shared" si="164"/>
        <v>13968.504725437551</v>
      </c>
      <c r="AE757" s="5"/>
      <c r="AF757" s="1">
        <f t="shared" si="165"/>
        <v>698.75880554364835</v>
      </c>
      <c r="AG757" s="1">
        <f t="shared" si="166"/>
        <v>0.18541680127774843</v>
      </c>
      <c r="AH757" s="1">
        <f t="shared" si="167"/>
        <v>159.05265759445172</v>
      </c>
      <c r="AI757" s="5">
        <f t="shared" si="168"/>
        <v>25297.747887857899</v>
      </c>
      <c r="AJ757" s="5"/>
      <c r="AK757" s="1">
        <f t="shared" si="169"/>
        <v>630.95743082853346</v>
      </c>
      <c r="AL757" s="1">
        <f t="shared" si="170"/>
        <v>0.26445675076394393</v>
      </c>
      <c r="AM757" s="1">
        <f t="shared" si="171"/>
        <v>226.85403230956661</v>
      </c>
      <c r="AN757" s="5">
        <f t="shared" si="172"/>
        <v>51462.751975109888</v>
      </c>
      <c r="AO757" s="5"/>
    </row>
    <row r="758" spans="18:41" x14ac:dyDescent="0.2">
      <c r="R758">
        <v>772.00031492420794</v>
      </c>
      <c r="S758">
        <v>56.949312870562537</v>
      </c>
      <c r="T758">
        <v>700</v>
      </c>
      <c r="V758" s="1">
        <f t="shared" si="173"/>
        <v>710.16825605620568</v>
      </c>
      <c r="W758" s="1">
        <f t="shared" si="174"/>
        <v>8.009330782989732E-2</v>
      </c>
      <c r="X758" s="1">
        <f t="shared" si="160"/>
        <v>61.832058868002264</v>
      </c>
      <c r="Y758" s="5">
        <f t="shared" si="175"/>
        <v>3823.2035038560975</v>
      </c>
      <c r="Z758" s="5"/>
      <c r="AA758" s="1">
        <f t="shared" si="161"/>
        <v>752.43053167397818</v>
      </c>
      <c r="AB758" s="1">
        <f t="shared" si="162"/>
        <v>2.534944982781652E-2</v>
      </c>
      <c r="AC758" s="1">
        <f t="shared" si="163"/>
        <v>19.569783250229762</v>
      </c>
      <c r="AD758" s="5">
        <f t="shared" si="164"/>
        <v>382.97641646097333</v>
      </c>
      <c r="AE758" s="5"/>
      <c r="AF758" s="1">
        <f t="shared" si="165"/>
        <v>708.98507196715059</v>
      </c>
      <c r="AG758" s="1">
        <f t="shared" si="166"/>
        <v>8.1625929081705031E-2</v>
      </c>
      <c r="AH758" s="1">
        <f t="shared" si="167"/>
        <v>63.015242957057353</v>
      </c>
      <c r="AI758" s="5">
        <f t="shared" si="168"/>
        <v>3970.9208449369662</v>
      </c>
      <c r="AJ758" s="5"/>
      <c r="AK758" s="1">
        <f t="shared" si="169"/>
        <v>640.08840325743085</v>
      </c>
      <c r="AL758" s="1">
        <f t="shared" si="170"/>
        <v>0.17087028219635855</v>
      </c>
      <c r="AM758" s="1">
        <f t="shared" si="171"/>
        <v>131.91191166677709</v>
      </c>
      <c r="AN758" s="5">
        <f t="shared" si="172"/>
        <v>17400.752439583601</v>
      </c>
      <c r="AO758" s="5"/>
    </row>
    <row r="759" spans="18:41" x14ac:dyDescent="0.2">
      <c r="R759">
        <v>666.73762724101312</v>
      </c>
      <c r="S759">
        <v>56.366511083271497</v>
      </c>
      <c r="T759">
        <v>700</v>
      </c>
      <c r="V759" s="1">
        <f t="shared" si="173"/>
        <v>729.54947631787786</v>
      </c>
      <c r="W759" s="1">
        <f t="shared" si="174"/>
        <v>9.420774606164449E-2</v>
      </c>
      <c r="X759" s="1">
        <f t="shared" si="160"/>
        <v>62.811849076864746</v>
      </c>
      <c r="Y759" s="5">
        <f t="shared" si="175"/>
        <v>3945.3283844548346</v>
      </c>
      <c r="Z759" s="5"/>
      <c r="AA759" s="1">
        <f t="shared" si="161"/>
        <v>776.27429002247334</v>
      </c>
      <c r="AB759" s="1">
        <f t="shared" si="162"/>
        <v>0.16428750726837976</v>
      </c>
      <c r="AC759" s="1">
        <f t="shared" si="163"/>
        <v>109.53666278146022</v>
      </c>
      <c r="AD759" s="5">
        <f t="shared" si="164"/>
        <v>11998.280493299333</v>
      </c>
      <c r="AE759" s="5"/>
      <c r="AF759" s="1">
        <f t="shared" si="165"/>
        <v>727.99226550962078</v>
      </c>
      <c r="AG759" s="1">
        <f t="shared" si="166"/>
        <v>9.1872178449087682E-2</v>
      </c>
      <c r="AH759" s="1">
        <f t="shared" si="167"/>
        <v>61.254638268607664</v>
      </c>
      <c r="AI759" s="5">
        <f t="shared" si="168"/>
        <v>3752.1307094179747</v>
      </c>
      <c r="AJ759" s="5"/>
      <c r="AK759" s="1">
        <f t="shared" si="169"/>
        <v>657.08954624800083</v>
      </c>
      <c r="AL759" s="1">
        <f t="shared" si="170"/>
        <v>1.4470581228385789E-2</v>
      </c>
      <c r="AM759" s="1">
        <f t="shared" si="171"/>
        <v>9.6480809930122859</v>
      </c>
      <c r="AN759" s="5">
        <f t="shared" si="172"/>
        <v>93.085466847724931</v>
      </c>
      <c r="AO759" s="5"/>
    </row>
    <row r="760" spans="18:41" x14ac:dyDescent="0.2">
      <c r="R760">
        <v>910.90675449757987</v>
      </c>
      <c r="S760">
        <v>56.349930045702308</v>
      </c>
      <c r="T760">
        <v>700</v>
      </c>
      <c r="V760" s="1">
        <f t="shared" si="173"/>
        <v>730.11323029258415</v>
      </c>
      <c r="W760" s="1">
        <f t="shared" si="174"/>
        <v>0.19847643385267713</v>
      </c>
      <c r="X760" s="1">
        <f t="shared" si="160"/>
        <v>180.79352420499572</v>
      </c>
      <c r="Y760" s="5">
        <f t="shared" si="175"/>
        <v>32686.298394462374</v>
      </c>
      <c r="Z760" s="5"/>
      <c r="AA760" s="1">
        <f t="shared" si="161"/>
        <v>776.96880494261757</v>
      </c>
      <c r="AB760" s="1">
        <f t="shared" si="162"/>
        <v>0.14703804631335418</v>
      </c>
      <c r="AC760" s="1">
        <f t="shared" si="163"/>
        <v>133.9379495549623</v>
      </c>
      <c r="AD760" s="5">
        <f t="shared" si="164"/>
        <v>17939.374330987626</v>
      </c>
      <c r="AE760" s="5"/>
      <c r="AF760" s="1">
        <f t="shared" si="165"/>
        <v>728.545322008423</v>
      </c>
      <c r="AG760" s="1">
        <f t="shared" si="166"/>
        <v>0.20019769486695729</v>
      </c>
      <c r="AH760" s="1">
        <f t="shared" si="167"/>
        <v>182.36143248915687</v>
      </c>
      <c r="AI760" s="5">
        <f t="shared" si="168"/>
        <v>33255.69205949732</v>
      </c>
      <c r="AJ760" s="5"/>
      <c r="AK760" s="1">
        <f t="shared" si="169"/>
        <v>657.58480948271995</v>
      </c>
      <c r="AL760" s="1">
        <f t="shared" si="170"/>
        <v>0.27809865693067815</v>
      </c>
      <c r="AM760" s="1">
        <f t="shared" si="171"/>
        <v>253.32194501485992</v>
      </c>
      <c r="AN760" s="5">
        <f t="shared" si="172"/>
        <v>64172.007826111716</v>
      </c>
      <c r="AO760" s="5"/>
    </row>
    <row r="761" spans="18:41" x14ac:dyDescent="0.2">
      <c r="R761">
        <v>641.02669997512123</v>
      </c>
      <c r="S761">
        <v>56.20526019811529</v>
      </c>
      <c r="T761">
        <v>700</v>
      </c>
      <c r="V761" s="1">
        <f t="shared" si="173"/>
        <v>735.0616856885872</v>
      </c>
      <c r="W761" s="1">
        <f t="shared" si="174"/>
        <v>0.1466943353796582</v>
      </c>
      <c r="X761" s="1">
        <f t="shared" si="160"/>
        <v>94.034985713465971</v>
      </c>
      <c r="Y761" s="5">
        <f t="shared" si="175"/>
        <v>8842.5785381317492</v>
      </c>
      <c r="Z761" s="5"/>
      <c r="AA761" s="1">
        <f t="shared" si="161"/>
        <v>783.06730707006852</v>
      </c>
      <c r="AB761" s="1">
        <f t="shared" si="162"/>
        <v>0.22158298102163296</v>
      </c>
      <c r="AC761" s="1">
        <f t="shared" si="163"/>
        <v>142.04060709494729</v>
      </c>
      <c r="AD761" s="5">
        <f t="shared" si="164"/>
        <v>20175.534063901192</v>
      </c>
      <c r="AE761" s="5"/>
      <c r="AF761" s="1">
        <f t="shared" si="165"/>
        <v>733.40032356218273</v>
      </c>
      <c r="AG761" s="1">
        <f t="shared" si="166"/>
        <v>0.14410261474388913</v>
      </c>
      <c r="AH761" s="1">
        <f t="shared" si="167"/>
        <v>92.373623587061502</v>
      </c>
      <c r="AI761" s="5">
        <f t="shared" si="168"/>
        <v>8532.8863346041253</v>
      </c>
      <c r="AJ761" s="5"/>
      <c r="AK761" s="1">
        <f t="shared" si="169"/>
        <v>661.93387072114263</v>
      </c>
      <c r="AL761" s="1">
        <f t="shared" si="170"/>
        <v>3.2615132484860331E-2</v>
      </c>
      <c r="AM761" s="1">
        <f t="shared" si="171"/>
        <v>20.907170746021393</v>
      </c>
      <c r="AN761" s="5">
        <f t="shared" si="172"/>
        <v>437.10978860329271</v>
      </c>
      <c r="AO761" s="5"/>
    </row>
    <row r="762" spans="18:41" x14ac:dyDescent="0.2">
      <c r="R762">
        <v>648.43047751840277</v>
      </c>
      <c r="S762">
        <v>56.161196076523197</v>
      </c>
      <c r="T762">
        <v>700</v>
      </c>
      <c r="V762" s="1">
        <f t="shared" si="173"/>
        <v>736.57956253498105</v>
      </c>
      <c r="W762" s="1">
        <f t="shared" si="174"/>
        <v>0.13594222985004059</v>
      </c>
      <c r="X762" s="1">
        <f t="shared" si="160"/>
        <v>88.149085016578283</v>
      </c>
      <c r="Y762" s="5">
        <f t="shared" si="175"/>
        <v>7770.2611892599461</v>
      </c>
      <c r="Z762" s="5"/>
      <c r="AA762" s="1">
        <f t="shared" si="161"/>
        <v>784.93875743822935</v>
      </c>
      <c r="AB762" s="1">
        <f t="shared" si="162"/>
        <v>0.21052107304125353</v>
      </c>
      <c r="AC762" s="1">
        <f t="shared" si="163"/>
        <v>136.50827991982658</v>
      </c>
      <c r="AD762" s="5">
        <f t="shared" si="164"/>
        <v>18634.510486669729</v>
      </c>
      <c r="AE762" s="5"/>
      <c r="AF762" s="1">
        <f t="shared" si="165"/>
        <v>734.88969515856843</v>
      </c>
      <c r="AG762" s="1">
        <f t="shared" si="166"/>
        <v>0.13333614109418832</v>
      </c>
      <c r="AH762" s="1">
        <f t="shared" si="167"/>
        <v>86.459217640165662</v>
      </c>
      <c r="AI762" s="5">
        <f t="shared" si="168"/>
        <v>7475.1963149495332</v>
      </c>
      <c r="AJ762" s="5"/>
      <c r="AK762" s="1">
        <f t="shared" si="169"/>
        <v>663.26853719775738</v>
      </c>
      <c r="AL762" s="1">
        <f t="shared" si="170"/>
        <v>2.2883038650714106E-2</v>
      </c>
      <c r="AM762" s="1">
        <f t="shared" si="171"/>
        <v>14.838059679354615</v>
      </c>
      <c r="AN762" s="5">
        <f t="shared" si="172"/>
        <v>220.16801504808916</v>
      </c>
      <c r="AO762" s="5"/>
    </row>
    <row r="763" spans="18:41" x14ac:dyDescent="0.2">
      <c r="R763">
        <v>876.50253966538503</v>
      </c>
      <c r="S763">
        <v>55.074838386330072</v>
      </c>
      <c r="T763">
        <v>700</v>
      </c>
      <c r="V763" s="1">
        <f t="shared" si="173"/>
        <v>775.64302049125149</v>
      </c>
      <c r="W763" s="1">
        <f t="shared" si="174"/>
        <v>0.11507042433971477</v>
      </c>
      <c r="X763" s="1">
        <f t="shared" si="160"/>
        <v>100.85951917413354</v>
      </c>
      <c r="Y763" s="5">
        <f t="shared" si="175"/>
        <v>10172.642608037411</v>
      </c>
      <c r="Z763" s="5"/>
      <c r="AA763" s="1">
        <f t="shared" si="161"/>
        <v>833.22750290304725</v>
      </c>
      <c r="AB763" s="1">
        <f t="shared" si="162"/>
        <v>4.9372403163667415E-2</v>
      </c>
      <c r="AC763" s="1">
        <f t="shared" si="163"/>
        <v>43.275036762337777</v>
      </c>
      <c r="AD763" s="5">
        <f t="shared" si="164"/>
        <v>1872.728806781686</v>
      </c>
      <c r="AE763" s="5"/>
      <c r="AF763" s="1">
        <f t="shared" si="165"/>
        <v>773.24579543696996</v>
      </c>
      <c r="AG763" s="1">
        <f t="shared" si="166"/>
        <v>0.11780541362473922</v>
      </c>
      <c r="AH763" s="1">
        <f t="shared" si="167"/>
        <v>103.25674422841507</v>
      </c>
      <c r="AI763" s="5">
        <f t="shared" si="168"/>
        <v>10661.95522865233</v>
      </c>
      <c r="AJ763" s="5"/>
      <c r="AK763" s="1">
        <f t="shared" si="169"/>
        <v>697.72129349101795</v>
      </c>
      <c r="AL763" s="1">
        <f t="shared" si="170"/>
        <v>0.20397116731985612</v>
      </c>
      <c r="AM763" s="1">
        <f t="shared" si="171"/>
        <v>178.78124617436708</v>
      </c>
      <c r="AN763" s="5">
        <f t="shared" si="172"/>
        <v>31962.733983659644</v>
      </c>
      <c r="AO763" s="5"/>
    </row>
    <row r="764" spans="18:41" x14ac:dyDescent="0.2">
      <c r="R764">
        <v>808.48696920471514</v>
      </c>
      <c r="S764">
        <v>54.925904844853221</v>
      </c>
      <c r="T764">
        <v>700</v>
      </c>
      <c r="V764" s="1">
        <f t="shared" si="173"/>
        <v>781.25503487811147</v>
      </c>
      <c r="W764" s="1">
        <f t="shared" si="174"/>
        <v>3.3682589038374879E-2</v>
      </c>
      <c r="X764" s="1">
        <f t="shared" si="160"/>
        <v>27.231934326603664</v>
      </c>
      <c r="Y764" s="5">
        <f t="shared" si="175"/>
        <v>741.57824716845494</v>
      </c>
      <c r="Z764" s="5"/>
      <c r="AA764" s="1">
        <f t="shared" si="161"/>
        <v>840.1839789688089</v>
      </c>
      <c r="AB764" s="1">
        <f t="shared" si="162"/>
        <v>3.9205344020910048E-2</v>
      </c>
      <c r="AC764" s="1">
        <f t="shared" si="163"/>
        <v>31.697009764093764</v>
      </c>
      <c r="AD764" s="5">
        <f t="shared" si="164"/>
        <v>1004.7004279850554</v>
      </c>
      <c r="AE764" s="5"/>
      <c r="AF764" s="1">
        <f t="shared" si="165"/>
        <v>778.76038168730202</v>
      </c>
      <c r="AG764" s="1">
        <f t="shared" si="166"/>
        <v>3.6768171473010001E-2</v>
      </c>
      <c r="AH764" s="1">
        <f t="shared" si="167"/>
        <v>29.726587517413122</v>
      </c>
      <c r="AI764" s="5">
        <f t="shared" si="168"/>
        <v>883.67000543042161</v>
      </c>
      <c r="AJ764" s="5"/>
      <c r="AK764" s="1">
        <f t="shared" si="169"/>
        <v>702.6873933484402</v>
      </c>
      <c r="AL764" s="1">
        <f t="shared" si="170"/>
        <v>0.1308612010906581</v>
      </c>
      <c r="AM764" s="1">
        <f t="shared" si="171"/>
        <v>105.79957585627494</v>
      </c>
      <c r="AN764" s="5">
        <f t="shared" si="172"/>
        <v>11193.550251367675</v>
      </c>
      <c r="AO764" s="5"/>
    </row>
    <row r="765" spans="18:41" x14ac:dyDescent="0.2">
      <c r="R765">
        <v>778.70490636598936</v>
      </c>
      <c r="S765">
        <v>53.875761117427885</v>
      </c>
      <c r="T765">
        <v>700</v>
      </c>
      <c r="V765" s="1">
        <f t="shared" si="173"/>
        <v>822.72268699714414</v>
      </c>
      <c r="W765" s="1">
        <f t="shared" si="174"/>
        <v>5.6526908038340436E-2</v>
      </c>
      <c r="X765" s="1">
        <f t="shared" si="160"/>
        <v>44.017780631154778</v>
      </c>
      <c r="Y765" s="5">
        <f t="shared" si="175"/>
        <v>1937.5650116924649</v>
      </c>
      <c r="Z765" s="5"/>
      <c r="AA765" s="1">
        <f t="shared" si="161"/>
        <v>891.72426449603552</v>
      </c>
      <c r="AB765" s="1">
        <f t="shared" si="162"/>
        <v>0.14513759603426377</v>
      </c>
      <c r="AC765" s="1">
        <f t="shared" si="163"/>
        <v>113.01935813004616</v>
      </c>
      <c r="AD765" s="5">
        <f t="shared" si="164"/>
        <v>12773.375312127631</v>
      </c>
      <c r="AE765" s="5"/>
      <c r="AF765" s="1">
        <f t="shared" si="165"/>
        <v>819.54126920998795</v>
      </c>
      <c r="AG765" s="1">
        <f t="shared" si="166"/>
        <v>5.2441383777291364E-2</v>
      </c>
      <c r="AH765" s="1">
        <f t="shared" si="167"/>
        <v>40.836362843998586</v>
      </c>
      <c r="AI765" s="5">
        <f t="shared" si="168"/>
        <v>1667.6085303267082</v>
      </c>
      <c r="AJ765" s="5"/>
      <c r="AK765" s="1">
        <f t="shared" si="169"/>
        <v>739.51003002175537</v>
      </c>
      <c r="AL765" s="1">
        <f t="shared" si="170"/>
        <v>5.0333413882219069E-2</v>
      </c>
      <c r="AM765" s="1">
        <f t="shared" si="171"/>
        <v>39.19487634423399</v>
      </c>
      <c r="AN765" s="5">
        <f t="shared" si="172"/>
        <v>1536.2383316397932</v>
      </c>
      <c r="AO765" s="5"/>
    </row>
    <row r="766" spans="18:41" x14ac:dyDescent="0.2">
      <c r="R766">
        <v>866.36884163881621</v>
      </c>
      <c r="S766">
        <v>53.754889442883886</v>
      </c>
      <c r="T766">
        <v>700</v>
      </c>
      <c r="V766" s="1">
        <f t="shared" si="173"/>
        <v>827.71864188421591</v>
      </c>
      <c r="W766" s="1">
        <f t="shared" si="174"/>
        <v>4.461171489211211E-2</v>
      </c>
      <c r="X766" s="1">
        <f t="shared" si="160"/>
        <v>38.650199754600294</v>
      </c>
      <c r="Y766" s="5">
        <f t="shared" si="175"/>
        <v>1493.8379410705047</v>
      </c>
      <c r="Z766" s="5"/>
      <c r="AA766" s="1">
        <f t="shared" si="161"/>
        <v>897.94949359309351</v>
      </c>
      <c r="AB766" s="1">
        <f t="shared" si="162"/>
        <v>3.6451740224798017E-2</v>
      </c>
      <c r="AC766" s="1">
        <f t="shared" si="163"/>
        <v>31.5806519542773</v>
      </c>
      <c r="AD766" s="5">
        <f t="shared" si="164"/>
        <v>997.33757785719865</v>
      </c>
      <c r="AE766" s="5"/>
      <c r="AF766" s="1">
        <f t="shared" si="165"/>
        <v>824.45844951820152</v>
      </c>
      <c r="AG766" s="1">
        <f t="shared" si="166"/>
        <v>4.8374768466208147E-2</v>
      </c>
      <c r="AH766" s="1">
        <f t="shared" si="167"/>
        <v>41.910392120614688</v>
      </c>
      <c r="AI766" s="5">
        <f t="shared" si="168"/>
        <v>1756.4809677036817</v>
      </c>
      <c r="AJ766" s="5"/>
      <c r="AK766" s="1">
        <f t="shared" si="169"/>
        <v>743.96148371279094</v>
      </c>
      <c r="AL766" s="1">
        <f t="shared" si="170"/>
        <v>0.14128781189138856</v>
      </c>
      <c r="AM766" s="1">
        <f t="shared" si="171"/>
        <v>122.40735792602527</v>
      </c>
      <c r="AN766" s="5">
        <f t="shared" si="172"/>
        <v>14983.561274430062</v>
      </c>
      <c r="AO766" s="5"/>
    </row>
    <row r="767" spans="18:41" x14ac:dyDescent="0.2">
      <c r="R767">
        <v>748.50598219193569</v>
      </c>
      <c r="S767">
        <v>53.322292167523059</v>
      </c>
      <c r="T767">
        <v>700</v>
      </c>
      <c r="V767" s="1">
        <f t="shared" si="173"/>
        <v>845.99760385727336</v>
      </c>
      <c r="W767" s="1">
        <f t="shared" si="174"/>
        <v>0.13024828656658402</v>
      </c>
      <c r="X767" s="1">
        <f t="shared" si="160"/>
        <v>97.491621665337675</v>
      </c>
      <c r="Y767" s="5">
        <f t="shared" si="175"/>
        <v>9504.6162949373374</v>
      </c>
      <c r="Z767" s="5"/>
      <c r="AA767" s="1">
        <f t="shared" si="161"/>
        <v>920.75340262536827</v>
      </c>
      <c r="AB767" s="1">
        <f t="shared" si="162"/>
        <v>0.23012163500553565</v>
      </c>
      <c r="AC767" s="1">
        <f t="shared" si="163"/>
        <v>172.24742043343258</v>
      </c>
      <c r="AD767" s="5">
        <f t="shared" si="164"/>
        <v>29669.173845971687</v>
      </c>
      <c r="AE767" s="5"/>
      <c r="AF767" s="1">
        <f t="shared" si="165"/>
        <v>842.4565060623089</v>
      </c>
      <c r="AG767" s="1">
        <f t="shared" si="166"/>
        <v>0.12551739879920151</v>
      </c>
      <c r="AH767" s="1">
        <f t="shared" si="167"/>
        <v>93.950523870373218</v>
      </c>
      <c r="AI767" s="5">
        <f t="shared" si="168"/>
        <v>8826.7009355175669</v>
      </c>
      <c r="AJ767" s="5"/>
      <c r="AK767" s="1">
        <f t="shared" si="169"/>
        <v>760.27580098719204</v>
      </c>
      <c r="AL767" s="1">
        <f t="shared" si="170"/>
        <v>1.5724415135319893E-2</v>
      </c>
      <c r="AM767" s="1">
        <f t="shared" si="171"/>
        <v>11.769818795256356</v>
      </c>
      <c r="AN767" s="5">
        <f t="shared" si="172"/>
        <v>138.52863447316977</v>
      </c>
      <c r="AO767" s="5"/>
    </row>
    <row r="768" spans="18:41" x14ac:dyDescent="0.2">
      <c r="R768">
        <v>720.58700100029534</v>
      </c>
      <c r="S768">
        <v>53.141126874684538</v>
      </c>
      <c r="T768">
        <v>700</v>
      </c>
      <c r="V768" s="1">
        <f t="shared" si="173"/>
        <v>853.84243203433118</v>
      </c>
      <c r="W768" s="1">
        <f t="shared" si="174"/>
        <v>0.1849262210518022</v>
      </c>
      <c r="X768" s="1">
        <f t="shared" si="160"/>
        <v>133.25543103403584</v>
      </c>
      <c r="Y768" s="5">
        <f t="shared" si="175"/>
        <v>17757.009900066681</v>
      </c>
      <c r="Z768" s="5"/>
      <c r="AA768" s="1">
        <f t="shared" si="161"/>
        <v>930.55305297271934</v>
      </c>
      <c r="AB768" s="1">
        <f t="shared" si="162"/>
        <v>0.2913819589875421</v>
      </c>
      <c r="AC768" s="1">
        <f t="shared" si="163"/>
        <v>209.966051972424</v>
      </c>
      <c r="AD768" s="5">
        <f t="shared" si="164"/>
        <v>44085.742980886658</v>
      </c>
      <c r="AE768" s="5"/>
      <c r="AF768" s="1">
        <f t="shared" si="165"/>
        <v>850.18430604457956</v>
      </c>
      <c r="AG768" s="1">
        <f t="shared" si="166"/>
        <v>0.17984962934993479</v>
      </c>
      <c r="AH768" s="1">
        <f t="shared" si="167"/>
        <v>129.59730504428421</v>
      </c>
      <c r="AI768" s="5">
        <f t="shared" si="168"/>
        <v>16795.461474741252</v>
      </c>
      <c r="AJ768" s="5"/>
      <c r="AK768" s="1">
        <f t="shared" si="169"/>
        <v>767.29068482339153</v>
      </c>
      <c r="AL768" s="1">
        <f t="shared" si="170"/>
        <v>6.4813386528293812E-2</v>
      </c>
      <c r="AM768" s="1">
        <f t="shared" si="171"/>
        <v>46.703683823096185</v>
      </c>
      <c r="AN768" s="5">
        <f t="shared" si="172"/>
        <v>2181.2340826477362</v>
      </c>
      <c r="AO768" s="5"/>
    </row>
    <row r="769" spans="18:41" x14ac:dyDescent="0.2">
      <c r="R769">
        <v>763.1257637012111</v>
      </c>
      <c r="S769">
        <v>52.789404430120968</v>
      </c>
      <c r="T769">
        <v>700</v>
      </c>
      <c r="V769" s="1">
        <f t="shared" si="173"/>
        <v>869.40376007580187</v>
      </c>
      <c r="W769" s="1">
        <f t="shared" si="174"/>
        <v>0.13926668634424733</v>
      </c>
      <c r="X769" s="1">
        <f t="shared" si="160"/>
        <v>106.27799637459077</v>
      </c>
      <c r="Y769" s="5">
        <f t="shared" si="175"/>
        <v>11295.012513397529</v>
      </c>
      <c r="Z769" s="5"/>
      <c r="AA769" s="1">
        <f t="shared" si="161"/>
        <v>950.01411236843251</v>
      </c>
      <c r="AB769" s="1">
        <f t="shared" si="162"/>
        <v>0.24489849190885707</v>
      </c>
      <c r="AC769" s="1">
        <f t="shared" si="163"/>
        <v>186.88834866722141</v>
      </c>
      <c r="AD769" s="5">
        <f t="shared" si="164"/>
        <v>34927.254867560914</v>
      </c>
      <c r="AE769" s="5"/>
      <c r="AF769" s="1">
        <f t="shared" si="165"/>
        <v>865.51977561725346</v>
      </c>
      <c r="AG769" s="1">
        <f t="shared" si="166"/>
        <v>0.13417711311360336</v>
      </c>
      <c r="AH769" s="1">
        <f t="shared" si="167"/>
        <v>102.39401191604236</v>
      </c>
      <c r="AI769" s="5">
        <f t="shared" si="168"/>
        <v>10484.533676262625</v>
      </c>
      <c r="AJ769" s="5"/>
      <c r="AK769" s="1">
        <f t="shared" si="169"/>
        <v>781.22909734064297</v>
      </c>
      <c r="AL769" s="1">
        <f t="shared" si="170"/>
        <v>2.3722608383223081E-2</v>
      </c>
      <c r="AM769" s="1">
        <f t="shared" si="171"/>
        <v>18.103333639431867</v>
      </c>
      <c r="AN769" s="5">
        <f t="shared" si="172"/>
        <v>327.73068886058542</v>
      </c>
      <c r="AO769" s="5"/>
    </row>
    <row r="770" spans="18:41" x14ac:dyDescent="0.2">
      <c r="R770">
        <v>885.24891128480738</v>
      </c>
      <c r="S770">
        <v>52.741528817172899</v>
      </c>
      <c r="T770">
        <v>700</v>
      </c>
      <c r="V770" s="1">
        <f t="shared" si="173"/>
        <v>871.55641452062923</v>
      </c>
      <c r="W770" s="1">
        <f t="shared" si="174"/>
        <v>1.5467397462602376E-2</v>
      </c>
      <c r="X770" s="1">
        <f t="shared" si="160"/>
        <v>13.692496764178145</v>
      </c>
      <c r="Y770" s="5">
        <f t="shared" si="175"/>
        <v>187.48446763702898</v>
      </c>
      <c r="Z770" s="5"/>
      <c r="AA770" s="1">
        <f t="shared" si="161"/>
        <v>952.70849393267258</v>
      </c>
      <c r="AB770" s="1">
        <f t="shared" si="162"/>
        <v>7.6204084283998316E-2</v>
      </c>
      <c r="AC770" s="1">
        <f t="shared" si="163"/>
        <v>67.459582647865204</v>
      </c>
      <c r="AD770" s="5">
        <f t="shared" si="164"/>
        <v>4550.7952910241565</v>
      </c>
      <c r="AE770" s="5"/>
      <c r="AF770" s="1">
        <f t="shared" si="165"/>
        <v>867.64184461711113</v>
      </c>
      <c r="AG770" s="1">
        <f t="shared" si="166"/>
        <v>1.9889396579027926E-2</v>
      </c>
      <c r="AH770" s="1">
        <f t="shared" si="167"/>
        <v>17.607066667696245</v>
      </c>
      <c r="AI770" s="5">
        <f t="shared" si="168"/>
        <v>310.00879664070015</v>
      </c>
      <c r="AJ770" s="5"/>
      <c r="AK770" s="1">
        <f t="shared" si="169"/>
        <v>783.15968991438388</v>
      </c>
      <c r="AL770" s="1">
        <f t="shared" si="170"/>
        <v>0.11532261725378024</v>
      </c>
      <c r="AM770" s="1">
        <f t="shared" si="171"/>
        <v>102.0892213704235</v>
      </c>
      <c r="AN770" s="5">
        <f t="shared" si="172"/>
        <v>10422.209120019335</v>
      </c>
      <c r="AO770" s="5"/>
    </row>
    <row r="771" spans="18:41" x14ac:dyDescent="0.2">
      <c r="R771">
        <v>995.30436903398186</v>
      </c>
      <c r="S771">
        <v>50.812716547038413</v>
      </c>
      <c r="T771">
        <v>700</v>
      </c>
      <c r="V771" s="1">
        <f t="shared" si="173"/>
        <v>965.75840416511585</v>
      </c>
      <c r="W771" s="1">
        <f t="shared" si="174"/>
        <v>2.9685356347367992E-2</v>
      </c>
      <c r="X771" s="1">
        <f t="shared" si="160"/>
        <v>29.545964868866008</v>
      </c>
      <c r="Y771" s="5">
        <f t="shared" si="175"/>
        <v>872.96404003226439</v>
      </c>
      <c r="Z771" s="5"/>
      <c r="AA771" s="1">
        <f t="shared" si="161"/>
        <v>1071.1112660292547</v>
      </c>
      <c r="AB771" s="1">
        <f t="shared" si="162"/>
        <v>7.6164537556334816E-2</v>
      </c>
      <c r="AC771" s="1">
        <f t="shared" si="163"/>
        <v>75.806896995272837</v>
      </c>
      <c r="AD771" s="5">
        <f t="shared" si="164"/>
        <v>5746.6856320519055</v>
      </c>
      <c r="AE771" s="5"/>
      <c r="AF771" s="1">
        <f t="shared" si="165"/>
        <v>960.66208859212668</v>
      </c>
      <c r="AG771" s="1">
        <f t="shared" si="166"/>
        <v>3.4805715236112277E-2</v>
      </c>
      <c r="AH771" s="1">
        <f t="shared" si="167"/>
        <v>34.642280441855178</v>
      </c>
      <c r="AI771" s="5">
        <f t="shared" si="168"/>
        <v>1200.0875942121418</v>
      </c>
      <c r="AJ771" s="5"/>
      <c r="AK771" s="1">
        <f t="shared" si="169"/>
        <v>868.21652382837283</v>
      </c>
      <c r="AL771" s="1">
        <f t="shared" si="170"/>
        <v>0.12768741820048213</v>
      </c>
      <c r="AM771" s="1">
        <f t="shared" si="171"/>
        <v>127.08784520560903</v>
      </c>
      <c r="AN771" s="5">
        <f t="shared" si="172"/>
        <v>16151.320399004842</v>
      </c>
      <c r="AO771" s="5"/>
    </row>
    <row r="772" spans="18:41" x14ac:dyDescent="0.2">
      <c r="R772">
        <v>886.74514924974983</v>
      </c>
      <c r="S772">
        <v>50.118006527224139</v>
      </c>
      <c r="T772">
        <v>700</v>
      </c>
      <c r="V772" s="1">
        <f t="shared" si="173"/>
        <v>1003.6269686623029</v>
      </c>
      <c r="W772" s="1">
        <f t="shared" si="174"/>
        <v>0.13180993379151104</v>
      </c>
      <c r="X772" s="1">
        <f t="shared" si="160"/>
        <v>116.88181941255311</v>
      </c>
      <c r="Y772" s="5">
        <f t="shared" si="175"/>
        <v>13661.359709188679</v>
      </c>
      <c r="Z772" s="5"/>
      <c r="AA772" s="1">
        <f t="shared" si="161"/>
        <v>1118.9545785781627</v>
      </c>
      <c r="AB772" s="1">
        <f t="shared" si="162"/>
        <v>0.26186715486955719</v>
      </c>
      <c r="AC772" s="1">
        <f t="shared" si="163"/>
        <v>232.20942932841285</v>
      </c>
      <c r="AD772" s="5">
        <f t="shared" si="164"/>
        <v>53921.21906902716</v>
      </c>
      <c r="AE772" s="5"/>
      <c r="AF772" s="1">
        <f t="shared" si="165"/>
        <v>998.14154596703463</v>
      </c>
      <c r="AG772" s="1">
        <f t="shared" si="166"/>
        <v>0.1256239143924657</v>
      </c>
      <c r="AH772" s="1">
        <f t="shared" si="167"/>
        <v>111.3963967172848</v>
      </c>
      <c r="AI772" s="5">
        <f t="shared" si="168"/>
        <v>12409.1572015947</v>
      </c>
      <c r="AJ772" s="5"/>
      <c r="AK772" s="1">
        <f t="shared" si="169"/>
        <v>902.71786241701534</v>
      </c>
      <c r="AL772" s="1">
        <f t="shared" si="170"/>
        <v>1.8012743775119126E-2</v>
      </c>
      <c r="AM772" s="1">
        <f t="shared" si="171"/>
        <v>15.97271316726551</v>
      </c>
      <c r="AN772" s="5">
        <f t="shared" si="172"/>
        <v>255.12756592373702</v>
      </c>
      <c r="AO772" s="5"/>
    </row>
    <row r="773" spans="18:41" x14ac:dyDescent="0.2">
      <c r="R773">
        <v>1082.6432661812003</v>
      </c>
      <c r="S773">
        <v>50.103545518437599</v>
      </c>
      <c r="T773">
        <v>700</v>
      </c>
      <c r="V773" s="1">
        <f t="shared" si="173"/>
        <v>1004.43962179419</v>
      </c>
      <c r="W773" s="1">
        <f t="shared" si="174"/>
        <v>7.2233991407767609E-2</v>
      </c>
      <c r="X773" s="1">
        <f t="shared" si="160"/>
        <v>78.203644387010286</v>
      </c>
      <c r="Y773" s="5">
        <f t="shared" si="175"/>
        <v>6115.8099954099653</v>
      </c>
      <c r="Z773" s="5"/>
      <c r="AA773" s="1">
        <f t="shared" si="161"/>
        <v>1119.982688330083</v>
      </c>
      <c r="AB773" s="1">
        <f t="shared" si="162"/>
        <v>3.4489127966028717E-2</v>
      </c>
      <c r="AC773" s="1">
        <f t="shared" si="163"/>
        <v>37.339422148882704</v>
      </c>
      <c r="AD773" s="5">
        <f t="shared" si="164"/>
        <v>1394.2324464124722</v>
      </c>
      <c r="AE773" s="5"/>
      <c r="AF773" s="1">
        <f t="shared" si="165"/>
        <v>998.94638490321199</v>
      </c>
      <c r="AG773" s="1">
        <f t="shared" si="166"/>
        <v>7.7307903621117668E-2</v>
      </c>
      <c r="AH773" s="1">
        <f t="shared" si="167"/>
        <v>83.696881277988268</v>
      </c>
      <c r="AI773" s="5">
        <f t="shared" si="168"/>
        <v>7005.1679356616633</v>
      </c>
      <c r="AJ773" s="5"/>
      <c r="AK773" s="1">
        <f t="shared" si="169"/>
        <v>903.46015613268685</v>
      </c>
      <c r="AL773" s="1">
        <f t="shared" si="170"/>
        <v>0.16550521824288872</v>
      </c>
      <c r="AM773" s="1">
        <f t="shared" si="171"/>
        <v>179.18311004851341</v>
      </c>
      <c r="AN773" s="5">
        <f t="shared" si="172"/>
        <v>32106.58692665767</v>
      </c>
      <c r="AO773" s="5"/>
    </row>
    <row r="774" spans="18:41" x14ac:dyDescent="0.2">
      <c r="R774">
        <v>943.82639436469697</v>
      </c>
      <c r="S774">
        <v>49.31786560554589</v>
      </c>
      <c r="T774">
        <v>700</v>
      </c>
      <c r="V774" s="1">
        <f t="shared" si="173"/>
        <v>1050.1729665335033</v>
      </c>
      <c r="W774" s="1">
        <f t="shared" si="174"/>
        <v>0.11267598872395357</v>
      </c>
      <c r="X774" s="1">
        <f t="shared" si="160"/>
        <v>106.34657216880635</v>
      </c>
      <c r="Y774" s="5">
        <f t="shared" si="175"/>
        <v>11309.593412055137</v>
      </c>
      <c r="Z774" s="5"/>
      <c r="AA774" s="1">
        <f t="shared" si="161"/>
        <v>1177.9304613023605</v>
      </c>
      <c r="AB774" s="1">
        <f t="shared" si="162"/>
        <v>0.24803721143573482</v>
      </c>
      <c r="AC774" s="1">
        <f t="shared" si="163"/>
        <v>234.10406693766356</v>
      </c>
      <c r="AD774" s="5">
        <f t="shared" si="164"/>
        <v>54804.71415675406</v>
      </c>
      <c r="AE774" s="5"/>
      <c r="AF774" s="1">
        <f t="shared" si="165"/>
        <v>1044.2760100227495</v>
      </c>
      <c r="AG774" s="1">
        <f t="shared" si="166"/>
        <v>0.1064280637390593</v>
      </c>
      <c r="AH774" s="1">
        <f t="shared" si="167"/>
        <v>100.44961565805249</v>
      </c>
      <c r="AI774" s="5">
        <f t="shared" si="168"/>
        <v>10090.125285850465</v>
      </c>
      <c r="AJ774" s="5"/>
      <c r="AK774" s="1">
        <f t="shared" si="169"/>
        <v>945.36074202214206</v>
      </c>
      <c r="AL774" s="1">
        <f t="shared" si="170"/>
        <v>1.6256672483480263E-3</v>
      </c>
      <c r="AM774" s="1">
        <f t="shared" si="171"/>
        <v>1.534347657445096</v>
      </c>
      <c r="AN774" s="5">
        <f t="shared" si="172"/>
        <v>2.3542227339072537</v>
      </c>
      <c r="AO774" s="5"/>
    </row>
    <row r="775" spans="18:41" x14ac:dyDescent="0.2">
      <c r="R775">
        <v>854.97685246227104</v>
      </c>
      <c r="S775">
        <v>48.852927160469875</v>
      </c>
      <c r="T775">
        <v>700</v>
      </c>
      <c r="V775" s="1">
        <f t="shared" si="173"/>
        <v>1078.7710951490378</v>
      </c>
      <c r="W775" s="1">
        <f t="shared" si="174"/>
        <v>0.26175473878884048</v>
      </c>
      <c r="X775" s="1">
        <f t="shared" si="160"/>
        <v>223.79424268676678</v>
      </c>
      <c r="Y775" s="5">
        <f t="shared" si="175"/>
        <v>50083.863059743468</v>
      </c>
      <c r="Z775" s="5"/>
      <c r="AA775" s="1">
        <f t="shared" si="161"/>
        <v>1214.2511369896449</v>
      </c>
      <c r="AB775" s="1">
        <f t="shared" si="162"/>
        <v>0.42021521809940249</v>
      </c>
      <c r="AC775" s="1">
        <f t="shared" si="163"/>
        <v>359.27428452737388</v>
      </c>
      <c r="AD775" s="5">
        <f t="shared" si="164"/>
        <v>129078.01152265641</v>
      </c>
      <c r="AE775" s="5"/>
      <c r="AF775" s="1">
        <f t="shared" si="165"/>
        <v>1072.6574069808096</v>
      </c>
      <c r="AG775" s="1">
        <f t="shared" si="166"/>
        <v>0.25460403271928872</v>
      </c>
      <c r="AH775" s="1">
        <f t="shared" si="167"/>
        <v>217.68055451853854</v>
      </c>
      <c r="AI775" s="5">
        <f t="shared" si="168"/>
        <v>47384.823815498428</v>
      </c>
      <c r="AJ775" s="5"/>
      <c r="AK775" s="1">
        <f t="shared" si="169"/>
        <v>971.68711010035724</v>
      </c>
      <c r="AL775" s="1">
        <f t="shared" si="170"/>
        <v>0.13650692097916939</v>
      </c>
      <c r="AM775" s="1">
        <f t="shared" si="171"/>
        <v>116.7102576380862</v>
      </c>
      <c r="AN775" s="5">
        <f t="shared" si="172"/>
        <v>13621.284237948459</v>
      </c>
      <c r="AO775" s="5"/>
    </row>
    <row r="776" spans="18:41" x14ac:dyDescent="0.2">
      <c r="R776">
        <v>1108.6642923301572</v>
      </c>
      <c r="S776">
        <v>48.041911492140315</v>
      </c>
      <c r="T776">
        <v>700</v>
      </c>
      <c r="V776" s="1">
        <f t="shared" si="173"/>
        <v>1131.6127770039602</v>
      </c>
      <c r="W776" s="1">
        <f t="shared" si="174"/>
        <v>2.0699218719825989E-2</v>
      </c>
      <c r="X776" s="1">
        <f t="shared" si="160"/>
        <v>22.948484673803023</v>
      </c>
      <c r="Y776" s="5">
        <f t="shared" si="175"/>
        <v>526.63294882377227</v>
      </c>
      <c r="Z776" s="5"/>
      <c r="AA776" s="1">
        <f t="shared" si="161"/>
        <v>1281.5189140231776</v>
      </c>
      <c r="AB776" s="1">
        <f t="shared" si="162"/>
        <v>0.15591250019401251</v>
      </c>
      <c r="AC776" s="1">
        <f t="shared" si="163"/>
        <v>172.85462169302036</v>
      </c>
      <c r="AD776" s="5">
        <f t="shared" si="164"/>
        <v>29878.720240637187</v>
      </c>
      <c r="AE776" s="5"/>
      <c r="AF776" s="1">
        <f t="shared" si="165"/>
        <v>1125.1699479087411</v>
      </c>
      <c r="AG776" s="1">
        <f t="shared" si="166"/>
        <v>1.4887875160020502E-2</v>
      </c>
      <c r="AH776" s="1">
        <f t="shared" si="167"/>
        <v>16.505655578583855</v>
      </c>
      <c r="AI776" s="5">
        <f t="shared" si="168"/>
        <v>272.43666607883637</v>
      </c>
      <c r="AJ776" s="5"/>
      <c r="AK776" s="1">
        <f t="shared" si="169"/>
        <v>1020.578279742053</v>
      </c>
      <c r="AL776" s="1">
        <f t="shared" si="170"/>
        <v>7.9452376339250202E-2</v>
      </c>
      <c r="AM776" s="1">
        <f t="shared" si="171"/>
        <v>88.086012588104154</v>
      </c>
      <c r="AN776" s="5">
        <f t="shared" si="172"/>
        <v>7759.1456136716433</v>
      </c>
      <c r="AO776" s="5"/>
    </row>
    <row r="777" spans="18:41" x14ac:dyDescent="0.2">
      <c r="R777">
        <v>919.69404645981047</v>
      </c>
      <c r="S777">
        <v>48.002186065854524</v>
      </c>
      <c r="T777">
        <v>700</v>
      </c>
      <c r="V777" s="1">
        <f t="shared" si="173"/>
        <v>1134.3026899349773</v>
      </c>
      <c r="W777" s="1">
        <f t="shared" si="174"/>
        <v>0.23334786639237523</v>
      </c>
      <c r="X777" s="1">
        <f t="shared" si="160"/>
        <v>214.60864347516679</v>
      </c>
      <c r="Y777" s="5">
        <f t="shared" si="175"/>
        <v>46056.86985425125</v>
      </c>
      <c r="Z777" s="5"/>
      <c r="AA777" s="1">
        <f t="shared" si="161"/>
        <v>1284.9483338434627</v>
      </c>
      <c r="AB777" s="1">
        <f t="shared" si="162"/>
        <v>0.39714760445566655</v>
      </c>
      <c r="AC777" s="1">
        <f t="shared" si="163"/>
        <v>365.25428738365224</v>
      </c>
      <c r="AD777" s="5">
        <f t="shared" si="164"/>
        <v>133410.69445213961</v>
      </c>
      <c r="AE777" s="5"/>
      <c r="AF777" s="1">
        <f t="shared" si="165"/>
        <v>1127.8455566799842</v>
      </c>
      <c r="AG777" s="1">
        <f t="shared" si="166"/>
        <v>0.2263269084120027</v>
      </c>
      <c r="AH777" s="1">
        <f t="shared" si="167"/>
        <v>208.15151022017369</v>
      </c>
      <c r="AI777" s="5">
        <f t="shared" si="168"/>
        <v>43327.051206939075</v>
      </c>
      <c r="AJ777" s="5"/>
      <c r="AK777" s="1">
        <f t="shared" si="169"/>
        <v>1023.075533150876</v>
      </c>
      <c r="AL777" s="1">
        <f t="shared" si="170"/>
        <v>0.11240856357504235</v>
      </c>
      <c r="AM777" s="1">
        <f t="shared" si="171"/>
        <v>103.38148669106556</v>
      </c>
      <c r="AN777" s="5">
        <f t="shared" si="172"/>
        <v>10687.731790454965</v>
      </c>
      <c r="AO777" s="5"/>
    </row>
    <row r="778" spans="18:41" x14ac:dyDescent="0.2">
      <c r="R778">
        <v>1161.0855619416393</v>
      </c>
      <c r="S778">
        <v>47.888827384379219</v>
      </c>
      <c r="T778">
        <v>700</v>
      </c>
      <c r="V778" s="1">
        <f t="shared" si="173"/>
        <v>1142.0326722478924</v>
      </c>
      <c r="W778" s="1">
        <f t="shared" si="174"/>
        <v>1.6409548372891224E-2</v>
      </c>
      <c r="X778" s="1">
        <f t="shared" si="160"/>
        <v>19.05288969374692</v>
      </c>
      <c r="Y778" s="5">
        <f t="shared" si="175"/>
        <v>363.01260568208761</v>
      </c>
      <c r="Z778" s="5"/>
      <c r="AA778" s="1">
        <f t="shared" si="161"/>
        <v>1294.8060904888107</v>
      </c>
      <c r="AB778" s="1">
        <f t="shared" si="162"/>
        <v>0.11516853962386341</v>
      </c>
      <c r="AC778" s="1">
        <f t="shared" si="163"/>
        <v>133.7205285471714</v>
      </c>
      <c r="AD778" s="5">
        <f t="shared" si="164"/>
        <v>17881.179754934881</v>
      </c>
      <c r="AE778" s="5"/>
      <c r="AF778" s="1">
        <f t="shared" si="165"/>
        <v>1135.5357442650234</v>
      </c>
      <c r="AG778" s="1">
        <f t="shared" si="166"/>
        <v>2.2005111866079827E-2</v>
      </c>
      <c r="AH778" s="1">
        <f t="shared" si="167"/>
        <v>25.54981767661593</v>
      </c>
      <c r="AI778" s="5">
        <f t="shared" si="168"/>
        <v>652.79318330831586</v>
      </c>
      <c r="AJ778" s="5"/>
      <c r="AK778" s="1">
        <f t="shared" si="169"/>
        <v>1030.2563686396138</v>
      </c>
      <c r="AL778" s="1">
        <f t="shared" si="170"/>
        <v>0.11267833964212318</v>
      </c>
      <c r="AM778" s="1">
        <f t="shared" si="171"/>
        <v>130.82919330202549</v>
      </c>
      <c r="AN778" s="5">
        <f t="shared" si="172"/>
        <v>17116.277820058749</v>
      </c>
      <c r="AO778" s="5"/>
    </row>
    <row r="779" spans="18:41" x14ac:dyDescent="0.2">
      <c r="R779">
        <v>1214.1844344847641</v>
      </c>
      <c r="S779">
        <v>47.584231821395299</v>
      </c>
      <c r="T779">
        <v>700</v>
      </c>
      <c r="V779" s="1">
        <f t="shared" si="173"/>
        <v>1163.2078467404135</v>
      </c>
      <c r="W779" s="1">
        <f t="shared" si="174"/>
        <v>4.1984221092393068E-2</v>
      </c>
      <c r="X779" s="1">
        <f t="shared" si="160"/>
        <v>50.976587744350581</v>
      </c>
      <c r="Y779" s="5">
        <f t="shared" si="175"/>
        <v>2598.6124980574741</v>
      </c>
      <c r="Z779" s="5"/>
      <c r="AA779" s="1">
        <f t="shared" si="161"/>
        <v>1321.8297894163982</v>
      </c>
      <c r="AB779" s="1">
        <f t="shared" si="162"/>
        <v>8.8656510390295928E-2</v>
      </c>
      <c r="AC779" s="1">
        <f t="shared" si="163"/>
        <v>107.64535493163407</v>
      </c>
      <c r="AD779" s="5">
        <f t="shared" si="164"/>
        <v>11587.522438357477</v>
      </c>
      <c r="AE779" s="5"/>
      <c r="AF779" s="1">
        <f t="shared" si="165"/>
        <v>1156.6118283904032</v>
      </c>
      <c r="AG779" s="1">
        <f t="shared" si="166"/>
        <v>4.7416689309471932E-2</v>
      </c>
      <c r="AH779" s="1">
        <f t="shared" si="167"/>
        <v>57.572606094360935</v>
      </c>
      <c r="AI779" s="5">
        <f t="shared" si="168"/>
        <v>3314.604972496446</v>
      </c>
      <c r="AJ779" s="5"/>
      <c r="AK779" s="1">
        <f t="shared" si="169"/>
        <v>1049.9612039564165</v>
      </c>
      <c r="AL779" s="1">
        <f t="shared" si="170"/>
        <v>0.13525394154639717</v>
      </c>
      <c r="AM779" s="1">
        <f t="shared" si="171"/>
        <v>164.22323052834759</v>
      </c>
      <c r="AN779" s="5">
        <f t="shared" si="172"/>
        <v>26969.269445166796</v>
      </c>
      <c r="AO779" s="5"/>
    </row>
    <row r="780" spans="18:41" x14ac:dyDescent="0.2">
      <c r="R780">
        <v>1301.2255095732462</v>
      </c>
      <c r="S780">
        <v>47.39689944865183</v>
      </c>
      <c r="T780">
        <v>700</v>
      </c>
      <c r="V780" s="1">
        <f t="shared" si="173"/>
        <v>1176.5310487057743</v>
      </c>
      <c r="W780" s="1">
        <f t="shared" si="174"/>
        <v>9.5828478576605106E-2</v>
      </c>
      <c r="X780" s="1">
        <f t="shared" si="160"/>
        <v>124.69446086747189</v>
      </c>
      <c r="Y780" s="5">
        <f t="shared" si="175"/>
        <v>15548.708571029478</v>
      </c>
      <c r="Z780" s="5"/>
      <c r="AA780" s="1">
        <f t="shared" si="161"/>
        <v>1338.8472828089</v>
      </c>
      <c r="AB780" s="1">
        <f t="shared" si="162"/>
        <v>2.8912569695926375E-2</v>
      </c>
      <c r="AC780" s="1">
        <f t="shared" si="163"/>
        <v>37.621773235653791</v>
      </c>
      <c r="AD780" s="5">
        <f t="shared" si="164"/>
        <v>1415.3978213949558</v>
      </c>
      <c r="AE780" s="5"/>
      <c r="AF780" s="1">
        <f t="shared" si="165"/>
        <v>1169.880092495056</v>
      </c>
      <c r="AG780" s="1">
        <f t="shared" si="166"/>
        <v>0.10093978031622405</v>
      </c>
      <c r="AH780" s="1">
        <f t="shared" si="167"/>
        <v>131.34541707819017</v>
      </c>
      <c r="AI780" s="5">
        <f t="shared" si="168"/>
        <v>17251.618587443729</v>
      </c>
      <c r="AJ780" s="5"/>
      <c r="AK780" s="1">
        <f t="shared" si="169"/>
        <v>1062.3845862587959</v>
      </c>
      <c r="AL780" s="1">
        <f t="shared" si="170"/>
        <v>0.18355075392948703</v>
      </c>
      <c r="AM780" s="1">
        <f t="shared" si="171"/>
        <v>238.84092331445027</v>
      </c>
      <c r="AN780" s="5">
        <f t="shared" si="172"/>
        <v>57044.986649699109</v>
      </c>
      <c r="AO780" s="5"/>
    </row>
    <row r="781" spans="18:41" x14ac:dyDescent="0.2">
      <c r="R781">
        <v>1054.1476522695493</v>
      </c>
      <c r="S781">
        <v>46.320112875543735</v>
      </c>
      <c r="T781">
        <v>700</v>
      </c>
      <c r="V781" s="1">
        <f t="shared" si="173"/>
        <v>1257.834643175745</v>
      </c>
      <c r="W781" s="1">
        <f t="shared" si="174"/>
        <v>0.19322434619824222</v>
      </c>
      <c r="X781" s="1">
        <f t="shared" si="160"/>
        <v>203.68699090619566</v>
      </c>
      <c r="Y781" s="5">
        <f t="shared" si="175"/>
        <v>41488.390264420632</v>
      </c>
      <c r="Z781" s="5"/>
      <c r="AA781" s="1">
        <f t="shared" si="161"/>
        <v>1442.9198364518543</v>
      </c>
      <c r="AB781" s="1">
        <f t="shared" si="162"/>
        <v>0.36880240006728632</v>
      </c>
      <c r="AC781" s="1">
        <f t="shared" si="163"/>
        <v>388.77218418230495</v>
      </c>
      <c r="AD781" s="5">
        <f t="shared" si="164"/>
        <v>151143.81119388004</v>
      </c>
      <c r="AE781" s="5"/>
      <c r="AF781" s="1">
        <f t="shared" si="165"/>
        <v>1250.9704773306887</v>
      </c>
      <c r="AG781" s="1">
        <f t="shared" si="166"/>
        <v>0.18671276707526269</v>
      </c>
      <c r="AH781" s="1">
        <f t="shared" si="167"/>
        <v>196.82282506113938</v>
      </c>
      <c r="AI781" s="5">
        <f t="shared" si="168"/>
        <v>38739.224465047875</v>
      </c>
      <c r="AJ781" s="5"/>
      <c r="AK781" s="1">
        <f t="shared" si="169"/>
        <v>1138.6112721161635</v>
      </c>
      <c r="AL781" s="1">
        <f t="shared" si="170"/>
        <v>8.0125037194520563E-2</v>
      </c>
      <c r="AM781" s="1">
        <f t="shared" si="171"/>
        <v>84.463619846614165</v>
      </c>
      <c r="AN781" s="5">
        <f t="shared" si="172"/>
        <v>7134.1030775933541</v>
      </c>
      <c r="AO781" s="5"/>
    </row>
    <row r="782" spans="18:41" x14ac:dyDescent="0.2">
      <c r="R782">
        <v>1267.7452957761259</v>
      </c>
      <c r="S782">
        <v>46.272450673220831</v>
      </c>
      <c r="T782">
        <v>700</v>
      </c>
      <c r="V782" s="1">
        <f t="shared" si="173"/>
        <v>1261.629447202708</v>
      </c>
      <c r="W782" s="1">
        <f t="shared" si="174"/>
        <v>4.8241934667749842E-3</v>
      </c>
      <c r="X782" s="1">
        <f t="shared" si="160"/>
        <v>6.1158485734179067</v>
      </c>
      <c r="Y782" s="5">
        <f t="shared" si="175"/>
        <v>37.403603772977846</v>
      </c>
      <c r="Z782" s="5"/>
      <c r="AA782" s="1">
        <f t="shared" si="161"/>
        <v>1447.7862413304035</v>
      </c>
      <c r="AB782" s="1">
        <f t="shared" si="162"/>
        <v>0.14201665441326275</v>
      </c>
      <c r="AC782" s="1">
        <f t="shared" si="163"/>
        <v>180.04094555427764</v>
      </c>
      <c r="AD782" s="5">
        <f t="shared" si="164"/>
        <v>32414.742076078364</v>
      </c>
      <c r="AE782" s="5"/>
      <c r="AF782" s="1">
        <f t="shared" si="165"/>
        <v>1254.7603810278247</v>
      </c>
      <c r="AG782" s="1">
        <f t="shared" si="166"/>
        <v>1.0242526469287127E-2</v>
      </c>
      <c r="AH782" s="1">
        <f t="shared" si="167"/>
        <v>12.984914748301208</v>
      </c>
      <c r="AI782" s="5">
        <f t="shared" si="168"/>
        <v>168.60801102065022</v>
      </c>
      <c r="AJ782" s="5"/>
      <c r="AK782" s="1">
        <f t="shared" si="169"/>
        <v>1142.1861680901432</v>
      </c>
      <c r="AL782" s="1">
        <f t="shared" si="170"/>
        <v>9.9041288580853482E-2</v>
      </c>
      <c r="AM782" s="1">
        <f t="shared" si="171"/>
        <v>125.55912768598273</v>
      </c>
      <c r="AN782" s="5">
        <f t="shared" si="172"/>
        <v>15765.094545264916</v>
      </c>
      <c r="AO782" s="5"/>
    </row>
    <row r="783" spans="18:41" x14ac:dyDescent="0.2">
      <c r="R783">
        <v>1299.4972972425871</v>
      </c>
      <c r="S783">
        <v>46.19818906858567</v>
      </c>
      <c r="T783">
        <v>700</v>
      </c>
      <c r="V783" s="1">
        <f t="shared" si="173"/>
        <v>1267.5768234979789</v>
      </c>
      <c r="W783" s="1">
        <f t="shared" si="174"/>
        <v>2.4563709222281956E-2</v>
      </c>
      <c r="X783" s="1">
        <f t="shared" si="160"/>
        <v>31.920473744608216</v>
      </c>
      <c r="Y783" s="5">
        <f t="shared" si="175"/>
        <v>1018.9166440802225</v>
      </c>
      <c r="Z783" s="5"/>
      <c r="AA783" s="1">
        <f t="shared" si="161"/>
        <v>1455.4145786135427</v>
      </c>
      <c r="AB783" s="1">
        <f t="shared" si="162"/>
        <v>0.11998276695288065</v>
      </c>
      <c r="AC783" s="1">
        <f t="shared" si="163"/>
        <v>155.91728137095561</v>
      </c>
      <c r="AD783" s="5">
        <f t="shared" si="164"/>
        <v>24310.198630109739</v>
      </c>
      <c r="AE783" s="5"/>
      <c r="AF783" s="1">
        <f t="shared" si="165"/>
        <v>1260.7009715633021</v>
      </c>
      <c r="AG783" s="1">
        <f t="shared" si="166"/>
        <v>2.9854872158339405E-2</v>
      </c>
      <c r="AH783" s="1">
        <f t="shared" si="167"/>
        <v>38.796325679285019</v>
      </c>
      <c r="AI783" s="5">
        <f t="shared" si="168"/>
        <v>1505.1548862131501</v>
      </c>
      <c r="AJ783" s="5"/>
      <c r="AK783" s="1">
        <f t="shared" si="169"/>
        <v>1147.7919010260916</v>
      </c>
      <c r="AL783" s="1">
        <f t="shared" si="170"/>
        <v>0.11674160195515627</v>
      </c>
      <c r="AM783" s="1">
        <f t="shared" si="171"/>
        <v>151.7053962164955</v>
      </c>
      <c r="AN783" s="5">
        <f t="shared" si="172"/>
        <v>23014.527241203887</v>
      </c>
      <c r="AO783" s="5"/>
    </row>
    <row r="784" spans="18:41" x14ac:dyDescent="0.2">
      <c r="R784">
        <v>1421.6557117924444</v>
      </c>
      <c r="S784">
        <v>45.310171235388012</v>
      </c>
      <c r="T784">
        <v>700</v>
      </c>
      <c r="V784" s="1">
        <f t="shared" si="173"/>
        <v>1342.1171977044767</v>
      </c>
      <c r="W784" s="1">
        <f t="shared" si="174"/>
        <v>5.5947803274876196E-2</v>
      </c>
      <c r="X784" s="1">
        <f t="shared" si="160"/>
        <v>79.538514087967769</v>
      </c>
      <c r="Y784" s="5">
        <f t="shared" si="175"/>
        <v>6326.3752233218474</v>
      </c>
      <c r="Z784" s="5"/>
      <c r="AA784" s="1">
        <f t="shared" si="161"/>
        <v>1551.1709205433383</v>
      </c>
      <c r="AB784" s="1">
        <f t="shared" si="162"/>
        <v>9.1101669466511825E-2</v>
      </c>
      <c r="AC784" s="1">
        <f t="shared" si="163"/>
        <v>129.51520875089386</v>
      </c>
      <c r="AD784" s="5">
        <f t="shared" si="164"/>
        <v>16774.189297787612</v>
      </c>
      <c r="AE784" s="5"/>
      <c r="AF784" s="1">
        <f t="shared" si="165"/>
        <v>1335.2477295853464</v>
      </c>
      <c r="AG784" s="1">
        <f t="shared" si="166"/>
        <v>6.0779822773091505E-2</v>
      </c>
      <c r="AH784" s="1">
        <f t="shared" si="167"/>
        <v>86.40798220709803</v>
      </c>
      <c r="AI784" s="5">
        <f t="shared" si="168"/>
        <v>7466.3393891021697</v>
      </c>
      <c r="AJ784" s="5"/>
      <c r="AK784" s="1">
        <f t="shared" si="169"/>
        <v>1218.3565290915576</v>
      </c>
      <c r="AL784" s="1">
        <f t="shared" si="170"/>
        <v>0.14300169936683491</v>
      </c>
      <c r="AM784" s="1">
        <f t="shared" si="171"/>
        <v>203.29918270088683</v>
      </c>
      <c r="AN784" s="5">
        <f t="shared" si="172"/>
        <v>41330.557686848566</v>
      </c>
      <c r="AO784" s="5"/>
    </row>
    <row r="785" spans="18:41" x14ac:dyDescent="0.2">
      <c r="R785">
        <v>1021.6528181011242</v>
      </c>
      <c r="S785">
        <v>45.202932398958559</v>
      </c>
      <c r="T785">
        <v>700</v>
      </c>
      <c r="V785" s="1">
        <f t="shared" si="173"/>
        <v>1351.5656970286786</v>
      </c>
      <c r="W785" s="1">
        <f t="shared" si="174"/>
        <v>0.32292073499169782</v>
      </c>
      <c r="X785" s="1">
        <f t="shared" si="160"/>
        <v>329.9128789275544</v>
      </c>
      <c r="Y785" s="5">
        <f t="shared" si="175"/>
        <v>108842.50768226717</v>
      </c>
      <c r="Z785" s="5"/>
      <c r="AA785" s="1">
        <f t="shared" si="161"/>
        <v>1563.327226908619</v>
      </c>
      <c r="AB785" s="1">
        <f t="shared" si="162"/>
        <v>0.5301942100196696</v>
      </c>
      <c r="AC785" s="1">
        <f t="shared" si="163"/>
        <v>541.67440880749473</v>
      </c>
      <c r="AD785" s="5">
        <f t="shared" si="164"/>
        <v>293411.1651569489</v>
      </c>
      <c r="AE785" s="5"/>
      <c r="AF785" s="1">
        <f t="shared" si="165"/>
        <v>1344.7089671867539</v>
      </c>
      <c r="AG785" s="1">
        <f t="shared" si="166"/>
        <v>0.31620932606643404</v>
      </c>
      <c r="AH785" s="1">
        <f t="shared" si="167"/>
        <v>323.05614908562961</v>
      </c>
      <c r="AI785" s="5">
        <f t="shared" si="168"/>
        <v>104365.27546203654</v>
      </c>
      <c r="AJ785" s="5"/>
      <c r="AK785" s="1">
        <f t="shared" si="169"/>
        <v>1227.3408701343849</v>
      </c>
      <c r="AL785" s="1">
        <f t="shared" si="170"/>
        <v>0.20132871792548751</v>
      </c>
      <c r="AM785" s="1">
        <f t="shared" si="171"/>
        <v>205.68805203326065</v>
      </c>
      <c r="AN785" s="5">
        <f t="shared" si="172"/>
        <v>42307.574749237341</v>
      </c>
      <c r="AO785" s="5"/>
    </row>
    <row r="786" spans="18:41" x14ac:dyDescent="0.2">
      <c r="R786">
        <v>1076.9093573129242</v>
      </c>
      <c r="S786">
        <v>45.097678565880472</v>
      </c>
      <c r="T786">
        <v>700</v>
      </c>
      <c r="V786" s="1">
        <f t="shared" si="173"/>
        <v>1360.9373281161641</v>
      </c>
      <c r="W786" s="1">
        <f t="shared" si="174"/>
        <v>0.26374361860123402</v>
      </c>
      <c r="X786" s="1">
        <f t="shared" si="160"/>
        <v>284.0279708032399</v>
      </c>
      <c r="Y786" s="5">
        <f t="shared" si="175"/>
        <v>80671.888198606088</v>
      </c>
      <c r="Z786" s="5"/>
      <c r="AA786" s="1">
        <f t="shared" si="161"/>
        <v>1575.3885315193754</v>
      </c>
      <c r="AB786" s="1">
        <f t="shared" si="162"/>
        <v>0.46287941582218523</v>
      </c>
      <c r="AC786" s="1">
        <f t="shared" si="163"/>
        <v>498.47917420645126</v>
      </c>
      <c r="AD786" s="5">
        <f t="shared" si="164"/>
        <v>248481.48711754559</v>
      </c>
      <c r="AE786" s="5"/>
      <c r="AF786" s="1">
        <f t="shared" si="165"/>
        <v>1354.0958462487561</v>
      </c>
      <c r="AG786" s="1">
        <f t="shared" si="166"/>
        <v>0.25739073307660759</v>
      </c>
      <c r="AH786" s="1">
        <f t="shared" si="167"/>
        <v>277.1864889358319</v>
      </c>
      <c r="AI786" s="5">
        <f t="shared" si="168"/>
        <v>76832.349648574062</v>
      </c>
      <c r="AJ786" s="5"/>
      <c r="AK786" s="1">
        <f t="shared" si="169"/>
        <v>1236.2608038817677</v>
      </c>
      <c r="AL786" s="1">
        <f t="shared" si="170"/>
        <v>0.14797108548341814</v>
      </c>
      <c r="AM786" s="1">
        <f t="shared" si="171"/>
        <v>159.35144656884358</v>
      </c>
      <c r="AN786" s="5">
        <f t="shared" si="172"/>
        <v>25392.883523583012</v>
      </c>
      <c r="AO786" s="5"/>
    </row>
    <row r="787" spans="18:41" x14ac:dyDescent="0.2">
      <c r="R787">
        <v>1200.7693971234949</v>
      </c>
      <c r="S787">
        <v>45.013441178024635</v>
      </c>
      <c r="T787">
        <v>700</v>
      </c>
      <c r="V787" s="1">
        <f t="shared" si="173"/>
        <v>1368.5085305524674</v>
      </c>
      <c r="W787" s="1">
        <f t="shared" si="174"/>
        <v>0.1396930450016467</v>
      </c>
      <c r="X787" s="1">
        <f t="shared" si="160"/>
        <v>167.73913342897254</v>
      </c>
      <c r="Y787" s="5">
        <f t="shared" si="175"/>
        <v>28136.41688350265</v>
      </c>
      <c r="Z787" s="5"/>
      <c r="AA787" s="1">
        <f t="shared" si="161"/>
        <v>1585.1354713422031</v>
      </c>
      <c r="AB787" s="1">
        <f t="shared" si="162"/>
        <v>0.32009982527825664</v>
      </c>
      <c r="AC787" s="1">
        <f t="shared" si="163"/>
        <v>384.36607421870826</v>
      </c>
      <c r="AD787" s="5">
        <f t="shared" si="164"/>
        <v>147737.27901030154</v>
      </c>
      <c r="AE787" s="5"/>
      <c r="AF787" s="1">
        <f t="shared" si="165"/>
        <v>1361.6812601803476</v>
      </c>
      <c r="AG787" s="1">
        <f t="shared" si="166"/>
        <v>0.13400729852236862</v>
      </c>
      <c r="AH787" s="1">
        <f t="shared" si="167"/>
        <v>160.91186305685278</v>
      </c>
      <c r="AI787" s="5">
        <f t="shared" si="168"/>
        <v>25892.627672427341</v>
      </c>
      <c r="AJ787" s="5"/>
      <c r="AK787" s="1">
        <f t="shared" si="169"/>
        <v>1243.4733708485203</v>
      </c>
      <c r="AL787" s="1">
        <f t="shared" si="170"/>
        <v>3.5563842505750905E-2</v>
      </c>
      <c r="AM787" s="1">
        <f t="shared" si="171"/>
        <v>42.703973725025435</v>
      </c>
      <c r="AN787" s="5">
        <f t="shared" si="172"/>
        <v>1823.6293719076627</v>
      </c>
      <c r="AO787" s="5"/>
    </row>
    <row r="788" spans="18:41" x14ac:dyDescent="0.2">
      <c r="R788">
        <v>1509.8422184981214</v>
      </c>
      <c r="S788">
        <v>44.99727803920716</v>
      </c>
      <c r="T788">
        <v>700</v>
      </c>
      <c r="V788" s="1">
        <f t="shared" si="173"/>
        <v>1369.9685280574274</v>
      </c>
      <c r="W788" s="1">
        <f t="shared" si="174"/>
        <v>9.2641263257183193E-2</v>
      </c>
      <c r="X788" s="1">
        <f t="shared" ref="X788:X818" si="176">ABS(V788-$R788)</f>
        <v>139.87369044069396</v>
      </c>
      <c r="Y788" s="5">
        <f t="shared" si="175"/>
        <v>19564.64927749908</v>
      </c>
      <c r="Z788" s="5"/>
      <c r="AA788" s="1">
        <f t="shared" ref="AA788:AA818" si="177">(8.314*T788/S788)*(1+(AA$11+$AA$12/$T788+$AA$13/($T788^2))/S788+(AA$14+$AA$15/$T788+$AA$16/($T788^2))/(S788^2) + (AB$11+$AB$12/$T788+$AB$13/($T788^2))/(S788^3)  )</f>
        <v>1587.0153122004745</v>
      </c>
      <c r="AB788" s="1">
        <f t="shared" ref="AB788:AB817" si="178">(ABS(AA788-$R788)/$R788)</f>
        <v>5.1113349962567028E-2</v>
      </c>
      <c r="AC788" s="1">
        <f t="shared" ref="AC788:AC818" si="179">ABS(AA788-$R788)</f>
        <v>77.173093702353071</v>
      </c>
      <c r="AD788" s="5">
        <f t="shared" ref="AD788:AD818" si="180">(AA788-R788)^2</f>
        <v>5955.6863915921676</v>
      </c>
      <c r="AE788" s="5"/>
      <c r="AF788" s="1">
        <f t="shared" ref="AF788:AF818" si="181">(8.314*T788/S788)*(1+(AF$11+$AF$12/$T788+$AF$13/($T788^2))/S788+(AF$14+$AF$15/$T788+$AF$16/($T788^2))/(S788^2) + (AG$11+$AG$12/$T788+$AG$13/($T788^2))/(S788^3)  )</f>
        <v>1363.1441921774338</v>
      </c>
      <c r="AG788" s="1">
        <f t="shared" ref="AG788:AG818" si="182">(ABS(AF788-$R788)/$R788)</f>
        <v>9.7161163281426793E-2</v>
      </c>
      <c r="AH788" s="1">
        <f t="shared" ref="AH788:AH818" si="183">ABS(AF788-$R788)</f>
        <v>146.69802632068763</v>
      </c>
      <c r="AI788" s="5">
        <f t="shared" ref="AI788:AI818" si="184">(AF788-R788)^2</f>
        <v>21520.310926385162</v>
      </c>
      <c r="AJ788" s="5"/>
      <c r="AK788" s="1">
        <f t="shared" ref="AK788:AK818" si="185">(8.314*T788/S788)*(1+(AK$11+$AK$12/$T788+$AK$13/($T788^2))/S788+(AK$14+$AK$15/$T788+$AK$16/($T788^2))/(S788^2) + (AL$11+$AL$12/$T788+$AL$13/($T788^2))/(S788^3)  )</f>
        <v>1244.8648542987505</v>
      </c>
      <c r="AL788" s="1">
        <f t="shared" ref="AL788:AL818" si="186">(ABS(AK788-$R788)/$R788)</f>
        <v>0.17550003633025352</v>
      </c>
      <c r="AM788" s="1">
        <f t="shared" ref="AM788:AM818" si="187">ABS(AK788-$R788)</f>
        <v>264.97736419937087</v>
      </c>
      <c r="AN788" s="5">
        <f t="shared" ref="AN788:AN818" si="188">(AK788-R788)^2</f>
        <v>70213.003538046032</v>
      </c>
      <c r="AO788" s="5"/>
    </row>
    <row r="789" spans="18:41" x14ac:dyDescent="0.2">
      <c r="R789">
        <v>1159.8288106230034</v>
      </c>
      <c r="S789">
        <v>43.924849517321292</v>
      </c>
      <c r="T789">
        <v>700</v>
      </c>
      <c r="V789" s="1">
        <f t="shared" si="173"/>
        <v>1472.3372503844441</v>
      </c>
      <c r="W789" s="1">
        <f t="shared" si="174"/>
        <v>0.26944359107063093</v>
      </c>
      <c r="X789" s="1">
        <f t="shared" si="176"/>
        <v>312.50843976144074</v>
      </c>
      <c r="Y789" s="5">
        <f t="shared" si="175"/>
        <v>97661.524922130033</v>
      </c>
      <c r="Z789" s="5"/>
      <c r="AA789" s="1">
        <f t="shared" si="177"/>
        <v>1719.0362475298205</v>
      </c>
      <c r="AB789" s="1">
        <f t="shared" si="178"/>
        <v>0.48214653040601579</v>
      </c>
      <c r="AC789" s="1">
        <f t="shared" si="179"/>
        <v>559.20743690681707</v>
      </c>
      <c r="AD789" s="5">
        <f t="shared" si="180"/>
        <v>312712.95749189181</v>
      </c>
      <c r="AE789" s="5"/>
      <c r="AF789" s="1">
        <f t="shared" si="181"/>
        <v>1465.8723555987015</v>
      </c>
      <c r="AG789" s="1">
        <f t="shared" si="182"/>
        <v>0.26386958331489146</v>
      </c>
      <c r="AH789" s="1">
        <f t="shared" si="183"/>
        <v>306.04354497569807</v>
      </c>
      <c r="AI789" s="5">
        <f t="shared" si="184"/>
        <v>93662.651421292132</v>
      </c>
      <c r="AJ789" s="5"/>
      <c r="AK789" s="1">
        <f t="shared" si="185"/>
        <v>1342.9375057190318</v>
      </c>
      <c r="AL789" s="1">
        <f t="shared" si="186"/>
        <v>0.15787562217709647</v>
      </c>
      <c r="AM789" s="1">
        <f t="shared" si="187"/>
        <v>183.10869509602844</v>
      </c>
      <c r="AN789" s="5">
        <f t="shared" si="188"/>
        <v>33528.794219770309</v>
      </c>
      <c r="AO789" s="5"/>
    </row>
    <row r="790" spans="18:41" x14ac:dyDescent="0.2">
      <c r="R790">
        <v>1475.2031066850582</v>
      </c>
      <c r="S790">
        <v>43.221277411780299</v>
      </c>
      <c r="T790">
        <v>700</v>
      </c>
      <c r="V790" s="1">
        <f t="shared" si="173"/>
        <v>1545.8579577076875</v>
      </c>
      <c r="W790" s="1">
        <f t="shared" si="174"/>
        <v>4.7894998798774568E-2</v>
      </c>
      <c r="X790" s="1">
        <f t="shared" si="176"/>
        <v>70.654851022629373</v>
      </c>
      <c r="Y790" s="5">
        <f t="shared" si="175"/>
        <v>4992.1079730299507</v>
      </c>
      <c r="Z790" s="5"/>
      <c r="AA790" s="1">
        <f t="shared" si="177"/>
        <v>1814.089395665919</v>
      </c>
      <c r="AB790" s="1">
        <f t="shared" si="178"/>
        <v>0.22972178369551782</v>
      </c>
      <c r="AC790" s="1">
        <f t="shared" si="179"/>
        <v>338.88628898086085</v>
      </c>
      <c r="AD790" s="5">
        <f t="shared" si="180"/>
        <v>114843.91685921953</v>
      </c>
      <c r="AE790" s="5"/>
      <c r="AF790" s="1">
        <f t="shared" si="181"/>
        <v>1539.8330332112937</v>
      </c>
      <c r="AG790" s="1">
        <f t="shared" si="182"/>
        <v>4.3810866607694447E-2</v>
      </c>
      <c r="AH790" s="1">
        <f t="shared" si="183"/>
        <v>64.629926526235522</v>
      </c>
      <c r="AI790" s="5">
        <f t="shared" si="184"/>
        <v>4177.0274027866017</v>
      </c>
      <c r="AJ790" s="5"/>
      <c r="AK790" s="1">
        <f t="shared" si="185"/>
        <v>1413.9700854944097</v>
      </c>
      <c r="AL790" s="1">
        <f t="shared" si="186"/>
        <v>4.1508197015830431E-2</v>
      </c>
      <c r="AM790" s="1">
        <f t="shared" si="187"/>
        <v>61.233021190648515</v>
      </c>
      <c r="AN790" s="5">
        <f t="shared" si="188"/>
        <v>3749.4828841344101</v>
      </c>
      <c r="AO790" s="5"/>
    </row>
    <row r="791" spans="18:41" x14ac:dyDescent="0.2">
      <c r="R791">
        <v>1302.7481866079522</v>
      </c>
      <c r="S791">
        <v>42.916120894441256</v>
      </c>
      <c r="T791">
        <v>700</v>
      </c>
      <c r="V791" s="1">
        <f t="shared" si="173"/>
        <v>1579.4608662763299</v>
      </c>
      <c r="W791" s="1">
        <f t="shared" si="174"/>
        <v>0.21240688147789477</v>
      </c>
      <c r="X791" s="1">
        <f t="shared" si="176"/>
        <v>276.71267966837763</v>
      </c>
      <c r="Y791" s="5">
        <f t="shared" si="175"/>
        <v>76569.907089254179</v>
      </c>
      <c r="Z791" s="5"/>
      <c r="AA791" s="1">
        <f t="shared" si="177"/>
        <v>1857.5922900908163</v>
      </c>
      <c r="AB791" s="1">
        <f t="shared" si="178"/>
        <v>0.42590280238850053</v>
      </c>
      <c r="AC791" s="1">
        <f t="shared" si="179"/>
        <v>554.84410348286406</v>
      </c>
      <c r="AD791" s="5">
        <f t="shared" si="180"/>
        <v>307851.97916970315</v>
      </c>
      <c r="AE791" s="5"/>
      <c r="AF791" s="1">
        <f t="shared" si="181"/>
        <v>1573.685981678309</v>
      </c>
      <c r="AG791" s="1">
        <f t="shared" si="182"/>
        <v>0.20797403355119196</v>
      </c>
      <c r="AH791" s="1">
        <f t="shared" si="183"/>
        <v>270.93779507035674</v>
      </c>
      <c r="AI791" s="5">
        <f t="shared" si="184"/>
        <v>73407.288797586632</v>
      </c>
      <c r="AJ791" s="5"/>
      <c r="AK791" s="1">
        <f t="shared" si="185"/>
        <v>1446.5955576215752</v>
      </c>
      <c r="AL791" s="1">
        <f t="shared" si="186"/>
        <v>0.11041840049546907</v>
      </c>
      <c r="AM791" s="1">
        <f t="shared" si="187"/>
        <v>143.84737101362293</v>
      </c>
      <c r="AN791" s="5">
        <f t="shared" si="188"/>
        <v>20692.066147530888</v>
      </c>
      <c r="AO791" s="5"/>
    </row>
    <row r="792" spans="18:41" x14ac:dyDescent="0.2">
      <c r="R792">
        <v>1190.5884234459331</v>
      </c>
      <c r="S792">
        <v>42.710897570075794</v>
      </c>
      <c r="T792">
        <v>700</v>
      </c>
      <c r="V792" s="1">
        <f t="shared" si="173"/>
        <v>1602.6751933941321</v>
      </c>
      <c r="W792" s="1">
        <f t="shared" si="174"/>
        <v>0.34612025602894042</v>
      </c>
      <c r="X792" s="1">
        <f t="shared" si="176"/>
        <v>412.08676994819893</v>
      </c>
      <c r="Y792" s="5">
        <f t="shared" si="175"/>
        <v>169815.50596633984</v>
      </c>
      <c r="Z792" s="5"/>
      <c r="AA792" s="1">
        <f t="shared" si="177"/>
        <v>1887.6659131407798</v>
      </c>
      <c r="AB792" s="1">
        <f t="shared" si="178"/>
        <v>0.58548989387725414</v>
      </c>
      <c r="AC792" s="1">
        <f t="shared" si="179"/>
        <v>697.07748969484669</v>
      </c>
      <c r="AD792" s="5">
        <f t="shared" si="180"/>
        <v>485917.02663926908</v>
      </c>
      <c r="AE792" s="5"/>
      <c r="AF792" s="1">
        <f t="shared" si="181"/>
        <v>1597.0906140475333</v>
      </c>
      <c r="AG792" s="1">
        <f t="shared" si="182"/>
        <v>0.34142965158778921</v>
      </c>
      <c r="AH792" s="1">
        <f t="shared" si="183"/>
        <v>406.5021906016002</v>
      </c>
      <c r="AI792" s="5">
        <f t="shared" si="184"/>
        <v>165244.03096389971</v>
      </c>
      <c r="AJ792" s="5"/>
      <c r="AK792" s="1">
        <f t="shared" si="185"/>
        <v>1469.1917601058278</v>
      </c>
      <c r="AL792" s="1">
        <f t="shared" si="186"/>
        <v>0.23400474183473916</v>
      </c>
      <c r="AM792" s="1">
        <f t="shared" si="187"/>
        <v>278.60333665989469</v>
      </c>
      <c r="AN792" s="5">
        <f t="shared" si="188"/>
        <v>77619.819198026627</v>
      </c>
      <c r="AO792" s="5"/>
    </row>
    <row r="793" spans="18:41" x14ac:dyDescent="0.2">
      <c r="R793">
        <v>1667.5913910622814</v>
      </c>
      <c r="S793">
        <v>42.555139336027757</v>
      </c>
      <c r="T793">
        <v>700</v>
      </c>
      <c r="V793" s="1">
        <f t="shared" si="173"/>
        <v>1620.634694457046</v>
      </c>
      <c r="W793" s="1">
        <f t="shared" si="174"/>
        <v>2.8158394710423248E-2</v>
      </c>
      <c r="X793" s="1">
        <f t="shared" si="176"/>
        <v>46.956696605235493</v>
      </c>
      <c r="Y793" s="5">
        <f t="shared" si="175"/>
        <v>2204.9313560761343</v>
      </c>
      <c r="Z793" s="5"/>
      <c r="AA793" s="1">
        <f t="shared" si="177"/>
        <v>1910.9427814247135</v>
      </c>
      <c r="AB793" s="1">
        <f t="shared" si="178"/>
        <v>0.14592986727246984</v>
      </c>
      <c r="AC793" s="1">
        <f t="shared" si="179"/>
        <v>243.35139036243208</v>
      </c>
      <c r="AD793" s="5">
        <f t="shared" si="180"/>
        <v>59219.899191328805</v>
      </c>
      <c r="AE793" s="5"/>
      <c r="AF793" s="1">
        <f t="shared" si="181"/>
        <v>1615.2070748353055</v>
      </c>
      <c r="AG793" s="1">
        <f t="shared" si="182"/>
        <v>3.141316062660067E-2</v>
      </c>
      <c r="AH793" s="1">
        <f t="shared" si="183"/>
        <v>52.384316226975898</v>
      </c>
      <c r="AI793" s="5">
        <f t="shared" si="184"/>
        <v>2744.1165865678104</v>
      </c>
      <c r="AJ793" s="5"/>
      <c r="AK793" s="1">
        <f t="shared" si="185"/>
        <v>1486.704644480928</v>
      </c>
      <c r="AL793" s="1">
        <f t="shared" si="186"/>
        <v>0.10847186400148409</v>
      </c>
      <c r="AM793" s="1">
        <f t="shared" si="187"/>
        <v>180.88674658135346</v>
      </c>
      <c r="AN793" s="5">
        <f t="shared" si="188"/>
        <v>32720.015088786789</v>
      </c>
      <c r="AO793" s="5"/>
    </row>
    <row r="794" spans="18:41" x14ac:dyDescent="0.2">
      <c r="R794">
        <v>1596.6202432789446</v>
      </c>
      <c r="S794">
        <v>42.294517534683699</v>
      </c>
      <c r="T794">
        <v>700</v>
      </c>
      <c r="V794" s="1">
        <f t="shared" si="173"/>
        <v>1651.3612814472067</v>
      </c>
      <c r="W794" s="1">
        <f t="shared" si="174"/>
        <v>3.4285571912730857E-2</v>
      </c>
      <c r="X794" s="1">
        <f t="shared" si="176"/>
        <v>54.741038168262094</v>
      </c>
      <c r="Y794" s="5">
        <f t="shared" si="175"/>
        <v>2996.5812597391273</v>
      </c>
      <c r="Z794" s="5"/>
      <c r="AA794" s="1">
        <f t="shared" si="177"/>
        <v>1950.7876905033559</v>
      </c>
      <c r="AB794" s="1">
        <f t="shared" si="178"/>
        <v>0.22182322234438492</v>
      </c>
      <c r="AC794" s="1">
        <f t="shared" si="179"/>
        <v>354.16744722441126</v>
      </c>
      <c r="AD794" s="5">
        <f t="shared" si="180"/>
        <v>125434.58067345613</v>
      </c>
      <c r="AE794" s="5"/>
      <c r="AF794" s="1">
        <f t="shared" si="181"/>
        <v>1646.2216668322583</v>
      </c>
      <c r="AG794" s="1">
        <f t="shared" si="182"/>
        <v>3.1066513005903209E-2</v>
      </c>
      <c r="AH794" s="1">
        <f t="shared" si="183"/>
        <v>49.60142355331368</v>
      </c>
      <c r="AI794" s="5">
        <f t="shared" si="184"/>
        <v>2460.3012185152211</v>
      </c>
      <c r="AJ794" s="5"/>
      <c r="AK794" s="1">
        <f t="shared" si="185"/>
        <v>1516.7301886155228</v>
      </c>
      <c r="AL794" s="1">
        <f t="shared" si="186"/>
        <v>5.0036979676114653E-2</v>
      </c>
      <c r="AM794" s="1">
        <f t="shared" si="187"/>
        <v>79.890054663421779</v>
      </c>
      <c r="AN794" s="5">
        <f t="shared" si="188"/>
        <v>6382.4208341245203</v>
      </c>
      <c r="AO794" s="5"/>
    </row>
    <row r="795" spans="18:41" x14ac:dyDescent="0.2">
      <c r="R795">
        <v>1763.0149576948625</v>
      </c>
      <c r="S795">
        <v>42.232004815535376</v>
      </c>
      <c r="T795">
        <v>700</v>
      </c>
      <c r="V795" s="1">
        <f t="shared" si="173"/>
        <v>1658.8599324415854</v>
      </c>
      <c r="W795" s="1">
        <f t="shared" si="174"/>
        <v>5.9077788761054781E-2</v>
      </c>
      <c r="X795" s="1">
        <f t="shared" si="176"/>
        <v>104.15502525327702</v>
      </c>
      <c r="Y795" s="5">
        <f t="shared" si="175"/>
        <v>10848.269285510773</v>
      </c>
      <c r="Z795" s="5"/>
      <c r="AA795" s="1">
        <f t="shared" si="177"/>
        <v>1960.5155105262493</v>
      </c>
      <c r="AB795" s="1">
        <f t="shared" si="178"/>
        <v>0.11202432059318333</v>
      </c>
      <c r="AC795" s="1">
        <f t="shared" si="179"/>
        <v>197.50055283138681</v>
      </c>
      <c r="AD795" s="5">
        <f t="shared" si="180"/>
        <v>39006.468368703412</v>
      </c>
      <c r="AE795" s="5"/>
      <c r="AF795" s="1">
        <f t="shared" si="181"/>
        <v>1653.7943005251309</v>
      </c>
      <c r="AG795" s="1">
        <f t="shared" si="182"/>
        <v>6.1951066661701665E-2</v>
      </c>
      <c r="AH795" s="1">
        <f t="shared" si="183"/>
        <v>109.22065716973157</v>
      </c>
      <c r="AI795" s="5">
        <f t="shared" si="184"/>
        <v>11929.151952588036</v>
      </c>
      <c r="AJ795" s="5"/>
      <c r="AK795" s="1">
        <f t="shared" si="185"/>
        <v>1524.0697143536131</v>
      </c>
      <c r="AL795" s="1">
        <f t="shared" si="186"/>
        <v>0.13553217021690483</v>
      </c>
      <c r="AM795" s="1">
        <f t="shared" si="187"/>
        <v>238.94524334124935</v>
      </c>
      <c r="AN795" s="5">
        <f t="shared" si="188"/>
        <v>57094.829315408868</v>
      </c>
      <c r="AO795" s="5"/>
    </row>
    <row r="796" spans="18:41" x14ac:dyDescent="0.2">
      <c r="R796">
        <v>1688.7169567540193</v>
      </c>
      <c r="S796">
        <v>42.051639225850558</v>
      </c>
      <c r="T796">
        <v>700</v>
      </c>
      <c r="V796" s="1">
        <f t="shared" si="173"/>
        <v>1680.7807922559775</v>
      </c>
      <c r="W796" s="1">
        <f t="shared" si="174"/>
        <v>4.6995231890703129E-3</v>
      </c>
      <c r="X796" s="1">
        <f t="shared" si="176"/>
        <v>7.9361644980417623</v>
      </c>
      <c r="Y796" s="5">
        <f t="shared" si="175"/>
        <v>62.982706939978456</v>
      </c>
      <c r="Z796" s="5"/>
      <c r="AA796" s="1">
        <f t="shared" si="177"/>
        <v>1988.961403848022</v>
      </c>
      <c r="AB796" s="1">
        <f t="shared" si="178"/>
        <v>0.1777944171716733</v>
      </c>
      <c r="AC796" s="1">
        <f t="shared" si="179"/>
        <v>300.24444709400268</v>
      </c>
      <c r="AD796" s="5">
        <f t="shared" si="180"/>
        <v>90146.728010783379</v>
      </c>
      <c r="AE796" s="5"/>
      <c r="AF796" s="1">
        <f t="shared" si="181"/>
        <v>1675.9396729262658</v>
      </c>
      <c r="AG796" s="1">
        <f t="shared" si="182"/>
        <v>7.5662672638246572E-3</v>
      </c>
      <c r="AH796" s="1">
        <f t="shared" si="183"/>
        <v>12.777283827753536</v>
      </c>
      <c r="AI796" s="5">
        <f t="shared" si="184"/>
        <v>163.25898201497205</v>
      </c>
      <c r="AJ796" s="5"/>
      <c r="AK796" s="1">
        <f t="shared" si="185"/>
        <v>1545.5520186205977</v>
      </c>
      <c r="AL796" s="1">
        <f t="shared" si="186"/>
        <v>8.4777343865017646E-2</v>
      </c>
      <c r="AM796" s="1">
        <f t="shared" si="187"/>
        <v>143.16493813342163</v>
      </c>
      <c r="AN796" s="5">
        <f t="shared" si="188"/>
        <v>20496.199510746443</v>
      </c>
      <c r="AO796" s="5"/>
    </row>
    <row r="797" spans="18:41" x14ac:dyDescent="0.2">
      <c r="R797">
        <v>1915.5420324281176</v>
      </c>
      <c r="S797">
        <v>40.802356103939026</v>
      </c>
      <c r="T797">
        <v>700</v>
      </c>
      <c r="V797" s="1">
        <f t="shared" si="173"/>
        <v>1845.0827518483209</v>
      </c>
      <c r="W797" s="1">
        <f t="shared" si="174"/>
        <v>3.6782946751882782E-2</v>
      </c>
      <c r="X797" s="1">
        <f t="shared" si="176"/>
        <v>70.459280579796769</v>
      </c>
      <c r="Y797" s="5">
        <f t="shared" si="175"/>
        <v>4964.5102198225259</v>
      </c>
      <c r="Z797" s="5"/>
      <c r="AA797" s="1">
        <f t="shared" si="177"/>
        <v>2202.5350780814847</v>
      </c>
      <c r="AB797" s="1">
        <f t="shared" si="178"/>
        <v>0.14982341331846327</v>
      </c>
      <c r="AC797" s="1">
        <f t="shared" si="179"/>
        <v>286.99304565336706</v>
      </c>
      <c r="AD797" s="5">
        <f t="shared" si="180"/>
        <v>82365.00825339563</v>
      </c>
      <c r="AE797" s="5"/>
      <c r="AF797" s="1">
        <f t="shared" si="181"/>
        <v>1842.3036499675748</v>
      </c>
      <c r="AG797" s="1">
        <f t="shared" si="182"/>
        <v>3.8233764240457206E-2</v>
      </c>
      <c r="AH797" s="1">
        <f t="shared" si="183"/>
        <v>73.23838246054288</v>
      </c>
      <c r="AI797" s="5">
        <f t="shared" si="184"/>
        <v>5363.860665436755</v>
      </c>
      <c r="AJ797" s="5"/>
      <c r="AK797" s="1">
        <f t="shared" si="185"/>
        <v>1707.7869662403409</v>
      </c>
      <c r="AL797" s="1">
        <f t="shared" si="186"/>
        <v>0.10845758676693142</v>
      </c>
      <c r="AM797" s="1">
        <f t="shared" si="187"/>
        <v>207.75506618777672</v>
      </c>
      <c r="AN797" s="5">
        <f t="shared" si="188"/>
        <v>43162.167526687488</v>
      </c>
      <c r="AO797" s="5"/>
    </row>
    <row r="798" spans="18:41" x14ac:dyDescent="0.2">
      <c r="R798">
        <v>1443.9607898329148</v>
      </c>
      <c r="S798">
        <v>40.659669398416838</v>
      </c>
      <c r="T798">
        <v>700</v>
      </c>
      <c r="V798" s="1">
        <f t="shared" si="173"/>
        <v>1865.3402707300668</v>
      </c>
      <c r="W798" s="1">
        <f t="shared" si="174"/>
        <v>0.29182196903415303</v>
      </c>
      <c r="X798" s="1">
        <f t="shared" si="176"/>
        <v>421.37948089715201</v>
      </c>
      <c r="Y798" s="5">
        <f t="shared" si="175"/>
        <v>177560.66692115329</v>
      </c>
      <c r="Z798" s="5"/>
      <c r="AA798" s="1">
        <f t="shared" si="177"/>
        <v>2228.9076802093496</v>
      </c>
      <c r="AB798" s="1">
        <f t="shared" si="178"/>
        <v>0.54360679036669923</v>
      </c>
      <c r="AC798" s="1">
        <f t="shared" si="179"/>
        <v>784.94689037643479</v>
      </c>
      <c r="AD798" s="5">
        <f t="shared" si="180"/>
        <v>616141.62071163475</v>
      </c>
      <c r="AE798" s="5"/>
      <c r="AF798" s="1">
        <f t="shared" si="181"/>
        <v>1862.8602814591361</v>
      </c>
      <c r="AG798" s="1">
        <f t="shared" si="182"/>
        <v>0.29010447830421593</v>
      </c>
      <c r="AH798" s="1">
        <f t="shared" si="183"/>
        <v>418.89949162622133</v>
      </c>
      <c r="AI798" s="5">
        <f t="shared" si="184"/>
        <v>175476.78408470668</v>
      </c>
      <c r="AJ798" s="5"/>
      <c r="AK798" s="1">
        <f t="shared" si="185"/>
        <v>1727.9333933011496</v>
      </c>
      <c r="AL798" s="1">
        <f t="shared" si="186"/>
        <v>0.19666226774834669</v>
      </c>
      <c r="AM798" s="1">
        <f t="shared" si="187"/>
        <v>283.97260346823487</v>
      </c>
      <c r="AN798" s="5">
        <f t="shared" si="188"/>
        <v>80640.439520527361</v>
      </c>
      <c r="AO798" s="5"/>
    </row>
    <row r="799" spans="18:41" x14ac:dyDescent="0.2">
      <c r="R799">
        <v>2231.8747650540386</v>
      </c>
      <c r="S799">
        <v>40.335314727531944</v>
      </c>
      <c r="T799">
        <v>700</v>
      </c>
      <c r="V799" s="1">
        <f t="shared" si="173"/>
        <v>1912.6220967923616</v>
      </c>
      <c r="W799" s="1">
        <f t="shared" si="174"/>
        <v>0.14304237552233229</v>
      </c>
      <c r="X799" s="1">
        <f t="shared" si="176"/>
        <v>319.25266826167694</v>
      </c>
      <c r="Y799" s="5">
        <f t="shared" si="175"/>
        <v>101922.26619220035</v>
      </c>
      <c r="Z799" s="5"/>
      <c r="AA799" s="1">
        <f t="shared" si="177"/>
        <v>2290.4928236107735</v>
      </c>
      <c r="AB799" s="1">
        <f t="shared" si="178"/>
        <v>2.6264044683222024E-2</v>
      </c>
      <c r="AC799" s="1">
        <f t="shared" si="179"/>
        <v>58.618058556734923</v>
      </c>
      <c r="AD799" s="5">
        <f t="shared" si="180"/>
        <v>3436.0767889608042</v>
      </c>
      <c r="AE799" s="5"/>
      <c r="AF799" s="1">
        <f t="shared" si="181"/>
        <v>1910.8772322307184</v>
      </c>
      <c r="AG799" s="1">
        <f t="shared" si="182"/>
        <v>0.14382416874342324</v>
      </c>
      <c r="AH799" s="1">
        <f t="shared" si="183"/>
        <v>320.99753282332017</v>
      </c>
      <c r="AI799" s="5">
        <f t="shared" si="184"/>
        <v>103039.41607865851</v>
      </c>
      <c r="AJ799" s="5"/>
      <c r="AK799" s="1">
        <f t="shared" si="185"/>
        <v>1775.0738728942183</v>
      </c>
      <c r="AL799" s="1">
        <f t="shared" si="186"/>
        <v>0.20467138179626315</v>
      </c>
      <c r="AM799" s="1">
        <f t="shared" si="187"/>
        <v>456.80089215982025</v>
      </c>
      <c r="AN799" s="5">
        <f t="shared" si="188"/>
        <v>208667.05507800772</v>
      </c>
      <c r="AO799" s="5"/>
    </row>
    <row r="800" spans="18:41" x14ac:dyDescent="0.2">
      <c r="R800">
        <v>2081.5041564458211</v>
      </c>
      <c r="S800">
        <v>39.542449810072867</v>
      </c>
      <c r="T800">
        <v>700</v>
      </c>
      <c r="V800" s="1">
        <f t="shared" si="173"/>
        <v>2035.8587518642883</v>
      </c>
      <c r="W800" s="1">
        <f t="shared" si="174"/>
        <v>2.1929048010873343E-2</v>
      </c>
      <c r="X800" s="1">
        <f t="shared" si="176"/>
        <v>45.64540458153283</v>
      </c>
      <c r="Y800" s="5">
        <f t="shared" si="175"/>
        <v>2083.5029594118182</v>
      </c>
      <c r="Z800" s="5"/>
      <c r="AA800" s="1">
        <f t="shared" si="177"/>
        <v>2451.1928358124674</v>
      </c>
      <c r="AB800" s="1">
        <f t="shared" si="178"/>
        <v>0.17760650547913945</v>
      </c>
      <c r="AC800" s="1">
        <f t="shared" si="179"/>
        <v>369.68867936664628</v>
      </c>
      <c r="AD800" s="5">
        <f t="shared" si="180"/>
        <v>136669.719651855</v>
      </c>
      <c r="AE800" s="5"/>
      <c r="AF800" s="1">
        <f t="shared" si="181"/>
        <v>2036.2664383774313</v>
      </c>
      <c r="AG800" s="1">
        <f t="shared" si="182"/>
        <v>2.173318651721234E-2</v>
      </c>
      <c r="AH800" s="1">
        <f t="shared" si="183"/>
        <v>45.237718068389768</v>
      </c>
      <c r="AI800" s="5">
        <f t="shared" si="184"/>
        <v>2046.451136035118</v>
      </c>
      <c r="AJ800" s="5"/>
      <c r="AK800" s="1">
        <f t="shared" si="185"/>
        <v>1898.6938862416155</v>
      </c>
      <c r="AL800" s="1">
        <f t="shared" si="186"/>
        <v>8.7826041393237034E-2</v>
      </c>
      <c r="AM800" s="1">
        <f t="shared" si="187"/>
        <v>182.81027020420561</v>
      </c>
      <c r="AN800" s="5">
        <f t="shared" si="188"/>
        <v>33419.594892134664</v>
      </c>
      <c r="AO800" s="5"/>
    </row>
    <row r="801" spans="18:41" x14ac:dyDescent="0.2">
      <c r="R801">
        <v>1773.4767848917174</v>
      </c>
      <c r="S801">
        <v>39.198827963383678</v>
      </c>
      <c r="T801">
        <v>700</v>
      </c>
      <c r="V801" s="1">
        <f t="shared" si="173"/>
        <v>2092.892920677893</v>
      </c>
      <c r="W801" s="1">
        <f t="shared" si="174"/>
        <v>0.18010731152913179</v>
      </c>
      <c r="X801" s="1">
        <f t="shared" si="176"/>
        <v>319.41613578617557</v>
      </c>
      <c r="Y801" s="5">
        <f t="shared" si="175"/>
        <v>102026.66780057256</v>
      </c>
      <c r="Z801" s="5"/>
      <c r="AA801" s="1">
        <f t="shared" si="177"/>
        <v>2525.645184082488</v>
      </c>
      <c r="AB801" s="1">
        <f t="shared" si="178"/>
        <v>0.42412080360933252</v>
      </c>
      <c r="AC801" s="1">
        <f t="shared" si="179"/>
        <v>752.16839919077051</v>
      </c>
      <c r="AD801" s="5">
        <f t="shared" si="180"/>
        <v>565757.30074120627</v>
      </c>
      <c r="AE801" s="5"/>
      <c r="AF801" s="1">
        <f t="shared" si="181"/>
        <v>2094.4086777383304</v>
      </c>
      <c r="AG801" s="1">
        <f t="shared" si="182"/>
        <v>0.18096199261283705</v>
      </c>
      <c r="AH801" s="1">
        <f t="shared" si="183"/>
        <v>320.93189284661298</v>
      </c>
      <c r="AI801" s="5">
        <f t="shared" si="184"/>
        <v>102997.27984610987</v>
      </c>
      <c r="AJ801" s="5"/>
      <c r="AK801" s="1">
        <f t="shared" si="185"/>
        <v>1956.2597615157865</v>
      </c>
      <c r="AL801" s="1">
        <f t="shared" si="186"/>
        <v>0.10306476982456197</v>
      </c>
      <c r="AM801" s="1">
        <f t="shared" si="187"/>
        <v>182.78297662406908</v>
      </c>
      <c r="AN801" s="5">
        <f t="shared" si="188"/>
        <v>33409.616543554985</v>
      </c>
      <c r="AO801" s="5"/>
    </row>
    <row r="802" spans="18:41" x14ac:dyDescent="0.2">
      <c r="R802">
        <v>1564.3048353191109</v>
      </c>
      <c r="S802">
        <v>39.157851329317054</v>
      </c>
      <c r="T802">
        <v>700</v>
      </c>
      <c r="V802" s="1">
        <f t="shared" si="173"/>
        <v>2099.8490536651443</v>
      </c>
      <c r="W802" s="1">
        <f t="shared" si="174"/>
        <v>0.34235284981190056</v>
      </c>
      <c r="X802" s="1">
        <f t="shared" si="176"/>
        <v>535.5442183460334</v>
      </c>
      <c r="Y802" s="5">
        <f t="shared" si="175"/>
        <v>286807.60980386392</v>
      </c>
      <c r="Z802" s="5"/>
      <c r="AA802" s="1">
        <f t="shared" si="177"/>
        <v>2534.7288758508566</v>
      </c>
      <c r="AB802" s="1">
        <f t="shared" si="178"/>
        <v>0.62035481743798593</v>
      </c>
      <c r="AC802" s="1">
        <f t="shared" si="179"/>
        <v>970.42404053174573</v>
      </c>
      <c r="AD802" s="5">
        <f t="shared" si="180"/>
        <v>941722.81844195933</v>
      </c>
      <c r="AE802" s="5"/>
      <c r="AF802" s="1">
        <f t="shared" si="181"/>
        <v>2101.5046671443602</v>
      </c>
      <c r="AG802" s="1">
        <f t="shared" si="182"/>
        <v>0.34341121992099638</v>
      </c>
      <c r="AH802" s="1">
        <f t="shared" si="183"/>
        <v>537.19983182524925</v>
      </c>
      <c r="AI802" s="5">
        <f t="shared" si="184"/>
        <v>288583.65931307606</v>
      </c>
      <c r="AJ802" s="5"/>
      <c r="AK802" s="1">
        <f t="shared" si="185"/>
        <v>1963.2956224005527</v>
      </c>
      <c r="AL802" s="1">
        <f t="shared" si="186"/>
        <v>0.25505948589620614</v>
      </c>
      <c r="AM802" s="1">
        <f t="shared" si="187"/>
        <v>398.99078708144179</v>
      </c>
      <c r="AN802" s="5">
        <f t="shared" si="188"/>
        <v>159193.64817586841</v>
      </c>
      <c r="AO802" s="5"/>
    </row>
    <row r="803" spans="18:41" x14ac:dyDescent="0.2">
      <c r="R803">
        <v>2617.7678628532321</v>
      </c>
      <c r="S803">
        <v>39.072587388863695</v>
      </c>
      <c r="T803">
        <v>700</v>
      </c>
      <c r="V803" s="1">
        <f t="shared" si="173"/>
        <v>2114.4315732111745</v>
      </c>
      <c r="W803" s="1">
        <f t="shared" si="174"/>
        <v>0.19227690002025122</v>
      </c>
      <c r="X803" s="1">
        <f t="shared" si="176"/>
        <v>503.33628964205764</v>
      </c>
      <c r="Y803" s="5">
        <f t="shared" si="175"/>
        <v>253347.42047063334</v>
      </c>
      <c r="Z803" s="5"/>
      <c r="AA803" s="1">
        <f t="shared" si="177"/>
        <v>2553.7736610784295</v>
      </c>
      <c r="AB803" s="1">
        <f t="shared" si="178"/>
        <v>2.4446094966209961E-2</v>
      </c>
      <c r="AC803" s="1">
        <f t="shared" si="179"/>
        <v>63.994201774802605</v>
      </c>
      <c r="AD803" s="5">
        <f t="shared" si="180"/>
        <v>4095.2578607941487</v>
      </c>
      <c r="AE803" s="5"/>
      <c r="AF803" s="1">
        <f t="shared" si="181"/>
        <v>2116.3836620510888</v>
      </c>
      <c r="AG803" s="1">
        <f t="shared" si="182"/>
        <v>0.19153119263052623</v>
      </c>
      <c r="AH803" s="1">
        <f t="shared" si="183"/>
        <v>501.38420080214337</v>
      </c>
      <c r="AI803" s="5">
        <f t="shared" si="184"/>
        <v>251386.11681400402</v>
      </c>
      <c r="AJ803" s="5"/>
      <c r="AK803" s="1">
        <f t="shared" si="185"/>
        <v>1978.0556478420472</v>
      </c>
      <c r="AL803" s="1">
        <f t="shared" si="186"/>
        <v>0.2443731639038198</v>
      </c>
      <c r="AM803" s="1">
        <f t="shared" si="187"/>
        <v>639.71221501118498</v>
      </c>
      <c r="AN803" s="5">
        <f t="shared" si="188"/>
        <v>409231.71803451655</v>
      </c>
      <c r="AO803" s="5"/>
    </row>
    <row r="804" spans="18:41" x14ac:dyDescent="0.2">
      <c r="R804">
        <v>1903.7851577688039</v>
      </c>
      <c r="S804">
        <v>38.39643355607032</v>
      </c>
      <c r="T804">
        <v>700</v>
      </c>
      <c r="V804" s="1">
        <f t="shared" si="173"/>
        <v>2235.462525138314</v>
      </c>
      <c r="W804" s="1">
        <f t="shared" si="174"/>
        <v>0.17421995649878325</v>
      </c>
      <c r="X804" s="1">
        <f t="shared" si="176"/>
        <v>331.67736736951019</v>
      </c>
      <c r="Y804" s="5">
        <f t="shared" si="175"/>
        <v>110009.87602516903</v>
      </c>
      <c r="Z804" s="5"/>
      <c r="AA804" s="1">
        <f t="shared" si="177"/>
        <v>2711.9451978745151</v>
      </c>
      <c r="AB804" s="1">
        <f t="shared" si="178"/>
        <v>0.42450170220512579</v>
      </c>
      <c r="AC804" s="1">
        <f t="shared" si="179"/>
        <v>808.16004010571123</v>
      </c>
      <c r="AD804" s="5">
        <f t="shared" si="180"/>
        <v>653122.65042366483</v>
      </c>
      <c r="AE804" s="5"/>
      <c r="AF804" s="1">
        <f t="shared" si="181"/>
        <v>2240.0435839356719</v>
      </c>
      <c r="AG804" s="1">
        <f t="shared" si="182"/>
        <v>0.17662624629396514</v>
      </c>
      <c r="AH804" s="1">
        <f t="shared" si="183"/>
        <v>336.25842616686805</v>
      </c>
      <c r="AI804" s="5">
        <f t="shared" si="184"/>
        <v>113069.72916821906</v>
      </c>
      <c r="AJ804" s="5"/>
      <c r="AK804" s="1">
        <f t="shared" si="185"/>
        <v>2101.089739334529</v>
      </c>
      <c r="AL804" s="1">
        <f t="shared" si="186"/>
        <v>0.10363805010275526</v>
      </c>
      <c r="AM804" s="1">
        <f t="shared" si="187"/>
        <v>197.30458156572513</v>
      </c>
      <c r="AN804" s="5">
        <f t="shared" si="188"/>
        <v>38929.097906825882</v>
      </c>
      <c r="AO804" s="5"/>
    </row>
    <row r="805" spans="18:41" x14ac:dyDescent="0.2">
      <c r="R805">
        <v>1767.3092596623235</v>
      </c>
      <c r="S805">
        <v>38.260871560257222</v>
      </c>
      <c r="T805">
        <v>700</v>
      </c>
      <c r="V805" s="1">
        <f t="shared" si="173"/>
        <v>2260.9329495274233</v>
      </c>
      <c r="W805" s="1">
        <f t="shared" si="174"/>
        <v>0.27930804253207814</v>
      </c>
      <c r="X805" s="1">
        <f t="shared" si="176"/>
        <v>493.62368986509978</v>
      </c>
      <c r="Y805" s="5">
        <f t="shared" si="175"/>
        <v>243664.34719603622</v>
      </c>
      <c r="Z805" s="5"/>
      <c r="AA805" s="1">
        <f t="shared" si="177"/>
        <v>2745.2538038567113</v>
      </c>
      <c r="AB805" s="1">
        <f t="shared" si="178"/>
        <v>0.55335224372741754</v>
      </c>
      <c r="AC805" s="1">
        <f t="shared" si="179"/>
        <v>977.94454419438784</v>
      </c>
      <c r="AD805" s="5">
        <f t="shared" si="180"/>
        <v>956375.53151956899</v>
      </c>
      <c r="AE805" s="5"/>
      <c r="AF805" s="1">
        <f t="shared" si="181"/>
        <v>2266.1046642290994</v>
      </c>
      <c r="AG805" s="1">
        <f t="shared" si="182"/>
        <v>0.28223436381591743</v>
      </c>
      <c r="AH805" s="1">
        <f t="shared" si="183"/>
        <v>498.79540456677591</v>
      </c>
      <c r="AI805" s="5">
        <f t="shared" si="184"/>
        <v>248796.85561693367</v>
      </c>
      <c r="AJ805" s="5"/>
      <c r="AK805" s="1">
        <f t="shared" si="185"/>
        <v>2127.0992192102158</v>
      </c>
      <c r="AL805" s="1">
        <f t="shared" si="186"/>
        <v>0.20358064531197936</v>
      </c>
      <c r="AM805" s="1">
        <f t="shared" si="187"/>
        <v>359.78995954789229</v>
      </c>
      <c r="AN805" s="5">
        <f t="shared" si="188"/>
        <v>129448.81499147398</v>
      </c>
      <c r="AO805" s="5"/>
    </row>
    <row r="806" spans="18:41" x14ac:dyDescent="0.2">
      <c r="R806">
        <v>1870.3383197483904</v>
      </c>
      <c r="S806">
        <v>38.205407642467939</v>
      </c>
      <c r="T806">
        <v>700</v>
      </c>
      <c r="V806" s="1">
        <f t="shared" si="173"/>
        <v>2271.4750987347879</v>
      </c>
      <c r="W806" s="1">
        <f t="shared" si="174"/>
        <v>0.21447284416455786</v>
      </c>
      <c r="X806" s="1">
        <f t="shared" si="176"/>
        <v>401.13677898639753</v>
      </c>
      <c r="Y806" s="5">
        <f t="shared" si="175"/>
        <v>160910.71545558193</v>
      </c>
      <c r="Z806" s="5"/>
      <c r="AA806" s="1">
        <f t="shared" si="177"/>
        <v>2759.0422442585536</v>
      </c>
      <c r="AB806" s="1">
        <f t="shared" si="178"/>
        <v>0.47515677518157101</v>
      </c>
      <c r="AC806" s="1">
        <f t="shared" si="179"/>
        <v>888.70392451016323</v>
      </c>
      <c r="AD806" s="5">
        <f t="shared" si="180"/>
        <v>789794.6654397659</v>
      </c>
      <c r="AE806" s="5"/>
      <c r="AF806" s="1">
        <f t="shared" si="181"/>
        <v>2276.8950068017975</v>
      </c>
      <c r="AG806" s="1">
        <f t="shared" si="182"/>
        <v>0.21737066645145767</v>
      </c>
      <c r="AH806" s="1">
        <f t="shared" si="183"/>
        <v>406.55668705340713</v>
      </c>
      <c r="AI806" s="5">
        <f t="shared" si="184"/>
        <v>165288.33978784201</v>
      </c>
      <c r="AJ806" s="5"/>
      <c r="AK806" s="1">
        <f t="shared" si="185"/>
        <v>2137.8761532534172</v>
      </c>
      <c r="AL806" s="1">
        <f t="shared" si="186"/>
        <v>0.1430424809673031</v>
      </c>
      <c r="AM806" s="1">
        <f t="shared" si="187"/>
        <v>267.53783350502681</v>
      </c>
      <c r="AN806" s="5">
        <f t="shared" si="188"/>
        <v>71576.492356563453</v>
      </c>
      <c r="AO806" s="5"/>
    </row>
    <row r="807" spans="18:41" x14ac:dyDescent="0.2">
      <c r="R807">
        <v>2321.7954371952128</v>
      </c>
      <c r="S807">
        <v>37.041602060263266</v>
      </c>
      <c r="T807">
        <v>700</v>
      </c>
      <c r="V807" s="1">
        <f t="shared" si="173"/>
        <v>2510.09079833346</v>
      </c>
      <c r="W807" s="1">
        <f t="shared" si="174"/>
        <v>8.1099031431344684E-2</v>
      </c>
      <c r="X807" s="1">
        <f t="shared" si="176"/>
        <v>188.29536113824724</v>
      </c>
      <c r="Y807" s="5">
        <f t="shared" si="175"/>
        <v>35455.143026182952</v>
      </c>
      <c r="Z807" s="5"/>
      <c r="AA807" s="1">
        <f t="shared" si="177"/>
        <v>3071.4237656902146</v>
      </c>
      <c r="AB807" s="1">
        <f t="shared" si="178"/>
        <v>0.3228657944993516</v>
      </c>
      <c r="AC807" s="1">
        <f t="shared" si="179"/>
        <v>749.62832849500182</v>
      </c>
      <c r="AD807" s="5">
        <f t="shared" si="180"/>
        <v>561942.63088221033</v>
      </c>
      <c r="AE807" s="5"/>
      <c r="AF807" s="1">
        <f t="shared" si="181"/>
        <v>2521.6900536326157</v>
      </c>
      <c r="AG807" s="1">
        <f t="shared" si="182"/>
        <v>8.6094844203363843E-2</v>
      </c>
      <c r="AH807" s="1">
        <f t="shared" si="183"/>
        <v>199.89461643740287</v>
      </c>
      <c r="AI807" s="5">
        <f t="shared" si="184"/>
        <v>39957.857680656416</v>
      </c>
      <c r="AJ807" s="5"/>
      <c r="AK807" s="1">
        <f t="shared" si="185"/>
        <v>2383.5615382171081</v>
      </c>
      <c r="AL807" s="1">
        <f t="shared" si="186"/>
        <v>2.6602731675840634E-2</v>
      </c>
      <c r="AM807" s="1">
        <f t="shared" si="187"/>
        <v>61.766101021895338</v>
      </c>
      <c r="AN807" s="5">
        <f t="shared" si="188"/>
        <v>3815.0512354469802</v>
      </c>
      <c r="AO807" s="5"/>
    </row>
    <row r="808" spans="18:41" x14ac:dyDescent="0.2">
      <c r="R808">
        <v>2955.165430992774</v>
      </c>
      <c r="S808">
        <v>36.54783798074147</v>
      </c>
      <c r="T808">
        <v>700</v>
      </c>
      <c r="V808" s="1">
        <f t="shared" si="173"/>
        <v>2622.3069412527407</v>
      </c>
      <c r="W808" s="1">
        <f t="shared" si="174"/>
        <v>0.11263616116009148</v>
      </c>
      <c r="X808" s="1">
        <f t="shared" si="176"/>
        <v>332.85848974003329</v>
      </c>
      <c r="Y808" s="5">
        <f t="shared" si="175"/>
        <v>110794.77419201584</v>
      </c>
      <c r="Z808" s="5"/>
      <c r="AA808" s="1">
        <f t="shared" si="177"/>
        <v>3218.4914340583782</v>
      </c>
      <c r="AB808" s="1">
        <f t="shared" si="178"/>
        <v>8.9107026058145619E-2</v>
      </c>
      <c r="AC808" s="1">
        <f t="shared" si="179"/>
        <v>263.32600306560425</v>
      </c>
      <c r="AD808" s="5">
        <f t="shared" si="180"/>
        <v>69340.583890506619</v>
      </c>
      <c r="AE808" s="5"/>
      <c r="AF808" s="1">
        <f t="shared" si="181"/>
        <v>2637.1667289408088</v>
      </c>
      <c r="AG808" s="1">
        <f t="shared" si="182"/>
        <v>0.10760774971069387</v>
      </c>
      <c r="AH808" s="1">
        <f t="shared" si="183"/>
        <v>317.99870205196521</v>
      </c>
      <c r="AI808" s="5">
        <f t="shared" si="184"/>
        <v>101123.17450673455</v>
      </c>
      <c r="AJ808" s="5"/>
      <c r="AK808" s="1">
        <f t="shared" si="185"/>
        <v>2500.2062503833563</v>
      </c>
      <c r="AL808" s="1">
        <f t="shared" si="186"/>
        <v>0.1539538788041982</v>
      </c>
      <c r="AM808" s="1">
        <f t="shared" si="187"/>
        <v>454.95918060941767</v>
      </c>
      <c r="AN808" s="5">
        <f t="shared" si="188"/>
        <v>206987.85602079274</v>
      </c>
      <c r="AO808" s="5"/>
    </row>
    <row r="809" spans="18:41" x14ac:dyDescent="0.2">
      <c r="R809">
        <v>3365.414469719361</v>
      </c>
      <c r="S809">
        <v>35.684425060860484</v>
      </c>
      <c r="T809">
        <v>700</v>
      </c>
      <c r="V809" s="1">
        <f t="shared" si="173"/>
        <v>2836.4836415326354</v>
      </c>
      <c r="W809" s="1">
        <f t="shared" si="174"/>
        <v>0.1571666232928608</v>
      </c>
      <c r="X809" s="1">
        <f t="shared" si="176"/>
        <v>528.93082818672565</v>
      </c>
      <c r="Y809" s="5">
        <f t="shared" si="175"/>
        <v>279767.8210062955</v>
      </c>
      <c r="Z809" s="5"/>
      <c r="AA809" s="1">
        <f t="shared" si="177"/>
        <v>3499.4038754628073</v>
      </c>
      <c r="AB809" s="1">
        <f t="shared" si="178"/>
        <v>3.9813641662573437E-2</v>
      </c>
      <c r="AC809" s="1">
        <f t="shared" si="179"/>
        <v>133.98940574344624</v>
      </c>
      <c r="AD809" s="5">
        <f t="shared" si="180"/>
        <v>17953.160851481865</v>
      </c>
      <c r="AE809" s="5"/>
      <c r="AF809" s="1">
        <f t="shared" si="181"/>
        <v>2858.1520102678469</v>
      </c>
      <c r="AG809" s="1">
        <f t="shared" si="182"/>
        <v>0.15072807941359279</v>
      </c>
      <c r="AH809" s="1">
        <f t="shared" si="183"/>
        <v>507.26245945151413</v>
      </c>
      <c r="AI809" s="5">
        <f t="shared" si="184"/>
        <v>257315.20276879903</v>
      </c>
      <c r="AJ809" s="5"/>
      <c r="AK809" s="1">
        <f t="shared" si="185"/>
        <v>2724.6485895601181</v>
      </c>
      <c r="AL809" s="1">
        <f t="shared" si="186"/>
        <v>0.19039731537514779</v>
      </c>
      <c r="AM809" s="1">
        <f t="shared" si="187"/>
        <v>640.7658801592429</v>
      </c>
      <c r="AN809" s="5">
        <f t="shared" si="188"/>
        <v>410580.91317624925</v>
      </c>
      <c r="AO809" s="5"/>
    </row>
    <row r="810" spans="18:41" x14ac:dyDescent="0.2">
      <c r="R810">
        <v>3305.5146358080833</v>
      </c>
      <c r="S810">
        <v>35.417313974925371</v>
      </c>
      <c r="T810">
        <v>700</v>
      </c>
      <c r="V810" s="1">
        <f t="shared" si="173"/>
        <v>2907.7912778446503</v>
      </c>
      <c r="W810" s="1">
        <f t="shared" si="174"/>
        <v>0.12032116078233716</v>
      </c>
      <c r="X810" s="1">
        <f t="shared" si="176"/>
        <v>397.72335796343305</v>
      </c>
      <c r="Y810" s="5">
        <f t="shared" si="175"/>
        <v>158183.86946970911</v>
      </c>
      <c r="Z810" s="5"/>
      <c r="AA810" s="1">
        <f t="shared" si="177"/>
        <v>3592.9825310598403</v>
      </c>
      <c r="AB810" s="1">
        <f t="shared" si="178"/>
        <v>8.6966154116416769E-2</v>
      </c>
      <c r="AC810" s="1">
        <f t="shared" si="179"/>
        <v>287.467895251757</v>
      </c>
      <c r="AD810" s="5">
        <f t="shared" si="180"/>
        <v>82637.790800475137</v>
      </c>
      <c r="AE810" s="5"/>
      <c r="AF810" s="1">
        <f t="shared" si="181"/>
        <v>2931.8888474259534</v>
      </c>
      <c r="AG810" s="1">
        <f t="shared" si="182"/>
        <v>0.11303104948763643</v>
      </c>
      <c r="AH810" s="1">
        <f t="shared" si="183"/>
        <v>373.62578838212994</v>
      </c>
      <c r="AI810" s="5">
        <f t="shared" si="184"/>
        <v>139596.22974416814</v>
      </c>
      <c r="AJ810" s="5"/>
      <c r="AK810" s="1">
        <f t="shared" si="185"/>
        <v>2799.8751725988991</v>
      </c>
      <c r="AL810" s="1">
        <f t="shared" si="186"/>
        <v>0.15296845390780517</v>
      </c>
      <c r="AM810" s="1">
        <f t="shared" si="187"/>
        <v>505.63946320918421</v>
      </c>
      <c r="AN810" s="5">
        <f t="shared" si="188"/>
        <v>255671.26675447196</v>
      </c>
      <c r="AO810" s="5"/>
    </row>
    <row r="811" spans="18:41" x14ac:dyDescent="0.2">
      <c r="R811">
        <v>2241.112991075016</v>
      </c>
      <c r="S811">
        <v>34.308684448389904</v>
      </c>
      <c r="T811">
        <v>700</v>
      </c>
      <c r="V811" s="1">
        <f t="shared" si="173"/>
        <v>3232.6081983258823</v>
      </c>
      <c r="W811" s="1">
        <f t="shared" si="174"/>
        <v>0.44241196726777543</v>
      </c>
      <c r="X811" s="1">
        <f t="shared" si="176"/>
        <v>991.49520725086632</v>
      </c>
      <c r="Y811" s="5">
        <f t="shared" si="175"/>
        <v>983062.74600143835</v>
      </c>
      <c r="Z811" s="5"/>
      <c r="AA811" s="1">
        <f t="shared" si="177"/>
        <v>4019.4887871127335</v>
      </c>
      <c r="AB811" s="1">
        <f t="shared" si="178"/>
        <v>0.79352348726722033</v>
      </c>
      <c r="AC811" s="1">
        <f t="shared" si="179"/>
        <v>1778.3757960377175</v>
      </c>
      <c r="AD811" s="5">
        <f t="shared" si="180"/>
        <v>3162620.4719327851</v>
      </c>
      <c r="AE811" s="5"/>
      <c r="AF811" s="1">
        <f t="shared" si="181"/>
        <v>3268.7266476161271</v>
      </c>
      <c r="AG811" s="1">
        <f t="shared" si="182"/>
        <v>0.45852826726428725</v>
      </c>
      <c r="AH811" s="1">
        <f t="shared" si="183"/>
        <v>1027.6136565411111</v>
      </c>
      <c r="AI811" s="5">
        <f t="shared" si="184"/>
        <v>1055989.8271097927</v>
      </c>
      <c r="AJ811" s="5"/>
      <c r="AK811" s="1">
        <f t="shared" si="185"/>
        <v>3145.4791402597771</v>
      </c>
      <c r="AL811" s="1">
        <f t="shared" si="186"/>
        <v>0.40353438348994403</v>
      </c>
      <c r="AM811" s="1">
        <f t="shared" si="187"/>
        <v>904.36614918476107</v>
      </c>
      <c r="AN811" s="5">
        <f t="shared" si="188"/>
        <v>817878.13179127348</v>
      </c>
      <c r="AO811" s="5"/>
    </row>
    <row r="812" spans="18:41" x14ac:dyDescent="0.2">
      <c r="R812">
        <v>2413.3935972092777</v>
      </c>
      <c r="S812">
        <v>34.23052666327537</v>
      </c>
      <c r="T812">
        <v>700</v>
      </c>
      <c r="V812" s="1">
        <f t="shared" si="173"/>
        <v>3257.4113014961968</v>
      </c>
      <c r="W812" s="1">
        <f t="shared" si="174"/>
        <v>0.34972235994281953</v>
      </c>
      <c r="X812" s="1">
        <f t="shared" si="176"/>
        <v>844.01770428691907</v>
      </c>
      <c r="Y812" s="5">
        <f t="shared" si="175"/>
        <v>712365.88514976122</v>
      </c>
      <c r="Z812" s="5"/>
      <c r="AA812" s="1">
        <f t="shared" si="177"/>
        <v>4052.0698110683579</v>
      </c>
      <c r="AB812" s="1">
        <f t="shared" si="178"/>
        <v>0.6789925256095648</v>
      </c>
      <c r="AC812" s="1">
        <f t="shared" si="179"/>
        <v>1638.6762138590802</v>
      </c>
      <c r="AD812" s="5">
        <f t="shared" si="180"/>
        <v>2685259.7338675302</v>
      </c>
      <c r="AE812" s="5"/>
      <c r="AF812" s="1">
        <f t="shared" si="181"/>
        <v>3294.5090767931697</v>
      </c>
      <c r="AG812" s="1">
        <f t="shared" si="182"/>
        <v>0.3650939824331878</v>
      </c>
      <c r="AH812" s="1">
        <f t="shared" si="183"/>
        <v>881.11547958389201</v>
      </c>
      <c r="AI812" s="5">
        <f t="shared" si="184"/>
        <v>776364.48836235201</v>
      </c>
      <c r="AJ812" s="5"/>
      <c r="AK812" s="1">
        <f t="shared" si="185"/>
        <v>3172.0576750429827</v>
      </c>
      <c r="AL812" s="1">
        <f t="shared" si="186"/>
        <v>0.31435571831755277</v>
      </c>
      <c r="AM812" s="1">
        <f t="shared" si="187"/>
        <v>758.66407783370505</v>
      </c>
      <c r="AN812" s="5">
        <f t="shared" si="188"/>
        <v>575571.18299526605</v>
      </c>
      <c r="AO812" s="5"/>
    </row>
    <row r="813" spans="18:41" x14ac:dyDescent="0.2">
      <c r="R813">
        <v>2541.3766127516546</v>
      </c>
      <c r="S813">
        <v>34.221458385401853</v>
      </c>
      <c r="T813">
        <v>700</v>
      </c>
      <c r="V813" s="1">
        <f t="shared" si="173"/>
        <v>3260.3064425734328</v>
      </c>
      <c r="W813" s="1">
        <f t="shared" si="174"/>
        <v>0.28288992123971851</v>
      </c>
      <c r="X813" s="1">
        <f t="shared" si="176"/>
        <v>718.92982982177818</v>
      </c>
      <c r="Y813" s="5">
        <f t="shared" si="175"/>
        <v>516860.10020757094</v>
      </c>
      <c r="Z813" s="5"/>
      <c r="AA813" s="1">
        <f t="shared" si="177"/>
        <v>4055.8729257284808</v>
      </c>
      <c r="AB813" s="1">
        <f t="shared" si="178"/>
        <v>0.59593540972151215</v>
      </c>
      <c r="AC813" s="1">
        <f t="shared" si="179"/>
        <v>1514.4963129768262</v>
      </c>
      <c r="AD813" s="5">
        <f t="shared" si="180"/>
        <v>2293699.0820204006</v>
      </c>
      <c r="AE813" s="5"/>
      <c r="AF813" s="1">
        <f t="shared" si="181"/>
        <v>3297.5190757692758</v>
      </c>
      <c r="AG813" s="1">
        <f t="shared" si="182"/>
        <v>0.29753262827067339</v>
      </c>
      <c r="AH813" s="1">
        <f t="shared" si="183"/>
        <v>756.14246301762114</v>
      </c>
      <c r="AI813" s="5">
        <f t="shared" si="184"/>
        <v>571751.42437835457</v>
      </c>
      <c r="AJ813" s="5"/>
      <c r="AK813" s="1">
        <f t="shared" si="185"/>
        <v>3175.16172250503</v>
      </c>
      <c r="AL813" s="1">
        <f t="shared" si="186"/>
        <v>0.24938653585355447</v>
      </c>
      <c r="AM813" s="1">
        <f t="shared" si="187"/>
        <v>633.78510975337531</v>
      </c>
      <c r="AN813" s="5">
        <f t="shared" si="188"/>
        <v>401683.56534509797</v>
      </c>
      <c r="AO813" s="5"/>
    </row>
    <row r="814" spans="18:41" x14ac:dyDescent="0.2">
      <c r="R814">
        <v>3074.1020785596916</v>
      </c>
      <c r="S814">
        <v>33.356592182789441</v>
      </c>
      <c r="T814">
        <v>700</v>
      </c>
      <c r="V814" s="1">
        <f t="shared" si="173"/>
        <v>3553.9529409785387</v>
      </c>
      <c r="W814" s="1">
        <f t="shared" si="174"/>
        <v>0.1560946416729504</v>
      </c>
      <c r="X814" s="1">
        <f t="shared" si="176"/>
        <v>479.8508624188471</v>
      </c>
      <c r="Y814" s="5">
        <f t="shared" si="175"/>
        <v>230256.85016411133</v>
      </c>
      <c r="Z814" s="5"/>
      <c r="AA814" s="1">
        <f t="shared" si="177"/>
        <v>4441.6980817897411</v>
      </c>
      <c r="AB814" s="1">
        <f t="shared" si="178"/>
        <v>0.44487657477880793</v>
      </c>
      <c r="AC814" s="1">
        <f t="shared" si="179"/>
        <v>1367.5960032300495</v>
      </c>
      <c r="AD814" s="5">
        <f t="shared" si="180"/>
        <v>1870318.8280508057</v>
      </c>
      <c r="AE814" s="5"/>
      <c r="AF814" s="1">
        <f t="shared" si="181"/>
        <v>3603.3886750540282</v>
      </c>
      <c r="AG814" s="1">
        <f t="shared" si="182"/>
        <v>0.17217599902938915</v>
      </c>
      <c r="AH814" s="1">
        <f t="shared" si="183"/>
        <v>529.28659649433666</v>
      </c>
      <c r="AI814" s="5">
        <f t="shared" si="184"/>
        <v>280144.30122855876</v>
      </c>
      <c r="AJ814" s="5"/>
      <c r="AK814" s="1">
        <f t="shared" si="185"/>
        <v>3491.7463157022216</v>
      </c>
      <c r="AL814" s="1">
        <f t="shared" si="186"/>
        <v>0.13585893586793607</v>
      </c>
      <c r="AM814" s="1">
        <f t="shared" si="187"/>
        <v>417.64423714253007</v>
      </c>
      <c r="AN814" s="5">
        <f t="shared" si="188"/>
        <v>174426.70881836591</v>
      </c>
      <c r="AO814" s="5"/>
    </row>
    <row r="815" spans="18:41" x14ac:dyDescent="0.2">
      <c r="R815">
        <v>3201.0147078390678</v>
      </c>
      <c r="S815">
        <v>33.309076392863162</v>
      </c>
      <c r="T815">
        <v>700</v>
      </c>
      <c r="V815" s="1">
        <f t="shared" ref="V815:V818" si="189">(8.314*T815/S815)*(1+(V$11+$V$12/$T815+$V$13/($T815^2))/S815+(V$14+$V$15/$T815+$V$16/($T815^2))/(S815^2) + (W$11+$W$12/$T815+$W$13/($T815^2))/(S815^3)  )</f>
        <v>3571.1465911855817</v>
      </c>
      <c r="W815" s="1">
        <f t="shared" ref="W815:W818" si="190">(ABS(V815-$R815)/$R815)</f>
        <v>0.11562954785558655</v>
      </c>
      <c r="X815" s="1">
        <f t="shared" si="176"/>
        <v>370.13188334651386</v>
      </c>
      <c r="Y815" s="5">
        <f t="shared" ref="Y815:Y818" si="191">(V815-R815)^2</f>
        <v>136997.61106963735</v>
      </c>
      <c r="Z815" s="5"/>
      <c r="AA815" s="1">
        <f t="shared" si="177"/>
        <v>4464.2931868922442</v>
      </c>
      <c r="AB815" s="1">
        <f t="shared" si="178"/>
        <v>0.39464938288458756</v>
      </c>
      <c r="AC815" s="1">
        <f t="shared" si="179"/>
        <v>1263.2784790531764</v>
      </c>
      <c r="AD815" s="5">
        <f t="shared" si="180"/>
        <v>1595872.5156389067</v>
      </c>
      <c r="AE815" s="5"/>
      <c r="AF815" s="1">
        <f t="shared" si="181"/>
        <v>3621.3320807615964</v>
      </c>
      <c r="AG815" s="1">
        <f t="shared" si="182"/>
        <v>0.13130754191575564</v>
      </c>
      <c r="AH815" s="1">
        <f t="shared" si="183"/>
        <v>420.31737292252865</v>
      </c>
      <c r="AI815" s="5">
        <f t="shared" si="184"/>
        <v>176666.69398049603</v>
      </c>
      <c r="AJ815" s="5"/>
      <c r="AK815" s="1">
        <f t="shared" si="185"/>
        <v>3510.3867912940764</v>
      </c>
      <c r="AL815" s="1">
        <f t="shared" si="186"/>
        <v>9.6648129325172222E-2</v>
      </c>
      <c r="AM815" s="1">
        <f t="shared" si="187"/>
        <v>309.37208345500858</v>
      </c>
      <c r="AN815" s="5">
        <f t="shared" si="188"/>
        <v>95711.086021292795</v>
      </c>
      <c r="AO815" s="5"/>
    </row>
    <row r="816" spans="18:41" x14ac:dyDescent="0.2">
      <c r="R816">
        <v>2728.2751228111497</v>
      </c>
      <c r="S816">
        <v>32.902479346857994</v>
      </c>
      <c r="T816">
        <v>700</v>
      </c>
      <c r="V816" s="1">
        <f t="shared" si="189"/>
        <v>3723.1528786946715</v>
      </c>
      <c r="W816" s="1">
        <f t="shared" si="190"/>
        <v>0.36465448354725438</v>
      </c>
      <c r="X816" s="1">
        <f t="shared" si="176"/>
        <v>994.87775588352179</v>
      </c>
      <c r="Y816" s="5">
        <f t="shared" si="191"/>
        <v>989781.74915183242</v>
      </c>
      <c r="Z816" s="5"/>
      <c r="AA816" s="1">
        <f t="shared" si="177"/>
        <v>4664.0664868796775</v>
      </c>
      <c r="AB816" s="1">
        <f t="shared" si="178"/>
        <v>0.70952938282629452</v>
      </c>
      <c r="AC816" s="1">
        <f t="shared" si="179"/>
        <v>1935.7913640685279</v>
      </c>
      <c r="AD816" s="5">
        <f t="shared" si="180"/>
        <v>3747288.2052022917</v>
      </c>
      <c r="AE816" s="5"/>
      <c r="AF816" s="1">
        <f t="shared" si="181"/>
        <v>3780.1232702872985</v>
      </c>
      <c r="AG816" s="1">
        <f t="shared" si="182"/>
        <v>0.38553595225116066</v>
      </c>
      <c r="AH816" s="1">
        <f t="shared" si="183"/>
        <v>1051.8481474761488</v>
      </c>
      <c r="AI816" s="5">
        <f t="shared" si="184"/>
        <v>1106384.5253490061</v>
      </c>
      <c r="AJ816" s="5"/>
      <c r="AK816" s="1">
        <f t="shared" si="185"/>
        <v>3675.6594900378009</v>
      </c>
      <c r="AL816" s="1">
        <f t="shared" si="186"/>
        <v>0.34724663920641879</v>
      </c>
      <c r="AM816" s="1">
        <f t="shared" si="187"/>
        <v>947.38436722665119</v>
      </c>
      <c r="AN816" s="5">
        <f t="shared" si="188"/>
        <v>897537.13926544227</v>
      </c>
      <c r="AO816" s="5"/>
    </row>
    <row r="817" spans="17:41" x14ac:dyDescent="0.2">
      <c r="R817">
        <v>3414.6442583234498</v>
      </c>
      <c r="S817">
        <v>32.052920181049437</v>
      </c>
      <c r="T817">
        <v>700</v>
      </c>
      <c r="V817" s="1">
        <f t="shared" si="189"/>
        <v>4071.2692642279198</v>
      </c>
      <c r="W817" s="1">
        <f t="shared" si="190"/>
        <v>0.1922967536966399</v>
      </c>
      <c r="X817" s="1">
        <f t="shared" si="176"/>
        <v>656.62500590447007</v>
      </c>
      <c r="Y817" s="5">
        <f t="shared" si="191"/>
        <v>431156.39837904536</v>
      </c>
      <c r="Z817" s="5"/>
      <c r="AA817" s="1">
        <f t="shared" si="177"/>
        <v>5121.6282863824836</v>
      </c>
      <c r="AB817" s="1">
        <f t="shared" si="178"/>
        <v>0.49990098497028879</v>
      </c>
      <c r="AC817" s="1">
        <f t="shared" si="179"/>
        <v>1706.9840280590338</v>
      </c>
      <c r="AD817" s="5">
        <f t="shared" si="180"/>
        <v>2913794.4720486444</v>
      </c>
      <c r="AE817" s="5"/>
      <c r="AF817" s="1">
        <f t="shared" si="181"/>
        <v>4144.7858925159126</v>
      </c>
      <c r="AG817" s="1">
        <f t="shared" si="182"/>
        <v>0.21382655965191341</v>
      </c>
      <c r="AH817" s="1">
        <f t="shared" si="183"/>
        <v>730.14163419246279</v>
      </c>
      <c r="AI817" s="5">
        <f t="shared" si="184"/>
        <v>533106.80598124012</v>
      </c>
      <c r="AJ817" s="5"/>
      <c r="AK817" s="1">
        <f t="shared" si="185"/>
        <v>4057.2123280960213</v>
      </c>
      <c r="AL817" s="1">
        <f t="shared" si="186"/>
        <v>0.18818009173467018</v>
      </c>
      <c r="AM817" s="1">
        <f t="shared" si="187"/>
        <v>642.56806977257156</v>
      </c>
      <c r="AN817" s="5">
        <f t="shared" si="188"/>
        <v>412893.72429124842</v>
      </c>
      <c r="AO817" s="5"/>
    </row>
    <row r="818" spans="17:41" x14ac:dyDescent="0.2">
      <c r="R818">
        <v>3134.5189389619195</v>
      </c>
      <c r="S818">
        <v>30.581878012411988</v>
      </c>
      <c r="T818">
        <v>700</v>
      </c>
      <c r="V818" s="1">
        <f t="shared" si="189"/>
        <v>4789.6594297535912</v>
      </c>
      <c r="W818" s="1">
        <f t="shared" si="190"/>
        <v>0.52803652586633154</v>
      </c>
      <c r="X818" s="1">
        <f t="shared" si="176"/>
        <v>1655.1404907916717</v>
      </c>
      <c r="Y818" s="5">
        <f t="shared" si="191"/>
        <v>2739490.0442580958</v>
      </c>
      <c r="Z818" s="5"/>
      <c r="AA818" s="1">
        <f t="shared" si="177"/>
        <v>6065.7937562042207</v>
      </c>
      <c r="AB818" s="1">
        <f>(ABS(AA818-$R818)/$R818)</f>
        <v>0.93515938947016597</v>
      </c>
      <c r="AC818" s="1">
        <f t="shared" si="179"/>
        <v>2931.2748172423012</v>
      </c>
      <c r="AD818" s="5">
        <f t="shared" si="180"/>
        <v>8592372.0541988872</v>
      </c>
      <c r="AE818" s="5"/>
      <c r="AF818" s="1">
        <f t="shared" si="181"/>
        <v>4901.2994607081355</v>
      </c>
      <c r="AG818" s="1">
        <f t="shared" si="182"/>
        <v>0.56365284630608514</v>
      </c>
      <c r="AH818" s="1">
        <f t="shared" si="183"/>
        <v>1766.780521746216</v>
      </c>
      <c r="AI818" s="5">
        <f t="shared" si="184"/>
        <v>3121513.4120218311</v>
      </c>
      <c r="AJ818" s="5"/>
      <c r="AK818" s="1">
        <f t="shared" si="185"/>
        <v>4856.5993356620565</v>
      </c>
      <c r="AL818" s="1">
        <f t="shared" si="186"/>
        <v>0.54939224494539196</v>
      </c>
      <c r="AM818" s="1">
        <f t="shared" si="187"/>
        <v>1722.080396700137</v>
      </c>
      <c r="AN818" s="5">
        <f t="shared" si="188"/>
        <v>2965560.8926989012</v>
      </c>
      <c r="AO818" s="5"/>
    </row>
    <row r="819" spans="17:41" x14ac:dyDescent="0.2">
      <c r="V819" s="1"/>
      <c r="W819" s="1"/>
      <c r="X819" s="1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 spans="17:41" x14ac:dyDescent="0.2">
      <c r="Q820" t="s">
        <v>56</v>
      </c>
      <c r="R820">
        <f>MAX(R19:R818)</f>
        <v>3414.6442583234498</v>
      </c>
      <c r="X820" t="s">
        <v>50</v>
      </c>
      <c r="AC820" t="s">
        <v>50</v>
      </c>
      <c r="AH820" t="s">
        <v>50</v>
      </c>
      <c r="AM820" t="s">
        <v>50</v>
      </c>
    </row>
    <row r="821" spans="17:41" x14ac:dyDescent="0.2">
      <c r="Q821" t="s">
        <v>57</v>
      </c>
      <c r="R821">
        <f>MIN(R19:R818)</f>
        <v>2.9678226191958825</v>
      </c>
      <c r="X821" t="s">
        <v>43</v>
      </c>
      <c r="Y821" s="5">
        <f>SUM(Y19:Y818)</f>
        <v>21955213.136148542</v>
      </c>
      <c r="Z821" s="5"/>
      <c r="AC821" t="s">
        <v>43</v>
      </c>
      <c r="AD821" s="5">
        <f>SUM(AD19:AD818)</f>
        <v>48079632.211480707</v>
      </c>
      <c r="AE821" s="5"/>
      <c r="AH821" t="s">
        <v>43</v>
      </c>
      <c r="AI821" s="5">
        <f>SUM(AI19:AI818)</f>
        <v>22866121.667903084</v>
      </c>
      <c r="AJ821" s="5"/>
      <c r="AM821" t="s">
        <v>43</v>
      </c>
      <c r="AN821" s="5">
        <f>SUM(AN19:AN818)</f>
        <v>28316059.662118632</v>
      </c>
      <c r="AO821" s="5"/>
    </row>
    <row r="822" spans="17:41" x14ac:dyDescent="0.2">
      <c r="X822" t="s">
        <v>44</v>
      </c>
      <c r="Y822" s="5">
        <f>Y821/COUNT(Y19:Y818)</f>
        <v>27444.016420185679</v>
      </c>
      <c r="Z822" s="5"/>
      <c r="AC822" t="s">
        <v>44</v>
      </c>
      <c r="AD822" s="5">
        <f>AD821/COUNT(AD19:AD818)</f>
        <v>60099.540264350886</v>
      </c>
      <c r="AE822" s="5"/>
      <c r="AH822" t="s">
        <v>44</v>
      </c>
      <c r="AI822" s="5">
        <f>AI821/COUNT(AI19:AI818)</f>
        <v>28582.652084878857</v>
      </c>
      <c r="AJ822" s="5"/>
      <c r="AM822" t="s">
        <v>44</v>
      </c>
      <c r="AN822" s="5">
        <f>AN821/COUNT(AN19:AN818)</f>
        <v>35395.074577648287</v>
      </c>
      <c r="AO822" s="5"/>
    </row>
    <row r="823" spans="17:41" x14ac:dyDescent="0.2">
      <c r="X823" t="s">
        <v>45</v>
      </c>
      <c r="Y823">
        <f>SQRT(Y822)</f>
        <v>165.66235667823176</v>
      </c>
      <c r="AC823" t="s">
        <v>45</v>
      </c>
      <c r="AD823">
        <f>SQRT(AD822)</f>
        <v>245.15207579041808</v>
      </c>
      <c r="AH823" t="s">
        <v>45</v>
      </c>
      <c r="AI823">
        <f>SQRT(AI822)</f>
        <v>169.0640472864614</v>
      </c>
      <c r="AM823" t="s">
        <v>45</v>
      </c>
      <c r="AN823">
        <f>SQRT(AN822)</f>
        <v>188.13578760471992</v>
      </c>
    </row>
    <row r="824" spans="17:41" x14ac:dyDescent="0.2">
      <c r="X824" t="s">
        <v>55</v>
      </c>
      <c r="Y824">
        <f>Y823/($R$820-$R$821)</f>
        <v>4.8557464284867034E-2</v>
      </c>
      <c r="AC824" t="s">
        <v>55</v>
      </c>
      <c r="AD824">
        <f>AD823/($R$820-$R$821)</f>
        <v>7.185677786580974E-2</v>
      </c>
      <c r="AH824" t="s">
        <v>55</v>
      </c>
      <c r="AI824">
        <f>AI823/($R$820-$R$821)</f>
        <v>4.9554537328673265E-2</v>
      </c>
      <c r="AM824" t="s">
        <v>55</v>
      </c>
      <c r="AN824">
        <f>AN823/($R$820-$R$821)</f>
        <v>5.5144674810254701E-2</v>
      </c>
    </row>
    <row r="825" spans="17:41" x14ac:dyDescent="0.2">
      <c r="W825" t="s">
        <v>49</v>
      </c>
      <c r="AB825" t="s">
        <v>49</v>
      </c>
      <c r="AG825" t="s">
        <v>49</v>
      </c>
      <c r="AL825" t="s">
        <v>49</v>
      </c>
    </row>
    <row r="826" spans="17:41" x14ac:dyDescent="0.2">
      <c r="W826" t="s">
        <v>43</v>
      </c>
      <c r="X826" s="1">
        <f>SUM(X19:X818)</f>
        <v>73478.140190015329</v>
      </c>
      <c r="AB826" t="s">
        <v>43</v>
      </c>
      <c r="AC826" s="1">
        <f>SUM(AC19:AC818)</f>
        <v>83717.065667103438</v>
      </c>
      <c r="AG826" t="s">
        <v>43</v>
      </c>
      <c r="AH826" s="1">
        <f>SUM(AH19:AH818)</f>
        <v>75036.486339367431</v>
      </c>
      <c r="AL826" t="s">
        <v>43</v>
      </c>
      <c r="AM826" s="1">
        <f>SUM(AM19:AM818)</f>
        <v>77728.412764932</v>
      </c>
    </row>
    <row r="827" spans="17:41" x14ac:dyDescent="0.2">
      <c r="W827" t="s">
        <v>47</v>
      </c>
      <c r="X827">
        <f>X826/COUNT(X19:X818)</f>
        <v>91.847675237519155</v>
      </c>
      <c r="AB827" t="s">
        <v>47</v>
      </c>
      <c r="AC827">
        <f>AC826/COUNT(AC19:AC818)</f>
        <v>104.6463320838793</v>
      </c>
      <c r="AG827" t="s">
        <v>47</v>
      </c>
      <c r="AH827">
        <f>AH826/COUNT(AH19:AH818)</f>
        <v>93.795607924209293</v>
      </c>
      <c r="AL827" t="s">
        <v>47</v>
      </c>
      <c r="AM827">
        <f>AM826/COUNT(AM19:AM818)</f>
        <v>97.160515956165</v>
      </c>
    </row>
    <row r="828" spans="17:41" x14ac:dyDescent="0.2">
      <c r="V828" t="s">
        <v>48</v>
      </c>
      <c r="AA828" t="s">
        <v>48</v>
      </c>
      <c r="AF828" t="s">
        <v>48</v>
      </c>
      <c r="AK828" t="s">
        <v>48</v>
      </c>
    </row>
    <row r="829" spans="17:41" x14ac:dyDescent="0.2">
      <c r="V829" t="s">
        <v>43</v>
      </c>
      <c r="W829" s="1">
        <f>SUM(W19:W818)</f>
        <v>218.70849282654021</v>
      </c>
      <c r="AA829" t="s">
        <v>43</v>
      </c>
      <c r="AB829" s="1">
        <f>SUM(AB19:AB818)</f>
        <v>113.30544265289022</v>
      </c>
      <c r="AF829" t="s">
        <v>43</v>
      </c>
      <c r="AG829" s="1">
        <f>SUM(AG19:AG818)</f>
        <v>242.57232924297105</v>
      </c>
      <c r="AK829" t="s">
        <v>43</v>
      </c>
      <c r="AL829" s="1">
        <f>SUM(AL19:AL818)</f>
        <v>216.71118302675555</v>
      </c>
    </row>
    <row r="830" spans="17:41" x14ac:dyDescent="0.2">
      <c r="V830" t="s">
        <v>54</v>
      </c>
      <c r="W830" s="6">
        <f>W829/COUNT(W19:W818)</f>
        <v>0.27338561603317524</v>
      </c>
      <c r="AA830" t="s">
        <v>54</v>
      </c>
      <c r="AB830" s="6">
        <f>AB829/COUNT(AB19:AB818)</f>
        <v>0.14163180331611278</v>
      </c>
      <c r="AF830" t="s">
        <v>54</v>
      </c>
      <c r="AG830" s="6">
        <f>AG829/COUNT(AG19:AG818)</f>
        <v>0.30321541155371379</v>
      </c>
      <c r="AK830" t="s">
        <v>54</v>
      </c>
      <c r="AL830" s="6">
        <f>AL829/COUNT(AL19:AL818)</f>
        <v>0.27088897878344442</v>
      </c>
    </row>
    <row r="832" spans="17:41" x14ac:dyDescent="0.2">
      <c r="AB832" s="1"/>
    </row>
  </sheetData>
  <sortState xmlns:xlrd2="http://schemas.microsoft.com/office/spreadsheetml/2017/richdata2" ref="K19:M168">
    <sortCondition ref="L19:L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300</vt:lpstr>
      <vt:lpstr>400</vt:lpstr>
      <vt:lpstr>500</vt:lpstr>
      <vt:lpstr>600</vt:lpstr>
      <vt:lpstr>700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2022-11-03T12:28:02Z</dcterms:created>
  <dcterms:modified xsi:type="dcterms:W3CDTF">2022-11-17T22:08:36Z</dcterms:modified>
</cp:coreProperties>
</file>