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F1002CBA-5998-9D4C-B548-D86C5220A38A}" xr6:coauthVersionLast="47" xr6:coauthVersionMax="47" xr10:uidLastSave="{00000000-0000-0000-0000-000000000000}"/>
  <bookViews>
    <workbookView xWindow="1760" yWindow="7740" windowWidth="32880" windowHeight="16940" xr2:uid="{4B2C498E-84DD-E24F-9E4A-E3856522857D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J23" i="1"/>
  <c r="I27" i="1"/>
  <c r="I23" i="1"/>
  <c r="AC38" i="1"/>
  <c r="AD38" i="1" s="1"/>
  <c r="AE38" i="1" s="1"/>
  <c r="AF38" i="1"/>
  <c r="AG38" i="1"/>
  <c r="AC39" i="1"/>
  <c r="AD39" i="1"/>
  <c r="AE39" i="1"/>
  <c r="AF39" i="1"/>
  <c r="AG39" i="1"/>
  <c r="AC40" i="1"/>
  <c r="AD40" i="1"/>
  <c r="AE40" i="1" s="1"/>
  <c r="AF40" i="1"/>
  <c r="AG40" i="1"/>
  <c r="AC41" i="1"/>
  <c r="AD41" i="1" s="1"/>
  <c r="AE41" i="1" s="1"/>
  <c r="AC42" i="1"/>
  <c r="AD42" i="1"/>
  <c r="AE42" i="1"/>
  <c r="AF42" i="1"/>
  <c r="AG42" i="1"/>
  <c r="AC43" i="1"/>
  <c r="AD43" i="1"/>
  <c r="AE43" i="1"/>
  <c r="AF43" i="1"/>
  <c r="AG43" i="1"/>
  <c r="AC44" i="1"/>
  <c r="AF44" i="1" s="1"/>
  <c r="AD44" i="1"/>
  <c r="AE44" i="1" s="1"/>
  <c r="AC45" i="1"/>
  <c r="AD45" i="1"/>
  <c r="AE45" i="1"/>
  <c r="AF45" i="1"/>
  <c r="AG45" i="1"/>
  <c r="AC46" i="1"/>
  <c r="AD46" i="1"/>
  <c r="AE46" i="1"/>
  <c r="AF46" i="1"/>
  <c r="AG46" i="1"/>
  <c r="AC47" i="1"/>
  <c r="AF47" i="1" s="1"/>
  <c r="AD47" i="1"/>
  <c r="AE47" i="1"/>
  <c r="AC48" i="1"/>
  <c r="AD48" i="1"/>
  <c r="AE48" i="1"/>
  <c r="AF48" i="1"/>
  <c r="AG48" i="1"/>
  <c r="AC49" i="1"/>
  <c r="AD49" i="1"/>
  <c r="AE49" i="1"/>
  <c r="AF49" i="1"/>
  <c r="AG49" i="1"/>
  <c r="AC50" i="1"/>
  <c r="AG50" i="1" s="1"/>
  <c r="AD50" i="1"/>
  <c r="AE50" i="1"/>
  <c r="AF50" i="1"/>
  <c r="AC51" i="1"/>
  <c r="AD51" i="1"/>
  <c r="AE51" i="1"/>
  <c r="AF51" i="1"/>
  <c r="AG51" i="1"/>
  <c r="AC52" i="1"/>
  <c r="AD52" i="1"/>
  <c r="AE52" i="1"/>
  <c r="AF52" i="1"/>
  <c r="AG52" i="1"/>
  <c r="AC53" i="1"/>
  <c r="AD53" i="1" s="1"/>
  <c r="AE53" i="1" s="1"/>
  <c r="AF53" i="1"/>
  <c r="AG53" i="1"/>
  <c r="AC54" i="1"/>
  <c r="AD54" i="1" s="1"/>
  <c r="AE54" i="1" s="1"/>
  <c r="AF54" i="1"/>
  <c r="AG54" i="1"/>
  <c r="AC55" i="1"/>
  <c r="AD55" i="1"/>
  <c r="AE55" i="1"/>
  <c r="AF55" i="1"/>
  <c r="AG55" i="1"/>
  <c r="AC56" i="1"/>
  <c r="AD56" i="1"/>
  <c r="AE56" i="1"/>
  <c r="AF56" i="1"/>
  <c r="AG56" i="1"/>
  <c r="AC57" i="1"/>
  <c r="AD57" i="1" s="1"/>
  <c r="AE57" i="1" s="1"/>
  <c r="AC58" i="1"/>
  <c r="AD58" i="1"/>
  <c r="AE58" i="1"/>
  <c r="AF58" i="1"/>
  <c r="AG58" i="1"/>
  <c r="AC59" i="1"/>
  <c r="AD59" i="1"/>
  <c r="AE59" i="1"/>
  <c r="AF59" i="1"/>
  <c r="AG59" i="1"/>
  <c r="AC60" i="1"/>
  <c r="AF60" i="1" s="1"/>
  <c r="AD60" i="1"/>
  <c r="AE60" i="1" s="1"/>
  <c r="AC61" i="1"/>
  <c r="AD61" i="1"/>
  <c r="AE61" i="1"/>
  <c r="AF61" i="1"/>
  <c r="AG61" i="1"/>
  <c r="AC62" i="1"/>
  <c r="AD62" i="1"/>
  <c r="AE62" i="1"/>
  <c r="AF62" i="1"/>
  <c r="AG62" i="1"/>
  <c r="AC63" i="1"/>
  <c r="AF63" i="1" s="1"/>
  <c r="AD63" i="1"/>
  <c r="AE63" i="1"/>
  <c r="AC64" i="1"/>
  <c r="AD64" i="1"/>
  <c r="AE64" i="1"/>
  <c r="AF64" i="1"/>
  <c r="AG64" i="1"/>
  <c r="AC65" i="1"/>
  <c r="AD65" i="1"/>
  <c r="AE65" i="1"/>
  <c r="AF65" i="1"/>
  <c r="AG65" i="1"/>
  <c r="AC66" i="1"/>
  <c r="AG66" i="1" s="1"/>
  <c r="AD66" i="1"/>
  <c r="AE66" i="1"/>
  <c r="AF66" i="1"/>
  <c r="AC67" i="1"/>
  <c r="AD67" i="1"/>
  <c r="AE67" i="1"/>
  <c r="AF67" i="1"/>
  <c r="AG67" i="1"/>
  <c r="AC68" i="1"/>
  <c r="AD68" i="1"/>
  <c r="AE68" i="1"/>
  <c r="AF68" i="1"/>
  <c r="AG68" i="1"/>
  <c r="AC69" i="1"/>
  <c r="AD69" i="1"/>
  <c r="AE69" i="1"/>
  <c r="AF69" i="1"/>
  <c r="AG69" i="1"/>
  <c r="AC70" i="1"/>
  <c r="AD70" i="1" s="1"/>
  <c r="AE70" i="1" s="1"/>
  <c r="AF70" i="1"/>
  <c r="AG70" i="1"/>
  <c r="AC71" i="1"/>
  <c r="AD71" i="1"/>
  <c r="AE71" i="1"/>
  <c r="AF71" i="1"/>
  <c r="AG71" i="1"/>
  <c r="AC72" i="1"/>
  <c r="AD72" i="1"/>
  <c r="AE72" i="1"/>
  <c r="AF72" i="1"/>
  <c r="AG72" i="1"/>
  <c r="AC73" i="1"/>
  <c r="AD73" i="1" s="1"/>
  <c r="AE73" i="1" s="1"/>
  <c r="AC74" i="1"/>
  <c r="AD74" i="1"/>
  <c r="AE74" i="1"/>
  <c r="AF74" i="1"/>
  <c r="AG74" i="1"/>
  <c r="AC75" i="1"/>
  <c r="AD75" i="1"/>
  <c r="AE75" i="1"/>
  <c r="AF75" i="1"/>
  <c r="AG75" i="1"/>
  <c r="AC76" i="1"/>
  <c r="AF76" i="1" s="1"/>
  <c r="AD76" i="1"/>
  <c r="AE76" i="1" s="1"/>
  <c r="AC77" i="1"/>
  <c r="AD77" i="1"/>
  <c r="AE77" i="1"/>
  <c r="AF77" i="1"/>
  <c r="AG77" i="1"/>
  <c r="AC78" i="1"/>
  <c r="AD78" i="1"/>
  <c r="AE78" i="1"/>
  <c r="AF78" i="1"/>
  <c r="AG78" i="1"/>
  <c r="AC79" i="1"/>
  <c r="AF79" i="1" s="1"/>
  <c r="AD79" i="1"/>
  <c r="AE79" i="1"/>
  <c r="AC80" i="1"/>
  <c r="AD80" i="1"/>
  <c r="AE80" i="1"/>
  <c r="AF80" i="1"/>
  <c r="AG80" i="1"/>
  <c r="AC81" i="1"/>
  <c r="AD81" i="1"/>
  <c r="AE81" i="1"/>
  <c r="AF81" i="1"/>
  <c r="AG81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29" i="1"/>
  <c r="O30" i="1"/>
  <c r="O31" i="1"/>
  <c r="O32" i="1"/>
  <c r="O33" i="1"/>
  <c r="O34" i="1"/>
  <c r="O35" i="1"/>
  <c r="O36" i="1"/>
  <c r="AF36" i="1" s="1"/>
  <c r="O37" i="1"/>
  <c r="O28" i="1"/>
  <c r="L29" i="1"/>
  <c r="L28" i="1"/>
  <c r="M28" i="1"/>
  <c r="I38" i="1"/>
  <c r="J38" i="1"/>
  <c r="K38" i="1"/>
  <c r="L38" i="1"/>
  <c r="M38" i="1" s="1"/>
  <c r="I39" i="1"/>
  <c r="J39" i="1"/>
  <c r="K39" i="1"/>
  <c r="L39" i="1"/>
  <c r="M39" i="1"/>
  <c r="I40" i="1"/>
  <c r="J40" i="1"/>
  <c r="K40" i="1"/>
  <c r="L40" i="1"/>
  <c r="M41" i="1" s="1"/>
  <c r="M40" i="1"/>
  <c r="I41" i="1"/>
  <c r="J41" i="1"/>
  <c r="K41" i="1"/>
  <c r="L41" i="1"/>
  <c r="I42" i="1"/>
  <c r="J42" i="1"/>
  <c r="K42" i="1"/>
  <c r="L42" i="1"/>
  <c r="M42" i="1"/>
  <c r="I43" i="1"/>
  <c r="J43" i="1"/>
  <c r="K43" i="1"/>
  <c r="L43" i="1"/>
  <c r="M44" i="1" s="1"/>
  <c r="M43" i="1"/>
  <c r="I44" i="1"/>
  <c r="J44" i="1"/>
  <c r="K44" i="1"/>
  <c r="L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 s="1"/>
  <c r="I48" i="1"/>
  <c r="J48" i="1"/>
  <c r="K48" i="1"/>
  <c r="L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 s="1"/>
  <c r="I52" i="1"/>
  <c r="J52" i="1"/>
  <c r="K52" i="1"/>
  <c r="L52" i="1"/>
  <c r="M52" i="1"/>
  <c r="I53" i="1"/>
  <c r="J53" i="1"/>
  <c r="K53" i="1"/>
  <c r="L53" i="1"/>
  <c r="M54" i="1" s="1"/>
  <c r="M53" i="1"/>
  <c r="I54" i="1"/>
  <c r="J54" i="1"/>
  <c r="K54" i="1"/>
  <c r="L54" i="1"/>
  <c r="I55" i="1"/>
  <c r="J55" i="1"/>
  <c r="K55" i="1"/>
  <c r="L55" i="1"/>
  <c r="M55" i="1"/>
  <c r="I56" i="1"/>
  <c r="J56" i="1"/>
  <c r="K56" i="1"/>
  <c r="L56" i="1"/>
  <c r="M57" i="1" s="1"/>
  <c r="M56" i="1"/>
  <c r="I57" i="1"/>
  <c r="J57" i="1"/>
  <c r="K57" i="1"/>
  <c r="L57" i="1"/>
  <c r="I58" i="1"/>
  <c r="J58" i="1"/>
  <c r="K58" i="1"/>
  <c r="L58" i="1"/>
  <c r="M58" i="1"/>
  <c r="I59" i="1"/>
  <c r="J59" i="1"/>
  <c r="K59" i="1"/>
  <c r="L59" i="1"/>
  <c r="M60" i="1" s="1"/>
  <c r="M59" i="1"/>
  <c r="I60" i="1"/>
  <c r="J60" i="1"/>
  <c r="K60" i="1"/>
  <c r="L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 s="1"/>
  <c r="I64" i="1"/>
  <c r="J64" i="1"/>
  <c r="K64" i="1"/>
  <c r="L64" i="1"/>
  <c r="M64" i="1" s="1"/>
  <c r="I65" i="1"/>
  <c r="J65" i="1"/>
  <c r="K65" i="1"/>
  <c r="L65" i="1"/>
  <c r="M65" i="1"/>
  <c r="I66" i="1"/>
  <c r="J66" i="1"/>
  <c r="K66" i="1"/>
  <c r="L66" i="1"/>
  <c r="M67" i="1" s="1"/>
  <c r="M66" i="1"/>
  <c r="I67" i="1"/>
  <c r="J67" i="1"/>
  <c r="K67" i="1"/>
  <c r="L67" i="1"/>
  <c r="I68" i="1"/>
  <c r="J68" i="1"/>
  <c r="K68" i="1"/>
  <c r="L68" i="1"/>
  <c r="M68" i="1"/>
  <c r="I69" i="1"/>
  <c r="J69" i="1"/>
  <c r="K69" i="1"/>
  <c r="L69" i="1"/>
  <c r="M70" i="1" s="1"/>
  <c r="M69" i="1"/>
  <c r="I70" i="1"/>
  <c r="J70" i="1"/>
  <c r="K70" i="1"/>
  <c r="L70" i="1"/>
  <c r="I71" i="1"/>
  <c r="J71" i="1"/>
  <c r="K71" i="1"/>
  <c r="L71" i="1"/>
  <c r="M71" i="1"/>
  <c r="I72" i="1"/>
  <c r="J72" i="1"/>
  <c r="K72" i="1"/>
  <c r="L72" i="1"/>
  <c r="M73" i="1" s="1"/>
  <c r="M72" i="1"/>
  <c r="I73" i="1"/>
  <c r="J73" i="1"/>
  <c r="K73" i="1"/>
  <c r="L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 s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 s="1"/>
  <c r="I80" i="1"/>
  <c r="J80" i="1"/>
  <c r="K80" i="1"/>
  <c r="L80" i="1"/>
  <c r="M80" i="1" s="1"/>
  <c r="I81" i="1"/>
  <c r="J81" i="1"/>
  <c r="K81" i="1"/>
  <c r="L81" i="1"/>
  <c r="M81" i="1"/>
  <c r="B38" i="1"/>
  <c r="B39" i="1"/>
  <c r="B40" i="1"/>
  <c r="B41" i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29" i="1"/>
  <c r="B30" i="1" s="1"/>
  <c r="B31" i="1" s="1"/>
  <c r="B32" i="1" s="1"/>
  <c r="B33" i="1" s="1"/>
  <c r="B34" i="1" s="1"/>
  <c r="B35" i="1" s="1"/>
  <c r="B36" i="1" s="1"/>
  <c r="B37" i="1" s="1"/>
  <c r="B28" i="1"/>
  <c r="AC37" i="1"/>
  <c r="V37" i="1"/>
  <c r="AD37" i="1" s="1"/>
  <c r="AE37" i="1" s="1"/>
  <c r="L37" i="1"/>
  <c r="K37" i="1"/>
  <c r="I37" i="1"/>
  <c r="AC36" i="1"/>
  <c r="V36" i="1"/>
  <c r="AD36" i="1" s="1"/>
  <c r="AE36" i="1" s="1"/>
  <c r="L36" i="1"/>
  <c r="K36" i="1"/>
  <c r="I36" i="1"/>
  <c r="AC35" i="1"/>
  <c r="AF35" i="1" s="1"/>
  <c r="V35" i="1"/>
  <c r="AD35" i="1" s="1"/>
  <c r="AE35" i="1" s="1"/>
  <c r="L35" i="1"/>
  <c r="K35" i="1"/>
  <c r="I35" i="1"/>
  <c r="AC34" i="1"/>
  <c r="V34" i="1"/>
  <c r="L34" i="1"/>
  <c r="K34" i="1"/>
  <c r="I34" i="1"/>
  <c r="AC33" i="1"/>
  <c r="AG33" i="1" s="1"/>
  <c r="V33" i="1"/>
  <c r="AD33" i="1" s="1"/>
  <c r="AE33" i="1" s="1"/>
  <c r="L33" i="1"/>
  <c r="K33" i="1"/>
  <c r="I33" i="1"/>
  <c r="AC32" i="1"/>
  <c r="AF32" i="1" s="1"/>
  <c r="V32" i="1"/>
  <c r="L32" i="1"/>
  <c r="K32" i="1"/>
  <c r="I32" i="1"/>
  <c r="AC31" i="1"/>
  <c r="AF31" i="1" s="1"/>
  <c r="V31" i="1"/>
  <c r="AD31" i="1" s="1"/>
  <c r="AE31" i="1" s="1"/>
  <c r="L31" i="1"/>
  <c r="K31" i="1"/>
  <c r="I31" i="1"/>
  <c r="AC30" i="1"/>
  <c r="AG30" i="1" s="1"/>
  <c r="V30" i="1"/>
  <c r="AD30" i="1" s="1"/>
  <c r="AE30" i="1" s="1"/>
  <c r="L30" i="1"/>
  <c r="K30" i="1"/>
  <c r="I30" i="1"/>
  <c r="AC29" i="1"/>
  <c r="AG29" i="1" s="1"/>
  <c r="V29" i="1"/>
  <c r="K29" i="1"/>
  <c r="I29" i="1"/>
  <c r="AC28" i="1"/>
  <c r="AF28" i="1" s="1"/>
  <c r="V28" i="1"/>
  <c r="AD28" i="1" s="1"/>
  <c r="AE28" i="1" s="1"/>
  <c r="K28" i="1"/>
  <c r="I28" i="1"/>
  <c r="J28" i="1"/>
  <c r="A28" i="1"/>
  <c r="AC27" i="1"/>
  <c r="L27" i="1"/>
  <c r="K27" i="1"/>
  <c r="J27" i="1"/>
  <c r="AC26" i="1"/>
  <c r="AC25" i="1"/>
  <c r="AC24" i="1"/>
  <c r="AB16" i="1"/>
  <c r="T16" i="1"/>
  <c r="W16" i="1" s="1"/>
  <c r="Y16" i="1" s="1"/>
  <c r="Z16" i="1" s="1"/>
  <c r="AB15" i="1"/>
  <c r="W15" i="1"/>
  <c r="Y15" i="1" s="1"/>
  <c r="Z15" i="1" s="1"/>
  <c r="U15" i="1"/>
  <c r="V15" i="1" s="1"/>
  <c r="T15" i="1"/>
  <c r="H15" i="1"/>
  <c r="B15" i="1"/>
  <c r="AB14" i="1"/>
  <c r="T14" i="1"/>
  <c r="U14" i="1" s="1"/>
  <c r="V14" i="1" s="1"/>
  <c r="AB13" i="1"/>
  <c r="W13" i="1"/>
  <c r="Y13" i="1" s="1"/>
  <c r="Z13" i="1" s="1"/>
  <c r="T13" i="1"/>
  <c r="U13" i="1" s="1"/>
  <c r="V13" i="1" s="1"/>
  <c r="AB12" i="1"/>
  <c r="T12" i="1"/>
  <c r="W12" i="1" s="1"/>
  <c r="Y12" i="1" s="1"/>
  <c r="Z12" i="1" s="1"/>
  <c r="H12" i="1"/>
  <c r="W9" i="1"/>
  <c r="Y9" i="1" s="1"/>
  <c r="Z9" i="1" s="1"/>
  <c r="T9" i="1"/>
  <c r="U9" i="1" s="1"/>
  <c r="V9" i="1" s="1"/>
  <c r="U8" i="1"/>
  <c r="V8" i="1" s="1"/>
  <c r="T8" i="1"/>
  <c r="W8" i="1" s="1"/>
  <c r="Y8" i="1" s="1"/>
  <c r="Z8" i="1" s="1"/>
  <c r="AC16" i="1" s="1"/>
  <c r="T7" i="1"/>
  <c r="U7" i="1" s="1"/>
  <c r="V7" i="1" s="1"/>
  <c r="T6" i="1"/>
  <c r="W6" i="1" s="1"/>
  <c r="Y6" i="1" s="1"/>
  <c r="Z6" i="1" s="1"/>
  <c r="T5" i="1"/>
  <c r="U5" i="1" s="1"/>
  <c r="V5" i="1" s="1"/>
  <c r="T4" i="1"/>
  <c r="W4" i="1" s="1"/>
  <c r="Y4" i="1" s="1"/>
  <c r="Z4" i="1" s="1"/>
  <c r="AC12" i="1" s="1"/>
  <c r="AG73" i="1" l="1"/>
  <c r="AG57" i="1"/>
  <c r="AG41" i="1"/>
  <c r="AG76" i="1"/>
  <c r="AF73" i="1"/>
  <c r="AG60" i="1"/>
  <c r="AF57" i="1"/>
  <c r="AG44" i="1"/>
  <c r="AF41" i="1"/>
  <c r="AG79" i="1"/>
  <c r="AG63" i="1"/>
  <c r="AG47" i="1"/>
  <c r="AG28" i="1"/>
  <c r="AD34" i="1"/>
  <c r="AE34" i="1" s="1"/>
  <c r="AD29" i="1"/>
  <c r="AE29" i="1" s="1"/>
  <c r="AG32" i="1"/>
  <c r="AD32" i="1"/>
  <c r="AE32" i="1" s="1"/>
  <c r="AG36" i="1"/>
  <c r="AG34" i="1"/>
  <c r="AG37" i="1"/>
  <c r="M48" i="1"/>
  <c r="U4" i="1"/>
  <c r="V4" i="1" s="1"/>
  <c r="U12" i="1"/>
  <c r="V12" i="1" s="1"/>
  <c r="AG31" i="1"/>
  <c r="AG35" i="1"/>
  <c r="W14" i="1"/>
  <c r="Y14" i="1" s="1"/>
  <c r="Z14" i="1" s="1"/>
  <c r="AC14" i="1" s="1"/>
  <c r="U16" i="1"/>
  <c r="V16" i="1" s="1"/>
  <c r="W5" i="1"/>
  <c r="Y5" i="1" s="1"/>
  <c r="Z5" i="1" s="1"/>
  <c r="AC13" i="1" s="1"/>
  <c r="M29" i="1"/>
  <c r="AF30" i="1"/>
  <c r="AF34" i="1"/>
  <c r="W7" i="1"/>
  <c r="Y7" i="1" s="1"/>
  <c r="Z7" i="1" s="1"/>
  <c r="AC15" i="1" s="1"/>
  <c r="U6" i="1"/>
  <c r="V6" i="1" s="1"/>
  <c r="AF29" i="1"/>
  <c r="AF33" i="1"/>
  <c r="AF37" i="1"/>
  <c r="J29" i="1" l="1"/>
  <c r="M30" i="1" l="1"/>
  <c r="J30" i="1"/>
  <c r="M31" i="1" l="1"/>
  <c r="J31" i="1"/>
  <c r="M32" i="1" l="1"/>
  <c r="J32" i="1"/>
  <c r="M33" i="1" l="1"/>
  <c r="J33" i="1"/>
  <c r="J34" i="1" l="1"/>
  <c r="M34" i="1"/>
  <c r="J35" i="1" l="1"/>
  <c r="M35" i="1"/>
  <c r="J36" i="1" l="1"/>
  <c r="M36" i="1"/>
  <c r="J37" i="1" l="1"/>
  <c r="M37" i="1"/>
</calcChain>
</file>

<file path=xl/sharedStrings.xml><?xml version="1.0" encoding="utf-8"?>
<sst xmlns="http://schemas.openxmlformats.org/spreadsheetml/2006/main" count="58" uniqueCount="45">
  <si>
    <t>D (Ang)</t>
  </si>
  <si>
    <t>R (Ang)</t>
  </si>
  <si>
    <t>R (nm)</t>
  </si>
  <si>
    <t>D (nm)</t>
  </si>
  <si>
    <t>A (ang^2)</t>
  </si>
  <si>
    <t>Ef</t>
  </si>
  <si>
    <t>E surf (eV/Ang)</t>
  </si>
  <si>
    <t>Esurf (J/m^2)</t>
  </si>
  <si>
    <t>intercept</t>
  </si>
  <si>
    <t>Xe sub plus vac from umoxe_defects</t>
  </si>
  <si>
    <t>E</t>
  </si>
  <si>
    <t>Xe sub</t>
  </si>
  <si>
    <t>Vac</t>
  </si>
  <si>
    <t>G</t>
  </si>
  <si>
    <t>NVT E</t>
  </si>
  <si>
    <t>128000 atoms</t>
  </si>
  <si>
    <t>adjusted pressure</t>
  </si>
  <si>
    <t>NVT</t>
  </si>
  <si>
    <t>Timestep</t>
  </si>
  <si>
    <t>x1</t>
  </si>
  <si>
    <t>x2</t>
  </si>
  <si>
    <t>diff</t>
  </si>
  <si>
    <t>V0</t>
  </si>
  <si>
    <t>step</t>
  </si>
  <si>
    <t>T</t>
  </si>
  <si>
    <t>V</t>
  </si>
  <si>
    <t>P</t>
  </si>
  <si>
    <t>Xe/vac</t>
  </si>
  <si>
    <t>V/V0</t>
  </si>
  <si>
    <t>Ebub-Evoid</t>
  </si>
  <si>
    <t>Ebind</t>
  </si>
  <si>
    <t>total</t>
  </si>
  <si>
    <t>bulk</t>
  </si>
  <si>
    <t>P (Gpa)</t>
  </si>
  <si>
    <t>P (Mpa)</t>
  </si>
  <si>
    <t>cm^3/mol</t>
  </si>
  <si>
    <t># Xe</t>
  </si>
  <si>
    <t>bub press</t>
  </si>
  <si>
    <t>bub press Gpa</t>
  </si>
  <si>
    <t>at/ang^3</t>
  </si>
  <si>
    <t>void radius</t>
  </si>
  <si>
    <t>lattice units</t>
  </si>
  <si>
    <t>void surf area</t>
  </si>
  <si>
    <t>surf E (eV/ang2)</t>
  </si>
  <si>
    <t>surf E (J/m2)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</si>
</sst>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Sheet1!$J$27:$J$81</c:f>
              <c:numCache>
                <c:formatCode>General</c:formatCode>
                <c:ptCount val="55"/>
                <c:pt idx="0">
                  <c:v>0</c:v>
                </c:pt>
                <c:pt idx="1">
                  <c:v>8.2296060076123851E-3</c:v>
                </c:pt>
                <c:pt idx="2">
                  <c:v>1.645921201522477E-2</c:v>
                </c:pt>
                <c:pt idx="3">
                  <c:v>2.4688818022837157E-2</c:v>
                </c:pt>
                <c:pt idx="4">
                  <c:v>3.291842403044954E-2</c:v>
                </c:pt>
                <c:pt idx="5">
                  <c:v>4.1148030038061931E-2</c:v>
                </c:pt>
                <c:pt idx="6">
                  <c:v>4.9377636045674314E-2</c:v>
                </c:pt>
                <c:pt idx="7">
                  <c:v>5.7607242053286697E-2</c:v>
                </c:pt>
                <c:pt idx="8">
                  <c:v>6.5836848060899081E-2</c:v>
                </c:pt>
                <c:pt idx="9">
                  <c:v>7.4066454068511464E-2</c:v>
                </c:pt>
                <c:pt idx="10">
                  <c:v>8.2296060076123861E-2</c:v>
                </c:pt>
                <c:pt idx="11">
                  <c:v>9.0525666083736245E-2</c:v>
                </c:pt>
                <c:pt idx="12">
                  <c:v>9.8755272091348628E-2</c:v>
                </c:pt>
                <c:pt idx="13">
                  <c:v>0.10698487809896101</c:v>
                </c:pt>
                <c:pt idx="14">
                  <c:v>0.11521448410657339</c:v>
                </c:pt>
                <c:pt idx="15">
                  <c:v>0.12344409011418578</c:v>
                </c:pt>
                <c:pt idx="16">
                  <c:v>0.13167369612179816</c:v>
                </c:pt>
                <c:pt idx="17">
                  <c:v>0.13990330212941054</c:v>
                </c:pt>
                <c:pt idx="18">
                  <c:v>0.14813290813702293</c:v>
                </c:pt>
                <c:pt idx="19">
                  <c:v>0.15636251414463531</c:v>
                </c:pt>
                <c:pt idx="20">
                  <c:v>0.16459212015224772</c:v>
                </c:pt>
                <c:pt idx="21">
                  <c:v>0.17282172615986011</c:v>
                </c:pt>
                <c:pt idx="22">
                  <c:v>0.18105133216747249</c:v>
                </c:pt>
                <c:pt idx="23">
                  <c:v>0.18928093817508487</c:v>
                </c:pt>
                <c:pt idx="24">
                  <c:v>0.19751054418269726</c:v>
                </c:pt>
                <c:pt idx="25">
                  <c:v>0.20574015019030964</c:v>
                </c:pt>
                <c:pt idx="26">
                  <c:v>0.21396975619792202</c:v>
                </c:pt>
                <c:pt idx="27">
                  <c:v>0.22219936220553441</c:v>
                </c:pt>
                <c:pt idx="28">
                  <c:v>0.23042896821314679</c:v>
                </c:pt>
                <c:pt idx="29">
                  <c:v>0.23865857422075917</c:v>
                </c:pt>
                <c:pt idx="30">
                  <c:v>0.24688818022837156</c:v>
                </c:pt>
                <c:pt idx="31">
                  <c:v>0.25511778623598397</c:v>
                </c:pt>
                <c:pt idx="32">
                  <c:v>0.26334739224359632</c:v>
                </c:pt>
                <c:pt idx="33">
                  <c:v>0.27157699825120873</c:v>
                </c:pt>
                <c:pt idx="34">
                  <c:v>0.27980660425882109</c:v>
                </c:pt>
                <c:pt idx="35">
                  <c:v>0.2880362102664335</c:v>
                </c:pt>
                <c:pt idx="36">
                  <c:v>0.29626581627404586</c:v>
                </c:pt>
                <c:pt idx="37">
                  <c:v>0.30449542228165827</c:v>
                </c:pt>
                <c:pt idx="38">
                  <c:v>0.31272502828927062</c:v>
                </c:pt>
                <c:pt idx="39">
                  <c:v>0.32095463429688303</c:v>
                </c:pt>
                <c:pt idx="40">
                  <c:v>0.32918424030449545</c:v>
                </c:pt>
                <c:pt idx="41">
                  <c:v>0.3374138463121078</c:v>
                </c:pt>
                <c:pt idx="42">
                  <c:v>0.34564345231972021</c:v>
                </c:pt>
                <c:pt idx="43">
                  <c:v>0.35387305832733257</c:v>
                </c:pt>
                <c:pt idx="44">
                  <c:v>0.36210266433494498</c:v>
                </c:pt>
                <c:pt idx="45">
                  <c:v>0.37033227034255733</c:v>
                </c:pt>
                <c:pt idx="46">
                  <c:v>0.37856187635016975</c:v>
                </c:pt>
                <c:pt idx="47">
                  <c:v>0.3867914823577821</c:v>
                </c:pt>
                <c:pt idx="48">
                  <c:v>0.39502108836539451</c:v>
                </c:pt>
                <c:pt idx="49">
                  <c:v>0.40325069437300687</c:v>
                </c:pt>
                <c:pt idx="50">
                  <c:v>0.41148030038061928</c:v>
                </c:pt>
                <c:pt idx="51">
                  <c:v>0.41970990638823169</c:v>
                </c:pt>
                <c:pt idx="52">
                  <c:v>0.42793951239584405</c:v>
                </c:pt>
                <c:pt idx="53">
                  <c:v>0.43616911840345646</c:v>
                </c:pt>
                <c:pt idx="54">
                  <c:v>0.44439872441106881</c:v>
                </c:pt>
              </c:numCache>
            </c:numRef>
          </c:xVal>
          <c:yVal>
            <c:numRef>
              <c:f>Sheet1!$AD$28:$AD$81</c:f>
              <c:numCache>
                <c:formatCode>General</c:formatCode>
                <c:ptCount val="54"/>
                <c:pt idx="0">
                  <c:v>1.1409250583330458E-2</c:v>
                </c:pt>
                <c:pt idx="1">
                  <c:v>2.0142726836719003E-2</c:v>
                </c:pt>
                <c:pt idx="2">
                  <c:v>3.1861302550320519E-2</c:v>
                </c:pt>
                <c:pt idx="3">
                  <c:v>4.6305842368272496E-2</c:v>
                </c:pt>
                <c:pt idx="4">
                  <c:v>5.8621921604352527E-2</c:v>
                </c:pt>
                <c:pt idx="5">
                  <c:v>6.4903860822016171E-2</c:v>
                </c:pt>
                <c:pt idx="6">
                  <c:v>7.8124057388764587E-2</c:v>
                </c:pt>
                <c:pt idx="7">
                  <c:v>9.7270602236191328E-2</c:v>
                </c:pt>
                <c:pt idx="8">
                  <c:v>0.10690970242620151</c:v>
                </c:pt>
                <c:pt idx="9">
                  <c:v>0.12713551977611307</c:v>
                </c:pt>
                <c:pt idx="10">
                  <c:v>0.14400757938530401</c:v>
                </c:pt>
                <c:pt idx="11">
                  <c:v>0.16801559797562668</c:v>
                </c:pt>
                <c:pt idx="12">
                  <c:v>0.19679344256807516</c:v>
                </c:pt>
                <c:pt idx="13">
                  <c:v>0.215375534114356</c:v>
                </c:pt>
                <c:pt idx="14">
                  <c:v>0.25625123663947408</c:v>
                </c:pt>
                <c:pt idx="15">
                  <c:v>0.27863992115259562</c:v>
                </c:pt>
                <c:pt idx="16">
                  <c:v>0.30629285760066377</c:v>
                </c:pt>
                <c:pt idx="17">
                  <c:v>0.34827537479034448</c:v>
                </c:pt>
                <c:pt idx="18">
                  <c:v>0.39854773922904213</c:v>
                </c:pt>
                <c:pt idx="19">
                  <c:v>0.43422158412126749</c:v>
                </c:pt>
                <c:pt idx="20">
                  <c:v>0.48916195145534824</c:v>
                </c:pt>
                <c:pt idx="21">
                  <c:v>0.53917365755403779</c:v>
                </c:pt>
                <c:pt idx="22">
                  <c:v>0.60735836542328636</c:v>
                </c:pt>
                <c:pt idx="23">
                  <c:v>0.66702953521374841</c:v>
                </c:pt>
                <c:pt idx="24">
                  <c:v>0.74649833649227371</c:v>
                </c:pt>
                <c:pt idx="25">
                  <c:v>0.8149644901040648</c:v>
                </c:pt>
                <c:pt idx="26">
                  <c:v>0.89167321875469963</c:v>
                </c:pt>
                <c:pt idx="27">
                  <c:v>0.97566698221951931</c:v>
                </c:pt>
                <c:pt idx="28">
                  <c:v>1.0789317910509764</c:v>
                </c:pt>
                <c:pt idx="29">
                  <c:v>1.1677350787418179</c:v>
                </c:pt>
                <c:pt idx="30">
                  <c:v>1.277499467008743</c:v>
                </c:pt>
                <c:pt idx="31">
                  <c:v>1.3888542232370751</c:v>
                </c:pt>
                <c:pt idx="32">
                  <c:v>1.5473550277257626</c:v>
                </c:pt>
                <c:pt idx="33">
                  <c:v>1.7068009270563336</c:v>
                </c:pt>
                <c:pt idx="34">
                  <c:v>1.8691137003704379</c:v>
                </c:pt>
                <c:pt idx="35">
                  <c:v>2.0289147070628113</c:v>
                </c:pt>
                <c:pt idx="36">
                  <c:v>2.1678144141071041</c:v>
                </c:pt>
                <c:pt idx="37">
                  <c:v>2.4090197023306881</c:v>
                </c:pt>
                <c:pt idx="38">
                  <c:v>2.6226974015051994</c:v>
                </c:pt>
                <c:pt idx="39">
                  <c:v>2.9418318867177855</c:v>
                </c:pt>
                <c:pt idx="40">
                  <c:v>3.2322732757360275</c:v>
                </c:pt>
                <c:pt idx="41">
                  <c:v>3.4800420331364905</c:v>
                </c:pt>
                <c:pt idx="42">
                  <c:v>3.7744951079853148</c:v>
                </c:pt>
                <c:pt idx="43">
                  <c:v>4.0440275726934747</c:v>
                </c:pt>
                <c:pt idx="44">
                  <c:v>4.4327393305371583</c:v>
                </c:pt>
                <c:pt idx="45">
                  <c:v>4.7958488010837392</c:v>
                </c:pt>
                <c:pt idx="46">
                  <c:v>4.9996607951595546</c:v>
                </c:pt>
                <c:pt idx="47">
                  <c:v>5.3189517087896592</c:v>
                </c:pt>
                <c:pt idx="48">
                  <c:v>5.7684579959188707</c:v>
                </c:pt>
                <c:pt idx="49">
                  <c:v>6.0908320793194246</c:v>
                </c:pt>
                <c:pt idx="50">
                  <c:v>6.4398385164676792</c:v>
                </c:pt>
                <c:pt idx="51">
                  <c:v>6.7691696660145446</c:v>
                </c:pt>
                <c:pt idx="52">
                  <c:v>7.1471489515193536</c:v>
                </c:pt>
                <c:pt idx="53">
                  <c:v>7.5960594236481711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1-8A4A-B9C3-356E9FC5A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49823"/>
        <c:axId val="891793695"/>
      </c:scatterChart>
      <c:valAx>
        <c:axId val="9294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93695"/>
        <c:crosses val="autoZero"/>
        <c:crossBetween val="midCat"/>
      </c:valAx>
      <c:valAx>
        <c:axId val="8917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4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755650</xdr:colOff>
      <xdr:row>35</xdr:row>
      <xdr:rowOff>50800</xdr:rowOff>
    </xdr:from>
    <xdr:to>
      <xdr:col>20</xdr:col>
      <xdr:colOff>374650</xdr:colOff>
      <xdr:row>48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914629C-C76C-0DF7-5BF8-859BF67B3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moxe_bubblesT_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0E"/>
      <sheetName val="400E"/>
      <sheetName val="500E"/>
      <sheetName val="600E"/>
      <sheetName val="700E"/>
      <sheetName val="Esurf"/>
      <sheetName val="NPT"/>
      <sheetName val="summary"/>
    </sheetNames>
    <sheetDataSet>
      <sheetData sheetId="0" refreshError="1"/>
      <sheetData sheetId="1">
        <row r="28">
          <cell r="J28">
            <v>7.6401197970784179E-3</v>
          </cell>
          <cell r="M28">
            <v>-4.548</v>
          </cell>
          <cell r="AD28">
            <v>5.8912774175932815E-3</v>
          </cell>
          <cell r="AE28">
            <v>5.8912774175932814</v>
          </cell>
          <cell r="AF28">
            <v>1530.0657786848603</v>
          </cell>
          <cell r="AI28">
            <v>5.0607090545701787</v>
          </cell>
          <cell r="AJ28">
            <v>1575.4637926546006</v>
          </cell>
        </row>
        <row r="29">
          <cell r="J29">
            <v>1.5280239594156836E-2</v>
          </cell>
          <cell r="M29">
            <v>-4.524</v>
          </cell>
          <cell r="AD29">
            <v>1.1173048668129907E-2</v>
          </cell>
          <cell r="AE29">
            <v>11.173048668129907</v>
          </cell>
          <cell r="AF29">
            <v>767.14927928693965</v>
          </cell>
          <cell r="AI29">
            <v>9.9817760092730321</v>
          </cell>
          <cell r="AJ29">
            <v>799.22274089970676</v>
          </cell>
        </row>
        <row r="30">
          <cell r="J30">
            <v>2.2920359391235254E-2</v>
          </cell>
          <cell r="M30">
            <v>-4.476</v>
          </cell>
          <cell r="AD30">
            <v>1.7165176233181784E-2</v>
          </cell>
          <cell r="AE30">
            <v>17.165176233181782</v>
          </cell>
          <cell r="AF30">
            <v>502.55510812755966</v>
          </cell>
          <cell r="AI30">
            <v>16.450299834004134</v>
          </cell>
          <cell r="AJ30">
            <v>525.72422481483522</v>
          </cell>
        </row>
        <row r="31">
          <cell r="J31">
            <v>3.0560479188313672E-2</v>
          </cell>
          <cell r="M31">
            <v>-4.532</v>
          </cell>
          <cell r="AD31">
            <v>2.3279903745678548E-2</v>
          </cell>
          <cell r="AE31">
            <v>23.279903745678549</v>
          </cell>
          <cell r="AF31">
            <v>379.5935225769137</v>
          </cell>
          <cell r="AI31">
            <v>22.508662488028644</v>
          </cell>
          <cell r="AJ31">
            <v>391.38754759130887</v>
          </cell>
        </row>
        <row r="32">
          <cell r="J32">
            <v>3.820059898539209E-2</v>
          </cell>
          <cell r="M32">
            <v>-4.5720000000000001</v>
          </cell>
          <cell r="AD32">
            <v>3.0970589212011821E-2</v>
          </cell>
          <cell r="AE32">
            <v>30.97058921201182</v>
          </cell>
          <cell r="AF32">
            <v>303.56155835002312</v>
          </cell>
          <cell r="AI32">
            <v>28.250599754129777</v>
          </cell>
          <cell r="AJ32">
            <v>319.26728312061323</v>
          </cell>
        </row>
        <row r="33">
          <cell r="J33">
            <v>4.5840718782470508E-2</v>
          </cell>
          <cell r="M33">
            <v>-4.452</v>
          </cell>
          <cell r="AD33">
            <v>3.8322601592592757E-2</v>
          </cell>
          <cell r="AE33">
            <v>38.322601592592754</v>
          </cell>
          <cell r="AF33">
            <v>253.40592113102724</v>
          </cell>
          <cell r="AI33">
            <v>36.421142456046034</v>
          </cell>
          <cell r="AJ33">
            <v>262.55334326283469</v>
          </cell>
        </row>
        <row r="34">
          <cell r="J34">
            <v>5.3480838579548926E-2</v>
          </cell>
          <cell r="M34">
            <v>-4.5</v>
          </cell>
          <cell r="AD34">
            <v>4.602780126323567E-2</v>
          </cell>
          <cell r="AE34">
            <v>46.027801263235666</v>
          </cell>
          <cell r="AF34">
            <v>216.14630768078479</v>
          </cell>
          <cell r="AI34">
            <v>45.909461582433664</v>
          </cell>
          <cell r="AJ34">
            <v>226.53762622867364</v>
          </cell>
        </row>
        <row r="35">
          <cell r="J35">
            <v>6.1120958376627343E-2</v>
          </cell>
          <cell r="M35">
            <v>-4.5960000000000001</v>
          </cell>
          <cell r="AD35">
            <v>5.5281703087943085E-2</v>
          </cell>
          <cell r="AE35">
            <v>55.281703087943086</v>
          </cell>
          <cell r="AF35">
            <v>189.94783308010628</v>
          </cell>
          <cell r="AI35">
            <v>54.173008042259518</v>
          </cell>
          <cell r="AJ35">
            <v>194.19882038740454</v>
          </cell>
        </row>
        <row r="36">
          <cell r="J36">
            <v>6.8761078173705761E-2</v>
          </cell>
          <cell r="M36">
            <v>-4.476</v>
          </cell>
          <cell r="AD36">
            <v>6.4699451873279232E-2</v>
          </cell>
          <cell r="AE36">
            <v>64.69945187327923</v>
          </cell>
          <cell r="AF36">
            <v>167.52075543098812</v>
          </cell>
          <cell r="AI36">
            <v>64.326226174531499</v>
          </cell>
          <cell r="AJ36">
            <v>175.78229099505927</v>
          </cell>
        </row>
        <row r="37">
          <cell r="J37">
            <v>7.6401197970784179E-2</v>
          </cell>
          <cell r="M37">
            <v>-4.484</v>
          </cell>
          <cell r="AD37">
            <v>7.2954654369834199E-2</v>
          </cell>
          <cell r="AE37">
            <v>72.954654369834202</v>
          </cell>
          <cell r="AF37">
            <v>153.01579484914714</v>
          </cell>
          <cell r="AI37">
            <v>74.124572640952181</v>
          </cell>
          <cell r="AJ37">
            <v>158.24176231023571</v>
          </cell>
        </row>
        <row r="38">
          <cell r="J38">
            <v>8.4041317767862597E-2</v>
          </cell>
          <cell r="M38">
            <v>-4.524</v>
          </cell>
          <cell r="AD38">
            <v>8.6070669588337118E-2</v>
          </cell>
          <cell r="AE38">
            <v>86.070669588337111</v>
          </cell>
          <cell r="AF38">
            <v>138.43158313428233</v>
          </cell>
          <cell r="AI38">
            <v>84.953668584426168</v>
          </cell>
          <cell r="AJ38">
            <v>143.49906751505051</v>
          </cell>
        </row>
        <row r="39">
          <cell r="J39">
            <v>9.1681437564941015E-2</v>
          </cell>
          <cell r="M39">
            <v>-4.54</v>
          </cell>
          <cell r="AD39">
            <v>9.9030630942922457E-2</v>
          </cell>
          <cell r="AE39">
            <v>99.030630942922457</v>
          </cell>
          <cell r="AF39">
            <v>125.77886000814351</v>
          </cell>
          <cell r="AI39">
            <v>95.647100928820336</v>
          </cell>
          <cell r="AJ39">
            <v>133.3876153474063</v>
          </cell>
        </row>
        <row r="40">
          <cell r="J40">
            <v>9.9321557362019433E-2</v>
          </cell>
          <cell r="M40">
            <v>-4.468</v>
          </cell>
          <cell r="AD40">
            <v>0.11295264897912653</v>
          </cell>
          <cell r="AE40">
            <v>112.95264897912654</v>
          </cell>
          <cell r="AF40">
            <v>116.51235864727077</v>
          </cell>
          <cell r="AI40">
            <v>107.380247526145</v>
          </cell>
          <cell r="AJ40">
            <v>122.03135022162016</v>
          </cell>
        </row>
        <row r="41">
          <cell r="J41">
            <v>0.10696167715909785</v>
          </cell>
          <cell r="M41">
            <v>-4.452</v>
          </cell>
          <cell r="AD41">
            <v>0.12458740362957231</v>
          </cell>
          <cell r="AE41">
            <v>124.58740362957231</v>
          </cell>
          <cell r="AF41">
            <v>110.92498810247255</v>
          </cell>
          <cell r="AI41">
            <v>121.14267933326624</v>
          </cell>
          <cell r="AJ41">
            <v>113.63129696914848</v>
          </cell>
        </row>
        <row r="42">
          <cell r="J42">
            <v>0.11460179695617627</v>
          </cell>
          <cell r="M42">
            <v>-4.476</v>
          </cell>
          <cell r="AD42">
            <v>0.14211024917601464</v>
          </cell>
          <cell r="AE42">
            <v>142.11024917601463</v>
          </cell>
          <cell r="AF42">
            <v>102.00546957839288</v>
          </cell>
          <cell r="AI42">
            <v>137.720607733626</v>
          </cell>
          <cell r="AJ42">
            <v>105.42429195062013</v>
          </cell>
        </row>
        <row r="43">
          <cell r="J43">
            <v>0.12224191675325469</v>
          </cell>
          <cell r="M43">
            <v>-4.46</v>
          </cell>
          <cell r="AD43">
            <v>0.16059849363682563</v>
          </cell>
          <cell r="AE43">
            <v>160.59849363682562</v>
          </cell>
          <cell r="AF43">
            <v>95.064342496960691</v>
          </cell>
          <cell r="AI43">
            <v>154.47535093730914</v>
          </cell>
          <cell r="AJ43">
            <v>99.07585977355329</v>
          </cell>
        </row>
        <row r="44">
          <cell r="J44">
            <v>0.12988203655033312</v>
          </cell>
          <cell r="M44">
            <v>-4.468</v>
          </cell>
          <cell r="AD44">
            <v>0.18192375116843143</v>
          </cell>
          <cell r="AE44">
            <v>181.92375116843144</v>
          </cell>
          <cell r="AF44">
            <v>89.784948850878024</v>
          </cell>
          <cell r="AI44">
            <v>176.09824490983894</v>
          </cell>
          <cell r="AJ44">
            <v>92.18383473168997</v>
          </cell>
        </row>
        <row r="45">
          <cell r="J45">
            <v>0.13752215634741152</v>
          </cell>
          <cell r="M45">
            <v>-4.476</v>
          </cell>
          <cell r="AD45">
            <v>0.20220936347263471</v>
          </cell>
          <cell r="AE45">
            <v>202.20936347263472</v>
          </cell>
          <cell r="AF45">
            <v>84.86367213297936</v>
          </cell>
          <cell r="AI45">
            <v>196.07053356230574</v>
          </cell>
          <cell r="AJ45">
            <v>87.636072701991324</v>
          </cell>
        </row>
        <row r="46">
          <cell r="J46">
            <v>0.14516227614448995</v>
          </cell>
          <cell r="M46">
            <v>-4.3719999999999999</v>
          </cell>
          <cell r="AD46">
            <v>0.22660822119748236</v>
          </cell>
          <cell r="AE46">
            <v>226.60822119748235</v>
          </cell>
          <cell r="AF46">
            <v>80.921626126067594</v>
          </cell>
          <cell r="AI46">
            <v>217.1778548019482</v>
          </cell>
          <cell r="AJ46">
            <v>82.656100949889279</v>
          </cell>
        </row>
        <row r="47">
          <cell r="J47">
            <v>0.15280239594156836</v>
          </cell>
          <cell r="M47">
            <v>-4.3879999999999999</v>
          </cell>
          <cell r="AD47">
            <v>0.25146506404047264</v>
          </cell>
          <cell r="AE47">
            <v>251.46506404047264</v>
          </cell>
          <cell r="AF47">
            <v>76.394094790886086</v>
          </cell>
          <cell r="AI47">
            <v>239.95307871158712</v>
          </cell>
          <cell r="AJ47">
            <v>79.796466151171714</v>
          </cell>
        </row>
        <row r="48">
          <cell r="J48">
            <v>0.16044251573864679</v>
          </cell>
          <cell r="M48">
            <v>-4.508</v>
          </cell>
          <cell r="AD48">
            <v>0.27705411367032018</v>
          </cell>
          <cell r="AE48">
            <v>277.05411367032019</v>
          </cell>
          <cell r="AF48">
            <v>73.461140189928585</v>
          </cell>
          <cell r="AI48">
            <v>268.041712302885</v>
          </cell>
          <cell r="AJ48">
            <v>75.235260578040027</v>
          </cell>
        </row>
        <row r="49">
          <cell r="J49">
            <v>0.16808263553572519</v>
          </cell>
          <cell r="M49">
            <v>-4.4279999999999999</v>
          </cell>
          <cell r="AD49">
            <v>0.30709710280365676</v>
          </cell>
          <cell r="AE49">
            <v>307.09710280365675</v>
          </cell>
          <cell r="AF49">
            <v>69.582212007919367</v>
          </cell>
          <cell r="AI49">
            <v>289.72916939212138</v>
          </cell>
          <cell r="AJ49">
            <v>72.131904748147647</v>
          </cell>
        </row>
        <row r="50">
          <cell r="J50">
            <v>0.17572275533280363</v>
          </cell>
          <cell r="M50">
            <v>-4.34</v>
          </cell>
          <cell r="AD50">
            <v>0.33672359338990804</v>
          </cell>
          <cell r="AE50">
            <v>336.72359338990805</v>
          </cell>
          <cell r="AF50">
            <v>67.293883136702945</v>
          </cell>
          <cell r="AI50">
            <v>321.35607225821417</v>
          </cell>
          <cell r="AJ50">
            <v>69.595481809897677</v>
          </cell>
        </row>
        <row r="51">
          <cell r="J51">
            <v>0.18336287512988203</v>
          </cell>
          <cell r="M51">
            <v>-4.452</v>
          </cell>
          <cell r="AD51">
            <v>0.37856525587661305</v>
          </cell>
          <cell r="AE51">
            <v>378.56525587661304</v>
          </cell>
          <cell r="AF51">
            <v>63.230757302798615</v>
          </cell>
          <cell r="AI51">
            <v>362.64069150912661</v>
          </cell>
          <cell r="AJ51">
            <v>65.48896220135201</v>
          </cell>
        </row>
        <row r="52">
          <cell r="J52">
            <v>0.19100299492696046</v>
          </cell>
          <cell r="M52">
            <v>-4.3319999999999999</v>
          </cell>
          <cell r="AD52">
            <v>0.40313214087787963</v>
          </cell>
          <cell r="AE52">
            <v>403.13214087787964</v>
          </cell>
          <cell r="AF52">
            <v>61.857065387190062</v>
          </cell>
          <cell r="AI52">
            <v>394.383911496179</v>
          </cell>
          <cell r="AJ52">
            <v>63.389456220710692</v>
          </cell>
        </row>
        <row r="53">
          <cell r="J53">
            <v>0.19864311472403887</v>
          </cell>
          <cell r="M53">
            <v>-4.3879999999999999</v>
          </cell>
          <cell r="AD53">
            <v>0.43770197299342495</v>
          </cell>
          <cell r="AE53">
            <v>437.70197299342493</v>
          </cell>
          <cell r="AF53">
            <v>59.947496989641692</v>
          </cell>
          <cell r="AI53">
            <v>429.68636653616352</v>
          </cell>
          <cell r="AJ53">
            <v>60.764384888407093</v>
          </cell>
        </row>
        <row r="54">
          <cell r="J54">
            <v>0.2062832345211173</v>
          </cell>
          <cell r="M54">
            <v>-4.3639999999999999</v>
          </cell>
          <cell r="AD54">
            <v>0.48518757776728533</v>
          </cell>
          <cell r="AE54">
            <v>485.18757776728535</v>
          </cell>
          <cell r="AF54">
            <v>57.098694615854946</v>
          </cell>
          <cell r="AI54">
            <v>465.16170634286186</v>
          </cell>
          <cell r="AJ54">
            <v>59.040985951885482</v>
          </cell>
        </row>
        <row r="55">
          <cell r="J55">
            <v>0.2139233543181957</v>
          </cell>
          <cell r="M55">
            <v>-4.2359999999999998</v>
          </cell>
          <cell r="AD55">
            <v>0.52566537890233811</v>
          </cell>
          <cell r="AE55">
            <v>525.66537890233815</v>
          </cell>
          <cell r="AF55">
            <v>55.885968322941707</v>
          </cell>
          <cell r="AI55">
            <v>504.53530740074336</v>
          </cell>
          <cell r="AJ55">
            <v>57.23658754767056</v>
          </cell>
        </row>
        <row r="56">
          <cell r="J56">
            <v>0.22156347411527413</v>
          </cell>
          <cell r="M56">
            <v>-4.3959999999999999</v>
          </cell>
          <cell r="AD56">
            <v>0.57412327537803243</v>
          </cell>
          <cell r="AE56">
            <v>574.12327537803242</v>
          </cell>
          <cell r="AF56">
            <v>52.867711241795959</v>
          </cell>
          <cell r="AI56">
            <v>543.95547465915047</v>
          </cell>
          <cell r="AJ56">
            <v>55.22589933340295</v>
          </cell>
        </row>
        <row r="57">
          <cell r="J57">
            <v>0.22920359391235254</v>
          </cell>
          <cell r="M57">
            <v>-4.2519999999999998</v>
          </cell>
          <cell r="AD57">
            <v>0.62679460302918433</v>
          </cell>
          <cell r="AE57">
            <v>626.79460302918437</v>
          </cell>
          <cell r="AF57">
            <v>51.690197726614507</v>
          </cell>
          <cell r="AI57">
            <v>594.98567683440274</v>
          </cell>
          <cell r="AJ57">
            <v>53.195413677320381</v>
          </cell>
        </row>
        <row r="58">
          <cell r="J58">
            <v>0.23684371370943097</v>
          </cell>
          <cell r="M58">
            <v>-4.38</v>
          </cell>
          <cell r="AD58">
            <v>0.67119338936756501</v>
          </cell>
          <cell r="AE58">
            <v>671.19338936756503</v>
          </cell>
          <cell r="AF58">
            <v>50.102221499643967</v>
          </cell>
          <cell r="AI58">
            <v>639.50806670480085</v>
          </cell>
          <cell r="AJ58">
            <v>51.669068444929628</v>
          </cell>
        </row>
        <row r="59">
          <cell r="J59">
            <v>0.24448383350650937</v>
          </cell>
          <cell r="M59">
            <v>-4.22</v>
          </cell>
          <cell r="AD59">
            <v>0.72660293974028967</v>
          </cell>
          <cell r="AE59">
            <v>726.60293974028968</v>
          </cell>
          <cell r="AF59">
            <v>48.206828999347636</v>
          </cell>
          <cell r="AI59">
            <v>713.38391053959072</v>
          </cell>
          <cell r="AJ59">
            <v>49.363620500358529</v>
          </cell>
        </row>
        <row r="60">
          <cell r="J60">
            <v>0.25212395330358778</v>
          </cell>
          <cell r="M60">
            <v>-4.2679999999999998</v>
          </cell>
          <cell r="AD60">
            <v>0.78056147957426036</v>
          </cell>
          <cell r="AE60">
            <v>780.56147957426037</v>
          </cell>
          <cell r="AF60">
            <v>47.037850486186009</v>
          </cell>
          <cell r="AI60">
            <v>751.17752537816364</v>
          </cell>
          <cell r="AJ60">
            <v>48.822050852689479</v>
          </cell>
        </row>
        <row r="61">
          <cell r="J61">
            <v>0.25976407310066624</v>
          </cell>
          <cell r="M61">
            <v>-4.2679999999999998</v>
          </cell>
          <cell r="AD61">
            <v>0.84764373561993145</v>
          </cell>
          <cell r="AE61">
            <v>847.64373561993148</v>
          </cell>
          <cell r="AF61">
            <v>45.437221647582277</v>
          </cell>
          <cell r="AI61">
            <v>810.72883059655692</v>
          </cell>
          <cell r="AJ61">
            <v>47.254525369835278</v>
          </cell>
        </row>
        <row r="62">
          <cell r="J62">
            <v>0.26740419289774464</v>
          </cell>
          <cell r="M62">
            <v>-4.18</v>
          </cell>
          <cell r="AD62">
            <v>0.90900206977045583</v>
          </cell>
          <cell r="AE62">
            <v>909.00206977045582</v>
          </cell>
          <cell r="AF62">
            <v>44.479283336939545</v>
          </cell>
          <cell r="AI62">
            <v>879.32911599319903</v>
          </cell>
          <cell r="AJ62">
            <v>45.864719789976931</v>
          </cell>
        </row>
        <row r="63">
          <cell r="J63">
            <v>0.27504431269482305</v>
          </cell>
          <cell r="M63">
            <v>-4.2439999999999998</v>
          </cell>
          <cell r="AD63">
            <v>0.97314903734638436</v>
          </cell>
          <cell r="AE63">
            <v>973.14903734638438</v>
          </cell>
          <cell r="AF63">
            <v>43.681083655793223</v>
          </cell>
          <cell r="AI63">
            <v>952.61086501437092</v>
          </cell>
          <cell r="AJ63">
            <v>44.569866556197034</v>
          </cell>
        </row>
        <row r="64">
          <cell r="J64">
            <v>0.28268443249190145</v>
          </cell>
          <cell r="M64">
            <v>-4.0999999999999996</v>
          </cell>
          <cell r="AD64">
            <v>1.0294492457294737</v>
          </cell>
          <cell r="AE64">
            <v>1029.4492457294737</v>
          </cell>
          <cell r="AF64">
            <v>43.258130214296031</v>
          </cell>
          <cell r="AI64">
            <v>1029.7424024055495</v>
          </cell>
          <cell r="AJ64">
            <v>43.213752222415813</v>
          </cell>
        </row>
        <row r="65">
          <cell r="J65">
            <v>0.29032455228897991</v>
          </cell>
          <cell r="M65">
            <v>-4.2679999999999998</v>
          </cell>
          <cell r="AD65">
            <v>1.1478031031455032</v>
          </cell>
          <cell r="AE65">
            <v>1147.8031031455032</v>
          </cell>
          <cell r="AF65">
            <v>41.05788917235698</v>
          </cell>
          <cell r="AI65">
            <v>1109.0446118400616</v>
          </cell>
          <cell r="AJ65">
            <v>42.401345629077426</v>
          </cell>
        </row>
        <row r="66">
          <cell r="J66">
            <v>0.29796467208605831</v>
          </cell>
          <cell r="M66">
            <v>-4.1079999999999997</v>
          </cell>
          <cell r="AD66">
            <v>1.2401381984389284</v>
          </cell>
          <cell r="AE66">
            <v>1240.1381984389284</v>
          </cell>
          <cell r="AF66">
            <v>40.158830281163645</v>
          </cell>
          <cell r="AI66">
            <v>1205.588105772257</v>
          </cell>
          <cell r="AJ66">
            <v>40.889674717926802</v>
          </cell>
        </row>
        <row r="67">
          <cell r="J67">
            <v>0.30560479188313672</v>
          </cell>
          <cell r="M67">
            <v>-4.1239999999999997</v>
          </cell>
          <cell r="AD67">
            <v>1.3392669766076037</v>
          </cell>
          <cell r="AE67">
            <v>1339.2669766076037</v>
          </cell>
          <cell r="AF67">
            <v>39.35481527778218</v>
          </cell>
          <cell r="AI67">
            <v>1291.9270351400298</v>
          </cell>
          <cell r="AJ67">
            <v>40.246214969686505</v>
          </cell>
        </row>
        <row r="68">
          <cell r="J68">
            <v>0.31324491168021512</v>
          </cell>
          <cell r="M68">
            <v>-3.996</v>
          </cell>
          <cell r="AD68">
            <v>1.455153132434569</v>
          </cell>
          <cell r="AE68">
            <v>1455.153132434569</v>
          </cell>
          <cell r="AF68">
            <v>38.218534904210813</v>
          </cell>
          <cell r="AI68">
            <v>1399.6391510190506</v>
          </cell>
          <cell r="AJ68">
            <v>39.135881898848154</v>
          </cell>
        </row>
        <row r="69">
          <cell r="J69">
            <v>0.32088503147729358</v>
          </cell>
          <cell r="M69">
            <v>-4.1639999999999997</v>
          </cell>
          <cell r="AD69">
            <v>1.5731437386503984</v>
          </cell>
          <cell r="AE69">
            <v>1573.1437386503983</v>
          </cell>
          <cell r="AF69">
            <v>37.400058539859707</v>
          </cell>
          <cell r="AI69">
            <v>1511.3972417823647</v>
          </cell>
          <cell r="AJ69">
            <v>38.355105981298607</v>
          </cell>
        </row>
        <row r="70">
          <cell r="J70">
            <v>0.32852515127437198</v>
          </cell>
          <cell r="M70">
            <v>-3.9319999999999999</v>
          </cell>
          <cell r="AD70">
            <v>1.7020327020286721</v>
          </cell>
          <cell r="AE70">
            <v>1702.032702028672</v>
          </cell>
          <cell r="AF70">
            <v>36.580354610666511</v>
          </cell>
          <cell r="AI70">
            <v>1630.3290945831129</v>
          </cell>
          <cell r="AJ70">
            <v>37.900780722900699</v>
          </cell>
        </row>
        <row r="71">
          <cell r="J71">
            <v>0.33616527107145039</v>
          </cell>
          <cell r="M71">
            <v>-3.964</v>
          </cell>
          <cell r="AD71">
            <v>1.7891247646427761</v>
          </cell>
          <cell r="AE71">
            <v>1789.1247646427762</v>
          </cell>
          <cell r="AF71">
            <v>36.877836097980172</v>
          </cell>
          <cell r="AI71">
            <v>1747.6140745105768</v>
          </cell>
          <cell r="AJ71">
            <v>37.407130653337575</v>
          </cell>
        </row>
        <row r="72">
          <cell r="J72">
            <v>0.34380539086852879</v>
          </cell>
          <cell r="M72">
            <v>-3.964</v>
          </cell>
          <cell r="AD72">
            <v>1.9363661128090379</v>
          </cell>
          <cell r="AE72">
            <v>1936.366112809038</v>
          </cell>
          <cell r="AF72">
            <v>36.001726220931033</v>
          </cell>
          <cell r="AI72">
            <v>1919.2976221094905</v>
          </cell>
          <cell r="AJ72">
            <v>35.972821769641683</v>
          </cell>
        </row>
        <row r="73">
          <cell r="J73">
            <v>0.35144551066560725</v>
          </cell>
          <cell r="M73">
            <v>-3.8119999999999998</v>
          </cell>
          <cell r="AD73">
            <v>2.1014771645912722</v>
          </cell>
          <cell r="AE73">
            <v>2101.4771645912724</v>
          </cell>
          <cell r="AF73">
            <v>35.315405606388424</v>
          </cell>
          <cell r="AI73">
            <v>2046.3813446168429</v>
          </cell>
          <cell r="AJ73">
            <v>35.691221809675433</v>
          </cell>
        </row>
        <row r="74">
          <cell r="J74">
            <v>0.35908563046268566</v>
          </cell>
          <cell r="M74">
            <v>-3.8119999999999998</v>
          </cell>
          <cell r="AD74">
            <v>2.2521474277909261</v>
          </cell>
          <cell r="AE74">
            <v>2252.147427790926</v>
          </cell>
          <cell r="AF74">
            <v>34.75705798386538</v>
          </cell>
          <cell r="AI74">
            <v>2199.5301448498431</v>
          </cell>
          <cell r="AJ74">
            <v>35.117507349607067</v>
          </cell>
        </row>
        <row r="75">
          <cell r="J75">
            <v>0.36672575025976406</v>
          </cell>
          <cell r="M75">
            <v>-3.8919999999999999</v>
          </cell>
          <cell r="AD75">
            <v>2.3972911031356081</v>
          </cell>
          <cell r="AE75">
            <v>2397.291103135608</v>
          </cell>
          <cell r="AF75">
            <v>34.142091434165678</v>
          </cell>
          <cell r="AI75">
            <v>2348.5863572495596</v>
          </cell>
          <cell r="AJ75">
            <v>34.782190800772007</v>
          </cell>
        </row>
        <row r="76">
          <cell r="J76">
            <v>0.37436587005684246</v>
          </cell>
          <cell r="M76">
            <v>-3.7160000000000002</v>
          </cell>
          <cell r="AD76">
            <v>2.582175406291829</v>
          </cell>
          <cell r="AE76">
            <v>2582.1754062918289</v>
          </cell>
          <cell r="AF76">
            <v>33.606341891664883</v>
          </cell>
          <cell r="AI76">
            <v>2533.8259796114185</v>
          </cell>
          <cell r="AJ76">
            <v>33.803452750135051</v>
          </cell>
        </row>
        <row r="77">
          <cell r="J77">
            <v>0.38200598985392092</v>
          </cell>
          <cell r="M77">
            <v>-3.7639999999999998</v>
          </cell>
          <cell r="AD77">
            <v>2.8001428017946308</v>
          </cell>
          <cell r="AE77">
            <v>2800.1428017946309</v>
          </cell>
          <cell r="AF77">
            <v>32.53646370489016</v>
          </cell>
          <cell r="AI77">
            <v>2696.9888059293103</v>
          </cell>
          <cell r="AJ77">
            <v>33.272095549578715</v>
          </cell>
        </row>
        <row r="78">
          <cell r="J78">
            <v>0.38964610965099933</v>
          </cell>
          <cell r="M78">
            <v>-3.5640000000000001</v>
          </cell>
          <cell r="AD78">
            <v>2.9702153991715119</v>
          </cell>
          <cell r="AE78">
            <v>2970.2153991715118</v>
          </cell>
          <cell r="AF78">
            <v>31.901705468869803</v>
          </cell>
          <cell r="AI78">
            <v>2826.3152279499791</v>
          </cell>
          <cell r="AJ78">
            <v>33.248675981778121</v>
          </cell>
        </row>
        <row r="79">
          <cell r="J79">
            <v>0.39728622944807773</v>
          </cell>
          <cell r="M79">
            <v>-3.5880000000000001</v>
          </cell>
          <cell r="AD79">
            <v>3.1366505477866351</v>
          </cell>
          <cell r="AE79">
            <v>3136.6505477866349</v>
          </cell>
          <cell r="AF79">
            <v>31.690076054325299</v>
          </cell>
          <cell r="AI79">
            <v>3015.9475876730867</v>
          </cell>
          <cell r="AJ79">
            <v>32.539431331767737</v>
          </cell>
        </row>
        <row r="80">
          <cell r="J80">
            <v>0.40492634924515614</v>
          </cell>
          <cell r="M80">
            <v>-3.66</v>
          </cell>
          <cell r="AD80">
            <v>3.2416791060520929</v>
          </cell>
          <cell r="AE80">
            <v>3241.6791060520927</v>
          </cell>
          <cell r="AF80">
            <v>31.858250178553114</v>
          </cell>
          <cell r="AI80">
            <v>3221.8326370562017</v>
          </cell>
          <cell r="AJ80">
            <v>31.786860839836287</v>
          </cell>
        </row>
        <row r="81">
          <cell r="J81">
            <v>0.4125664690422346</v>
          </cell>
          <cell r="M81">
            <v>-3.484</v>
          </cell>
          <cell r="AD81">
            <v>3.474542515430902</v>
          </cell>
          <cell r="AE81">
            <v>3474.5425154309019</v>
          </cell>
          <cell r="AF81">
            <v>30.991732343413219</v>
          </cell>
          <cell r="AI81">
            <v>3424.7300253969092</v>
          </cell>
          <cell r="AJ81">
            <v>31.112648447366954</v>
          </cell>
        </row>
        <row r="82">
          <cell r="J82">
            <v>0.420206588839313</v>
          </cell>
          <cell r="M82">
            <v>-3.484</v>
          </cell>
          <cell r="AD82">
            <v>3.6392824068899747</v>
          </cell>
          <cell r="AE82">
            <v>3639.2824068899749</v>
          </cell>
          <cell r="AF82">
            <v>30.875689168686947</v>
          </cell>
          <cell r="AI82">
            <v>3610.5691693255089</v>
          </cell>
          <cell r="AJ82">
            <v>30.745582398775952</v>
          </cell>
        </row>
        <row r="83">
          <cell r="J83">
            <v>0.4278467086363914</v>
          </cell>
          <cell r="M83">
            <v>-3.492</v>
          </cell>
          <cell r="AD83">
            <v>3.7670445904101979</v>
          </cell>
          <cell r="AE83">
            <v>3767.044590410198</v>
          </cell>
          <cell r="AF83">
            <v>30.630585967299425</v>
          </cell>
          <cell r="AI83">
            <v>3728.34019575919</v>
          </cell>
          <cell r="AJ83">
            <v>30.796065444755914</v>
          </cell>
        </row>
        <row r="84">
          <cell r="J84">
            <v>0.43548682843346986</v>
          </cell>
          <cell r="M84">
            <v>-3.46</v>
          </cell>
          <cell r="AD84">
            <v>4.0176697933107048</v>
          </cell>
          <cell r="AE84">
            <v>4017.6697933107048</v>
          </cell>
          <cell r="AF84">
            <v>29.859778956324291</v>
          </cell>
          <cell r="AI84">
            <v>3894.5016708868829</v>
          </cell>
          <cell r="AJ84">
            <v>30.653923140980154</v>
          </cell>
        </row>
        <row r="85">
          <cell r="J85">
            <v>0.44312694823054827</v>
          </cell>
          <cell r="M85">
            <v>-3.42</v>
          </cell>
          <cell r="AD85">
            <v>4.1783575585840822</v>
          </cell>
          <cell r="AE85">
            <v>4178.3575585840827</v>
          </cell>
          <cell r="AF85">
            <v>29.680911737401203</v>
          </cell>
          <cell r="AI85">
            <v>4132.0668529951563</v>
          </cell>
          <cell r="AJ85">
            <v>29.722288655183352</v>
          </cell>
        </row>
        <row r="86">
          <cell r="J86">
            <v>0.45076706802762667</v>
          </cell>
          <cell r="M86">
            <v>-3.3879999999999999</v>
          </cell>
          <cell r="AD86">
            <v>4.3257205904006444</v>
          </cell>
          <cell r="AE86">
            <v>4325.7205904006441</v>
          </cell>
          <cell r="AF86">
            <v>29.574466567154477</v>
          </cell>
          <cell r="AI86">
            <v>4275.8990485539362</v>
          </cell>
          <cell r="AJ86">
            <v>29.77552848914117</v>
          </cell>
        </row>
        <row r="87">
          <cell r="J87">
            <v>0.45840718782470508</v>
          </cell>
          <cell r="M87">
            <v>-3.3559999999999999</v>
          </cell>
          <cell r="AD87">
            <v>4.5520021746561401</v>
          </cell>
          <cell r="AE87">
            <v>4552.0021746561397</v>
          </cell>
          <cell r="AF87">
            <v>28.892300989718599</v>
          </cell>
          <cell r="AI87">
            <v>4500.6493329954255</v>
          </cell>
          <cell r="AJ87">
            <v>29.079290307938777</v>
          </cell>
        </row>
        <row r="88">
          <cell r="J88">
            <v>0.46604730762178354</v>
          </cell>
          <cell r="M88">
            <v>-3.2839999999999998</v>
          </cell>
          <cell r="AD88">
            <v>4.7485327443975134</v>
          </cell>
          <cell r="AE88">
            <v>4748.5327443975129</v>
          </cell>
          <cell r="AF88">
            <v>28.667140991596185</v>
          </cell>
          <cell r="AI88">
            <v>4697.3587265751203</v>
          </cell>
          <cell r="AJ88">
            <v>28.71506568957814</v>
          </cell>
        </row>
        <row r="89">
          <cell r="J89">
            <v>0.47368742741886194</v>
          </cell>
          <cell r="M89">
            <v>-3.1480000000000001</v>
          </cell>
          <cell r="AD89">
            <v>4.9299597515939562</v>
          </cell>
          <cell r="AE89">
            <v>4929.9597515939558</v>
          </cell>
          <cell r="AF89">
            <v>28.479710523532454</v>
          </cell>
          <cell r="AI89">
            <v>4847.9007630590531</v>
          </cell>
          <cell r="AJ89">
            <v>28.736781959806805</v>
          </cell>
        </row>
        <row r="90">
          <cell r="J90">
            <v>0.48132754721594034</v>
          </cell>
          <cell r="M90">
            <v>-3.3079999999999998</v>
          </cell>
          <cell r="AD90">
            <v>5.1700403611781462</v>
          </cell>
          <cell r="AE90">
            <v>5170.0403611781467</v>
          </cell>
          <cell r="AF90">
            <v>27.923818996563821</v>
          </cell>
          <cell r="AI90">
            <v>5058.8936703180889</v>
          </cell>
          <cell r="AJ90">
            <v>28.351568641043709</v>
          </cell>
        </row>
        <row r="91">
          <cell r="J91">
            <v>0.48896766701301875</v>
          </cell>
          <cell r="M91">
            <v>-3.1880000000000002</v>
          </cell>
          <cell r="AD91">
            <v>5.2863333056004187</v>
          </cell>
          <cell r="AE91">
            <v>5286.3333056004185</v>
          </cell>
          <cell r="AF91">
            <v>28.00627158905224</v>
          </cell>
          <cell r="AI91">
            <v>5271.581386200507</v>
          </cell>
          <cell r="AJ91">
            <v>27.861079048948721</v>
          </cell>
        </row>
        <row r="92">
          <cell r="J92">
            <v>0.49660778681009721</v>
          </cell>
          <cell r="M92">
            <v>-3.0920000000000001</v>
          </cell>
          <cell r="AD92">
            <v>5.6207906073752048</v>
          </cell>
          <cell r="AE92">
            <v>5620.7906073752047</v>
          </cell>
          <cell r="AF92">
            <v>27.14938940898714</v>
          </cell>
          <cell r="AI92">
            <v>5592.7269520046239</v>
          </cell>
          <cell r="AJ92">
            <v>27.046686265894543</v>
          </cell>
        </row>
        <row r="93">
          <cell r="J93">
            <v>0.50424790660717556</v>
          </cell>
          <cell r="M93">
            <v>-3.1960000000000002</v>
          </cell>
          <cell r="AD93">
            <v>5.6914688104844844</v>
          </cell>
          <cell r="AE93">
            <v>5691.4688104844845</v>
          </cell>
          <cell r="AF93">
            <v>27.417398984064349</v>
          </cell>
          <cell r="AI93">
            <v>5617.0040153393529</v>
          </cell>
          <cell r="AJ93">
            <v>27.589918712259689</v>
          </cell>
        </row>
        <row r="102">
          <cell r="J102">
            <v>8.2296060076123851E-3</v>
          </cell>
          <cell r="M102">
            <v>-4.5750000000000002</v>
          </cell>
          <cell r="AD102">
            <v>5.7811554601628224E-3</v>
          </cell>
          <cell r="AF102">
            <v>1426.4884481126517</v>
          </cell>
        </row>
        <row r="103">
          <cell r="J103">
            <v>1.645921201522477E-2</v>
          </cell>
          <cell r="M103">
            <v>-4.5</v>
          </cell>
          <cell r="AD103">
            <v>1.1365113099397233E-2</v>
          </cell>
          <cell r="AF103">
            <v>684.50162348139031</v>
          </cell>
        </row>
        <row r="104">
          <cell r="J104">
            <v>2.4688818022837157E-2</v>
          </cell>
          <cell r="M104">
            <v>-4.625</v>
          </cell>
          <cell r="AD104">
            <v>1.7971033067078784E-2</v>
          </cell>
          <cell r="AF104">
            <v>462.29135016172205</v>
          </cell>
        </row>
        <row r="105">
          <cell r="J105">
            <v>3.291842403044954E-2</v>
          </cell>
          <cell r="M105">
            <v>-4.4625000000000004</v>
          </cell>
          <cell r="AD105">
            <v>2.562191985772307E-2</v>
          </cell>
          <cell r="AF105">
            <v>348.23209915360428</v>
          </cell>
        </row>
        <row r="106">
          <cell r="J106">
            <v>4.1148030038061931E-2</v>
          </cell>
          <cell r="M106">
            <v>-4.45</v>
          </cell>
          <cell r="AD106">
            <v>3.0145008290936862E-2</v>
          </cell>
          <cell r="AF106">
            <v>277.39838018929817</v>
          </cell>
        </row>
        <row r="107">
          <cell r="J107">
            <v>4.9377636045674314E-2</v>
          </cell>
          <cell r="M107">
            <v>-4.5875000000000004</v>
          </cell>
          <cell r="AD107">
            <v>4.012330844474063E-2</v>
          </cell>
          <cell r="AF107">
            <v>230.03087062083873</v>
          </cell>
        </row>
        <row r="108">
          <cell r="J108">
            <v>5.7607242053286697E-2</v>
          </cell>
          <cell r="M108">
            <v>-4.5374999999999996</v>
          </cell>
          <cell r="AD108">
            <v>4.8368024386586141E-2</v>
          </cell>
          <cell r="AF108">
            <v>199.04464984605991</v>
          </cell>
        </row>
        <row r="109">
          <cell r="J109">
            <v>6.5836848060899081E-2</v>
          </cell>
          <cell r="M109">
            <v>-4.5</v>
          </cell>
          <cell r="AD109">
            <v>5.99861758415976E-2</v>
          </cell>
          <cell r="AF109">
            <v>174.19805665376819</v>
          </cell>
        </row>
        <row r="110">
          <cell r="J110">
            <v>7.4066454068511464E-2</v>
          </cell>
          <cell r="M110">
            <v>-4.5250000000000004</v>
          </cell>
          <cell r="AD110">
            <v>7.116089129591778E-2</v>
          </cell>
          <cell r="AF110">
            <v>154.17242020125849</v>
          </cell>
        </row>
        <row r="111">
          <cell r="J111">
            <v>8.2296060076123861E-2</v>
          </cell>
          <cell r="M111">
            <v>-4.3875000000000002</v>
          </cell>
          <cell r="AD111">
            <v>8.0939620131876597E-2</v>
          </cell>
          <cell r="AF111">
            <v>140.43529904737028</v>
          </cell>
        </row>
        <row r="112">
          <cell r="J112">
            <v>9.0525666083736245E-2</v>
          </cell>
          <cell r="M112">
            <v>-4.6124999999999998</v>
          </cell>
          <cell r="AD112">
            <v>9.773841584877499E-2</v>
          </cell>
          <cell r="AF112">
            <v>125.42119983536473</v>
          </cell>
        </row>
        <row r="113">
          <cell r="J113">
            <v>9.8755272091348628E-2</v>
          </cell>
          <cell r="M113">
            <v>-4.4000000000000004</v>
          </cell>
          <cell r="AD113">
            <v>0.10831172358514544</v>
          </cell>
          <cell r="AF113">
            <v>116.27939112788499</v>
          </cell>
        </row>
        <row r="114">
          <cell r="J114">
            <v>0.10698487809896101</v>
          </cell>
          <cell r="M114">
            <v>-4.5374999999999996</v>
          </cell>
          <cell r="AD114">
            <v>0.12561618578779124</v>
          </cell>
          <cell r="AF114">
            <v>109.56739012795583</v>
          </cell>
        </row>
        <row r="115">
          <cell r="J115">
            <v>0.11521448410657339</v>
          </cell>
          <cell r="M115">
            <v>-4.3624999999999998</v>
          </cell>
          <cell r="AD115">
            <v>0.14751175887421439</v>
          </cell>
          <cell r="AF115">
            <v>99.996343996962693</v>
          </cell>
        </row>
        <row r="116">
          <cell r="J116">
            <v>0.12344409011418578</v>
          </cell>
          <cell r="M116">
            <v>-4.5</v>
          </cell>
          <cell r="AD116">
            <v>0.16986381621312488</v>
          </cell>
          <cell r="AF116">
            <v>92.731551341724483</v>
          </cell>
        </row>
        <row r="117">
          <cell r="J117">
            <v>0.13167369612179816</v>
          </cell>
          <cell r="M117">
            <v>-4.4874999999999998</v>
          </cell>
          <cell r="AD117">
            <v>0.19265240678207013</v>
          </cell>
          <cell r="AF117">
            <v>87.510142671750458</v>
          </cell>
        </row>
        <row r="118">
          <cell r="J118">
            <v>0.13990330212941054</v>
          </cell>
          <cell r="M118">
            <v>-4.4749999999999996</v>
          </cell>
          <cell r="AD118">
            <v>0.22127429468557935</v>
          </cell>
          <cell r="AF118">
            <v>81.569735507813846</v>
          </cell>
        </row>
        <row r="119">
          <cell r="J119">
            <v>0.14813290813702293</v>
          </cell>
          <cell r="M119">
            <v>-4.4375</v>
          </cell>
          <cell r="AD119">
            <v>0.24823683560716372</v>
          </cell>
          <cell r="AF119">
            <v>78.126611154621074</v>
          </cell>
        </row>
        <row r="120">
          <cell r="J120">
            <v>0.15636251414463531</v>
          </cell>
          <cell r="M120">
            <v>-4.4749999999999996</v>
          </cell>
          <cell r="AD120">
            <v>0.27283345601943537</v>
          </cell>
          <cell r="AF120">
            <v>73.791419899625538</v>
          </cell>
        </row>
        <row r="121">
          <cell r="J121">
            <v>0.16459212015224772</v>
          </cell>
          <cell r="M121">
            <v>-4.2374999999999998</v>
          </cell>
          <cell r="AD121">
            <v>0.30576188255425368</v>
          </cell>
          <cell r="AF121">
            <v>69.678040398656847</v>
          </cell>
        </row>
        <row r="122">
          <cell r="J122">
            <v>0.17282172615986011</v>
          </cell>
          <cell r="M122">
            <v>-4.5374999999999996</v>
          </cell>
          <cell r="AD122">
            <v>0.34052992331353787</v>
          </cell>
          <cell r="AF122">
            <v>65.733734513030853</v>
          </cell>
        </row>
        <row r="123">
          <cell r="J123">
            <v>0.18105133216747249</v>
          </cell>
          <cell r="M123">
            <v>-4.2874999999999996</v>
          </cell>
          <cell r="AD123">
            <v>0.37626942280154685</v>
          </cell>
          <cell r="AF123">
            <v>63.405492943706264</v>
          </cell>
        </row>
        <row r="124">
          <cell r="J124">
            <v>0.18928093817508487</v>
          </cell>
          <cell r="M124">
            <v>-4.45</v>
          </cell>
          <cell r="AD124">
            <v>0.42679112141553138</v>
          </cell>
          <cell r="AF124">
            <v>60.491474702249903</v>
          </cell>
        </row>
        <row r="125">
          <cell r="J125">
            <v>0.19751054418269726</v>
          </cell>
          <cell r="M125">
            <v>-4.4124999999999996</v>
          </cell>
          <cell r="AD125">
            <v>0.45521832459014205</v>
          </cell>
          <cell r="AF125">
            <v>59.057573513901851</v>
          </cell>
        </row>
        <row r="126">
          <cell r="J126">
            <v>0.20574015019030964</v>
          </cell>
          <cell r="M126">
            <v>-4.1875</v>
          </cell>
          <cell r="AD126">
            <v>0.50829516692997345</v>
          </cell>
          <cell r="AF126">
            <v>56.131349800464946</v>
          </cell>
        </row>
        <row r="127">
          <cell r="J127">
            <v>0.21396975619792202</v>
          </cell>
          <cell r="M127">
            <v>-4.25</v>
          </cell>
          <cell r="AD127">
            <v>0.54958428979107588</v>
          </cell>
          <cell r="AF127">
            <v>54.571728380283304</v>
          </cell>
        </row>
        <row r="128">
          <cell r="J128">
            <v>0.22219936220553441</v>
          </cell>
          <cell r="M128">
            <v>-4.5</v>
          </cell>
          <cell r="AD128">
            <v>0.60147426468963783</v>
          </cell>
          <cell r="AF128">
            <v>51.687179962942366</v>
          </cell>
        </row>
        <row r="129">
          <cell r="J129">
            <v>0.23042896821314679</v>
          </cell>
          <cell r="M129">
            <v>-4.1875</v>
          </cell>
          <cell r="AD129">
            <v>0.64842938607777889</v>
          </cell>
          <cell r="AF129">
            <v>50.357542395271537</v>
          </cell>
        </row>
        <row r="130">
          <cell r="J130">
            <v>0.23865857422075917</v>
          </cell>
          <cell r="M130">
            <v>-4.1875</v>
          </cell>
          <cell r="AD130">
            <v>0.70818085222258997</v>
          </cell>
          <cell r="AF130">
            <v>49.28455471029045</v>
          </cell>
        </row>
        <row r="131">
          <cell r="J131">
            <v>0.24688818022837156</v>
          </cell>
          <cell r="M131">
            <v>-4.4749999999999996</v>
          </cell>
          <cell r="AD131">
            <v>0.77698592824048673</v>
          </cell>
          <cell r="AF131">
            <v>46.760289968989873</v>
          </cell>
        </row>
        <row r="132">
          <cell r="J132">
            <v>0.25511778623598397</v>
          </cell>
          <cell r="M132">
            <v>-4.1749999999999998</v>
          </cell>
          <cell r="AD132">
            <v>0.83807371778456208</v>
          </cell>
          <cell r="AF132">
            <v>45.761924659813843</v>
          </cell>
        </row>
        <row r="133">
          <cell r="J133">
            <v>0.26334739224359632</v>
          </cell>
          <cell r="M133">
            <v>-4.1500000000000004</v>
          </cell>
          <cell r="AD133">
            <v>0.90005235466326861</v>
          </cell>
          <cell r="AF133">
            <v>45.192226816303076</v>
          </cell>
        </row>
        <row r="134">
          <cell r="J134">
            <v>0.27157699825120873</v>
          </cell>
          <cell r="M134">
            <v>-4.2625000000000002</v>
          </cell>
          <cell r="AD134">
            <v>0.9761551214378057</v>
          </cell>
          <cell r="AF134">
            <v>43.458216375931087</v>
          </cell>
        </row>
        <row r="135">
          <cell r="J135">
            <v>0.27980660425882109</v>
          </cell>
          <cell r="M135">
            <v>-4.2</v>
          </cell>
          <cell r="AD135">
            <v>1.0340856333475972</v>
          </cell>
          <cell r="AF135">
            <v>43.093375225201974</v>
          </cell>
        </row>
        <row r="136">
          <cell r="J136">
            <v>0.2880362102664335</v>
          </cell>
          <cell r="M136">
            <v>-4.1124999999999998</v>
          </cell>
          <cell r="AD136">
            <v>1.1791841822106863</v>
          </cell>
          <cell r="AF136">
            <v>40.58277259022676</v>
          </cell>
        </row>
        <row r="137">
          <cell r="J137">
            <v>0.29626581627404586</v>
          </cell>
          <cell r="M137">
            <v>-4.1875</v>
          </cell>
          <cell r="AD137">
            <v>1.2333623356604868</v>
          </cell>
          <cell r="AF137">
            <v>40.545671295384622</v>
          </cell>
        </row>
        <row r="138">
          <cell r="J138">
            <v>0.30449542228165827</v>
          </cell>
          <cell r="M138">
            <v>-4.1124999999999998</v>
          </cell>
          <cell r="AD138">
            <v>1.3297898735444973</v>
          </cell>
          <cell r="AF138">
            <v>39.784123926134626</v>
          </cell>
        </row>
        <row r="139">
          <cell r="J139">
            <v>0.31272502828927062</v>
          </cell>
          <cell r="M139">
            <v>-4.0999999999999996</v>
          </cell>
          <cell r="AD139">
            <v>1.4175196524200009</v>
          </cell>
          <cell r="AF139">
            <v>39.467280525403247</v>
          </cell>
        </row>
        <row r="140">
          <cell r="J140">
            <v>0.32095463429688303</v>
          </cell>
          <cell r="M140">
            <v>-3.9375</v>
          </cell>
          <cell r="AD140">
            <v>1.595743669616728</v>
          </cell>
          <cell r="AF140">
            <v>37.351631073599911</v>
          </cell>
        </row>
        <row r="141">
          <cell r="J141">
            <v>0.32918424030449545</v>
          </cell>
          <cell r="M141">
            <v>-4.0750000000000002</v>
          </cell>
          <cell r="AD141">
            <v>1.7075323295983886</v>
          </cell>
          <cell r="AF141">
            <v>36.980094657610557</v>
          </cell>
        </row>
        <row r="142">
          <cell r="J142">
            <v>0.3374138463121078</v>
          </cell>
          <cell r="M142">
            <v>-3.9125000000000001</v>
          </cell>
          <cell r="AD142">
            <v>1.8485029887635489</v>
          </cell>
          <cell r="AF142">
            <v>36.286024739079409</v>
          </cell>
        </row>
        <row r="143">
          <cell r="J143">
            <v>0.34564345231972021</v>
          </cell>
          <cell r="M143">
            <v>-3.9125000000000001</v>
          </cell>
          <cell r="AD143">
            <v>1.9818494111743956</v>
          </cell>
          <cell r="AF143">
            <v>35.986199394481879</v>
          </cell>
        </row>
        <row r="144">
          <cell r="J144">
            <v>0.35387305832733257</v>
          </cell>
          <cell r="M144">
            <v>-3.8374999999999999</v>
          </cell>
          <cell r="AD144">
            <v>2.1380227024928744</v>
          </cell>
          <cell r="AF144">
            <v>35.058111208062002</v>
          </cell>
        </row>
        <row r="145">
          <cell r="J145">
            <v>0.36210266433494498</v>
          </cell>
          <cell r="M145">
            <v>-3.8</v>
          </cell>
          <cell r="AD145">
            <v>2.3166198274693213</v>
          </cell>
          <cell r="AF145">
            <v>34.305951058042183</v>
          </cell>
        </row>
        <row r="146">
          <cell r="J146">
            <v>0.37033227034255733</v>
          </cell>
          <cell r="M146">
            <v>-3.8125</v>
          </cell>
          <cell r="AD146">
            <v>2.4564242303948887</v>
          </cell>
          <cell r="AF146">
            <v>33.694562598943577</v>
          </cell>
        </row>
        <row r="147">
          <cell r="J147">
            <v>0.37856187635016975</v>
          </cell>
          <cell r="M147">
            <v>-3.7875000000000001</v>
          </cell>
          <cell r="AD147">
            <v>2.6350109670505906</v>
          </cell>
          <cell r="AF147">
            <v>33.027503614573234</v>
          </cell>
        </row>
        <row r="148">
          <cell r="J148">
            <v>0.3867914823577821</v>
          </cell>
          <cell r="M148">
            <v>-3.6375000000000002</v>
          </cell>
          <cell r="AD148">
            <v>2.8401362271803161</v>
          </cell>
          <cell r="AF148">
            <v>32.265674522618198</v>
          </cell>
        </row>
        <row r="149">
          <cell r="J149">
            <v>0.39502108836539451</v>
          </cell>
          <cell r="M149">
            <v>-3.6625000000000001</v>
          </cell>
          <cell r="AD149">
            <v>2.9576543121748338</v>
          </cell>
          <cell r="AF149">
            <v>32.35348290713992</v>
          </cell>
        </row>
        <row r="150">
          <cell r="J150">
            <v>0.40325069437300687</v>
          </cell>
          <cell r="M150">
            <v>-3.6749999999999998</v>
          </cell>
          <cell r="AD150">
            <v>3.1354444950329121</v>
          </cell>
          <cell r="AF150">
            <v>31.576905680967929</v>
          </cell>
        </row>
        <row r="151">
          <cell r="J151">
            <v>0.41148030038061928</v>
          </cell>
          <cell r="M151">
            <v>-3.6</v>
          </cell>
          <cell r="AD151">
            <v>3.3214803932900407</v>
          </cell>
          <cell r="AF151">
            <v>30.860764716048582</v>
          </cell>
        </row>
        <row r="152">
          <cell r="J152">
            <v>0.41970990638823169</v>
          </cell>
          <cell r="M152">
            <v>-3.5375000000000001</v>
          </cell>
          <cell r="AD152">
            <v>3.4673330474248081</v>
          </cell>
          <cell r="AF152">
            <v>30.687288330187947</v>
          </cell>
        </row>
        <row r="153">
          <cell r="J153">
            <v>0.42793951239584405</v>
          </cell>
          <cell r="M153">
            <v>-3.5874999999999999</v>
          </cell>
          <cell r="AD153">
            <v>3.6413913001443174</v>
          </cell>
          <cell r="AF153">
            <v>30.376324113369325</v>
          </cell>
        </row>
        <row r="154">
          <cell r="J154">
            <v>0.43616911840345646</v>
          </cell>
          <cell r="M154">
            <v>-3.6375000000000002</v>
          </cell>
          <cell r="AD154">
            <v>3.8176691714988458</v>
          </cell>
          <cell r="AF154">
            <v>29.955491809012415</v>
          </cell>
        </row>
        <row r="155">
          <cell r="J155">
            <v>0.44439872441106881</v>
          </cell>
          <cell r="M155">
            <v>-3.5625</v>
          </cell>
          <cell r="AD155">
            <v>3.9825025166244465</v>
          </cell>
          <cell r="AF155">
            <v>29.511592032063721</v>
          </cell>
        </row>
        <row r="156">
          <cell r="J156">
            <v>0.45262833041868122</v>
          </cell>
          <cell r="M156">
            <v>-3.5625</v>
          </cell>
          <cell r="AD156">
            <v>4.0879778216100462</v>
          </cell>
          <cell r="AF156">
            <v>29.530582809197284</v>
          </cell>
        </row>
        <row r="157">
          <cell r="J157">
            <v>0.46085793642629358</v>
          </cell>
          <cell r="M157">
            <v>-3.3875000000000002</v>
          </cell>
          <cell r="AD157">
            <v>4.1734955623472061</v>
          </cell>
          <cell r="AF157">
            <v>29.698115757971106</v>
          </cell>
        </row>
        <row r="158">
          <cell r="J158">
            <v>0.46908754243390599</v>
          </cell>
          <cell r="M158">
            <v>-3.6</v>
          </cell>
          <cell r="AD158">
            <v>4.415044107571183</v>
          </cell>
          <cell r="AF158">
            <v>29.037070032744502</v>
          </cell>
        </row>
        <row r="159">
          <cell r="J159">
            <v>0.47731714844151835</v>
          </cell>
          <cell r="M159">
            <v>-3.4</v>
          </cell>
          <cell r="AD159">
            <v>4.5871894170822873</v>
          </cell>
          <cell r="AF159">
            <v>28.693770462644533</v>
          </cell>
        </row>
        <row r="160">
          <cell r="J160">
            <v>0.48554675444913076</v>
          </cell>
          <cell r="M160">
            <v>-3.3875000000000002</v>
          </cell>
          <cell r="AD160">
            <v>4.656590788416235</v>
          </cell>
          <cell r="AF160">
            <v>28.899381711517979</v>
          </cell>
        </row>
        <row r="161">
          <cell r="J161">
            <v>0.49377636045674311</v>
          </cell>
          <cell r="M161">
            <v>-3.3125</v>
          </cell>
          <cell r="AD161">
            <v>4.9102994658944024</v>
          </cell>
          <cell r="AF161">
            <v>28.064742304828481</v>
          </cell>
        </row>
        <row r="162">
          <cell r="J162">
            <v>0.50200596646435547</v>
          </cell>
          <cell r="M162">
            <v>-3.4249999999999998</v>
          </cell>
          <cell r="AD162">
            <v>5.1050423702335399</v>
          </cell>
          <cell r="AF162">
            <v>27.696894038398742</v>
          </cell>
        </row>
        <row r="171">
          <cell r="J171">
            <v>7.8973346495557744E-3</v>
          </cell>
          <cell r="M171">
            <v>-4.55</v>
          </cell>
          <cell r="AD171">
            <v>8.5703363515436861E-3</v>
          </cell>
          <cell r="AF171">
            <v>1526.3934742542208</v>
          </cell>
        </row>
        <row r="172">
          <cell r="J172">
            <v>1.5794669299111549E-2</v>
          </cell>
          <cell r="M172">
            <v>-4.4749999999999996</v>
          </cell>
          <cell r="AD172">
            <v>1.4990439410938392E-2</v>
          </cell>
          <cell r="AF172">
            <v>761.36615697089212</v>
          </cell>
        </row>
        <row r="173">
          <cell r="J173">
            <v>2.3692003948667325E-2</v>
          </cell>
          <cell r="M173">
            <v>-4.6500000000000004</v>
          </cell>
          <cell r="AD173">
            <v>1.9352236303108263E-2</v>
          </cell>
          <cell r="AF173">
            <v>504.53632367117444</v>
          </cell>
        </row>
        <row r="174">
          <cell r="J174">
            <v>3.1589338598223098E-2</v>
          </cell>
          <cell r="M174">
            <v>-4.5750000000000002</v>
          </cell>
          <cell r="AD174">
            <v>2.5430257953391964E-2</v>
          </cell>
          <cell r="AF174">
            <v>379.76728104939684</v>
          </cell>
        </row>
        <row r="175">
          <cell r="J175">
            <v>3.9486673247778874E-2</v>
          </cell>
          <cell r="M175">
            <v>-4.2249999999999996</v>
          </cell>
          <cell r="AD175">
            <v>3.3117828594948773E-2</v>
          </cell>
          <cell r="AF175">
            <v>302.86189386551945</v>
          </cell>
        </row>
        <row r="176">
          <cell r="J176">
            <v>4.738400789733465E-2</v>
          </cell>
          <cell r="M176">
            <v>-4.5750000000000002</v>
          </cell>
          <cell r="AD176">
            <v>3.8327206870843088E-2</v>
          </cell>
          <cell r="AF176">
            <v>253.77160022832064</v>
          </cell>
        </row>
        <row r="177">
          <cell r="J177">
            <v>5.5281342546890426E-2</v>
          </cell>
          <cell r="M177">
            <v>-4.5999999999999996</v>
          </cell>
          <cell r="AD177">
            <v>4.7305736576563888E-2</v>
          </cell>
          <cell r="AF177">
            <v>218.39215439381877</v>
          </cell>
        </row>
        <row r="178">
          <cell r="J178">
            <v>6.3178677196446195E-2</v>
          </cell>
          <cell r="M178">
            <v>-4.5</v>
          </cell>
          <cell r="AD178">
            <v>5.3684787170989449E-2</v>
          </cell>
          <cell r="AF178">
            <v>187.16631072008533</v>
          </cell>
        </row>
        <row r="179">
          <cell r="J179">
            <v>7.1076011846001971E-2</v>
          </cell>
          <cell r="M179">
            <v>-4.4249999999999998</v>
          </cell>
          <cell r="AD179">
            <v>6.1941436054551081E-2</v>
          </cell>
          <cell r="AF179">
            <v>167.78996885370174</v>
          </cell>
        </row>
        <row r="180">
          <cell r="J180">
            <v>7.8973346495557747E-2</v>
          </cell>
          <cell r="M180">
            <v>-4.5250000000000004</v>
          </cell>
          <cell r="AD180">
            <v>7.1990208214031834E-2</v>
          </cell>
          <cell r="AF180">
            <v>150.36052795755296</v>
          </cell>
        </row>
        <row r="181">
          <cell r="J181">
            <v>8.6870681145113524E-2</v>
          </cell>
          <cell r="M181">
            <v>-4.55</v>
          </cell>
          <cell r="AD181">
            <v>8.8069218935325211E-2</v>
          </cell>
          <cell r="AF181">
            <v>139.12379309892074</v>
          </cell>
        </row>
        <row r="182">
          <cell r="J182">
            <v>9.47680157946693E-2</v>
          </cell>
          <cell r="M182">
            <v>-4.4000000000000004</v>
          </cell>
          <cell r="AD182">
            <v>0.10049166181146531</v>
          </cell>
          <cell r="AF182">
            <v>127.06167387441093</v>
          </cell>
        </row>
        <row r="183">
          <cell r="J183">
            <v>0.10266535044422508</v>
          </cell>
          <cell r="M183">
            <v>-4.8</v>
          </cell>
          <cell r="AD183">
            <v>0.11547600923245135</v>
          </cell>
          <cell r="AF183">
            <v>117.83786494630927</v>
          </cell>
        </row>
        <row r="184">
          <cell r="J184">
            <v>0.11056268509378085</v>
          </cell>
          <cell r="M184">
            <v>-4.0750000000000002</v>
          </cell>
          <cell r="AD184">
            <v>0.13504352150348975</v>
          </cell>
          <cell r="AF184">
            <v>110.27131124028537</v>
          </cell>
        </row>
        <row r="185">
          <cell r="J185">
            <v>0.11846001974333663</v>
          </cell>
          <cell r="M185">
            <v>-4.5999999999999996</v>
          </cell>
          <cell r="AD185">
            <v>0.16095145657571411</v>
          </cell>
          <cell r="AF185">
            <v>102.37544207817368</v>
          </cell>
        </row>
        <row r="186">
          <cell r="J186">
            <v>0.12635735439289239</v>
          </cell>
          <cell r="M186">
            <v>-4.5250000000000004</v>
          </cell>
          <cell r="AD186">
            <v>0.18244162015454271</v>
          </cell>
          <cell r="AF186">
            <v>96.789222682663905</v>
          </cell>
        </row>
        <row r="187">
          <cell r="J187">
            <v>0.13425468904244817</v>
          </cell>
          <cell r="M187">
            <v>-4.5250000000000004</v>
          </cell>
          <cell r="AD187">
            <v>0.19866528625927377</v>
          </cell>
          <cell r="AF187">
            <v>90.76946012484548</v>
          </cell>
        </row>
        <row r="188">
          <cell r="J188">
            <v>0.14215202369200394</v>
          </cell>
          <cell r="M188">
            <v>-4.05</v>
          </cell>
          <cell r="AD188">
            <v>0.22498763158221793</v>
          </cell>
          <cell r="AF188">
            <v>86.586048139416363</v>
          </cell>
        </row>
        <row r="189">
          <cell r="J189">
            <v>0.15004935834155972</v>
          </cell>
          <cell r="M189">
            <v>-4.45</v>
          </cell>
          <cell r="AD189">
            <v>0.26333951693494206</v>
          </cell>
          <cell r="AF189">
            <v>81.146413269120828</v>
          </cell>
        </row>
        <row r="190">
          <cell r="J190">
            <v>0.15794669299111549</v>
          </cell>
          <cell r="M190">
            <v>-4.55</v>
          </cell>
          <cell r="AD190">
            <v>0.2863197163963937</v>
          </cell>
          <cell r="AF190">
            <v>77.617705341839226</v>
          </cell>
        </row>
        <row r="191">
          <cell r="J191">
            <v>0.16584402764067127</v>
          </cell>
          <cell r="M191">
            <v>-4.2</v>
          </cell>
          <cell r="AD191">
            <v>0.31340004634173974</v>
          </cell>
          <cell r="AF191">
            <v>73.971941897594618</v>
          </cell>
        </row>
        <row r="192">
          <cell r="J192">
            <v>0.17374136229022705</v>
          </cell>
          <cell r="M192">
            <v>-4.5250000000000004</v>
          </cell>
          <cell r="AD192">
            <v>0.34513658478380793</v>
          </cell>
          <cell r="AF192">
            <v>70.699879129118244</v>
          </cell>
        </row>
        <row r="193">
          <cell r="J193">
            <v>0.18163869693978282</v>
          </cell>
          <cell r="M193">
            <v>-4.4749999999999996</v>
          </cell>
          <cell r="AD193">
            <v>0.38319247410488216</v>
          </cell>
          <cell r="AF193">
            <v>67.901250115228095</v>
          </cell>
        </row>
        <row r="194">
          <cell r="J194">
            <v>0.1895360315893386</v>
          </cell>
          <cell r="M194">
            <v>-4.125</v>
          </cell>
          <cell r="AD194">
            <v>0.43109187201826477</v>
          </cell>
          <cell r="AF194">
            <v>64.416009288244638</v>
          </cell>
        </row>
        <row r="195">
          <cell r="J195">
            <v>0.19743336623889438</v>
          </cell>
          <cell r="M195">
            <v>-4.4000000000000004</v>
          </cell>
          <cell r="AD195">
            <v>0.46865165962596639</v>
          </cell>
          <cell r="AF195">
            <v>61.688802934196453</v>
          </cell>
        </row>
        <row r="196">
          <cell r="J196">
            <v>0.20533070088845015</v>
          </cell>
          <cell r="M196">
            <v>-4.45</v>
          </cell>
          <cell r="AD196">
            <v>0.51867497677271968</v>
          </cell>
          <cell r="AF196">
            <v>59.361833527291253</v>
          </cell>
        </row>
        <row r="197">
          <cell r="J197">
            <v>0.21322803553800593</v>
          </cell>
          <cell r="M197">
            <v>-4.1500000000000004</v>
          </cell>
          <cell r="AD197">
            <v>0.55297994090763347</v>
          </cell>
          <cell r="AF197">
            <v>57.034602549976533</v>
          </cell>
        </row>
        <row r="198">
          <cell r="J198">
            <v>0.2211253701875617</v>
          </cell>
          <cell r="M198">
            <v>-4.375</v>
          </cell>
          <cell r="AD198">
            <v>0.60925356126913999</v>
          </cell>
          <cell r="AF198">
            <v>55.661886337269998</v>
          </cell>
        </row>
        <row r="199">
          <cell r="J199">
            <v>0.22902270483711748</v>
          </cell>
          <cell r="M199">
            <v>-4.3</v>
          </cell>
          <cell r="AD199">
            <v>0.65259901613821358</v>
          </cell>
          <cell r="AF199">
            <v>53.497996941913591</v>
          </cell>
        </row>
        <row r="200">
          <cell r="J200">
            <v>0.23692003948667326</v>
          </cell>
          <cell r="M200">
            <v>-4.125</v>
          </cell>
          <cell r="AD200">
            <v>0.71383437055718468</v>
          </cell>
          <cell r="AF200">
            <v>52.016922644191588</v>
          </cell>
        </row>
        <row r="201">
          <cell r="J201">
            <v>0.24481737413622903</v>
          </cell>
          <cell r="M201">
            <v>-4.25</v>
          </cell>
          <cell r="AD201">
            <v>0.76292558415991552</v>
          </cell>
          <cell r="AF201">
            <v>50.338957397604759</v>
          </cell>
        </row>
        <row r="202">
          <cell r="J202">
            <v>0.25271470878578478</v>
          </cell>
          <cell r="M202">
            <v>-4.4000000000000004</v>
          </cell>
          <cell r="AD202">
            <v>0.82164165837150971</v>
          </cell>
          <cell r="AF202">
            <v>49.137246691349198</v>
          </cell>
        </row>
        <row r="203">
          <cell r="J203">
            <v>0.26061204343534056</v>
          </cell>
          <cell r="M203">
            <v>-4.1749999999999998</v>
          </cell>
          <cell r="AD203">
            <v>0.88694315685695124</v>
          </cell>
          <cell r="AF203">
            <v>47.378460061128216</v>
          </cell>
        </row>
        <row r="204">
          <cell r="J204">
            <v>0.26850937808489633</v>
          </cell>
          <cell r="M204">
            <v>-4.0999999999999996</v>
          </cell>
          <cell r="AD204">
            <v>0.97692520228434043</v>
          </cell>
          <cell r="AF204">
            <v>46.197456302621603</v>
          </cell>
        </row>
        <row r="205">
          <cell r="J205">
            <v>0.27640671273445211</v>
          </cell>
          <cell r="M205">
            <v>-4.3</v>
          </cell>
          <cell r="AD205">
            <v>1.033512811950791</v>
          </cell>
          <cell r="AF205">
            <v>45.403880461153797</v>
          </cell>
        </row>
        <row r="206">
          <cell r="J206">
            <v>0.28430404738400789</v>
          </cell>
          <cell r="M206">
            <v>-3.9750000000000001</v>
          </cell>
          <cell r="AD206">
            <v>1.1162445838510997</v>
          </cell>
          <cell r="AF206">
            <v>43.719046892335903</v>
          </cell>
        </row>
        <row r="207">
          <cell r="J207">
            <v>0.29220138203356366</v>
          </cell>
          <cell r="M207">
            <v>-4.0999999999999996</v>
          </cell>
          <cell r="AD207">
            <v>1.1945888144338559</v>
          </cell>
          <cell r="AF207">
            <v>43.315807777488509</v>
          </cell>
        </row>
        <row r="208">
          <cell r="J208">
            <v>0.30009871668311944</v>
          </cell>
          <cell r="M208">
            <v>-4</v>
          </cell>
          <cell r="AD208">
            <v>1.3061586957872393</v>
          </cell>
          <cell r="AF208">
            <v>42.082186227237294</v>
          </cell>
        </row>
        <row r="209">
          <cell r="J209">
            <v>0.30799605133267521</v>
          </cell>
          <cell r="M209">
            <v>-4.0999999999999996</v>
          </cell>
          <cell r="AD209">
            <v>1.392677069858103</v>
          </cell>
          <cell r="AF209">
            <v>41.71026675935903</v>
          </cell>
        </row>
        <row r="210">
          <cell r="J210">
            <v>0.31589338598223099</v>
          </cell>
          <cell r="M210">
            <v>-4.0999999999999996</v>
          </cell>
          <cell r="AD210">
            <v>1.5282625094350148</v>
          </cell>
          <cell r="AF210">
            <v>39.736321909906067</v>
          </cell>
        </row>
        <row r="211">
          <cell r="J211">
            <v>0.32379072063178677</v>
          </cell>
          <cell r="M211">
            <v>-3.9249999999999998</v>
          </cell>
          <cell r="AD211">
            <v>1.6484142338875263</v>
          </cell>
          <cell r="AF211">
            <v>39.122186816102015</v>
          </cell>
        </row>
        <row r="212">
          <cell r="J212">
            <v>0.33168805528134254</v>
          </cell>
          <cell r="M212">
            <v>-3.8</v>
          </cell>
          <cell r="AD212">
            <v>1.7867020810105918</v>
          </cell>
          <cell r="AF212">
            <v>38.013167524827161</v>
          </cell>
        </row>
        <row r="213">
          <cell r="J213">
            <v>0.33958538993089832</v>
          </cell>
          <cell r="M213">
            <v>-4.3250000000000002</v>
          </cell>
          <cell r="AD213">
            <v>1.8698284809839196</v>
          </cell>
          <cell r="AF213">
            <v>37.883648342599869</v>
          </cell>
        </row>
        <row r="214">
          <cell r="J214">
            <v>0.34748272458045409</v>
          </cell>
          <cell r="M214">
            <v>-3.7</v>
          </cell>
          <cell r="AD214">
            <v>1.9817735931082496</v>
          </cell>
          <cell r="AF214">
            <v>37.815641254399999</v>
          </cell>
        </row>
        <row r="215">
          <cell r="J215">
            <v>0.35538005923000987</v>
          </cell>
          <cell r="M215">
            <v>-3.8250000000000002</v>
          </cell>
          <cell r="AD215">
            <v>2.128154840930931</v>
          </cell>
          <cell r="AF215">
            <v>36.710492574433218</v>
          </cell>
        </row>
        <row r="216">
          <cell r="J216">
            <v>0.36327739387956565</v>
          </cell>
          <cell r="M216">
            <v>-3.8</v>
          </cell>
          <cell r="AD216">
            <v>2.3533270536738513</v>
          </cell>
          <cell r="AF216">
            <v>35.181534234635592</v>
          </cell>
        </row>
        <row r="217">
          <cell r="J217">
            <v>0.37117472852912142</v>
          </cell>
          <cell r="M217">
            <v>-3.625</v>
          </cell>
          <cell r="AD217">
            <v>2.4008890871839141</v>
          </cell>
          <cell r="AF217">
            <v>35.555832334142018</v>
          </cell>
        </row>
        <row r="218">
          <cell r="J218">
            <v>0.3790720631786772</v>
          </cell>
          <cell r="M218">
            <v>-3.7</v>
          </cell>
          <cell r="AD218">
            <v>2.5488101292777507</v>
          </cell>
          <cell r="AF218">
            <v>34.799501164709078</v>
          </cell>
        </row>
        <row r="219">
          <cell r="J219">
            <v>0.38696939782823297</v>
          </cell>
          <cell r="M219">
            <v>-3.625</v>
          </cell>
          <cell r="AD219">
            <v>2.6716991052604318</v>
          </cell>
          <cell r="AF219">
            <v>34.918325415453275</v>
          </cell>
        </row>
        <row r="220">
          <cell r="J220">
            <v>0.39486673247778875</v>
          </cell>
          <cell r="M220">
            <v>-3.875</v>
          </cell>
          <cell r="AD220">
            <v>2.8059843086205327</v>
          </cell>
          <cell r="AF220">
            <v>33.860170394215039</v>
          </cell>
        </row>
        <row r="221">
          <cell r="J221">
            <v>0.40276406712734453</v>
          </cell>
          <cell r="M221">
            <v>-3.625</v>
          </cell>
          <cell r="AD221">
            <v>2.9230869071890599</v>
          </cell>
          <cell r="AF221">
            <v>33.813059142782905</v>
          </cell>
        </row>
        <row r="222">
          <cell r="J222">
            <v>0.4106614017769003</v>
          </cell>
          <cell r="M222">
            <v>-3.625</v>
          </cell>
          <cell r="AD222">
            <v>3.0837305859239326</v>
          </cell>
          <cell r="AF222">
            <v>33.077367500838413</v>
          </cell>
        </row>
        <row r="223">
          <cell r="J223">
            <v>0.41855873642645608</v>
          </cell>
          <cell r="M223">
            <v>-3.55</v>
          </cell>
          <cell r="AD223">
            <v>3.2090168821988456</v>
          </cell>
          <cell r="AF223">
            <v>32.539038326794213</v>
          </cell>
        </row>
        <row r="224">
          <cell r="J224">
            <v>0.42645607107601186</v>
          </cell>
          <cell r="M224">
            <v>-3.625</v>
          </cell>
          <cell r="AD224">
            <v>3.2552317106229127</v>
          </cell>
          <cell r="AF224">
            <v>33.119741653980995</v>
          </cell>
        </row>
        <row r="225">
          <cell r="J225">
            <v>0.43435340572556763</v>
          </cell>
          <cell r="M225">
            <v>-3.25</v>
          </cell>
          <cell r="AD225">
            <v>3.4124571797548944</v>
          </cell>
          <cell r="AF225">
            <v>32.81527726970144</v>
          </cell>
        </row>
        <row r="226">
          <cell r="J226">
            <v>0.44225074037512341</v>
          </cell>
          <cell r="M226">
            <v>-3.9</v>
          </cell>
          <cell r="AD226">
            <v>3.5102607051149168</v>
          </cell>
          <cell r="AF226">
            <v>32.528235505439916</v>
          </cell>
        </row>
        <row r="227">
          <cell r="J227">
            <v>0.45014807502467918</v>
          </cell>
          <cell r="M227">
            <v>-3.25</v>
          </cell>
          <cell r="AD227">
            <v>3.6702726677411195</v>
          </cell>
          <cell r="AF227">
            <v>31.864712047257424</v>
          </cell>
        </row>
        <row r="228">
          <cell r="J228">
            <v>0.45804540967423496</v>
          </cell>
          <cell r="M228">
            <v>-3.5249999999999999</v>
          </cell>
          <cell r="AD228">
            <v>3.7928508507953205</v>
          </cell>
          <cell r="AF228">
            <v>31.747213779504953</v>
          </cell>
        </row>
        <row r="229">
          <cell r="J229">
            <v>0.46594274432379074</v>
          </cell>
          <cell r="M229">
            <v>-3.65</v>
          </cell>
          <cell r="AD229">
            <v>3.9462965066566418</v>
          </cell>
          <cell r="AF229">
            <v>31.248053684545066</v>
          </cell>
        </row>
        <row r="230">
          <cell r="J230">
            <v>0.47384007897334651</v>
          </cell>
          <cell r="M230">
            <v>-3.5</v>
          </cell>
          <cell r="AD230">
            <v>4.0803325785828131</v>
          </cell>
          <cell r="AF230">
            <v>30.669696108437886</v>
          </cell>
        </row>
        <row r="231">
          <cell r="J231">
            <v>0.48173741362290229</v>
          </cell>
          <cell r="M231">
            <v>-3.2250000000000001</v>
          </cell>
          <cell r="AD231">
            <v>4.0813332436885563</v>
          </cell>
          <cell r="AF231">
            <v>31.281802621593659</v>
          </cell>
        </row>
        <row r="232">
          <cell r="J232">
            <v>0.48963474827245806</v>
          </cell>
          <cell r="M232">
            <v>-3.5</v>
          </cell>
          <cell r="AD232">
            <v>4.1703193101209557</v>
          </cell>
          <cell r="AF232">
            <v>31.482620377838689</v>
          </cell>
        </row>
        <row r="233">
          <cell r="J233">
            <v>0.49753208292201384</v>
          </cell>
          <cell r="M233">
            <v>-3.55</v>
          </cell>
          <cell r="AD233">
            <v>4.4288130679715545</v>
          </cell>
          <cell r="AF233">
            <v>30.117912409918681</v>
          </cell>
        </row>
        <row r="234">
          <cell r="J234">
            <v>0.50542941757156956</v>
          </cell>
          <cell r="M234">
            <v>-3.35</v>
          </cell>
          <cell r="AD234">
            <v>4.4247560708592548</v>
          </cell>
          <cell r="AF234">
            <v>30.72925106830284</v>
          </cell>
        </row>
        <row r="243">
          <cell r="J243">
            <v>7.9849882221423724E-3</v>
          </cell>
          <cell r="M243">
            <v>-4.665</v>
          </cell>
          <cell r="AD243">
            <v>6.3350247585847244E-3</v>
          </cell>
          <cell r="AF243">
            <v>1474.6702256121935</v>
          </cell>
        </row>
        <row r="244">
          <cell r="J244">
            <v>1.5969976444284745E-2</v>
          </cell>
          <cell r="M244">
            <v>-4.1150000000000002</v>
          </cell>
          <cell r="AD244">
            <v>1.0987957116784354E-2</v>
          </cell>
          <cell r="AF244">
            <v>746.74967986610568</v>
          </cell>
        </row>
        <row r="245">
          <cell r="J245">
            <v>2.3954964666427117E-2</v>
          </cell>
          <cell r="M245">
            <v>-4.9400000000000004</v>
          </cell>
          <cell r="AD245">
            <v>1.732219885641046E-2</v>
          </cell>
          <cell r="AF245">
            <v>500.01392198468392</v>
          </cell>
        </row>
        <row r="246">
          <cell r="J246">
            <v>3.1939952888569489E-2</v>
          </cell>
          <cell r="M246">
            <v>-4.17</v>
          </cell>
          <cell r="AD246">
            <v>2.3354596494248252E-2</v>
          </cell>
          <cell r="AF246">
            <v>369.90617040782928</v>
          </cell>
        </row>
        <row r="247">
          <cell r="J247">
            <v>3.9924941110711869E-2</v>
          </cell>
          <cell r="M247">
            <v>-4.9399999999999995</v>
          </cell>
          <cell r="AD247">
            <v>3.0854194092164864E-2</v>
          </cell>
          <cell r="AF247">
            <v>302.4382885117397</v>
          </cell>
        </row>
        <row r="248">
          <cell r="J248">
            <v>4.7909929332854241E-2</v>
          </cell>
          <cell r="M248">
            <v>-3.95</v>
          </cell>
          <cell r="AD248">
            <v>3.8392903708102374E-2</v>
          </cell>
          <cell r="AF248">
            <v>258.62990357644662</v>
          </cell>
        </row>
        <row r="249">
          <cell r="J249">
            <v>5.5894917554996613E-2</v>
          </cell>
          <cell r="M249">
            <v>-4.8849999999999998</v>
          </cell>
          <cell r="AD249">
            <v>4.7790099309408682E-2</v>
          </cell>
          <cell r="AF249">
            <v>212.83866751184479</v>
          </cell>
        </row>
        <row r="250">
          <cell r="J250">
            <v>6.3879905777138979E-2</v>
          </cell>
          <cell r="M250">
            <v>-4.4450000000000003</v>
          </cell>
          <cell r="AD250">
            <v>5.3634023839338921E-2</v>
          </cell>
          <cell r="AF250">
            <v>191.0680412258902</v>
          </cell>
        </row>
        <row r="251">
          <cell r="J251">
            <v>7.1864893999281365E-2</v>
          </cell>
          <cell r="M251">
            <v>-4.3899999999999997</v>
          </cell>
          <cell r="AD251">
            <v>6.8252890088744578E-2</v>
          </cell>
          <cell r="AF251">
            <v>165.78887722583372</v>
          </cell>
        </row>
        <row r="252">
          <cell r="J252">
            <v>7.9849882221423737E-2</v>
          </cell>
          <cell r="M252">
            <v>-4.83</v>
          </cell>
          <cell r="AD252">
            <v>7.8376998929655536E-2</v>
          </cell>
          <cell r="AF252">
            <v>146.17924258382118</v>
          </cell>
        </row>
        <row r="253">
          <cell r="J253">
            <v>8.783487044356611E-2</v>
          </cell>
          <cell r="M253">
            <v>-4.7750000000000004</v>
          </cell>
          <cell r="AD253">
            <v>9.4629014420081092E-2</v>
          </cell>
          <cell r="AF253">
            <v>137.96910349006043</v>
          </cell>
        </row>
        <row r="254">
          <cell r="J254">
            <v>9.5819858665708482E-2</v>
          </cell>
          <cell r="M254">
            <v>-4.28</v>
          </cell>
          <cell r="AD254">
            <v>0.10610117046940651</v>
          </cell>
          <cell r="AF254">
            <v>126.97475689019886</v>
          </cell>
        </row>
        <row r="255">
          <cell r="J255">
            <v>0.10380484688785085</v>
          </cell>
          <cell r="M255">
            <v>-4.7750000000000004</v>
          </cell>
          <cell r="AD255">
            <v>0.13030010896237762</v>
          </cell>
          <cell r="AF255">
            <v>115.77721835708391</v>
          </cell>
        </row>
        <row r="256">
          <cell r="J256">
            <v>0.11178983510999323</v>
          </cell>
          <cell r="M256">
            <v>-4.4450000000000003</v>
          </cell>
          <cell r="AD256">
            <v>0.15734505014589473</v>
          </cell>
          <cell r="AF256">
            <v>109.22884081155993</v>
          </cell>
        </row>
        <row r="257">
          <cell r="J257">
            <v>0.1197748233321356</v>
          </cell>
          <cell r="M257">
            <v>-4.0599999999999996</v>
          </cell>
          <cell r="AD257">
            <v>0.17404414435716653</v>
          </cell>
          <cell r="AF257">
            <v>102.19513241972885</v>
          </cell>
        </row>
        <row r="258">
          <cell r="J258">
            <v>0.12775981155427796</v>
          </cell>
          <cell r="M258">
            <v>-4.2249999999999996</v>
          </cell>
          <cell r="AD258">
            <v>0.20851450727575804</v>
          </cell>
          <cell r="AF258">
            <v>93.846749710079365</v>
          </cell>
        </row>
        <row r="259">
          <cell r="J259">
            <v>0.13574479977642034</v>
          </cell>
          <cell r="M259">
            <v>-4.5</v>
          </cell>
          <cell r="AD259">
            <v>0.23541804660173607</v>
          </cell>
          <cell r="AF259">
            <v>87.339535218311212</v>
          </cell>
        </row>
        <row r="260">
          <cell r="J260">
            <v>0.14372978799856273</v>
          </cell>
          <cell r="M260">
            <v>-4.5</v>
          </cell>
          <cell r="AD260">
            <v>0.26095683800940078</v>
          </cell>
          <cell r="AF260">
            <v>86.153323027572554</v>
          </cell>
        </row>
        <row r="261">
          <cell r="J261">
            <v>0.15171477622070509</v>
          </cell>
          <cell r="M261">
            <v>-4.72</v>
          </cell>
          <cell r="AD261">
            <v>0.29571354619563123</v>
          </cell>
          <cell r="AF261">
            <v>80.189172630614237</v>
          </cell>
        </row>
        <row r="262">
          <cell r="J262">
            <v>0.15969976444284747</v>
          </cell>
          <cell r="M262">
            <v>-4.17</v>
          </cell>
          <cell r="AD262">
            <v>0.34009269735302206</v>
          </cell>
          <cell r="AF262">
            <v>75.577867643183481</v>
          </cell>
        </row>
        <row r="263">
          <cell r="J263">
            <v>0.16768475266498983</v>
          </cell>
          <cell r="M263">
            <v>-4.17</v>
          </cell>
          <cell r="AD263">
            <v>0.38407567123596498</v>
          </cell>
          <cell r="AF263">
            <v>72.747114235063165</v>
          </cell>
        </row>
        <row r="264">
          <cell r="J264">
            <v>0.17566974088713222</v>
          </cell>
          <cell r="M264">
            <v>-4.5</v>
          </cell>
          <cell r="AD264">
            <v>0.4261846339314686</v>
          </cell>
          <cell r="AF264">
            <v>67.895095825458029</v>
          </cell>
        </row>
        <row r="265">
          <cell r="J265">
            <v>0.18365472910927458</v>
          </cell>
          <cell r="M265">
            <v>-3.95</v>
          </cell>
          <cell r="AD265">
            <v>0.45998414486668382</v>
          </cell>
          <cell r="AF265">
            <v>65.196208236624685</v>
          </cell>
        </row>
        <row r="266">
          <cell r="J266">
            <v>0.19163971733141696</v>
          </cell>
          <cell r="M266">
            <v>-4.17</v>
          </cell>
          <cell r="AD266">
            <v>0.50467309321234632</v>
          </cell>
          <cell r="AF266">
            <v>63.337572451122981</v>
          </cell>
        </row>
        <row r="267">
          <cell r="J267">
            <v>0.19962470555355935</v>
          </cell>
          <cell r="M267">
            <v>-4.6100000000000003</v>
          </cell>
          <cell r="AD267">
            <v>0.53459483558315246</v>
          </cell>
          <cell r="AF267">
            <v>63.388264731106105</v>
          </cell>
        </row>
        <row r="268">
          <cell r="J268">
            <v>0.20760969377570171</v>
          </cell>
          <cell r="M268">
            <v>-4.3899999999999997</v>
          </cell>
          <cell r="AD268">
            <v>0.58041638698868148</v>
          </cell>
          <cell r="AF268">
            <v>59.764309780558179</v>
          </cell>
        </row>
        <row r="269">
          <cell r="J269">
            <v>0.2155946819978441</v>
          </cell>
          <cell r="M269">
            <v>-4.5</v>
          </cell>
          <cell r="AD269">
            <v>0.64216145791438051</v>
          </cell>
          <cell r="AF269">
            <v>56.760929811018769</v>
          </cell>
        </row>
        <row r="270">
          <cell r="J270">
            <v>0.22357967021998645</v>
          </cell>
          <cell r="M270">
            <v>-4.2249999999999996</v>
          </cell>
          <cell r="AD270">
            <v>0.7102597202806038</v>
          </cell>
          <cell r="AF270">
            <v>53.686365631956043</v>
          </cell>
        </row>
        <row r="271">
          <cell r="J271">
            <v>0.23156465844212884</v>
          </cell>
          <cell r="M271">
            <v>-4.2249999999999996</v>
          </cell>
          <cell r="AD271">
            <v>0.79167105154368611</v>
          </cell>
          <cell r="AF271">
            <v>52.289632008572163</v>
          </cell>
        </row>
        <row r="272">
          <cell r="J272">
            <v>0.2395496466642712</v>
          </cell>
          <cell r="M272">
            <v>-3.7849999999999979</v>
          </cell>
          <cell r="AD272">
            <v>0.84862305339351196</v>
          </cell>
          <cell r="AF272">
            <v>51.987622074850421</v>
          </cell>
        </row>
        <row r="273">
          <cell r="J273">
            <v>0.24753463488641353</v>
          </cell>
          <cell r="M273">
            <v>-4.9400000000000013</v>
          </cell>
          <cell r="AD273">
            <v>0.87557217093767303</v>
          </cell>
          <cell r="AF273">
            <v>50.868407889279297</v>
          </cell>
        </row>
        <row r="274">
          <cell r="J274">
            <v>0.25551962310855586</v>
          </cell>
          <cell r="M274">
            <v>-3.3449999999999966</v>
          </cell>
          <cell r="AD274">
            <v>0.99122472878108936</v>
          </cell>
          <cell r="AF274">
            <v>48.41477569216471</v>
          </cell>
        </row>
        <row r="275">
          <cell r="J275">
            <v>0.26350461133069825</v>
          </cell>
          <cell r="M275">
            <v>-4.1149999999999993</v>
          </cell>
          <cell r="AD275">
            <v>1.0903594894992343</v>
          </cell>
          <cell r="AF275">
            <v>45.877006721566396</v>
          </cell>
        </row>
        <row r="276">
          <cell r="J276">
            <v>0.27148959955284058</v>
          </cell>
          <cell r="M276">
            <v>-4.4450000000000003</v>
          </cell>
          <cell r="AD276">
            <v>1.1380807930958645</v>
          </cell>
          <cell r="AF276">
            <v>46.093516900606701</v>
          </cell>
        </row>
        <row r="277">
          <cell r="J277">
            <v>0.27947458777498296</v>
          </cell>
          <cell r="M277">
            <v>-3.9499999999999984</v>
          </cell>
          <cell r="AD277">
            <v>1.208224692303403</v>
          </cell>
          <cell r="AF277">
            <v>45.226997128762996</v>
          </cell>
        </row>
        <row r="278">
          <cell r="J278">
            <v>0.28745957599712529</v>
          </cell>
          <cell r="M278">
            <v>-4.7200000000000006</v>
          </cell>
          <cell r="AD278">
            <v>1.235155810644317</v>
          </cell>
          <cell r="AF278">
            <v>44.976554285377581</v>
          </cell>
        </row>
        <row r="279">
          <cell r="J279">
            <v>0.29544456421926762</v>
          </cell>
          <cell r="M279">
            <v>-3.3449999999999966</v>
          </cell>
          <cell r="AD279">
            <v>1.4152665732035397</v>
          </cell>
          <cell r="AF279">
            <v>42.850447696771084</v>
          </cell>
        </row>
        <row r="280">
          <cell r="J280">
            <v>0.30342955244141001</v>
          </cell>
          <cell r="M280">
            <v>-4.004999999999999</v>
          </cell>
          <cell r="AD280">
            <v>1.4912737371878702</v>
          </cell>
          <cell r="AF280">
            <v>42.272471796995703</v>
          </cell>
        </row>
        <row r="281">
          <cell r="J281">
            <v>0.31141454066355234</v>
          </cell>
          <cell r="M281">
            <v>-4.2249999999999996</v>
          </cell>
          <cell r="AD281">
            <v>1.6550405760840246</v>
          </cell>
          <cell r="AF281">
            <v>40.547785406897951</v>
          </cell>
        </row>
        <row r="282">
          <cell r="J282">
            <v>0.31939952888569467</v>
          </cell>
          <cell r="M282">
            <v>-3.9499999999999984</v>
          </cell>
          <cell r="AD282">
            <v>1.7622882850669868</v>
          </cell>
          <cell r="AF282">
            <v>39.90434388010933</v>
          </cell>
        </row>
        <row r="283">
          <cell r="J283">
            <v>0.32738451710783706</v>
          </cell>
          <cell r="M283">
            <v>-3.7849999999999979</v>
          </cell>
          <cell r="AD283">
            <v>1.8442367198777152</v>
          </cell>
          <cell r="AF283">
            <v>39.558229162666116</v>
          </cell>
        </row>
        <row r="284">
          <cell r="J284">
            <v>0.33536950532997939</v>
          </cell>
          <cell r="M284">
            <v>-3.8399999999999981</v>
          </cell>
          <cell r="AD284">
            <v>2.0091206848322676</v>
          </cell>
          <cell r="AF284">
            <v>39.137473801624203</v>
          </cell>
        </row>
        <row r="285">
          <cell r="J285">
            <v>0.34335449355212172</v>
          </cell>
          <cell r="M285">
            <v>-3.3999999999999968</v>
          </cell>
          <cell r="AD285">
            <v>2.174800141200655</v>
          </cell>
          <cell r="AF285">
            <v>37.872055134219458</v>
          </cell>
        </row>
        <row r="286">
          <cell r="J286">
            <v>0.35133948177426411</v>
          </cell>
          <cell r="M286">
            <v>-3.8949999999999982</v>
          </cell>
          <cell r="AD286">
            <v>2.2604066613463445</v>
          </cell>
          <cell r="AF286">
            <v>36.922249754694462</v>
          </cell>
        </row>
        <row r="287">
          <cell r="J287">
            <v>0.35932446999640644</v>
          </cell>
          <cell r="M287">
            <v>-4.0599999999999987</v>
          </cell>
          <cell r="AD287">
            <v>2.3376296219013684</v>
          </cell>
          <cell r="AF287">
            <v>36.732226089804492</v>
          </cell>
        </row>
        <row r="288">
          <cell r="J288">
            <v>0.36730945821854877</v>
          </cell>
          <cell r="M288">
            <v>-2.9049999999999954</v>
          </cell>
          <cell r="AD288">
            <v>2.4950256408540232</v>
          </cell>
          <cell r="AF288">
            <v>36.621845789107901</v>
          </cell>
        </row>
        <row r="289">
          <cell r="J289">
            <v>0.37529444644069115</v>
          </cell>
          <cell r="M289">
            <v>-4.1149999999999993</v>
          </cell>
          <cell r="AD289">
            <v>2.7094441164388177</v>
          </cell>
          <cell r="AF289">
            <v>34.741588208457046</v>
          </cell>
        </row>
        <row r="290">
          <cell r="J290">
            <v>0.38327943466283348</v>
          </cell>
          <cell r="M290">
            <v>-3.8949999999999982</v>
          </cell>
          <cell r="AD290">
            <v>2.6889015970962586</v>
          </cell>
          <cell r="AF290">
            <v>35.586897637547821</v>
          </cell>
        </row>
        <row r="291">
          <cell r="J291">
            <v>0.39126442288497582</v>
          </cell>
          <cell r="M291">
            <v>-3.124999999999996</v>
          </cell>
          <cell r="AD291">
            <v>2.8645736890860141</v>
          </cell>
          <cell r="AF291">
            <v>34.728348868588888</v>
          </cell>
        </row>
        <row r="292">
          <cell r="J292">
            <v>0.3992494111071182</v>
          </cell>
          <cell r="M292">
            <v>-3.3449999999999966</v>
          </cell>
          <cell r="AD292">
            <v>2.9283650624838691</v>
          </cell>
          <cell r="AF292">
            <v>34.711055844155197</v>
          </cell>
        </row>
        <row r="293">
          <cell r="J293">
            <v>0.40723439932926053</v>
          </cell>
          <cell r="M293">
            <v>-3.6749999999999976</v>
          </cell>
          <cell r="AD293">
            <v>3.0498770415748235</v>
          </cell>
          <cell r="AF293">
            <v>34.458085477558434</v>
          </cell>
        </row>
        <row r="294">
          <cell r="J294">
            <v>0.41521938755140286</v>
          </cell>
          <cell r="M294">
            <v>-3.6749999999999976</v>
          </cell>
          <cell r="AD294">
            <v>3.2247510154669965</v>
          </cell>
          <cell r="AF294">
            <v>33.957892382784976</v>
          </cell>
        </row>
        <row r="295">
          <cell r="J295">
            <v>0.42320437577354525</v>
          </cell>
          <cell r="M295">
            <v>-3.6749999999999976</v>
          </cell>
          <cell r="AD295">
            <v>3.3474145731936185</v>
          </cell>
          <cell r="AF295">
            <v>33.483525780299182</v>
          </cell>
        </row>
        <row r="296">
          <cell r="J296">
            <v>0.43118936399568758</v>
          </cell>
          <cell r="M296">
            <v>-3.1799999999999962</v>
          </cell>
          <cell r="AD296">
            <v>3.4568493443431296</v>
          </cell>
          <cell r="AF296">
            <v>32.991971992466546</v>
          </cell>
        </row>
        <row r="297">
          <cell r="J297">
            <v>0.43917435221782991</v>
          </cell>
          <cell r="M297">
            <v>-4.335</v>
          </cell>
          <cell r="AD297">
            <v>3.4883528929667587</v>
          </cell>
          <cell r="AF297">
            <v>32.906605571715367</v>
          </cell>
        </row>
        <row r="298">
          <cell r="J298">
            <v>0.4471593404399723</v>
          </cell>
          <cell r="M298">
            <v>-2.794999999999995</v>
          </cell>
          <cell r="AD298">
            <v>3.640088791524446</v>
          </cell>
          <cell r="AF298">
            <v>32.729633330830801</v>
          </cell>
        </row>
        <row r="299">
          <cell r="J299">
            <v>0.45514432866211468</v>
          </cell>
          <cell r="M299">
            <v>-3.8950000000000022</v>
          </cell>
          <cell r="AD299">
            <v>3.633403500564405</v>
          </cell>
          <cell r="AF299">
            <v>32.985605856394322</v>
          </cell>
        </row>
        <row r="390">
          <cell r="AD390">
            <v>5.0321361324252882E-3</v>
          </cell>
          <cell r="AF390">
            <v>1778.0329214960132</v>
          </cell>
        </row>
        <row r="391">
          <cell r="AD391">
            <v>1.2394297851930726E-2</v>
          </cell>
          <cell r="AF391">
            <v>883.21211795778686</v>
          </cell>
        </row>
        <row r="392">
          <cell r="AD392">
            <v>1.975763965784251E-2</v>
          </cell>
          <cell r="AF392">
            <v>595.51694947263127</v>
          </cell>
        </row>
        <row r="393">
          <cell r="AD393">
            <v>2.8876866800563897E-2</v>
          </cell>
          <cell r="AF393">
            <v>447.49952744179791</v>
          </cell>
        </row>
        <row r="394">
          <cell r="AD394">
            <v>3.8256270297388609E-2</v>
          </cell>
          <cell r="AF394">
            <v>352.26388358979295</v>
          </cell>
        </row>
        <row r="395">
          <cell r="AD395">
            <v>5.0494987325812785E-2</v>
          </cell>
          <cell r="AF395">
            <v>297.60263187022849</v>
          </cell>
        </row>
        <row r="396">
          <cell r="AD396">
            <v>5.8445130881785747E-2</v>
          </cell>
          <cell r="AF396">
            <v>254.98917853289092</v>
          </cell>
        </row>
        <row r="397">
          <cell r="AD397">
            <v>7.1195676108224359E-2</v>
          </cell>
          <cell r="AF397">
            <v>221.19809792239352</v>
          </cell>
        </row>
        <row r="398">
          <cell r="AD398">
            <v>8.0207495012459898E-2</v>
          </cell>
          <cell r="AF398">
            <v>195.71161070327702</v>
          </cell>
        </row>
        <row r="399">
          <cell r="AD399">
            <v>9.1333913297481195E-2</v>
          </cell>
          <cell r="AF399">
            <v>179.00649979598754</v>
          </cell>
        </row>
        <row r="400">
          <cell r="AD400">
            <v>0.10442495132584674</v>
          </cell>
          <cell r="AF400">
            <v>162.08080149127511</v>
          </cell>
        </row>
        <row r="401">
          <cell r="AD401">
            <v>0.11412811948811079</v>
          </cell>
          <cell r="AF401">
            <v>149.58374915049868</v>
          </cell>
        </row>
        <row r="402">
          <cell r="AD402">
            <v>0.12496808634840645</v>
          </cell>
          <cell r="AF402">
            <v>137.11780496448102</v>
          </cell>
        </row>
        <row r="403">
          <cell r="AD403">
            <v>0.13748045181083951</v>
          </cell>
          <cell r="AF403">
            <v>127.76011390827709</v>
          </cell>
        </row>
        <row r="404">
          <cell r="AD404">
            <v>0.14921903531938677</v>
          </cell>
          <cell r="AF404">
            <v>118.76270971096136</v>
          </cell>
        </row>
        <row r="405">
          <cell r="AD405">
            <v>0.15773970088071607</v>
          </cell>
          <cell r="AF405">
            <v>111.53213615330016</v>
          </cell>
        </row>
        <row r="406">
          <cell r="AD406">
            <v>0.17097905668811442</v>
          </cell>
          <cell r="AF406">
            <v>104.7491705344364</v>
          </cell>
        </row>
        <row r="407">
          <cell r="AD407">
            <v>0.18669036566118224</v>
          </cell>
          <cell r="AF407">
            <v>98.359530557512628</v>
          </cell>
        </row>
        <row r="408">
          <cell r="AD408">
            <v>0.20084672476448129</v>
          </cell>
          <cell r="AF408">
            <v>93.82747611879644</v>
          </cell>
        </row>
        <row r="409">
          <cell r="AD409">
            <v>0.21508680783078984</v>
          </cell>
          <cell r="AF409">
            <v>88.423066942247459</v>
          </cell>
        </row>
        <row r="410">
          <cell r="AD410">
            <v>0.23209759239564454</v>
          </cell>
          <cell r="AF410">
            <v>84.796720853166391</v>
          </cell>
        </row>
        <row r="411">
          <cell r="AD411">
            <v>0.24649930277991408</v>
          </cell>
          <cell r="AF411">
            <v>80.516516242645721</v>
          </cell>
        </row>
        <row r="412">
          <cell r="AD412">
            <v>0.26661968020134891</v>
          </cell>
          <cell r="AF412">
            <v>76.854393376313993</v>
          </cell>
        </row>
        <row r="413">
          <cell r="AD413">
            <v>0.27783619934563891</v>
          </cell>
          <cell r="AF413">
            <v>74.251103694743051</v>
          </cell>
        </row>
        <row r="414">
          <cell r="AD414">
            <v>0.30412525894611248</v>
          </cell>
          <cell r="AF414">
            <v>71.582344009533841</v>
          </cell>
        </row>
        <row r="415">
          <cell r="AD415">
            <v>0.32902310021694881</v>
          </cell>
          <cell r="AF415">
            <v>67.201140237503466</v>
          </cell>
        </row>
        <row r="416">
          <cell r="AD416">
            <v>0.35060668743450135</v>
          </cell>
          <cell r="AF416">
            <v>66.173321588630529</v>
          </cell>
        </row>
        <row r="417">
          <cell r="AD417">
            <v>0.37717250658418844</v>
          </cell>
          <cell r="AF417">
            <v>64.375914377190583</v>
          </cell>
        </row>
        <row r="418">
          <cell r="AD418">
            <v>0.40785955031875532</v>
          </cell>
          <cell r="AF418">
            <v>61.522312927835955</v>
          </cell>
        </row>
        <row r="419">
          <cell r="AD419">
            <v>0.43327223833609829</v>
          </cell>
          <cell r="AF419">
            <v>59.901814092969154</v>
          </cell>
        </row>
        <row r="420">
          <cell r="AD420">
            <v>0.47326696414768288</v>
          </cell>
          <cell r="AF420">
            <v>57.655765196442339</v>
          </cell>
        </row>
        <row r="421">
          <cell r="AD421">
            <v>0.50496214117724902</v>
          </cell>
          <cell r="AF421">
            <v>55.648443207597339</v>
          </cell>
        </row>
        <row r="422">
          <cell r="AD422">
            <v>0.54270959123586238</v>
          </cell>
          <cell r="AF422">
            <v>54.053073402361548</v>
          </cell>
        </row>
        <row r="423">
          <cell r="AD423">
            <v>0.57737387081464941</v>
          </cell>
          <cell r="AF423">
            <v>52.615392633002806</v>
          </cell>
        </row>
        <row r="424">
          <cell r="AD424">
            <v>0.62037981725155733</v>
          </cell>
          <cell r="AF424">
            <v>51.093267889564814</v>
          </cell>
        </row>
        <row r="425">
          <cell r="AD425">
            <v>0.65647703386479106</v>
          </cell>
          <cell r="AF425">
            <v>49.652395333131125</v>
          </cell>
        </row>
        <row r="426">
          <cell r="AD426">
            <v>0.70839399768278088</v>
          </cell>
          <cell r="AF426">
            <v>47.794971529178127</v>
          </cell>
        </row>
        <row r="427">
          <cell r="AD427">
            <v>0.75447114238724455</v>
          </cell>
          <cell r="AF427">
            <v>46.898317126467774</v>
          </cell>
        </row>
        <row r="428">
          <cell r="AD428">
            <v>0.80921702890009073</v>
          </cell>
          <cell r="AF428">
            <v>45.712776480720429</v>
          </cell>
        </row>
        <row r="429">
          <cell r="AD429">
            <v>0.85657580412916057</v>
          </cell>
          <cell r="AF429">
            <v>45.029308999300532</v>
          </cell>
        </row>
        <row r="430">
          <cell r="AD430">
            <v>0.91101480801866785</v>
          </cell>
          <cell r="AF430">
            <v>43.960292903345696</v>
          </cell>
        </row>
        <row r="431">
          <cell r="AD431">
            <v>0.96897255678752325</v>
          </cell>
          <cell r="AF431">
            <v>42.870436803570975</v>
          </cell>
        </row>
        <row r="432">
          <cell r="AD432">
            <v>1.0318392566649066</v>
          </cell>
          <cell r="AF432">
            <v>42.045240720188488</v>
          </cell>
        </row>
        <row r="433">
          <cell r="AD433">
            <v>1.1038855271990324</v>
          </cell>
          <cell r="AF433">
            <v>40.907174980379899</v>
          </cell>
        </row>
        <row r="434">
          <cell r="AD434">
            <v>1.1812985090546109</v>
          </cell>
          <cell r="AF434">
            <v>40.129127802933795</v>
          </cell>
        </row>
        <row r="435">
          <cell r="AD435">
            <v>1.2632085048468948</v>
          </cell>
          <cell r="AF435">
            <v>39.048908403887204</v>
          </cell>
        </row>
        <row r="436">
          <cell r="AD436">
            <v>1.3430365016248504</v>
          </cell>
          <cell r="AF436">
            <v>38.560631093326386</v>
          </cell>
        </row>
        <row r="437">
          <cell r="AD437">
            <v>1.4484948636029245</v>
          </cell>
          <cell r="AF437">
            <v>37.446717879847291</v>
          </cell>
        </row>
        <row r="438">
          <cell r="AD438">
            <v>1.5331991735864476</v>
          </cell>
          <cell r="AF438">
            <v>37.227329030203343</v>
          </cell>
        </row>
        <row r="439">
          <cell r="AD439">
            <v>1.6234792258314765</v>
          </cell>
          <cell r="AF439">
            <v>36.634622660851385</v>
          </cell>
        </row>
        <row r="440">
          <cell r="AD440">
            <v>1.719833085370992</v>
          </cell>
          <cell r="AF440">
            <v>36.356250899543461</v>
          </cell>
        </row>
        <row r="441">
          <cell r="AD441">
            <v>1.8565107490932562</v>
          </cell>
          <cell r="AF441">
            <v>35.324122786346528</v>
          </cell>
        </row>
        <row r="442">
          <cell r="AD442">
            <v>1.9749109536231697</v>
          </cell>
          <cell r="AF442">
            <v>34.781127642250098</v>
          </cell>
        </row>
        <row r="443">
          <cell r="AD443">
            <v>2.0738832966694285</v>
          </cell>
          <cell r="AF443">
            <v>34.707981154293741</v>
          </cell>
        </row>
        <row r="444">
          <cell r="AD444">
            <v>2.2362660806477961</v>
          </cell>
          <cell r="AF444">
            <v>33.746142818737276</v>
          </cell>
        </row>
        <row r="445">
          <cell r="AD445">
            <v>2.3505096519628594</v>
          </cell>
          <cell r="AF445">
            <v>33.539101174028524</v>
          </cell>
        </row>
        <row r="446">
          <cell r="AD446">
            <v>2.4767572675825629</v>
          </cell>
          <cell r="AF446">
            <v>33.342055160921362</v>
          </cell>
        </row>
        <row r="447">
          <cell r="AD447">
            <v>2.6235793709801012</v>
          </cell>
          <cell r="AF447">
            <v>32.745678705179344</v>
          </cell>
        </row>
        <row r="448">
          <cell r="AD448">
            <v>2.7630484646545064</v>
          </cell>
          <cell r="AF448">
            <v>32.320570729601663</v>
          </cell>
        </row>
        <row r="449">
          <cell r="AD449">
            <v>2.8950688839885785</v>
          </cell>
          <cell r="AF449">
            <v>32.035311951158413</v>
          </cell>
        </row>
        <row r="450">
          <cell r="AD450">
            <v>3.0061387934443875</v>
          </cell>
          <cell r="AF450">
            <v>31.901295447493723</v>
          </cell>
        </row>
        <row r="451">
          <cell r="AD451">
            <v>3.1369035830172503</v>
          </cell>
          <cell r="AF451">
            <v>31.607659620081982</v>
          </cell>
        </row>
        <row r="452">
          <cell r="AD452">
            <v>3.2665359110153442</v>
          </cell>
          <cell r="AF452">
            <v>31.396529296378965</v>
          </cell>
        </row>
        <row r="453">
          <cell r="AD453">
            <v>3.3916509928289957</v>
          </cell>
          <cell r="AF453">
            <v>31.169773661606733</v>
          </cell>
        </row>
        <row r="454">
          <cell r="AD454">
            <v>3.5335280192783296</v>
          </cell>
          <cell r="AF454">
            <v>30.903819565268428</v>
          </cell>
        </row>
        <row r="455">
          <cell r="AD455">
            <v>3.6539911970355097</v>
          </cell>
          <cell r="AF455">
            <v>30.696715802859963</v>
          </cell>
        </row>
        <row r="456">
          <cell r="AD456">
            <v>3.7567949900219593</v>
          </cell>
          <cell r="AF456">
            <v>30.65212793360147</v>
          </cell>
        </row>
        <row r="457">
          <cell r="AD457">
            <v>3.9407257828991327</v>
          </cell>
          <cell r="AF457">
            <v>30.018009549669852</v>
          </cell>
        </row>
        <row r="458">
          <cell r="AD458">
            <v>4.0684925187944119</v>
          </cell>
          <cell r="AF458">
            <v>29.716712396159565</v>
          </cell>
        </row>
        <row r="459">
          <cell r="AD459">
            <v>4.1775992937621176</v>
          </cell>
          <cell r="AF459">
            <v>29.749153513802916</v>
          </cell>
        </row>
        <row r="460">
          <cell r="AD460">
            <v>4.3528325949983158</v>
          </cell>
          <cell r="AF460">
            <v>29.124377985229916</v>
          </cell>
        </row>
        <row r="461">
          <cell r="AD461">
            <v>4.4438877112972257</v>
          </cell>
          <cell r="AF461">
            <v>29.20474860837713</v>
          </cell>
        </row>
        <row r="462">
          <cell r="AD462">
            <v>4.6010700817050063</v>
          </cell>
          <cell r="AF462">
            <v>28.84645503834146</v>
          </cell>
        </row>
        <row r="463">
          <cell r="AD463">
            <v>4.8082990529951166</v>
          </cell>
          <cell r="AF463">
            <v>28.238472350416025</v>
          </cell>
        </row>
        <row r="464">
          <cell r="AD464">
            <v>4.9308250920845946</v>
          </cell>
          <cell r="AF464">
            <v>28.076648321930143</v>
          </cell>
        </row>
        <row r="465">
          <cell r="AD465">
            <v>5.0831373991195301</v>
          </cell>
          <cell r="AF465">
            <v>27.836319714405569</v>
          </cell>
        </row>
        <row r="466">
          <cell r="AD466">
            <v>5.1596549764589508</v>
          </cell>
          <cell r="AF466">
            <v>27.949229140423437</v>
          </cell>
        </row>
        <row r="467">
          <cell r="AD467">
            <v>5.2924329072388501</v>
          </cell>
          <cell r="AF467">
            <v>27.80379108068286</v>
          </cell>
        </row>
        <row r="468">
          <cell r="AD468">
            <v>5.4418194441658674</v>
          </cell>
          <cell r="AF468">
            <v>27.531029808238571</v>
          </cell>
        </row>
        <row r="469">
          <cell r="AD469">
            <v>5.6189680804122943</v>
          </cell>
          <cell r="AF469">
            <v>27.186959938056681</v>
          </cell>
        </row>
      </sheetData>
      <sheetData sheetId="2" refreshError="1"/>
      <sheetData sheetId="3">
        <row r="28">
          <cell r="AM28">
            <v>3858.7710643538894</v>
          </cell>
          <cell r="AN28">
            <v>30.736121648445231</v>
          </cell>
        </row>
        <row r="29">
          <cell r="AM29">
            <v>3757.8662436183981</v>
          </cell>
          <cell r="AN29">
            <v>31.169491342208023</v>
          </cell>
        </row>
        <row r="30">
          <cell r="AM30">
            <v>3891.1783287040316</v>
          </cell>
          <cell r="AN30">
            <v>31.473410803236831</v>
          </cell>
        </row>
        <row r="31">
          <cell r="AM31">
            <v>3373.4317415718933</v>
          </cell>
          <cell r="AN31">
            <v>31.69696835540709</v>
          </cell>
        </row>
        <row r="32">
          <cell r="AM32">
            <v>3737.8390886475854</v>
          </cell>
          <cell r="AN32">
            <v>31.713825180349552</v>
          </cell>
        </row>
        <row r="33">
          <cell r="AM33">
            <v>3490.9307064989248</v>
          </cell>
          <cell r="AN33">
            <v>31.780814342670006</v>
          </cell>
        </row>
        <row r="34">
          <cell r="AM34">
            <v>3767.5574209955844</v>
          </cell>
          <cell r="AN34">
            <v>31.794336266797039</v>
          </cell>
        </row>
        <row r="35">
          <cell r="AM35">
            <v>3603.3294708069216</v>
          </cell>
          <cell r="AN35">
            <v>31.82758421961595</v>
          </cell>
        </row>
        <row r="36">
          <cell r="AM36">
            <v>3565.0244439823095</v>
          </cell>
          <cell r="AN36">
            <v>31.976065171002347</v>
          </cell>
        </row>
        <row r="37">
          <cell r="AM37">
            <v>3370.3847486135705</v>
          </cell>
          <cell r="AN37">
            <v>32.079969104938748</v>
          </cell>
        </row>
        <row r="38">
          <cell r="AM38">
            <v>3540.5849709446602</v>
          </cell>
          <cell r="AN38">
            <v>32.162389038437283</v>
          </cell>
        </row>
        <row r="39">
          <cell r="AM39">
            <v>3229.1086127511485</v>
          </cell>
          <cell r="AN39">
            <v>32.620445290349956</v>
          </cell>
        </row>
        <row r="40">
          <cell r="AM40">
            <v>2911.7679583503109</v>
          </cell>
          <cell r="AN40">
            <v>32.702292069714304</v>
          </cell>
        </row>
        <row r="41">
          <cell r="AM41">
            <v>3230.3506092029597</v>
          </cell>
          <cell r="AN41">
            <v>32.70520158865763</v>
          </cell>
        </row>
        <row r="42">
          <cell r="AM42">
            <v>2978.8038256841073</v>
          </cell>
          <cell r="AN42">
            <v>32.768008604564514</v>
          </cell>
        </row>
        <row r="43">
          <cell r="AM43">
            <v>3342.0742692530475</v>
          </cell>
          <cell r="AN43">
            <v>32.90242482564615</v>
          </cell>
        </row>
        <row r="44">
          <cell r="AM44">
            <v>3001.1021039027396</v>
          </cell>
          <cell r="AN44">
            <v>33.110036975922348</v>
          </cell>
        </row>
        <row r="45">
          <cell r="AM45">
            <v>3056.4764405228625</v>
          </cell>
          <cell r="AN45">
            <v>33.194173634869628</v>
          </cell>
        </row>
        <row r="46">
          <cell r="AM46">
            <v>3331.5173405290811</v>
          </cell>
          <cell r="AN46">
            <v>33.467433433514017</v>
          </cell>
        </row>
        <row r="47">
          <cell r="AM47">
            <v>3067.1317321435727</v>
          </cell>
          <cell r="AN47">
            <v>33.48293928214494</v>
          </cell>
        </row>
        <row r="48">
          <cell r="AM48">
            <v>2773.384019634967</v>
          </cell>
          <cell r="AN48">
            <v>33.798436876095778</v>
          </cell>
        </row>
        <row r="49">
          <cell r="AM49">
            <v>2624.6501447836999</v>
          </cell>
          <cell r="AN49">
            <v>33.945597181205912</v>
          </cell>
        </row>
        <row r="50">
          <cell r="AM50">
            <v>2969.8688542250588</v>
          </cell>
          <cell r="AN50">
            <v>34.07464924787751</v>
          </cell>
        </row>
        <row r="51">
          <cell r="AM51">
            <v>2652.4615340111436</v>
          </cell>
          <cell r="AN51">
            <v>34.075217878625288</v>
          </cell>
        </row>
        <row r="52">
          <cell r="AM52">
            <v>2500.1407506622695</v>
          </cell>
          <cell r="AN52">
            <v>34.19222908000517</v>
          </cell>
        </row>
        <row r="53">
          <cell r="AM53">
            <v>2506.7269377511648</v>
          </cell>
          <cell r="AN53">
            <v>34.208838902502926</v>
          </cell>
        </row>
        <row r="54">
          <cell r="AM54">
            <v>2852.7954602778145</v>
          </cell>
          <cell r="AN54">
            <v>34.2602439596903</v>
          </cell>
        </row>
        <row r="55">
          <cell r="AM55">
            <v>2663.871461393494</v>
          </cell>
          <cell r="AN55">
            <v>34.69081740530693</v>
          </cell>
        </row>
        <row r="56">
          <cell r="AM56">
            <v>2340.6166695135989</v>
          </cell>
          <cell r="AN56">
            <v>34.808066163414615</v>
          </cell>
        </row>
        <row r="57">
          <cell r="AM57">
            <v>2352.9186265901581</v>
          </cell>
          <cell r="AN57">
            <v>34.981677451562433</v>
          </cell>
        </row>
        <row r="58">
          <cell r="AM58">
            <v>2498.8591496986019</v>
          </cell>
          <cell r="AN58">
            <v>35.257255273437387</v>
          </cell>
        </row>
        <row r="59">
          <cell r="AM59">
            <v>2231.0906498241957</v>
          </cell>
          <cell r="AN59">
            <v>35.297988633941699</v>
          </cell>
        </row>
        <row r="60">
          <cell r="AM60">
            <v>2683.4194028267375</v>
          </cell>
          <cell r="AN60">
            <v>35.414830754873869</v>
          </cell>
        </row>
        <row r="61">
          <cell r="AM61">
            <v>1970.9692754900514</v>
          </cell>
          <cell r="AN61">
            <v>36.39775178194386</v>
          </cell>
        </row>
        <row r="62">
          <cell r="AM62">
            <v>2116.4242237626199</v>
          </cell>
          <cell r="AN62">
            <v>36.405998159290355</v>
          </cell>
        </row>
        <row r="63">
          <cell r="AM63">
            <v>2043.9659888910123</v>
          </cell>
          <cell r="AN63">
            <v>36.693107464572151</v>
          </cell>
        </row>
        <row r="64">
          <cell r="AM64">
            <v>2292.9934636593262</v>
          </cell>
          <cell r="AN64">
            <v>36.693810873713474</v>
          </cell>
        </row>
        <row r="65">
          <cell r="AM65">
            <v>2002.1113997866551</v>
          </cell>
          <cell r="AN65">
            <v>36.715082419554271</v>
          </cell>
        </row>
        <row r="66">
          <cell r="AM66">
            <v>2178.4517730751008</v>
          </cell>
          <cell r="AN66">
            <v>37.077906261642951</v>
          </cell>
        </row>
        <row r="67">
          <cell r="AM67">
            <v>1872.0416056136737</v>
          </cell>
          <cell r="AN67">
            <v>37.129290915967147</v>
          </cell>
        </row>
        <row r="68">
          <cell r="AM68">
            <v>2006.6621896842998</v>
          </cell>
          <cell r="AN68">
            <v>37.212149162494747</v>
          </cell>
        </row>
        <row r="69">
          <cell r="AM69">
            <v>1773.0169492190498</v>
          </cell>
          <cell r="AN69">
            <v>37.709755487983351</v>
          </cell>
        </row>
        <row r="70">
          <cell r="AM70">
            <v>2034.2204808969657</v>
          </cell>
          <cell r="AN70">
            <v>37.901333465478309</v>
          </cell>
        </row>
        <row r="71">
          <cell r="AM71">
            <v>1756.4147651900787</v>
          </cell>
          <cell r="AN71">
            <v>38.562205635558989</v>
          </cell>
        </row>
        <row r="72">
          <cell r="AM72">
            <v>1635.3807186072527</v>
          </cell>
          <cell r="AN72">
            <v>38.623822716259205</v>
          </cell>
        </row>
        <row r="73">
          <cell r="AM73">
            <v>1653.0513341032579</v>
          </cell>
          <cell r="AN73">
            <v>38.952320354610158</v>
          </cell>
        </row>
        <row r="74">
          <cell r="AM74">
            <v>1565.8838231146412</v>
          </cell>
          <cell r="AN74">
            <v>39.655509594209008</v>
          </cell>
        </row>
        <row r="75">
          <cell r="AM75">
            <v>1513.2633682307105</v>
          </cell>
          <cell r="AN75">
            <v>39.675186337254416</v>
          </cell>
        </row>
        <row r="76">
          <cell r="AM76">
            <v>1792.1443570506581</v>
          </cell>
          <cell r="AN76">
            <v>39.993040827396868</v>
          </cell>
        </row>
        <row r="77">
          <cell r="AM77">
            <v>1705.7526124491988</v>
          </cell>
          <cell r="AN77">
            <v>40.07264080937486</v>
          </cell>
        </row>
        <row r="78">
          <cell r="AM78">
            <v>1431.8535076488063</v>
          </cell>
          <cell r="AN78">
            <v>40.52112005367146</v>
          </cell>
        </row>
        <row r="79">
          <cell r="AM79">
            <v>1423.7308781386093</v>
          </cell>
          <cell r="AN79">
            <v>40.613066519505217</v>
          </cell>
        </row>
        <row r="80">
          <cell r="AM80">
            <v>1572.1181732493962</v>
          </cell>
          <cell r="AN80">
            <v>41.156144683798288</v>
          </cell>
        </row>
        <row r="81">
          <cell r="AM81">
            <v>1338.9514394687035</v>
          </cell>
          <cell r="AN81">
            <v>41.698545158859226</v>
          </cell>
        </row>
        <row r="82">
          <cell r="AM82">
            <v>1322.9698511566594</v>
          </cell>
          <cell r="AN82">
            <v>41.794062099820813</v>
          </cell>
        </row>
        <row r="83">
          <cell r="AM83">
            <v>1248.8093833792427</v>
          </cell>
          <cell r="AN83">
            <v>41.885842374314159</v>
          </cell>
        </row>
        <row r="84">
          <cell r="AM84">
            <v>1486.4552762692269</v>
          </cell>
          <cell r="AN84">
            <v>42.079178791699619</v>
          </cell>
        </row>
        <row r="85">
          <cell r="AM85">
            <v>1236.4839691073134</v>
          </cell>
          <cell r="AN85">
            <v>42.860278524111109</v>
          </cell>
        </row>
        <row r="86">
          <cell r="AM86">
            <v>1372.1257725951459</v>
          </cell>
          <cell r="AN86">
            <v>43.782808220887127</v>
          </cell>
        </row>
        <row r="87">
          <cell r="AM87">
            <v>1142.4634329997673</v>
          </cell>
          <cell r="AN87">
            <v>43.884158280759422</v>
          </cell>
        </row>
        <row r="88">
          <cell r="AM88">
            <v>1302.1702478038362</v>
          </cell>
          <cell r="AN88">
            <v>43.943570179417527</v>
          </cell>
        </row>
        <row r="89">
          <cell r="AM89">
            <v>1243.0978144069031</v>
          </cell>
          <cell r="AN89">
            <v>44.110574946277545</v>
          </cell>
        </row>
        <row r="90">
          <cell r="AM90">
            <v>1077.7514589770851</v>
          </cell>
          <cell r="AN90">
            <v>44.742890785643674</v>
          </cell>
        </row>
        <row r="91">
          <cell r="AM91">
            <v>1117.1576752813137</v>
          </cell>
          <cell r="AN91">
            <v>45.153963651842837</v>
          </cell>
        </row>
        <row r="92">
          <cell r="AM92">
            <v>1060.3889527953004</v>
          </cell>
          <cell r="AN92">
            <v>45.384033186390553</v>
          </cell>
        </row>
        <row r="93">
          <cell r="AM93">
            <v>987.94912415264014</v>
          </cell>
          <cell r="AN93">
            <v>46.303520543654962</v>
          </cell>
        </row>
        <row r="94">
          <cell r="AM94">
            <v>943.9352130033725</v>
          </cell>
          <cell r="AN94">
            <v>46.326867491451004</v>
          </cell>
        </row>
        <row r="95">
          <cell r="AM95">
            <v>991.35029882300898</v>
          </cell>
          <cell r="AN95">
            <v>46.41199247218043</v>
          </cell>
        </row>
        <row r="96">
          <cell r="AM96">
            <v>1080.1464494869015</v>
          </cell>
          <cell r="AN96">
            <v>47.316913139125703</v>
          </cell>
        </row>
        <row r="97">
          <cell r="AM97">
            <v>928.36487610299855</v>
          </cell>
          <cell r="AN97">
            <v>47.320230417041074</v>
          </cell>
        </row>
        <row r="98">
          <cell r="AM98">
            <v>1019.2149916207376</v>
          </cell>
          <cell r="AN98">
            <v>47.599213153233499</v>
          </cell>
        </row>
        <row r="99">
          <cell r="AM99">
            <v>1045.3483617865325</v>
          </cell>
          <cell r="AN99">
            <v>48.168934359909464</v>
          </cell>
        </row>
        <row r="100">
          <cell r="AM100">
            <v>845.6721161704952</v>
          </cell>
          <cell r="AN100">
            <v>48.992215538146908</v>
          </cell>
        </row>
        <row r="101">
          <cell r="AM101">
            <v>848.85580231155745</v>
          </cell>
          <cell r="AN101">
            <v>49.368812669016123</v>
          </cell>
        </row>
        <row r="102">
          <cell r="AM102">
            <v>799.98090743017258</v>
          </cell>
          <cell r="AN102">
            <v>49.823987805378536</v>
          </cell>
        </row>
        <row r="103">
          <cell r="AM103">
            <v>900.53332458894772</v>
          </cell>
          <cell r="AN103">
            <v>50.836715086132557</v>
          </cell>
        </row>
        <row r="104">
          <cell r="AM104">
            <v>848.11135351177529</v>
          </cell>
          <cell r="AN104">
            <v>51.381841070307729</v>
          </cell>
        </row>
        <row r="105">
          <cell r="AM105">
            <v>761.06853880449898</v>
          </cell>
          <cell r="AN105">
            <v>51.616888186410755</v>
          </cell>
        </row>
        <row r="106">
          <cell r="AM106">
            <v>736.99333827423095</v>
          </cell>
          <cell r="AN106">
            <v>51.806802541113157</v>
          </cell>
        </row>
        <row r="107">
          <cell r="AM107">
            <v>725.83304844468114</v>
          </cell>
          <cell r="AN107">
            <v>51.858960467758486</v>
          </cell>
        </row>
        <row r="108">
          <cell r="AM108">
            <v>790.681774976253</v>
          </cell>
          <cell r="AN108">
            <v>52.910631650268733</v>
          </cell>
        </row>
        <row r="109">
          <cell r="AM109">
            <v>743.01954299119382</v>
          </cell>
          <cell r="AN109">
            <v>53.76121149197639</v>
          </cell>
        </row>
        <row r="110">
          <cell r="AM110">
            <v>657.26713915455957</v>
          </cell>
          <cell r="AN110">
            <v>55.315568132615304</v>
          </cell>
        </row>
        <row r="111">
          <cell r="AM111">
            <v>641.34318462085196</v>
          </cell>
          <cell r="AN111">
            <v>55.414052912166738</v>
          </cell>
        </row>
        <row r="112">
          <cell r="AM112">
            <v>615.51970422621457</v>
          </cell>
          <cell r="AN112">
            <v>55.820734312268144</v>
          </cell>
        </row>
        <row r="113">
          <cell r="AM113">
            <v>676.14917350670407</v>
          </cell>
          <cell r="AN113">
            <v>56.531626132389846</v>
          </cell>
        </row>
        <row r="114">
          <cell r="AM114">
            <v>611.43165089917898</v>
          </cell>
          <cell r="AN114">
            <v>56.662569984968179</v>
          </cell>
        </row>
        <row r="115">
          <cell r="AM115">
            <v>623.5536329054778</v>
          </cell>
          <cell r="AN115">
            <v>58.206649872202341</v>
          </cell>
        </row>
        <row r="116">
          <cell r="AM116">
            <v>568.63622173262195</v>
          </cell>
          <cell r="AN116">
            <v>58.329628402220493</v>
          </cell>
        </row>
        <row r="117">
          <cell r="AM117">
            <v>554.3664941018867</v>
          </cell>
          <cell r="AN117">
            <v>58.502330140943521</v>
          </cell>
        </row>
        <row r="118">
          <cell r="AM118">
            <v>526.18701295216897</v>
          </cell>
          <cell r="AN118">
            <v>60.456869529525356</v>
          </cell>
        </row>
        <row r="119">
          <cell r="AM119">
            <v>501.27723799666222</v>
          </cell>
          <cell r="AN119">
            <v>60.704546586547245</v>
          </cell>
        </row>
        <row r="120">
          <cell r="AM120">
            <v>564.83316001483036</v>
          </cell>
          <cell r="AN120">
            <v>61.525435509712786</v>
          </cell>
        </row>
        <row r="121">
          <cell r="AM121">
            <v>497.35113885560355</v>
          </cell>
          <cell r="AN121">
            <v>62.645126316178832</v>
          </cell>
        </row>
        <row r="122">
          <cell r="AM122">
            <v>514.76477661486524</v>
          </cell>
          <cell r="AN122">
            <v>64.023725624363308</v>
          </cell>
        </row>
        <row r="123">
          <cell r="AM123">
            <v>449.66127822743408</v>
          </cell>
          <cell r="AN123">
            <v>64.164993475062488</v>
          </cell>
        </row>
        <row r="124">
          <cell r="AM124">
            <v>457.92816165971226</v>
          </cell>
          <cell r="AN124">
            <v>64.543910242468016</v>
          </cell>
        </row>
        <row r="125">
          <cell r="AM125">
            <v>475.70624080955889</v>
          </cell>
          <cell r="AN125">
            <v>66.02350687563704</v>
          </cell>
        </row>
        <row r="126">
          <cell r="AM126">
            <v>409.00767960105003</v>
          </cell>
          <cell r="AN126">
            <v>67.098008013702781</v>
          </cell>
        </row>
        <row r="127">
          <cell r="AM127">
            <v>411.41278391313148</v>
          </cell>
          <cell r="AN127">
            <v>67.127980984525394</v>
          </cell>
        </row>
        <row r="128">
          <cell r="AM128">
            <v>421.10075086963371</v>
          </cell>
          <cell r="AN128">
            <v>69.023499924892278</v>
          </cell>
        </row>
        <row r="129">
          <cell r="AM129">
            <v>372.3209695548976</v>
          </cell>
          <cell r="AN129">
            <v>69.740843571539969</v>
          </cell>
        </row>
        <row r="130">
          <cell r="AM130">
            <v>375.70206182024469</v>
          </cell>
          <cell r="AN130">
            <v>69.828590794826781</v>
          </cell>
        </row>
        <row r="131">
          <cell r="AM131">
            <v>398.3501434375425</v>
          </cell>
          <cell r="AN131">
            <v>72.382087083478012</v>
          </cell>
        </row>
        <row r="132">
          <cell r="AM132">
            <v>335.09540669895063</v>
          </cell>
          <cell r="AN132">
            <v>73.250812932244528</v>
          </cell>
        </row>
        <row r="133">
          <cell r="AM133">
            <v>334.08826964756315</v>
          </cell>
          <cell r="AN133">
            <v>74.009363207349054</v>
          </cell>
        </row>
        <row r="134">
          <cell r="AM134">
            <v>354.09963257769715</v>
          </cell>
          <cell r="AN134">
            <v>74.66746873443023</v>
          </cell>
        </row>
        <row r="135">
          <cell r="AM135">
            <v>300.39553457126908</v>
          </cell>
          <cell r="AN135">
            <v>77.377039398986156</v>
          </cell>
        </row>
        <row r="136">
          <cell r="AM136">
            <v>319.89649329620744</v>
          </cell>
          <cell r="AN136">
            <v>78.593641222394609</v>
          </cell>
        </row>
        <row r="137">
          <cell r="AM137">
            <v>287.2525905492372</v>
          </cell>
          <cell r="AN137">
            <v>81.233004189791401</v>
          </cell>
        </row>
        <row r="138">
          <cell r="AM138">
            <v>269.13446462981062</v>
          </cell>
          <cell r="AN138">
            <v>81.571195926259151</v>
          </cell>
        </row>
        <row r="139">
          <cell r="AM139">
            <v>284.90028434887705</v>
          </cell>
          <cell r="AN139">
            <v>83.598063010282843</v>
          </cell>
        </row>
        <row r="140">
          <cell r="AM140">
            <v>256.21734919868373</v>
          </cell>
          <cell r="AN140">
            <v>84.540249302868858</v>
          </cell>
        </row>
        <row r="141">
          <cell r="AM141">
            <v>241.67509378697093</v>
          </cell>
          <cell r="AN141">
            <v>86.560643410068423</v>
          </cell>
        </row>
        <row r="142">
          <cell r="AM142">
            <v>220.83135706659078</v>
          </cell>
          <cell r="AN142">
            <v>90.083942054416426</v>
          </cell>
        </row>
        <row r="143">
          <cell r="AM143">
            <v>225.20284935471292</v>
          </cell>
          <cell r="AN143">
            <v>91.328011808845361</v>
          </cell>
        </row>
        <row r="144">
          <cell r="AM144">
            <v>244.33648337374956</v>
          </cell>
          <cell r="AN144">
            <v>91.605727658713903</v>
          </cell>
        </row>
        <row r="145">
          <cell r="AM145">
            <v>222.65699777469871</v>
          </cell>
          <cell r="AN145">
            <v>94.095352040098973</v>
          </cell>
        </row>
        <row r="146">
          <cell r="AM146">
            <v>207.99408572809298</v>
          </cell>
          <cell r="AN146">
            <v>94.232094480658972</v>
          </cell>
        </row>
        <row r="147">
          <cell r="AM147">
            <v>192.04346761779902</v>
          </cell>
          <cell r="AN147">
            <v>97.186384713891613</v>
          </cell>
        </row>
        <row r="148">
          <cell r="AM148">
            <v>184.54779444014787</v>
          </cell>
          <cell r="AN148">
            <v>99.064957494470391</v>
          </cell>
        </row>
        <row r="149">
          <cell r="AM149">
            <v>196.58608967515028</v>
          </cell>
          <cell r="AN149">
            <v>103.14438447955582</v>
          </cell>
        </row>
        <row r="150">
          <cell r="AM150">
            <v>169.56764396339207</v>
          </cell>
          <cell r="AN150">
            <v>104.86699674822765</v>
          </cell>
        </row>
        <row r="151">
          <cell r="AM151">
            <v>160.46510313810853</v>
          </cell>
          <cell r="AN151">
            <v>107.16652228287037</v>
          </cell>
        </row>
        <row r="152">
          <cell r="AM152">
            <v>153.16414707189546</v>
          </cell>
          <cell r="AN152">
            <v>108.73486368136135</v>
          </cell>
        </row>
        <row r="153">
          <cell r="AM153">
            <v>173.63920832532239</v>
          </cell>
          <cell r="AN153">
            <v>110.5124109033907</v>
          </cell>
        </row>
        <row r="154">
          <cell r="AM154">
            <v>165.06501170225201</v>
          </cell>
          <cell r="AN154">
            <v>115.12578721877971</v>
          </cell>
        </row>
        <row r="155">
          <cell r="AM155">
            <v>135.71544422820867</v>
          </cell>
          <cell r="AN155">
            <v>115.45453977268845</v>
          </cell>
        </row>
        <row r="156">
          <cell r="AM156">
            <v>135.19974861287935</v>
          </cell>
          <cell r="AN156">
            <v>117.81292812345113</v>
          </cell>
        </row>
        <row r="157">
          <cell r="AM157">
            <v>140.17475484610216</v>
          </cell>
          <cell r="AN157">
            <v>126.54242598374186</v>
          </cell>
        </row>
        <row r="158">
          <cell r="AM158">
            <v>116.65499987119149</v>
          </cell>
          <cell r="AN158">
            <v>126.96161233613564</v>
          </cell>
        </row>
        <row r="159">
          <cell r="AM159">
            <v>118.7155605879836</v>
          </cell>
          <cell r="AN159">
            <v>127.8912585305405</v>
          </cell>
        </row>
        <row r="160">
          <cell r="AM160">
            <v>124.61896713181778</v>
          </cell>
          <cell r="AN160">
            <v>135.68034851716547</v>
          </cell>
        </row>
        <row r="161">
          <cell r="AM161">
            <v>99.918913435607394</v>
          </cell>
          <cell r="AN161">
            <v>138.97397070601383</v>
          </cell>
        </row>
        <row r="162">
          <cell r="AM162">
            <v>101.52957187320744</v>
          </cell>
          <cell r="AN162">
            <v>139.59281834782325</v>
          </cell>
        </row>
        <row r="163">
          <cell r="AM163">
            <v>82.733046760647682</v>
          </cell>
          <cell r="AN163">
            <v>156.11449556827301</v>
          </cell>
        </row>
        <row r="164">
          <cell r="AM164">
            <v>102.19910386355789</v>
          </cell>
          <cell r="AN164">
            <v>156.19376842318528</v>
          </cell>
        </row>
        <row r="165">
          <cell r="AM165">
            <v>84.405615251583015</v>
          </cell>
          <cell r="AN165">
            <v>157.43141728040877</v>
          </cell>
        </row>
        <row r="166">
          <cell r="AM166">
            <v>91.362946984379619</v>
          </cell>
          <cell r="AN166">
            <v>164.54677046409915</v>
          </cell>
        </row>
        <row r="167">
          <cell r="AM167">
            <v>73.911832594182059</v>
          </cell>
          <cell r="AN167">
            <v>172.12080983834747</v>
          </cell>
        </row>
        <row r="168">
          <cell r="AM168">
            <v>70.035606020816019</v>
          </cell>
          <cell r="AN168">
            <v>175.81163882069879</v>
          </cell>
        </row>
        <row r="169">
          <cell r="AM169">
            <v>78.878792083597716</v>
          </cell>
          <cell r="AN169">
            <v>183.37553036024113</v>
          </cell>
        </row>
        <row r="170">
          <cell r="AM170">
            <v>57.249407387467897</v>
          </cell>
          <cell r="AN170">
            <v>197.17435205659967</v>
          </cell>
        </row>
        <row r="171">
          <cell r="AM171">
            <v>63.352524727521207</v>
          </cell>
          <cell r="AN171">
            <v>198.12951578201128</v>
          </cell>
        </row>
        <row r="172">
          <cell r="AM172">
            <v>63.321477564162997</v>
          </cell>
          <cell r="AN172">
            <v>215.98823533283519</v>
          </cell>
        </row>
        <row r="173">
          <cell r="AM173">
            <v>51.956493203335178</v>
          </cell>
          <cell r="AN173">
            <v>224.30183970283358</v>
          </cell>
        </row>
        <row r="174">
          <cell r="AM174">
            <v>51.900463465727476</v>
          </cell>
          <cell r="AN174">
            <v>225.18355290730702</v>
          </cell>
        </row>
        <row r="175">
          <cell r="AM175">
            <v>51.292089058702388</v>
          </cell>
          <cell r="AN175">
            <v>243.93723225782989</v>
          </cell>
        </row>
        <row r="176">
          <cell r="AM176">
            <v>43.36792121984012</v>
          </cell>
          <cell r="AN176">
            <v>257.84608207106515</v>
          </cell>
        </row>
        <row r="177">
          <cell r="AM177">
            <v>41.034582918206908</v>
          </cell>
          <cell r="AN177">
            <v>277.85708407313876</v>
          </cell>
        </row>
        <row r="178">
          <cell r="AM178">
            <v>41.01629417489707</v>
          </cell>
          <cell r="AN178">
            <v>300.52835999324884</v>
          </cell>
        </row>
        <row r="179">
          <cell r="AM179">
            <v>33.947853317357072</v>
          </cell>
          <cell r="AN179">
            <v>307.35534378139778</v>
          </cell>
        </row>
        <row r="180">
          <cell r="AM180">
            <v>32.961102190627848</v>
          </cell>
          <cell r="AN180">
            <v>344.85985922589822</v>
          </cell>
        </row>
        <row r="181">
          <cell r="AM181">
            <v>35.803148078327176</v>
          </cell>
          <cell r="AN181">
            <v>382.86399544391247</v>
          </cell>
        </row>
        <row r="182">
          <cell r="AM182">
            <v>26.937913622358948</v>
          </cell>
          <cell r="AN182">
            <v>388.65922980859909</v>
          </cell>
        </row>
        <row r="183">
          <cell r="AM183">
            <v>22.407939308382627</v>
          </cell>
          <cell r="AN183">
            <v>463.21706729546463</v>
          </cell>
        </row>
        <row r="184">
          <cell r="AM184">
            <v>28.512523417276689</v>
          </cell>
          <cell r="AN184">
            <v>505.8937255896808</v>
          </cell>
        </row>
        <row r="185">
          <cell r="AM185">
            <v>19.81505361221447</v>
          </cell>
          <cell r="AN185">
            <v>513.84466069620464</v>
          </cell>
        </row>
        <row r="186">
          <cell r="AM186">
            <v>14.61811504666978</v>
          </cell>
          <cell r="AN186">
            <v>708.59822017350587</v>
          </cell>
        </row>
        <row r="187">
          <cell r="AM187">
            <v>18.848364286381059</v>
          </cell>
          <cell r="AN187">
            <v>752.28066638522671</v>
          </cell>
        </row>
        <row r="188">
          <cell r="AM188">
            <v>13.930239068268245</v>
          </cell>
          <cell r="AN188">
            <v>764.26056504687904</v>
          </cell>
        </row>
        <row r="189">
          <cell r="AM189">
            <v>7.7321310098814422</v>
          </cell>
          <cell r="AN189">
            <v>1398.8581023076051</v>
          </cell>
        </row>
        <row r="190">
          <cell r="AM190">
            <v>9.2608448999648019</v>
          </cell>
          <cell r="AN190">
            <v>1470.4674861845251</v>
          </cell>
        </row>
        <row r="191">
          <cell r="AM191">
            <v>7.0770406669771093</v>
          </cell>
          <cell r="AN191">
            <v>1544.7291262984168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2395-134E-4747-9583-8A9963EE3025}">
  <dimension ref="A3:AQ81"/>
  <sheetViews>
    <sheetView tabSelected="1" topLeftCell="A20" workbookViewId="0">
      <selection activeCell="F28" sqref="F28"/>
    </sheetView>
  </sheetViews>
  <sheetFormatPr baseColWidth="10" defaultRowHeight="16" x14ac:dyDescent="0.2"/>
  <sheetData>
    <row r="3" spans="2:29" x14ac:dyDescent="0.2">
      <c r="S3" t="s">
        <v>0</v>
      </c>
      <c r="T3" t="s">
        <v>1</v>
      </c>
      <c r="U3" t="s">
        <v>2</v>
      </c>
      <c r="V3" t="s">
        <v>3</v>
      </c>
      <c r="W3" t="s">
        <v>4</v>
      </c>
      <c r="X3" t="s">
        <v>5</v>
      </c>
      <c r="Y3" t="s">
        <v>6</v>
      </c>
      <c r="Z3" t="s">
        <v>7</v>
      </c>
    </row>
    <row r="4" spans="2:29" x14ac:dyDescent="0.2">
      <c r="S4">
        <v>85.709900000000005</v>
      </c>
      <c r="T4">
        <f t="shared" ref="T4:T9" si="0">S4/2</f>
        <v>42.854950000000002</v>
      </c>
      <c r="U4">
        <f t="shared" ref="U4:U9" si="1">T4/10</f>
        <v>4.2854950000000001</v>
      </c>
      <c r="V4">
        <f t="shared" ref="V4:V9" si="2">U4*2</f>
        <v>8.5709900000000001</v>
      </c>
      <c r="W4">
        <f t="shared" ref="W4:W9" si="3">4*3.14*T4^2</f>
        <v>23067.027048151405</v>
      </c>
      <c r="X4" s="1">
        <v>1902.0042734374874</v>
      </c>
      <c r="Y4" s="1">
        <f t="shared" ref="Y4:Y9" si="4">X4/W4</f>
        <v>8.2455544421356816E-2</v>
      </c>
      <c r="Z4" s="1">
        <f t="shared" ref="Z4:Z9" si="5">Y4*16.02</f>
        <v>1.3209378216301362</v>
      </c>
    </row>
    <row r="5" spans="2:29" x14ac:dyDescent="0.2">
      <c r="S5">
        <v>70.598600000000005</v>
      </c>
      <c r="T5">
        <f t="shared" si="0"/>
        <v>35.299300000000002</v>
      </c>
      <c r="U5">
        <f t="shared" si="1"/>
        <v>3.5299300000000002</v>
      </c>
      <c r="V5">
        <f t="shared" si="2"/>
        <v>7.0598600000000005</v>
      </c>
      <c r="W5">
        <f t="shared" si="3"/>
        <v>15650.269690954403</v>
      </c>
      <c r="X5">
        <v>1330.8536484375363</v>
      </c>
      <c r="Y5" s="1">
        <f t="shared" si="4"/>
        <v>8.5037106370553325E-2</v>
      </c>
      <c r="Z5" s="1">
        <f t="shared" si="5"/>
        <v>1.3622944440562643</v>
      </c>
    </row>
    <row r="6" spans="2:29" x14ac:dyDescent="0.2">
      <c r="S6">
        <v>57.6952</v>
      </c>
      <c r="T6">
        <f t="shared" si="0"/>
        <v>28.8476</v>
      </c>
      <c r="U6">
        <f t="shared" si="1"/>
        <v>2.88476</v>
      </c>
      <c r="V6">
        <f t="shared" si="2"/>
        <v>5.76952</v>
      </c>
      <c r="W6">
        <f t="shared" si="3"/>
        <v>10452.231363545599</v>
      </c>
      <c r="X6">
        <v>850.52152343746275</v>
      </c>
      <c r="Y6" s="1">
        <f t="shared" si="4"/>
        <v>8.1372244246701156E-2</v>
      </c>
      <c r="Z6" s="1">
        <f t="shared" si="5"/>
        <v>1.3035833528321525</v>
      </c>
    </row>
    <row r="7" spans="2:29" x14ac:dyDescent="0.2">
      <c r="H7" t="s">
        <v>8</v>
      </c>
      <c r="S7">
        <v>43.858499999999999</v>
      </c>
      <c r="T7">
        <f t="shared" si="0"/>
        <v>21.92925</v>
      </c>
      <c r="U7">
        <f t="shared" si="1"/>
        <v>2.1929249999999998</v>
      </c>
      <c r="V7">
        <f t="shared" si="2"/>
        <v>4.3858499999999996</v>
      </c>
      <c r="W7">
        <f t="shared" si="3"/>
        <v>6040.0035898650003</v>
      </c>
      <c r="X7">
        <v>418.6500312499702</v>
      </c>
      <c r="Y7" s="1">
        <f t="shared" si="4"/>
        <v>6.9312877885115198E-2</v>
      </c>
      <c r="Z7" s="1">
        <f t="shared" si="5"/>
        <v>1.1103923037195453</v>
      </c>
    </row>
    <row r="8" spans="2:29" x14ac:dyDescent="0.2">
      <c r="H8">
        <v>0.91600000000000004</v>
      </c>
      <c r="S8">
        <v>30.486799999999999</v>
      </c>
      <c r="T8">
        <f t="shared" si="0"/>
        <v>15.243399999999999</v>
      </c>
      <c r="U8">
        <f t="shared" si="1"/>
        <v>1.52434</v>
      </c>
      <c r="V8">
        <f t="shared" si="2"/>
        <v>3.0486800000000001</v>
      </c>
      <c r="W8">
        <f t="shared" si="3"/>
        <v>2918.4572191135999</v>
      </c>
      <c r="X8">
        <v>171.62928125006147</v>
      </c>
      <c r="Y8" s="1">
        <f t="shared" si="4"/>
        <v>5.8808222414919988E-2</v>
      </c>
      <c r="Z8" s="1">
        <f t="shared" si="5"/>
        <v>0.94210772308701818</v>
      </c>
    </row>
    <row r="9" spans="2:29" x14ac:dyDescent="0.2">
      <c r="S9">
        <v>111.52760000000001</v>
      </c>
      <c r="T9">
        <f t="shared" si="0"/>
        <v>55.763800000000003</v>
      </c>
      <c r="U9">
        <f t="shared" si="1"/>
        <v>5.5763800000000003</v>
      </c>
      <c r="V9">
        <f t="shared" si="2"/>
        <v>11.152760000000001</v>
      </c>
      <c r="W9">
        <f t="shared" si="3"/>
        <v>39056.593463926401</v>
      </c>
      <c r="X9" s="1">
        <v>3240.5465972221</v>
      </c>
      <c r="Y9" s="1">
        <f t="shared" si="4"/>
        <v>8.2970538641961841E-2</v>
      </c>
      <c r="Z9" s="1">
        <f t="shared" si="5"/>
        <v>1.3291880290442286</v>
      </c>
    </row>
    <row r="10" spans="2:29" x14ac:dyDescent="0.2">
      <c r="B10" t="s">
        <v>9</v>
      </c>
    </row>
    <row r="11" spans="2:29" x14ac:dyDescent="0.2">
      <c r="B11">
        <v>5.17</v>
      </c>
    </row>
    <row r="12" spans="2:29" x14ac:dyDescent="0.2">
      <c r="E12" t="s">
        <v>10</v>
      </c>
      <c r="F12">
        <v>86151</v>
      </c>
      <c r="G12">
        <v>25488</v>
      </c>
      <c r="H12">
        <f>G12/(G12+F12)</f>
        <v>0.22830731196087389</v>
      </c>
      <c r="Q12" s="2"/>
      <c r="S12">
        <v>84.637799999999999</v>
      </c>
      <c r="T12">
        <f t="shared" ref="T12:T16" si="6">S12/2</f>
        <v>42.318899999999999</v>
      </c>
      <c r="U12">
        <f t="shared" ref="U12:U16" si="7">T12/10</f>
        <v>4.2318899999999999</v>
      </c>
      <c r="V12">
        <f t="shared" ref="V12:V16" si="8">U12*2</f>
        <v>8.4637799999999999</v>
      </c>
      <c r="W12">
        <f t="shared" ref="W12:W16" si="9">4*3.14*T12^2</f>
        <v>22493.5695729576</v>
      </c>
      <c r="X12">
        <v>1844.7560859374935</v>
      </c>
      <c r="Y12" s="1">
        <f t="shared" ref="Y12:Y16" si="10">X12/W12</f>
        <v>8.2012598309665841E-2</v>
      </c>
      <c r="Z12" s="1">
        <f t="shared" ref="Z12:Z16" si="11">Y12*16.02</f>
        <v>1.3138418249208468</v>
      </c>
      <c r="AB12" s="1">
        <f>AVERAGE(S4,S12)</f>
        <v>85.173850000000002</v>
      </c>
      <c r="AC12" s="1">
        <f>AVERAGE(Z4,Z12)</f>
        <v>1.3173898232754915</v>
      </c>
    </row>
    <row r="13" spans="2:29" x14ac:dyDescent="0.2">
      <c r="B13" t="s">
        <v>11</v>
      </c>
      <c r="C13" t="s">
        <v>12</v>
      </c>
      <c r="S13">
        <v>71.212699999999998</v>
      </c>
      <c r="T13">
        <f t="shared" si="6"/>
        <v>35.606349999999999</v>
      </c>
      <c r="U13">
        <f t="shared" si="7"/>
        <v>3.560635</v>
      </c>
      <c r="V13">
        <f t="shared" si="8"/>
        <v>7.12127</v>
      </c>
      <c r="W13">
        <f t="shared" si="9"/>
        <v>15923.7207336506</v>
      </c>
      <c r="X13">
        <v>1219.1704609374283</v>
      </c>
      <c r="Y13" s="1">
        <f t="shared" si="10"/>
        <v>7.6563165187959609E-2</v>
      </c>
      <c r="Z13" s="1">
        <f t="shared" si="11"/>
        <v>1.2265419063111129</v>
      </c>
      <c r="AB13" s="1">
        <f t="shared" ref="AB13:AB16" si="12">AVERAGE(S5,S13)</f>
        <v>70.905650000000009</v>
      </c>
      <c r="AC13" s="1">
        <f>AVERAGE(Z5,Z13)</f>
        <v>1.2944181751836887</v>
      </c>
    </row>
    <row r="14" spans="2:29" x14ac:dyDescent="0.2">
      <c r="B14">
        <v>6.1</v>
      </c>
      <c r="C14">
        <v>1.6</v>
      </c>
      <c r="E14" t="s">
        <v>13</v>
      </c>
      <c r="S14">
        <v>58.060699999999997</v>
      </c>
      <c r="T14">
        <f t="shared" si="6"/>
        <v>29.030349999999999</v>
      </c>
      <c r="U14">
        <f t="shared" si="7"/>
        <v>2.903035</v>
      </c>
      <c r="V14">
        <f t="shared" si="8"/>
        <v>5.8060700000000001</v>
      </c>
      <c r="W14">
        <f t="shared" si="9"/>
        <v>10585.0809372986</v>
      </c>
      <c r="X14">
        <v>733.03933593747206</v>
      </c>
      <c r="Y14" s="1">
        <f t="shared" si="10"/>
        <v>6.9252123841062455E-2</v>
      </c>
      <c r="Z14" s="1">
        <f t="shared" si="11"/>
        <v>1.1094190239338204</v>
      </c>
      <c r="AB14" s="1">
        <f t="shared" si="12"/>
        <v>57.877949999999998</v>
      </c>
      <c r="AC14" s="1">
        <f>AVERAGE(Z6,Z14)</f>
        <v>1.2065011883829864</v>
      </c>
    </row>
    <row r="15" spans="2:29" x14ac:dyDescent="0.2">
      <c r="B15">
        <f>B14-C14</f>
        <v>4.5</v>
      </c>
      <c r="D15">
        <v>12.5</v>
      </c>
      <c r="E15">
        <v>1</v>
      </c>
      <c r="F15">
        <v>86193</v>
      </c>
      <c r="G15">
        <v>25446</v>
      </c>
      <c r="H15">
        <f>G15/(G15+F15)</f>
        <v>0.2279310993470024</v>
      </c>
      <c r="S15">
        <v>43.8414</v>
      </c>
      <c r="T15">
        <f t="shared" si="6"/>
        <v>21.9207</v>
      </c>
      <c r="U15">
        <f t="shared" si="7"/>
        <v>2.1920700000000002</v>
      </c>
      <c r="V15">
        <f t="shared" si="8"/>
        <v>4.3841400000000004</v>
      </c>
      <c r="W15">
        <f t="shared" si="9"/>
        <v>6035.2946314343999</v>
      </c>
      <c r="X15">
        <v>437.75549218745437</v>
      </c>
      <c r="Y15" s="1">
        <f t="shared" si="10"/>
        <v>7.2532580250090239E-2</v>
      </c>
      <c r="Z15" s="1">
        <f t="shared" si="11"/>
        <v>1.1619719356064455</v>
      </c>
      <c r="AB15" s="1">
        <f t="shared" si="12"/>
        <v>43.84995</v>
      </c>
      <c r="AC15" s="1">
        <f>AVERAGE(Z7,Z15)</f>
        <v>1.1361821196629953</v>
      </c>
    </row>
    <row r="16" spans="2:29" x14ac:dyDescent="0.2">
      <c r="B16" t="s">
        <v>11</v>
      </c>
      <c r="S16">
        <v>30.798999999999999</v>
      </c>
      <c r="T16">
        <f t="shared" si="6"/>
        <v>15.3995</v>
      </c>
      <c r="U16">
        <f t="shared" si="7"/>
        <v>1.5399499999999999</v>
      </c>
      <c r="V16">
        <f t="shared" si="8"/>
        <v>3.0798999999999999</v>
      </c>
      <c r="W16">
        <f t="shared" si="9"/>
        <v>2978.5361791400001</v>
      </c>
      <c r="X16">
        <v>245.30867968755774</v>
      </c>
      <c r="Y16" s="1">
        <f t="shared" si="10"/>
        <v>8.2358804773150787E-2</v>
      </c>
      <c r="Z16" s="1">
        <f t="shared" si="11"/>
        <v>1.3193880524658756</v>
      </c>
      <c r="AB16" s="1">
        <f t="shared" si="12"/>
        <v>30.642899999999997</v>
      </c>
      <c r="AC16" s="1">
        <f>AVERAGE(Z8,Z16)</f>
        <v>1.130747887776447</v>
      </c>
    </row>
    <row r="17" spans="1:43" x14ac:dyDescent="0.2">
      <c r="B17">
        <v>5.6</v>
      </c>
    </row>
    <row r="21" spans="1:43" x14ac:dyDescent="0.2">
      <c r="B21" t="s">
        <v>14</v>
      </c>
    </row>
    <row r="22" spans="1:43" x14ac:dyDescent="0.2">
      <c r="I22" t="s">
        <v>42</v>
      </c>
      <c r="J22" t="s">
        <v>43</v>
      </c>
      <c r="K22" t="s">
        <v>44</v>
      </c>
    </row>
    <row r="23" spans="1:43" x14ac:dyDescent="0.2">
      <c r="B23" t="s">
        <v>15</v>
      </c>
      <c r="F23" t="s">
        <v>41</v>
      </c>
      <c r="I23">
        <f>4*3.141592*(F24*3.43)^2</f>
        <v>23100.322325500001</v>
      </c>
      <c r="J23">
        <f>I27/I23</f>
        <v>6.8428903143671796E-2</v>
      </c>
      <c r="K23">
        <f>J23*16.02</f>
        <v>1.0962310283616221</v>
      </c>
      <c r="AD23" t="s">
        <v>16</v>
      </c>
    </row>
    <row r="24" spans="1:43" x14ac:dyDescent="0.2">
      <c r="D24" t="s">
        <v>17</v>
      </c>
      <c r="E24" t="s">
        <v>40</v>
      </c>
      <c r="F24">
        <v>12.5</v>
      </c>
      <c r="X24" t="s">
        <v>18</v>
      </c>
      <c r="Y24" t="s">
        <v>19</v>
      </c>
      <c r="Z24" t="s">
        <v>20</v>
      </c>
      <c r="AA24" t="s">
        <v>21</v>
      </c>
      <c r="AC24">
        <f>(4/3)*3.14*((3.413*12.5)^3)</f>
        <v>325092.75320463529</v>
      </c>
      <c r="AD24" t="s">
        <v>22</v>
      </c>
    </row>
    <row r="25" spans="1:43" x14ac:dyDescent="0.2">
      <c r="B25">
        <v>9721</v>
      </c>
      <c r="C25" t="s">
        <v>23</v>
      </c>
      <c r="D25" t="s">
        <v>24</v>
      </c>
      <c r="E25" t="s">
        <v>10</v>
      </c>
      <c r="F25" t="s">
        <v>25</v>
      </c>
      <c r="G25" t="s">
        <v>26</v>
      </c>
      <c r="I25" t="s">
        <v>5</v>
      </c>
      <c r="J25" t="s">
        <v>27</v>
      </c>
      <c r="K25" t="s">
        <v>28</v>
      </c>
      <c r="L25" t="s">
        <v>29</v>
      </c>
      <c r="M25" t="s">
        <v>30</v>
      </c>
      <c r="X25">
        <v>0</v>
      </c>
      <c r="Y25">
        <v>32.585000000000001</v>
      </c>
      <c r="Z25">
        <v>104.61499999999999</v>
      </c>
      <c r="AA25">
        <v>72.03</v>
      </c>
      <c r="AC25">
        <f t="shared" ref="AC25:AC37" si="13">(1/6)*3.14*(AA25)^3</f>
        <v>195577.38815012999</v>
      </c>
      <c r="AL25" t="s">
        <v>31</v>
      </c>
    </row>
    <row r="26" spans="1:43" x14ac:dyDescent="0.2">
      <c r="B26" t="s">
        <v>32</v>
      </c>
      <c r="C26">
        <v>100000</v>
      </c>
      <c r="D26">
        <v>142.50990999999999</v>
      </c>
      <c r="E26">
        <v>-601748.38928999996</v>
      </c>
      <c r="F26" s="2">
        <v>2496961.1839200002</v>
      </c>
      <c r="G26">
        <v>23.987169999999999</v>
      </c>
      <c r="X26">
        <v>100000</v>
      </c>
      <c r="Y26">
        <v>33.187899999999999</v>
      </c>
      <c r="Z26">
        <v>104.051</v>
      </c>
      <c r="AA26">
        <v>70.863100000000003</v>
      </c>
      <c r="AC26">
        <f t="shared" si="13"/>
        <v>186225.36719820322</v>
      </c>
      <c r="AI26">
        <v>1</v>
      </c>
      <c r="AL26" t="s">
        <v>33</v>
      </c>
      <c r="AM26" t="s">
        <v>34</v>
      </c>
      <c r="AN26" t="s">
        <v>35</v>
      </c>
      <c r="AP26" t="s">
        <v>34</v>
      </c>
      <c r="AQ26" t="s">
        <v>35</v>
      </c>
    </row>
    <row r="27" spans="1:43" x14ac:dyDescent="0.2">
      <c r="B27">
        <v>0</v>
      </c>
      <c r="C27">
        <v>200000</v>
      </c>
      <c r="D27">
        <v>142.50304</v>
      </c>
      <c r="E27">
        <v>-554467.69010000001</v>
      </c>
      <c r="F27" s="2">
        <v>2495370.8684399999</v>
      </c>
      <c r="G27">
        <v>22.22363</v>
      </c>
      <c r="I27">
        <f>E27-(128000-$B$25)/128000*E$26</f>
        <v>1580.7297189992387</v>
      </c>
      <c r="J27">
        <f>B27/$B$25</f>
        <v>0</v>
      </c>
      <c r="K27">
        <f>F27/$F$26</f>
        <v>0.99936309963877623</v>
      </c>
      <c r="L27">
        <f>E27-$E$27</f>
        <v>0</v>
      </c>
      <c r="O27" t="s">
        <v>36</v>
      </c>
      <c r="P27" t="s">
        <v>23</v>
      </c>
      <c r="Q27" t="s">
        <v>24</v>
      </c>
      <c r="R27" t="s">
        <v>10</v>
      </c>
      <c r="S27" t="s">
        <v>25</v>
      </c>
      <c r="T27" t="s">
        <v>26</v>
      </c>
      <c r="U27" t="s">
        <v>37</v>
      </c>
      <c r="V27" t="s">
        <v>38</v>
      </c>
      <c r="X27">
        <v>200000</v>
      </c>
      <c r="Y27">
        <v>33.417200000000001</v>
      </c>
      <c r="Z27">
        <v>103.98099999999999</v>
      </c>
      <c r="AA27">
        <v>70.563800000000001</v>
      </c>
      <c r="AC27">
        <f t="shared" si="13"/>
        <v>183875.67448405796</v>
      </c>
      <c r="AD27" t="s">
        <v>33</v>
      </c>
      <c r="AE27" t="s">
        <v>34</v>
      </c>
      <c r="AF27" t="s">
        <v>35</v>
      </c>
      <c r="AG27" t="s">
        <v>39</v>
      </c>
    </row>
    <row r="28" spans="1:43" x14ac:dyDescent="0.2">
      <c r="A28">
        <f>B28/B25</f>
        <v>8.2296060076123851E-3</v>
      </c>
      <c r="B28">
        <f>B27+(C28-C27)/1250</f>
        <v>80</v>
      </c>
      <c r="C28">
        <v>300000</v>
      </c>
      <c r="D28">
        <v>300.17316</v>
      </c>
      <c r="E28">
        <v>-554596.70316999999</v>
      </c>
      <c r="F28" s="2">
        <v>2495372.8899500002</v>
      </c>
      <c r="G28">
        <v>643.3356</v>
      </c>
      <c r="I28">
        <f t="shared" ref="I28:I37" si="14">E28-(128000-$B$25)/128000*E$26</f>
        <v>1451.7166489992524</v>
      </c>
      <c r="J28">
        <f t="shared" ref="J28:J37" si="15">B28/$B$25</f>
        <v>8.2296060076123851E-3</v>
      </c>
      <c r="K28">
        <f t="shared" ref="K28:K37" si="16">F28/$F$26</f>
        <v>0.99936390922685214</v>
      </c>
      <c r="L28">
        <f>E28-$E$27</f>
        <v>-129.01306999998633</v>
      </c>
      <c r="M28">
        <f>((L28-L27)-(B28-B27)*$B$15)/(B28-B27)</f>
        <v>-6.1126633749998289</v>
      </c>
      <c r="O28">
        <f>B28</f>
        <v>80</v>
      </c>
      <c r="P28">
        <v>300000</v>
      </c>
      <c r="Q28">
        <v>300.17316</v>
      </c>
      <c r="R28">
        <v>-554596.70316999999</v>
      </c>
      <c r="S28" s="2">
        <v>2495372.8899500002</v>
      </c>
      <c r="T28">
        <v>643.3356</v>
      </c>
      <c r="U28">
        <v>65.442570000000003</v>
      </c>
      <c r="V28">
        <f>U28*10^-4</f>
        <v>6.5442570000000004E-3</v>
      </c>
      <c r="X28">
        <v>300000</v>
      </c>
      <c r="Y28">
        <v>33.2408</v>
      </c>
      <c r="Z28">
        <v>104.13500000000001</v>
      </c>
      <c r="AA28">
        <v>70.894199999999998</v>
      </c>
      <c r="AC28">
        <f t="shared" si="13"/>
        <v>186470.66345594052</v>
      </c>
      <c r="AD28">
        <f t="shared" ref="AD28:AD37" si="17">V28*$AC$24/AC28</f>
        <v>1.1409250583330458E-2</v>
      </c>
      <c r="AE28">
        <f>AD28*1000</f>
        <v>11.409250583330458</v>
      </c>
      <c r="AF28">
        <f t="shared" ref="AF28:AF37" si="18">AC28/O28*0.6022</f>
        <v>1403.6579191645922</v>
      </c>
      <c r="AG28">
        <f t="shared" ref="AG28:AG37" si="19">O28/AC28</f>
        <v>4.2902190895514501E-4</v>
      </c>
      <c r="AI28">
        <v>5.0607090545701787</v>
      </c>
      <c r="AJ28">
        <v>1575.4637926546006</v>
      </c>
      <c r="AL28">
        <v>3.8945016708868829</v>
      </c>
      <c r="AM28">
        <v>3894.5016708868829</v>
      </c>
      <c r="AN28">
        <v>30.653923140980154</v>
      </c>
      <c r="AP28">
        <v>3894.5016708868829</v>
      </c>
      <c r="AQ28">
        <v>30.653923140980154</v>
      </c>
    </row>
    <row r="29" spans="1:43" x14ac:dyDescent="0.2">
      <c r="B29">
        <f t="shared" ref="B29:B81" si="20">B28+(C29-C28)/1250</f>
        <v>160</v>
      </c>
      <c r="C29">
        <v>400000</v>
      </c>
      <c r="D29">
        <v>300.21030000000002</v>
      </c>
      <c r="E29">
        <v>-554593.51249999995</v>
      </c>
      <c r="F29" s="2">
        <v>2495372.8899500002</v>
      </c>
      <c r="G29">
        <v>519.96952999999996</v>
      </c>
      <c r="I29">
        <f t="shared" si="14"/>
        <v>1454.9073189992923</v>
      </c>
      <c r="J29">
        <f t="shared" si="15"/>
        <v>1.645921201522477E-2</v>
      </c>
      <c r="K29">
        <f t="shared" si="16"/>
        <v>0.99936390922685214</v>
      </c>
      <c r="L29">
        <f>E29-$E$27</f>
        <v>-125.82239999994636</v>
      </c>
      <c r="M29">
        <f t="shared" ref="M29:M37" si="21">((L29-L28)-(B29-B28)*$B$15)/(B29-B28)</f>
        <v>-4.4601166249995003</v>
      </c>
      <c r="O29">
        <f t="shared" ref="O29:O81" si="22">B29</f>
        <v>160</v>
      </c>
      <c r="P29">
        <v>400000</v>
      </c>
      <c r="Q29">
        <v>300.21030000000002</v>
      </c>
      <c r="R29">
        <v>-554593.51249999995</v>
      </c>
      <c r="S29" s="2">
        <v>2495372.8899500002</v>
      </c>
      <c r="T29">
        <v>519.96952999999996</v>
      </c>
      <c r="U29">
        <v>115.38903000000001</v>
      </c>
      <c r="V29">
        <f>U29*10^-4</f>
        <v>1.1538903000000001E-2</v>
      </c>
      <c r="X29">
        <v>400000</v>
      </c>
      <c r="Y29">
        <v>33.098100000000002</v>
      </c>
      <c r="Z29">
        <v>103.962</v>
      </c>
      <c r="AA29">
        <v>70.863900000000001</v>
      </c>
      <c r="AC29">
        <f t="shared" si="13"/>
        <v>186231.67437255738</v>
      </c>
      <c r="AD29">
        <f t="shared" si="17"/>
        <v>2.0142726836719003E-2</v>
      </c>
      <c r="AE29">
        <f t="shared" ref="AE29:AE37" si="23">AD29*1000</f>
        <v>20.142726836719003</v>
      </c>
      <c r="AF29">
        <f t="shared" si="18"/>
        <v>700.92946441971287</v>
      </c>
      <c r="AG29">
        <f t="shared" si="19"/>
        <v>8.5914493621487402E-4</v>
      </c>
      <c r="AI29">
        <v>9.9817760092730321</v>
      </c>
      <c r="AJ29">
        <v>799.22274089970676</v>
      </c>
      <c r="AL29">
        <v>3.6105691693255091</v>
      </c>
      <c r="AM29">
        <v>3610.5691693255089</v>
      </c>
      <c r="AN29">
        <v>30.745582398775952</v>
      </c>
      <c r="AP29">
        <v>3610.5691693255089</v>
      </c>
      <c r="AQ29">
        <v>30.745582398775952</v>
      </c>
    </row>
    <row r="30" spans="1:43" x14ac:dyDescent="0.2">
      <c r="B30">
        <f t="shared" si="20"/>
        <v>240</v>
      </c>
      <c r="C30">
        <v>500000</v>
      </c>
      <c r="D30">
        <v>300.19011999999998</v>
      </c>
      <c r="E30">
        <v>-554600.01005000004</v>
      </c>
      <c r="F30" s="2">
        <v>2495372.8899500002</v>
      </c>
      <c r="G30">
        <v>482.35406999999998</v>
      </c>
      <c r="I30">
        <f t="shared" si="14"/>
        <v>1448.409768999205</v>
      </c>
      <c r="J30">
        <f t="shared" si="15"/>
        <v>2.4688818022837157E-2</v>
      </c>
      <c r="K30">
        <f t="shared" si="16"/>
        <v>0.99936390922685214</v>
      </c>
      <c r="L30">
        <f t="shared" ref="L29:L37" si="24">E30-$E$27</f>
        <v>-132.31995000003371</v>
      </c>
      <c r="M30">
        <f t="shared" si="21"/>
        <v>-4.5812193750010923</v>
      </c>
      <c r="O30">
        <f t="shared" si="22"/>
        <v>240</v>
      </c>
      <c r="P30">
        <v>500000</v>
      </c>
      <c r="Q30">
        <v>300.19011999999998</v>
      </c>
      <c r="R30">
        <v>-554600.01005000004</v>
      </c>
      <c r="S30" s="2">
        <v>2495372.8899500002</v>
      </c>
      <c r="T30">
        <v>482.35406999999998</v>
      </c>
      <c r="U30">
        <v>177.85663</v>
      </c>
      <c r="V30">
        <f t="shared" ref="V30:V81" si="25">U30*10^-4</f>
        <v>1.7785663E-2</v>
      </c>
      <c r="X30">
        <v>500000</v>
      </c>
      <c r="Y30">
        <v>33.572800000000001</v>
      </c>
      <c r="Z30">
        <v>103.828</v>
      </c>
      <c r="AA30">
        <v>70.255200000000002</v>
      </c>
      <c r="AC30">
        <f t="shared" si="13"/>
        <v>181473.75309304945</v>
      </c>
      <c r="AD30">
        <f t="shared" si="17"/>
        <v>3.1861302550320519E-2</v>
      </c>
      <c r="AE30">
        <f t="shared" si="23"/>
        <v>31.86130255032052</v>
      </c>
      <c r="AF30">
        <f t="shared" si="18"/>
        <v>455.34789213597651</v>
      </c>
      <c r="AG30">
        <f t="shared" si="19"/>
        <v>1.322505298476643E-3</v>
      </c>
      <c r="AI30">
        <v>16.450299834004134</v>
      </c>
      <c r="AJ30">
        <v>525.72422481483522</v>
      </c>
      <c r="AL30">
        <v>3.72834019575919</v>
      </c>
      <c r="AM30">
        <v>3728.34019575919</v>
      </c>
      <c r="AN30">
        <v>30.796065444755914</v>
      </c>
      <c r="AP30">
        <v>3728.34019575919</v>
      </c>
      <c r="AQ30">
        <v>30.796065444755914</v>
      </c>
    </row>
    <row r="31" spans="1:43" x14ac:dyDescent="0.2">
      <c r="B31">
        <f t="shared" si="20"/>
        <v>320</v>
      </c>
      <c r="C31">
        <v>600000</v>
      </c>
      <c r="D31">
        <v>300.15701000000001</v>
      </c>
      <c r="E31">
        <v>-554604.89786000003</v>
      </c>
      <c r="F31" s="2">
        <v>2495372.8899500002</v>
      </c>
      <c r="G31">
        <v>562.14481000000001</v>
      </c>
      <c r="I31">
        <f t="shared" si="14"/>
        <v>1443.5219589992194</v>
      </c>
      <c r="J31">
        <f t="shared" si="15"/>
        <v>3.291842403044954E-2</v>
      </c>
      <c r="K31">
        <f t="shared" si="16"/>
        <v>0.99936390922685214</v>
      </c>
      <c r="L31">
        <f t="shared" si="24"/>
        <v>-137.20776000001933</v>
      </c>
      <c r="M31">
        <f t="shared" si="21"/>
        <v>-4.5610976249998201</v>
      </c>
      <c r="O31">
        <f t="shared" si="22"/>
        <v>320</v>
      </c>
      <c r="P31">
        <v>600000</v>
      </c>
      <c r="Q31">
        <v>300.15701000000001</v>
      </c>
      <c r="R31">
        <v>-554604.89786000003</v>
      </c>
      <c r="S31" s="2">
        <v>2495372.8899500002</v>
      </c>
      <c r="T31">
        <v>562.14481000000001</v>
      </c>
      <c r="U31">
        <v>264.34872999999999</v>
      </c>
      <c r="V31">
        <f t="shared" si="25"/>
        <v>2.6434873000000001E-2</v>
      </c>
      <c r="X31">
        <v>600000</v>
      </c>
      <c r="Y31">
        <v>33.315899999999999</v>
      </c>
      <c r="Z31">
        <v>104.098</v>
      </c>
      <c r="AA31">
        <v>70.7821</v>
      </c>
      <c r="AC31">
        <f t="shared" si="13"/>
        <v>185587.50267057243</v>
      </c>
      <c r="AD31">
        <f t="shared" si="17"/>
        <v>4.6305842368272496E-2</v>
      </c>
      <c r="AE31">
        <f t="shared" si="23"/>
        <v>46.305842368272494</v>
      </c>
      <c r="AF31">
        <f t="shared" si="18"/>
        <v>349.25248158818346</v>
      </c>
      <c r="AG31">
        <f t="shared" si="19"/>
        <v>1.7242540332471461E-3</v>
      </c>
      <c r="AI31">
        <v>22.508662488028644</v>
      </c>
      <c r="AJ31">
        <v>391.38754759130887</v>
      </c>
      <c r="AL31">
        <v>3.4247300253969093</v>
      </c>
      <c r="AM31">
        <v>3424.7300253969092</v>
      </c>
      <c r="AN31">
        <v>31.112648447366954</v>
      </c>
      <c r="AP31">
        <v>3424.7300253969092</v>
      </c>
      <c r="AQ31">
        <v>31.112648447366954</v>
      </c>
    </row>
    <row r="32" spans="1:43" x14ac:dyDescent="0.2">
      <c r="B32">
        <f t="shared" si="20"/>
        <v>400</v>
      </c>
      <c r="C32">
        <v>700000</v>
      </c>
      <c r="D32">
        <v>300.17257999999998</v>
      </c>
      <c r="E32">
        <v>-554595.67220999999</v>
      </c>
      <c r="F32" s="2">
        <v>2495372.8899500002</v>
      </c>
      <c r="G32">
        <v>613.06005000000005</v>
      </c>
      <c r="I32">
        <f t="shared" si="14"/>
        <v>1452.747608999256</v>
      </c>
      <c r="J32">
        <f t="shared" si="15"/>
        <v>4.1148030038061931E-2</v>
      </c>
      <c r="K32">
        <f t="shared" si="16"/>
        <v>0.99936390922685214</v>
      </c>
      <c r="L32">
        <f t="shared" si="24"/>
        <v>-127.98210999998264</v>
      </c>
      <c r="M32">
        <f t="shared" si="21"/>
        <v>-4.384679374999541</v>
      </c>
      <c r="O32">
        <f t="shared" si="22"/>
        <v>400</v>
      </c>
      <c r="P32">
        <v>700000</v>
      </c>
      <c r="Q32">
        <v>300.17257999999998</v>
      </c>
      <c r="R32">
        <v>-554595.67220999999</v>
      </c>
      <c r="S32" s="2">
        <v>2495372.8899500002</v>
      </c>
      <c r="T32">
        <v>613.06005000000005</v>
      </c>
      <c r="U32">
        <v>329.42066999999997</v>
      </c>
      <c r="V32">
        <f t="shared" si="25"/>
        <v>3.2942066999999998E-2</v>
      </c>
      <c r="X32">
        <v>700000</v>
      </c>
      <c r="Y32">
        <v>33.2361</v>
      </c>
      <c r="Z32">
        <v>103.64700000000001</v>
      </c>
      <c r="AA32">
        <v>70.410899999999998</v>
      </c>
      <c r="AC32">
        <f t="shared" si="13"/>
        <v>182682.97872525605</v>
      </c>
      <c r="AD32">
        <f t="shared" si="17"/>
        <v>5.8621921604352527E-2</v>
      </c>
      <c r="AE32">
        <f t="shared" si="23"/>
        <v>58.621921604352529</v>
      </c>
      <c r="AF32">
        <f t="shared" si="18"/>
        <v>275.02922447087298</v>
      </c>
      <c r="AG32">
        <f t="shared" si="19"/>
        <v>2.1895854928092417E-3</v>
      </c>
      <c r="AI32">
        <v>28.250599754129777</v>
      </c>
      <c r="AJ32">
        <v>319.26728312061323</v>
      </c>
      <c r="AL32">
        <v>3.8411668389139417</v>
      </c>
      <c r="AM32">
        <v>3841.1668389139418</v>
      </c>
      <c r="AN32">
        <v>31.613001530348367</v>
      </c>
      <c r="AP32">
        <v>3841.1668389139418</v>
      </c>
      <c r="AQ32">
        <v>31.613001530348367</v>
      </c>
    </row>
    <row r="33" spans="2:43" x14ac:dyDescent="0.2">
      <c r="B33">
        <f t="shared" si="20"/>
        <v>480</v>
      </c>
      <c r="C33">
        <v>800000</v>
      </c>
      <c r="D33">
        <v>300.21782000000002</v>
      </c>
      <c r="E33">
        <v>-554606.52910000004</v>
      </c>
      <c r="F33" s="2">
        <v>2495372.8899500002</v>
      </c>
      <c r="G33">
        <v>538.45254999999997</v>
      </c>
      <c r="I33">
        <f t="shared" si="14"/>
        <v>1441.8907189992024</v>
      </c>
      <c r="J33">
        <f t="shared" si="15"/>
        <v>4.9377636045674314E-2</v>
      </c>
      <c r="K33">
        <f t="shared" si="16"/>
        <v>0.99936390922685214</v>
      </c>
      <c r="L33">
        <f t="shared" si="24"/>
        <v>-138.83900000003632</v>
      </c>
      <c r="M33">
        <f t="shared" si="21"/>
        <v>-4.6357111250006708</v>
      </c>
      <c r="O33">
        <f t="shared" si="22"/>
        <v>480</v>
      </c>
      <c r="P33">
        <v>800000</v>
      </c>
      <c r="Q33">
        <v>300.21782000000002</v>
      </c>
      <c r="R33">
        <v>-554606.52910000004</v>
      </c>
      <c r="S33" s="2">
        <v>2495372.8899500002</v>
      </c>
      <c r="T33">
        <v>538.45254999999997</v>
      </c>
      <c r="U33">
        <v>371.20224000000002</v>
      </c>
      <c r="V33">
        <f t="shared" si="25"/>
        <v>3.7120224E-2</v>
      </c>
      <c r="X33">
        <v>800000</v>
      </c>
      <c r="Y33">
        <v>33.0535</v>
      </c>
      <c r="Z33">
        <v>103.879</v>
      </c>
      <c r="AA33">
        <v>70.825500000000005</v>
      </c>
      <c r="AC33">
        <f t="shared" si="13"/>
        <v>185929.09061026663</v>
      </c>
      <c r="AD33">
        <f t="shared" si="17"/>
        <v>6.4903860822016171E-2</v>
      </c>
      <c r="AE33">
        <f t="shared" si="23"/>
        <v>64.903860822016171</v>
      </c>
      <c r="AF33">
        <f t="shared" si="18"/>
        <v>233.26353826146365</v>
      </c>
      <c r="AG33">
        <f t="shared" si="19"/>
        <v>2.5816293643158138E-3</v>
      </c>
      <c r="AI33">
        <v>36.421142456046034</v>
      </c>
      <c r="AJ33">
        <v>262.55334326283469</v>
      </c>
      <c r="AL33">
        <v>3.4515564925867932</v>
      </c>
      <c r="AM33">
        <v>3451.5564925867934</v>
      </c>
      <c r="AN33">
        <v>31.646576181369831</v>
      </c>
      <c r="AP33">
        <v>3451.5564925867934</v>
      </c>
      <c r="AQ33">
        <v>31.646576181369831</v>
      </c>
    </row>
    <row r="34" spans="2:43" x14ac:dyDescent="0.2">
      <c r="B34">
        <f t="shared" si="20"/>
        <v>560</v>
      </c>
      <c r="C34">
        <v>900000</v>
      </c>
      <c r="D34">
        <v>300.19648000000001</v>
      </c>
      <c r="E34">
        <v>-554599.53246999998</v>
      </c>
      <c r="F34" s="2">
        <v>2495372.8899500002</v>
      </c>
      <c r="G34">
        <v>522.09073000000001</v>
      </c>
      <c r="I34">
        <f t="shared" si="14"/>
        <v>1448.8873489992693</v>
      </c>
      <c r="J34">
        <f t="shared" si="15"/>
        <v>5.7607242053286697E-2</v>
      </c>
      <c r="K34">
        <f t="shared" si="16"/>
        <v>0.99936390922685214</v>
      </c>
      <c r="L34">
        <f t="shared" si="24"/>
        <v>-131.84236999996938</v>
      </c>
      <c r="M34">
        <f t="shared" si="21"/>
        <v>-4.4125421249991632</v>
      </c>
      <c r="O34">
        <f t="shared" si="22"/>
        <v>560</v>
      </c>
      <c r="P34">
        <v>900000</v>
      </c>
      <c r="Q34">
        <v>300.19648000000001</v>
      </c>
      <c r="R34">
        <v>-554599.53246999998</v>
      </c>
      <c r="S34" s="2">
        <v>2495372.8899500002</v>
      </c>
      <c r="T34">
        <v>522.09073000000001</v>
      </c>
      <c r="U34">
        <v>442.92084999999997</v>
      </c>
      <c r="V34">
        <f t="shared" si="25"/>
        <v>4.4292085000000002E-2</v>
      </c>
      <c r="X34">
        <v>900000</v>
      </c>
      <c r="Y34">
        <v>33.4557</v>
      </c>
      <c r="Z34">
        <v>104.075</v>
      </c>
      <c r="AA34">
        <v>70.619299999999996</v>
      </c>
      <c r="AC34">
        <f t="shared" si="13"/>
        <v>184309.88275699216</v>
      </c>
      <c r="AD34">
        <f t="shared" si="17"/>
        <v>7.8124057388764587E-2</v>
      </c>
      <c r="AE34">
        <f t="shared" si="23"/>
        <v>78.124057388764584</v>
      </c>
      <c r="AF34">
        <f t="shared" si="18"/>
        <v>198.19894892189404</v>
      </c>
      <c r="AG34">
        <f t="shared" si="19"/>
        <v>3.0383612187434659E-3</v>
      </c>
      <c r="AI34">
        <v>45.909461582433664</v>
      </c>
      <c r="AJ34">
        <v>226.53762622867364</v>
      </c>
      <c r="AL34">
        <v>3.2218326370562016</v>
      </c>
      <c r="AM34">
        <v>3221.8326370562017</v>
      </c>
      <c r="AN34">
        <v>31.786860839836287</v>
      </c>
      <c r="AP34">
        <v>3221.8326370562017</v>
      </c>
      <c r="AQ34">
        <v>31.786860839836287</v>
      </c>
    </row>
    <row r="35" spans="2:43" x14ac:dyDescent="0.2">
      <c r="B35">
        <f t="shared" si="20"/>
        <v>640</v>
      </c>
      <c r="C35">
        <v>1000000</v>
      </c>
      <c r="D35">
        <v>300.19443999999999</v>
      </c>
      <c r="E35">
        <v>-554602.55578000005</v>
      </c>
      <c r="F35" s="2">
        <v>2495372.8899500002</v>
      </c>
      <c r="G35">
        <v>474.06788999999998</v>
      </c>
      <c r="I35">
        <f t="shared" si="14"/>
        <v>1445.8640389991924</v>
      </c>
      <c r="J35">
        <f t="shared" si="15"/>
        <v>6.5836848060899081E-2</v>
      </c>
      <c r="K35">
        <f t="shared" si="16"/>
        <v>0.99936390922685214</v>
      </c>
      <c r="L35">
        <f t="shared" si="24"/>
        <v>-134.86568000004627</v>
      </c>
      <c r="M35">
        <f t="shared" si="21"/>
        <v>-4.5377913750009613</v>
      </c>
      <c r="O35">
        <f t="shared" si="22"/>
        <v>640</v>
      </c>
      <c r="P35">
        <v>1000000</v>
      </c>
      <c r="Q35">
        <v>300.19443999999999</v>
      </c>
      <c r="R35">
        <v>-554602.55578000005</v>
      </c>
      <c r="S35" s="2">
        <v>2495372.8899500002</v>
      </c>
      <c r="T35">
        <v>474.06788999999998</v>
      </c>
      <c r="U35">
        <v>556.08759999999995</v>
      </c>
      <c r="V35">
        <f t="shared" si="25"/>
        <v>5.560876E-2</v>
      </c>
      <c r="X35">
        <v>1000000</v>
      </c>
      <c r="Y35">
        <v>33.307200000000002</v>
      </c>
      <c r="Z35">
        <v>104.123</v>
      </c>
      <c r="AA35">
        <v>70.815799999999996</v>
      </c>
      <c r="AC35">
        <f t="shared" si="13"/>
        <v>185852.70857888798</v>
      </c>
      <c r="AD35">
        <f t="shared" si="17"/>
        <v>9.7270602236191328E-2</v>
      </c>
      <c r="AE35">
        <f t="shared" si="23"/>
        <v>97.270602236191323</v>
      </c>
      <c r="AF35">
        <f t="shared" si="18"/>
        <v>174.8757829784474</v>
      </c>
      <c r="AG35">
        <f t="shared" si="19"/>
        <v>3.4435871550849225E-3</v>
      </c>
      <c r="AI35">
        <v>54.173008042259518</v>
      </c>
      <c r="AJ35">
        <v>194.19882038740454</v>
      </c>
      <c r="AL35">
        <v>3.9673791686466267</v>
      </c>
      <c r="AM35">
        <v>3967.3791686466266</v>
      </c>
      <c r="AN35">
        <v>31.814757610522157</v>
      </c>
      <c r="AP35">
        <v>3791.2795541121436</v>
      </c>
      <c r="AQ35">
        <v>31.909997977374449</v>
      </c>
    </row>
    <row r="36" spans="2:43" x14ac:dyDescent="0.2">
      <c r="B36">
        <f t="shared" si="20"/>
        <v>720</v>
      </c>
      <c r="C36">
        <v>1100000</v>
      </c>
      <c r="D36">
        <v>300.17957999999999</v>
      </c>
      <c r="E36">
        <v>-554606.87237</v>
      </c>
      <c r="F36" s="2">
        <v>2495372.8899500002</v>
      </c>
      <c r="G36">
        <v>535.96947999999998</v>
      </c>
      <c r="I36">
        <f t="shared" si="14"/>
        <v>1441.5474489992484</v>
      </c>
      <c r="J36">
        <f t="shared" si="15"/>
        <v>7.4066454068511464E-2</v>
      </c>
      <c r="K36">
        <f t="shared" si="16"/>
        <v>0.99936390922685214</v>
      </c>
      <c r="L36">
        <f t="shared" si="24"/>
        <v>-139.18226999999024</v>
      </c>
      <c r="M36">
        <f t="shared" si="21"/>
        <v>-4.5539573749992996</v>
      </c>
      <c r="O36">
        <f t="shared" si="22"/>
        <v>720</v>
      </c>
      <c r="P36">
        <v>1100000</v>
      </c>
      <c r="Q36">
        <v>300.17957999999999</v>
      </c>
      <c r="R36">
        <v>-554606.87237</v>
      </c>
      <c r="S36" s="2">
        <v>2495372.8899500002</v>
      </c>
      <c r="T36">
        <v>535.96947999999998</v>
      </c>
      <c r="U36">
        <v>608.26718000000005</v>
      </c>
      <c r="V36">
        <f t="shared" si="25"/>
        <v>6.0826718000000009E-2</v>
      </c>
      <c r="X36">
        <v>1100000</v>
      </c>
      <c r="Y36">
        <v>33.275399999999998</v>
      </c>
      <c r="Z36">
        <v>103.97799999999999</v>
      </c>
      <c r="AA36">
        <v>70.702600000000004</v>
      </c>
      <c r="AC36">
        <f t="shared" si="13"/>
        <v>184962.86842320912</v>
      </c>
      <c r="AD36">
        <f t="shared" si="17"/>
        <v>0.10690970242620151</v>
      </c>
      <c r="AE36">
        <f t="shared" si="23"/>
        <v>106.90970242620152</v>
      </c>
      <c r="AF36">
        <f t="shared" si="18"/>
        <v>154.70088800618961</v>
      </c>
      <c r="AG36">
        <f t="shared" si="19"/>
        <v>3.8926731951008956E-3</v>
      </c>
      <c r="AI36">
        <v>64.326226174531499</v>
      </c>
      <c r="AJ36">
        <v>175.78229099505927</v>
      </c>
      <c r="AL36">
        <v>3.7912795541121436</v>
      </c>
      <c r="AM36">
        <v>3791.2795541121436</v>
      </c>
      <c r="AN36">
        <v>31.909997977374449</v>
      </c>
      <c r="AP36">
        <v>3579.4154970930126</v>
      </c>
      <c r="AQ36">
        <v>31.952759710061319</v>
      </c>
    </row>
    <row r="37" spans="2:43" x14ac:dyDescent="0.2">
      <c r="B37">
        <f t="shared" si="20"/>
        <v>800</v>
      </c>
      <c r="C37">
        <v>1200000</v>
      </c>
      <c r="D37">
        <v>300.18621999999999</v>
      </c>
      <c r="E37">
        <v>-554613.84739000001</v>
      </c>
      <c r="F37" s="2">
        <v>2495372.8899500002</v>
      </c>
      <c r="G37">
        <v>585.61572000000001</v>
      </c>
      <c r="I37">
        <f t="shared" si="14"/>
        <v>1434.5724289992359</v>
      </c>
      <c r="J37">
        <f t="shared" si="15"/>
        <v>8.2296060076123861E-2</v>
      </c>
      <c r="K37">
        <f t="shared" si="16"/>
        <v>0.99936390922685214</v>
      </c>
      <c r="L37">
        <f t="shared" si="24"/>
        <v>-146.15729000000283</v>
      </c>
      <c r="M37">
        <f t="shared" si="21"/>
        <v>-4.5871877500001572</v>
      </c>
      <c r="O37">
        <f t="shared" si="22"/>
        <v>800</v>
      </c>
      <c r="P37">
        <v>1200000</v>
      </c>
      <c r="Q37">
        <v>300.18621999999999</v>
      </c>
      <c r="R37">
        <v>-554613.84739000001</v>
      </c>
      <c r="S37" s="2">
        <v>2495372.8899500002</v>
      </c>
      <c r="T37">
        <v>585.61572000000001</v>
      </c>
      <c r="U37">
        <v>714.18628999999999</v>
      </c>
      <c r="V37">
        <f t="shared" si="25"/>
        <v>7.1418628999999997E-2</v>
      </c>
      <c r="X37">
        <v>1200000</v>
      </c>
      <c r="Y37">
        <v>33.488</v>
      </c>
      <c r="Z37">
        <v>103.89100000000001</v>
      </c>
      <c r="AA37">
        <v>70.403000000000006</v>
      </c>
      <c r="AC37">
        <f t="shared" si="13"/>
        <v>182621.49533503281</v>
      </c>
      <c r="AD37">
        <f t="shared" si="17"/>
        <v>0.12713551977611307</v>
      </c>
      <c r="AE37">
        <f t="shared" si="23"/>
        <v>127.13551977611307</v>
      </c>
      <c r="AF37">
        <f t="shared" si="18"/>
        <v>137.46833061344594</v>
      </c>
      <c r="AG37">
        <f t="shared" si="19"/>
        <v>4.3806453261832079E-3</v>
      </c>
      <c r="AI37">
        <v>74.124572640952181</v>
      </c>
      <c r="AJ37">
        <v>158.24176231023571</v>
      </c>
      <c r="AL37">
        <v>3.54207981132258</v>
      </c>
      <c r="AM37">
        <v>3542.0798113225801</v>
      </c>
      <c r="AN37">
        <v>31.923369511733327</v>
      </c>
      <c r="AP37">
        <v>3602.3600177802064</v>
      </c>
      <c r="AQ37">
        <v>32.044606799068404</v>
      </c>
    </row>
    <row r="38" spans="2:43" x14ac:dyDescent="0.2">
      <c r="B38">
        <f t="shared" si="20"/>
        <v>880</v>
      </c>
      <c r="C38">
        <v>1300000</v>
      </c>
      <c r="D38">
        <v>300.25297</v>
      </c>
      <c r="E38">
        <v>-554603.38538999995</v>
      </c>
      <c r="F38" s="2">
        <v>2495372.8899500002</v>
      </c>
      <c r="G38">
        <v>713.70203000000004</v>
      </c>
      <c r="I38">
        <f t="shared" ref="I38:I81" si="26">E38-(128000-$B$25)/128000*E$26</f>
        <v>1445.0344289992936</v>
      </c>
      <c r="J38">
        <f t="shared" ref="J38:J81" si="27">B38/$B$25</f>
        <v>9.0525666083736245E-2</v>
      </c>
      <c r="K38">
        <f t="shared" ref="K38:K81" si="28">F38/$F$26</f>
        <v>0.99936390922685214</v>
      </c>
      <c r="L38">
        <f t="shared" ref="L38:L81" si="29">E38-$E$27</f>
        <v>-135.69528999994509</v>
      </c>
      <c r="M38">
        <f t="shared" ref="M38:M81" si="30">((L38-L37)-(B38-B37)*$B$15)/(B38-B37)</f>
        <v>-4.369224999999278</v>
      </c>
      <c r="O38">
        <f t="shared" si="22"/>
        <v>880</v>
      </c>
      <c r="P38">
        <v>1300000</v>
      </c>
      <c r="Q38">
        <v>300.25297</v>
      </c>
      <c r="R38">
        <v>-554603.38538999995</v>
      </c>
      <c r="S38" s="2">
        <v>2495372.8899500002</v>
      </c>
      <c r="T38">
        <v>713.70203000000004</v>
      </c>
      <c r="U38">
        <v>830.31253000000004</v>
      </c>
      <c r="V38">
        <f t="shared" si="25"/>
        <v>8.3031253000000013E-2</v>
      </c>
      <c r="X38">
        <v>1300000</v>
      </c>
      <c r="Y38">
        <v>33.1571</v>
      </c>
      <c r="Z38">
        <v>104.17400000000001</v>
      </c>
      <c r="AA38">
        <v>71.016900000000007</v>
      </c>
      <c r="AC38">
        <f t="shared" ref="AC38:AC81" si="31">(1/6)*3.14*(AA38)^3</f>
        <v>187440.54135913946</v>
      </c>
      <c r="AD38">
        <f t="shared" ref="AD38:AD81" si="32">V38*$AC$24/AC38</f>
        <v>0.14400757938530401</v>
      </c>
      <c r="AE38">
        <f t="shared" ref="AE38:AE81" si="33">AD38*1000</f>
        <v>144.00757938530401</v>
      </c>
      <c r="AF38">
        <f t="shared" ref="AF38:AF81" si="34">AC38/O38*0.6022</f>
        <v>128.26897046190203</v>
      </c>
      <c r="AG38">
        <f t="shared" ref="AG38:AG81" si="35">O38/AC38</f>
        <v>4.6948221212928755E-3</v>
      </c>
    </row>
    <row r="39" spans="2:43" x14ac:dyDescent="0.2">
      <c r="B39">
        <f t="shared" si="20"/>
        <v>960</v>
      </c>
      <c r="C39">
        <v>1400000</v>
      </c>
      <c r="D39">
        <v>300.16725000000002</v>
      </c>
      <c r="E39">
        <v>-554607.55782999995</v>
      </c>
      <c r="F39" s="2">
        <v>2495372.8899500002</v>
      </c>
      <c r="G39">
        <v>717.31688999999994</v>
      </c>
      <c r="I39">
        <f t="shared" si="26"/>
        <v>1440.8619889992988</v>
      </c>
      <c r="J39">
        <f t="shared" si="27"/>
        <v>9.8755272091348628E-2</v>
      </c>
      <c r="K39">
        <f t="shared" si="28"/>
        <v>0.99936390922685214</v>
      </c>
      <c r="L39">
        <f t="shared" si="29"/>
        <v>-139.86772999993991</v>
      </c>
      <c r="M39">
        <f t="shared" si="30"/>
        <v>-4.5521554999999356</v>
      </c>
      <c r="O39">
        <f t="shared" si="22"/>
        <v>960</v>
      </c>
      <c r="P39">
        <v>1400000</v>
      </c>
      <c r="Q39">
        <v>300.16725000000002</v>
      </c>
      <c r="R39">
        <v>-554607.55782999995</v>
      </c>
      <c r="S39" s="2">
        <v>2495372.8899500002</v>
      </c>
      <c r="T39">
        <v>717.31688999999994</v>
      </c>
      <c r="U39">
        <v>958.10338000000002</v>
      </c>
      <c r="V39">
        <f t="shared" si="25"/>
        <v>9.5810338000000009E-2</v>
      </c>
      <c r="X39">
        <v>1400000</v>
      </c>
      <c r="Y39">
        <v>33.167900000000003</v>
      </c>
      <c r="Z39">
        <v>103.92400000000001</v>
      </c>
      <c r="AA39">
        <v>70.756100000000004</v>
      </c>
      <c r="AC39">
        <f t="shared" si="31"/>
        <v>185383.0652699584</v>
      </c>
      <c r="AD39">
        <f t="shared" si="32"/>
        <v>0.16801559797562668</v>
      </c>
      <c r="AE39">
        <f t="shared" si="33"/>
        <v>168.01559797562669</v>
      </c>
      <c r="AF39">
        <f t="shared" si="34"/>
        <v>116.28925198496765</v>
      </c>
      <c r="AG39">
        <f t="shared" si="35"/>
        <v>5.1784665368545361E-3</v>
      </c>
    </row>
    <row r="40" spans="2:43" x14ac:dyDescent="0.2">
      <c r="B40">
        <f t="shared" si="20"/>
        <v>1040</v>
      </c>
      <c r="C40">
        <v>1500000</v>
      </c>
      <c r="D40">
        <v>300.16501</v>
      </c>
      <c r="E40">
        <v>-554608.48329</v>
      </c>
      <c r="F40" s="2">
        <v>2495372.8899500002</v>
      </c>
      <c r="G40">
        <v>777.48325999999997</v>
      </c>
      <c r="I40">
        <f t="shared" si="26"/>
        <v>1439.936528999242</v>
      </c>
      <c r="J40">
        <f t="shared" si="27"/>
        <v>0.10698487809896101</v>
      </c>
      <c r="K40">
        <f t="shared" si="28"/>
        <v>0.99936390922685214</v>
      </c>
      <c r="L40">
        <f t="shared" si="29"/>
        <v>-140.79318999999668</v>
      </c>
      <c r="M40">
        <f t="shared" si="30"/>
        <v>-4.5115682500007095</v>
      </c>
      <c r="O40">
        <f t="shared" si="22"/>
        <v>1040</v>
      </c>
      <c r="P40">
        <v>1500000</v>
      </c>
      <c r="Q40">
        <v>300.16501</v>
      </c>
      <c r="R40">
        <v>-554608.48329</v>
      </c>
      <c r="S40" s="2">
        <v>2495372.8899500002</v>
      </c>
      <c r="T40">
        <v>777.48325999999997</v>
      </c>
      <c r="U40">
        <v>1121.13786</v>
      </c>
      <c r="V40">
        <f t="shared" si="25"/>
        <v>0.11211378600000001</v>
      </c>
      <c r="X40">
        <v>1500000</v>
      </c>
      <c r="Y40">
        <v>33.267400000000002</v>
      </c>
      <c r="Z40">
        <v>104.001</v>
      </c>
      <c r="AA40">
        <v>70.733599999999996</v>
      </c>
      <c r="AC40">
        <f t="shared" si="31"/>
        <v>185206.26951442932</v>
      </c>
      <c r="AD40">
        <f t="shared" si="32"/>
        <v>0.19679344256807516</v>
      </c>
      <c r="AE40">
        <f t="shared" si="33"/>
        <v>196.79344256807516</v>
      </c>
      <c r="AF40">
        <f t="shared" si="34"/>
        <v>107.24155336691281</v>
      </c>
      <c r="AG40">
        <f t="shared" si="35"/>
        <v>5.6153606609897948E-3</v>
      </c>
    </row>
    <row r="41" spans="2:43" x14ac:dyDescent="0.2">
      <c r="B41">
        <f t="shared" si="20"/>
        <v>1120</v>
      </c>
      <c r="C41">
        <v>1600000</v>
      </c>
      <c r="D41">
        <v>300.2</v>
      </c>
      <c r="E41">
        <v>-554616.66059999994</v>
      </c>
      <c r="F41" s="2">
        <v>2495372.8899500002</v>
      </c>
      <c r="G41">
        <v>709.82163000000003</v>
      </c>
      <c r="I41">
        <f t="shared" si="26"/>
        <v>1431.7592189993011</v>
      </c>
      <c r="J41">
        <f t="shared" si="27"/>
        <v>0.11521448410657339</v>
      </c>
      <c r="K41">
        <f t="shared" si="28"/>
        <v>0.99936390922685214</v>
      </c>
      <c r="L41">
        <f t="shared" si="29"/>
        <v>-148.9704999999376</v>
      </c>
      <c r="M41">
        <f t="shared" si="30"/>
        <v>-4.6022163749992613</v>
      </c>
      <c r="O41">
        <f t="shared" si="22"/>
        <v>1120</v>
      </c>
      <c r="P41">
        <v>1600000</v>
      </c>
      <c r="Q41">
        <v>300.2</v>
      </c>
      <c r="R41">
        <v>-554616.66059999994</v>
      </c>
      <c r="S41" s="2">
        <v>2495372.8899500002</v>
      </c>
      <c r="T41">
        <v>709.82163000000003</v>
      </c>
      <c r="U41">
        <v>1211.03667</v>
      </c>
      <c r="V41">
        <f t="shared" si="25"/>
        <v>0.121103667</v>
      </c>
      <c r="X41">
        <v>1600000</v>
      </c>
      <c r="Y41">
        <v>33.365499999999997</v>
      </c>
      <c r="Z41">
        <v>103.791</v>
      </c>
      <c r="AA41">
        <v>70.4255</v>
      </c>
      <c r="AC41">
        <f t="shared" si="31"/>
        <v>182796.64257177623</v>
      </c>
      <c r="AD41">
        <f t="shared" si="32"/>
        <v>0.215375534114356</v>
      </c>
      <c r="AE41">
        <f t="shared" si="33"/>
        <v>215.37553411435601</v>
      </c>
      <c r="AF41">
        <f t="shared" si="34"/>
        <v>98.285837639931827</v>
      </c>
      <c r="AG41">
        <f t="shared" si="35"/>
        <v>6.1270271939498295E-3</v>
      </c>
    </row>
    <row r="42" spans="2:43" x14ac:dyDescent="0.2">
      <c r="B42">
        <f t="shared" si="20"/>
        <v>1200</v>
      </c>
      <c r="C42">
        <v>1700000</v>
      </c>
      <c r="D42">
        <v>300.17048999999997</v>
      </c>
      <c r="E42">
        <v>-554603.21033999999</v>
      </c>
      <c r="F42" s="2">
        <v>2495372.8899500002</v>
      </c>
      <c r="G42">
        <v>759.02548000000002</v>
      </c>
      <c r="I42">
        <f t="shared" si="26"/>
        <v>1445.2094789992552</v>
      </c>
      <c r="J42">
        <f t="shared" si="27"/>
        <v>0.12344409011418578</v>
      </c>
      <c r="K42">
        <f t="shared" si="28"/>
        <v>0.99936390922685214</v>
      </c>
      <c r="L42">
        <f t="shared" si="29"/>
        <v>-135.52023999998346</v>
      </c>
      <c r="M42">
        <f t="shared" si="30"/>
        <v>-4.3318717500005732</v>
      </c>
      <c r="O42">
        <f t="shared" si="22"/>
        <v>1200</v>
      </c>
      <c r="P42">
        <v>1700000</v>
      </c>
      <c r="Q42">
        <v>300.17048999999997</v>
      </c>
      <c r="R42">
        <v>-554603.21033999999</v>
      </c>
      <c r="S42" s="2">
        <v>2495372.8899500002</v>
      </c>
      <c r="T42">
        <v>759.02548000000002</v>
      </c>
      <c r="U42">
        <v>1458.70688</v>
      </c>
      <c r="V42">
        <f t="shared" si="25"/>
        <v>0.145870688</v>
      </c>
      <c r="X42">
        <v>1700000</v>
      </c>
      <c r="Y42">
        <v>33.1922</v>
      </c>
      <c r="Z42">
        <v>103.907</v>
      </c>
      <c r="AA42">
        <v>70.714799999999997</v>
      </c>
      <c r="AC42">
        <f t="shared" si="31"/>
        <v>185058.63306522413</v>
      </c>
      <c r="AD42">
        <f t="shared" si="32"/>
        <v>0.25625123663947408</v>
      </c>
      <c r="AE42">
        <f t="shared" si="33"/>
        <v>256.25123663947409</v>
      </c>
      <c r="AF42">
        <f t="shared" si="34"/>
        <v>92.868590693231624</v>
      </c>
      <c r="AG42">
        <f t="shared" si="35"/>
        <v>6.4844313400772751E-3</v>
      </c>
    </row>
    <row r="43" spans="2:43" x14ac:dyDescent="0.2">
      <c r="B43">
        <f t="shared" si="20"/>
        <v>1280</v>
      </c>
      <c r="C43">
        <v>1800000</v>
      </c>
      <c r="D43">
        <v>300.19114000000002</v>
      </c>
      <c r="E43">
        <v>-554606.67715</v>
      </c>
      <c r="F43" s="2">
        <v>2495372.8899500002</v>
      </c>
      <c r="G43">
        <v>672.55425000000002</v>
      </c>
      <c r="I43">
        <f t="shared" si="26"/>
        <v>1441.7426689992426</v>
      </c>
      <c r="J43">
        <f t="shared" si="27"/>
        <v>0.13167369612179816</v>
      </c>
      <c r="K43">
        <f t="shared" si="28"/>
        <v>0.99936390922685214</v>
      </c>
      <c r="L43">
        <f t="shared" si="29"/>
        <v>-138.98704999999609</v>
      </c>
      <c r="M43">
        <f t="shared" si="30"/>
        <v>-4.5433351250001577</v>
      </c>
      <c r="O43">
        <f t="shared" si="22"/>
        <v>1280</v>
      </c>
      <c r="P43">
        <v>1800000</v>
      </c>
      <c r="Q43">
        <v>300.19114000000002</v>
      </c>
      <c r="R43">
        <v>-554606.67715</v>
      </c>
      <c r="S43" s="2">
        <v>2495372.8899500002</v>
      </c>
      <c r="T43">
        <v>672.55425000000002</v>
      </c>
      <c r="U43">
        <v>1577.10735</v>
      </c>
      <c r="V43">
        <f t="shared" si="25"/>
        <v>0.15771073500000002</v>
      </c>
      <c r="X43">
        <v>1800000</v>
      </c>
      <c r="Y43">
        <v>33.234900000000003</v>
      </c>
      <c r="Z43">
        <v>103.815</v>
      </c>
      <c r="AA43">
        <v>70.580100000000002</v>
      </c>
      <c r="AC43">
        <f t="shared" si="31"/>
        <v>184003.12790426958</v>
      </c>
      <c r="AD43">
        <f t="shared" si="32"/>
        <v>0.27863992115259562</v>
      </c>
      <c r="AE43">
        <f t="shared" si="33"/>
        <v>278.6399211525956</v>
      </c>
      <c r="AF43">
        <f t="shared" si="34"/>
        <v>86.567721581211813</v>
      </c>
      <c r="AG43">
        <f t="shared" si="35"/>
        <v>6.956403483890445E-3</v>
      </c>
    </row>
    <row r="44" spans="2:43" x14ac:dyDescent="0.2">
      <c r="B44">
        <f t="shared" si="20"/>
        <v>1360</v>
      </c>
      <c r="C44">
        <v>1900000</v>
      </c>
      <c r="D44">
        <v>300.21616999999998</v>
      </c>
      <c r="E44">
        <v>-554605.23340999999</v>
      </c>
      <c r="F44" s="2">
        <v>2495372.8899500002</v>
      </c>
      <c r="G44">
        <v>867.41008999999997</v>
      </c>
      <c r="I44">
        <f t="shared" si="26"/>
        <v>1443.1864089992596</v>
      </c>
      <c r="J44">
        <f t="shared" si="27"/>
        <v>0.13990330212941054</v>
      </c>
      <c r="K44">
        <f t="shared" si="28"/>
        <v>0.99936390922685214</v>
      </c>
      <c r="L44">
        <f t="shared" si="29"/>
        <v>-137.5433099999791</v>
      </c>
      <c r="M44">
        <f t="shared" si="30"/>
        <v>-4.4819532499997878</v>
      </c>
      <c r="O44">
        <f t="shared" si="22"/>
        <v>1360</v>
      </c>
      <c r="P44">
        <v>1900000</v>
      </c>
      <c r="Q44">
        <v>300.21616999999998</v>
      </c>
      <c r="R44">
        <v>-554605.23340999999</v>
      </c>
      <c r="S44" s="2">
        <v>2495372.8899500002</v>
      </c>
      <c r="T44">
        <v>867.41008999999997</v>
      </c>
      <c r="U44">
        <v>1761.4927600000001</v>
      </c>
      <c r="V44">
        <f t="shared" si="25"/>
        <v>0.17614927600000002</v>
      </c>
      <c r="X44">
        <v>1900000</v>
      </c>
      <c r="Y44">
        <v>33.177700000000002</v>
      </c>
      <c r="Z44">
        <v>104.134</v>
      </c>
      <c r="AA44">
        <v>70.956299999999999</v>
      </c>
      <c r="AC44">
        <f t="shared" si="31"/>
        <v>186961.11152713699</v>
      </c>
      <c r="AD44">
        <f t="shared" si="32"/>
        <v>0.30629285760066377</v>
      </c>
      <c r="AE44">
        <f t="shared" si="33"/>
        <v>306.29285760066375</v>
      </c>
      <c r="AF44">
        <f t="shared" si="34"/>
        <v>82.785280412971986</v>
      </c>
      <c r="AG44">
        <f t="shared" si="35"/>
        <v>7.2742400218486023E-3</v>
      </c>
    </row>
    <row r="45" spans="2:43" x14ac:dyDescent="0.2">
      <c r="B45">
        <f t="shared" si="20"/>
        <v>1440</v>
      </c>
      <c r="C45">
        <v>2000000</v>
      </c>
      <c r="D45">
        <v>300.31664000000001</v>
      </c>
      <c r="E45">
        <v>-554596.26260000002</v>
      </c>
      <c r="F45" s="2">
        <v>2495372.8899500002</v>
      </c>
      <c r="G45">
        <v>836.99738000000002</v>
      </c>
      <c r="I45">
        <f t="shared" si="26"/>
        <v>1452.1572189992294</v>
      </c>
      <c r="J45">
        <f t="shared" si="27"/>
        <v>0.14813290813702293</v>
      </c>
      <c r="K45">
        <f t="shared" si="28"/>
        <v>0.99936390922685214</v>
      </c>
      <c r="L45">
        <f t="shared" si="29"/>
        <v>-128.57250000000931</v>
      </c>
      <c r="M45">
        <f t="shared" si="30"/>
        <v>-4.3878648750003775</v>
      </c>
      <c r="O45">
        <f t="shared" si="22"/>
        <v>1440</v>
      </c>
      <c r="P45">
        <v>2000000</v>
      </c>
      <c r="Q45">
        <v>300.31664000000001</v>
      </c>
      <c r="R45">
        <v>-554596.26260000002</v>
      </c>
      <c r="S45" s="2">
        <v>2495372.8899500002</v>
      </c>
      <c r="T45">
        <v>836.99738000000002</v>
      </c>
      <c r="U45">
        <v>1985.6751400000001</v>
      </c>
      <c r="V45">
        <f t="shared" si="25"/>
        <v>0.19856751400000003</v>
      </c>
      <c r="X45">
        <v>2000000</v>
      </c>
      <c r="Y45">
        <v>33.265099999999997</v>
      </c>
      <c r="Z45">
        <v>104.017</v>
      </c>
      <c r="AA45">
        <v>70.751900000000006</v>
      </c>
      <c r="AC45">
        <f t="shared" si="31"/>
        <v>185350.05485851428</v>
      </c>
      <c r="AD45">
        <f t="shared" si="32"/>
        <v>0.34827537479034448</v>
      </c>
      <c r="AE45">
        <f t="shared" si="33"/>
        <v>348.27537479034447</v>
      </c>
      <c r="AF45">
        <f t="shared" si="34"/>
        <v>77.51236321930368</v>
      </c>
      <c r="AG45">
        <f t="shared" si="35"/>
        <v>7.7690832144571755E-3</v>
      </c>
    </row>
    <row r="46" spans="2:43" x14ac:dyDescent="0.2">
      <c r="B46">
        <f t="shared" si="20"/>
        <v>1520</v>
      </c>
      <c r="C46">
        <v>2100000</v>
      </c>
      <c r="D46">
        <v>300.21579000000003</v>
      </c>
      <c r="E46">
        <v>-554602.40148</v>
      </c>
      <c r="F46" s="2">
        <v>2495372.8899500002</v>
      </c>
      <c r="G46">
        <v>968.58420000000001</v>
      </c>
      <c r="I46">
        <f t="shared" si="26"/>
        <v>1446.0183389992453</v>
      </c>
      <c r="J46">
        <f t="shared" si="27"/>
        <v>0.15636251414463531</v>
      </c>
      <c r="K46">
        <f t="shared" si="28"/>
        <v>0.99936390922685214</v>
      </c>
      <c r="L46">
        <f t="shared" si="29"/>
        <v>-134.71137999999337</v>
      </c>
      <c r="M46">
        <f t="shared" si="30"/>
        <v>-4.5767359999998005</v>
      </c>
      <c r="O46">
        <f t="shared" si="22"/>
        <v>1520</v>
      </c>
      <c r="P46">
        <v>2100000</v>
      </c>
      <c r="Q46">
        <v>300.21579000000003</v>
      </c>
      <c r="R46">
        <v>-554602.40148</v>
      </c>
      <c r="S46" s="2">
        <v>2495372.8899500002</v>
      </c>
      <c r="T46">
        <v>968.58420000000001</v>
      </c>
      <c r="U46">
        <v>2262.9194600000001</v>
      </c>
      <c r="V46">
        <f t="shared" si="25"/>
        <v>0.22629194600000002</v>
      </c>
      <c r="X46">
        <v>2100000</v>
      </c>
      <c r="Y46">
        <v>33.235599999999998</v>
      </c>
      <c r="Z46">
        <v>103.89</v>
      </c>
      <c r="AA46">
        <v>70.654399999999995</v>
      </c>
      <c r="AC46">
        <f t="shared" si="31"/>
        <v>184584.84269784545</v>
      </c>
      <c r="AD46">
        <f t="shared" si="32"/>
        <v>0.39854773922904213</v>
      </c>
      <c r="AE46">
        <f t="shared" si="33"/>
        <v>398.54773922904212</v>
      </c>
      <c r="AF46">
        <f t="shared" si="34"/>
        <v>73.129600179370087</v>
      </c>
      <c r="AG46">
        <f t="shared" si="35"/>
        <v>8.234695643391212E-3</v>
      </c>
    </row>
    <row r="47" spans="2:43" x14ac:dyDescent="0.2">
      <c r="B47">
        <f t="shared" si="20"/>
        <v>1600</v>
      </c>
      <c r="C47">
        <v>2200000</v>
      </c>
      <c r="D47">
        <v>300.21242999999998</v>
      </c>
      <c r="E47">
        <v>-554596.43675999995</v>
      </c>
      <c r="F47">
        <v>2495372.8899500002</v>
      </c>
      <c r="G47">
        <v>1074.4145000000001</v>
      </c>
      <c r="I47">
        <f t="shared" si="26"/>
        <v>1451.9830589992926</v>
      </c>
      <c r="J47">
        <f t="shared" si="27"/>
        <v>0.16459212015224772</v>
      </c>
      <c r="K47">
        <f t="shared" si="28"/>
        <v>0.99936390922685214</v>
      </c>
      <c r="L47">
        <f t="shared" si="29"/>
        <v>-128.74665999994613</v>
      </c>
      <c r="M47">
        <f t="shared" si="30"/>
        <v>-4.4254409999994095</v>
      </c>
      <c r="O47">
        <f t="shared" si="22"/>
        <v>1600</v>
      </c>
      <c r="P47">
        <v>2200000</v>
      </c>
      <c r="Q47">
        <v>300.21242999999998</v>
      </c>
      <c r="R47">
        <v>-554596.43675999995</v>
      </c>
      <c r="S47">
        <v>2495372.8899500002</v>
      </c>
      <c r="T47">
        <v>1074.4145000000001</v>
      </c>
      <c r="U47">
        <v>2477.9298899999999</v>
      </c>
      <c r="V47">
        <f t="shared" si="25"/>
        <v>0.24779298899999999</v>
      </c>
      <c r="X47">
        <v>2200000</v>
      </c>
      <c r="Y47">
        <v>33.348799999999997</v>
      </c>
      <c r="Z47">
        <v>104.122</v>
      </c>
      <c r="AA47">
        <v>70.773200000000003</v>
      </c>
      <c r="AC47">
        <f t="shared" si="31"/>
        <v>185517.50526597191</v>
      </c>
      <c r="AD47">
        <f t="shared" si="32"/>
        <v>0.43422158412126749</v>
      </c>
      <c r="AE47">
        <f t="shared" si="33"/>
        <v>434.22158412126748</v>
      </c>
      <c r="AF47">
        <f t="shared" si="34"/>
        <v>69.824151044480175</v>
      </c>
      <c r="AG47">
        <f t="shared" si="35"/>
        <v>8.6245230481410314E-3</v>
      </c>
    </row>
    <row r="48" spans="2:43" x14ac:dyDescent="0.2">
      <c r="B48">
        <f t="shared" si="20"/>
        <v>1680</v>
      </c>
      <c r="C48">
        <v>2300000</v>
      </c>
      <c r="D48">
        <v>300.19429000000002</v>
      </c>
      <c r="E48">
        <v>-554595.64968000003</v>
      </c>
      <c r="F48">
        <v>2495372.8899500002</v>
      </c>
      <c r="G48">
        <v>1197.34411</v>
      </c>
      <c r="I48">
        <f t="shared" si="26"/>
        <v>1452.7701389992144</v>
      </c>
      <c r="J48">
        <f t="shared" si="27"/>
        <v>0.17282172615986011</v>
      </c>
      <c r="K48">
        <f t="shared" si="28"/>
        <v>0.99936390922685214</v>
      </c>
      <c r="L48">
        <f t="shared" si="29"/>
        <v>-127.95958000002429</v>
      </c>
      <c r="M48">
        <f t="shared" si="30"/>
        <v>-4.4901615000009771</v>
      </c>
      <c r="O48">
        <f t="shared" si="22"/>
        <v>1680</v>
      </c>
      <c r="P48">
        <v>2300000</v>
      </c>
      <c r="Q48">
        <v>300.19429000000002</v>
      </c>
      <c r="R48">
        <v>-554595.64968000003</v>
      </c>
      <c r="S48">
        <v>2495372.8899500002</v>
      </c>
      <c r="T48">
        <v>1197.34411</v>
      </c>
      <c r="U48">
        <v>2791.92605</v>
      </c>
      <c r="V48">
        <f t="shared" si="25"/>
        <v>0.27919260500000004</v>
      </c>
      <c r="X48">
        <v>2300000</v>
      </c>
      <c r="Y48">
        <v>33.142800000000001</v>
      </c>
      <c r="Z48">
        <v>103.92</v>
      </c>
      <c r="AA48">
        <v>70.777199999999993</v>
      </c>
      <c r="AC48">
        <f t="shared" si="31"/>
        <v>185548.96259569225</v>
      </c>
      <c r="AD48">
        <f t="shared" si="32"/>
        <v>0.48916195145534824</v>
      </c>
      <c r="AE48">
        <f t="shared" si="33"/>
        <v>489.16195145534823</v>
      </c>
      <c r="AF48">
        <f t="shared" si="34"/>
        <v>66.510467425670157</v>
      </c>
      <c r="AG48">
        <f t="shared" si="35"/>
        <v>9.0542139201321686E-3</v>
      </c>
    </row>
    <row r="49" spans="2:33" x14ac:dyDescent="0.2">
      <c r="B49">
        <f t="shared" si="20"/>
        <v>1760</v>
      </c>
      <c r="C49">
        <v>2400000</v>
      </c>
      <c r="D49">
        <v>300.19923999999997</v>
      </c>
      <c r="E49">
        <v>-554592.80669</v>
      </c>
      <c r="F49">
        <v>2495372.8899500002</v>
      </c>
      <c r="G49">
        <v>1233.13615</v>
      </c>
      <c r="I49">
        <f t="shared" si="26"/>
        <v>1455.6131289992481</v>
      </c>
      <c r="J49">
        <f t="shared" si="27"/>
        <v>0.18105133216747249</v>
      </c>
      <c r="K49">
        <f t="shared" si="28"/>
        <v>0.99936390922685214</v>
      </c>
      <c r="L49">
        <f t="shared" si="29"/>
        <v>-125.11658999999054</v>
      </c>
      <c r="M49">
        <f t="shared" si="30"/>
        <v>-4.4644626249995785</v>
      </c>
      <c r="O49">
        <f t="shared" si="22"/>
        <v>1760</v>
      </c>
      <c r="P49">
        <v>2400000</v>
      </c>
      <c r="Q49">
        <v>300.19923999999997</v>
      </c>
      <c r="R49">
        <v>-554592.80669</v>
      </c>
      <c r="S49">
        <v>2495372.8899500002</v>
      </c>
      <c r="T49">
        <v>1233.13615</v>
      </c>
      <c r="U49">
        <v>3090.4598700000001</v>
      </c>
      <c r="V49">
        <f t="shared" si="25"/>
        <v>0.30904598700000002</v>
      </c>
      <c r="X49">
        <v>2400000</v>
      </c>
      <c r="Y49">
        <v>33.163600000000002</v>
      </c>
      <c r="Z49">
        <v>104.041</v>
      </c>
      <c r="AA49">
        <v>70.877399999999994</v>
      </c>
      <c r="AC49">
        <f t="shared" si="31"/>
        <v>186338.12941910024</v>
      </c>
      <c r="AD49">
        <f t="shared" si="32"/>
        <v>0.53917365755403779</v>
      </c>
      <c r="AE49">
        <f t="shared" si="33"/>
        <v>539.17365755403785</v>
      </c>
      <c r="AF49">
        <f t="shared" si="34"/>
        <v>63.757284963739863</v>
      </c>
      <c r="AG49">
        <f t="shared" si="35"/>
        <v>9.4451951701281511E-3</v>
      </c>
    </row>
    <row r="50" spans="2:33" x14ac:dyDescent="0.2">
      <c r="B50">
        <f t="shared" si="20"/>
        <v>1840</v>
      </c>
      <c r="C50">
        <v>2500000</v>
      </c>
      <c r="D50">
        <v>300.2208</v>
      </c>
      <c r="E50">
        <v>-554577.90946999996</v>
      </c>
      <c r="F50">
        <v>2495372.8899500002</v>
      </c>
      <c r="G50">
        <v>1410.61103</v>
      </c>
      <c r="I50">
        <f t="shared" si="26"/>
        <v>1470.5103489992907</v>
      </c>
      <c r="J50">
        <f t="shared" si="27"/>
        <v>0.18928093817508487</v>
      </c>
      <c r="K50">
        <f t="shared" si="28"/>
        <v>0.99936390922685214</v>
      </c>
      <c r="L50">
        <f t="shared" si="29"/>
        <v>-110.21936999994796</v>
      </c>
      <c r="M50">
        <f t="shared" si="30"/>
        <v>-4.3137847499994679</v>
      </c>
      <c r="O50">
        <f t="shared" si="22"/>
        <v>1840</v>
      </c>
      <c r="P50">
        <v>2500000</v>
      </c>
      <c r="Q50">
        <v>300.2208</v>
      </c>
      <c r="R50">
        <v>-554577.90946999996</v>
      </c>
      <c r="S50">
        <v>2495372.8899500002</v>
      </c>
      <c r="T50">
        <v>1410.61103</v>
      </c>
      <c r="U50">
        <v>3492.27324</v>
      </c>
      <c r="V50">
        <f t="shared" si="25"/>
        <v>0.34922732400000001</v>
      </c>
      <c r="X50">
        <v>2500000</v>
      </c>
      <c r="Y50">
        <v>33.365099999999998</v>
      </c>
      <c r="Z50">
        <v>104.31699999999999</v>
      </c>
      <c r="AA50">
        <v>70.951899999999995</v>
      </c>
      <c r="AC50">
        <f t="shared" si="31"/>
        <v>186926.33330953438</v>
      </c>
      <c r="AD50">
        <f t="shared" si="32"/>
        <v>0.60735836542328636</v>
      </c>
      <c r="AE50">
        <f t="shared" si="33"/>
        <v>607.35836542328639</v>
      </c>
      <c r="AF50">
        <f t="shared" si="34"/>
        <v>61.177737999457385</v>
      </c>
      <c r="AG50">
        <f t="shared" si="35"/>
        <v>9.8434499164604793E-3</v>
      </c>
    </row>
    <row r="51" spans="2:33" x14ac:dyDescent="0.2">
      <c r="B51">
        <f t="shared" si="20"/>
        <v>1920</v>
      </c>
      <c r="C51">
        <v>2600000</v>
      </c>
      <c r="D51">
        <v>300.21584999999999</v>
      </c>
      <c r="E51">
        <v>-554572.55674999999</v>
      </c>
      <c r="F51">
        <v>2495372.8899500002</v>
      </c>
      <c r="G51">
        <v>1477.6391799999999</v>
      </c>
      <c r="I51">
        <f t="shared" si="26"/>
        <v>1475.8630689992569</v>
      </c>
      <c r="J51">
        <f t="shared" si="27"/>
        <v>0.19751054418269726</v>
      </c>
      <c r="K51">
        <f t="shared" si="28"/>
        <v>0.99936390922685214</v>
      </c>
      <c r="L51">
        <f t="shared" si="29"/>
        <v>-104.86664999998175</v>
      </c>
      <c r="M51">
        <f t="shared" si="30"/>
        <v>-4.433091000000422</v>
      </c>
      <c r="O51">
        <f t="shared" si="22"/>
        <v>1920</v>
      </c>
      <c r="P51">
        <v>2600000</v>
      </c>
      <c r="Q51">
        <v>300.21584999999999</v>
      </c>
      <c r="R51">
        <v>-554572.55674999999</v>
      </c>
      <c r="S51">
        <v>2495372.8899500002</v>
      </c>
      <c r="T51">
        <v>1477.6391799999999</v>
      </c>
      <c r="U51">
        <v>3820.5271899999998</v>
      </c>
      <c r="V51">
        <f t="shared" si="25"/>
        <v>0.38205271899999999</v>
      </c>
      <c r="X51">
        <v>2600000</v>
      </c>
      <c r="Y51">
        <v>33.291800000000002</v>
      </c>
      <c r="Z51">
        <v>104.152</v>
      </c>
      <c r="AA51">
        <v>70.860200000000006</v>
      </c>
      <c r="AC51">
        <f t="shared" si="31"/>
        <v>186202.50488492445</v>
      </c>
      <c r="AD51">
        <f t="shared" si="32"/>
        <v>0.66702953521374841</v>
      </c>
      <c r="AE51">
        <f t="shared" si="33"/>
        <v>667.02953521374843</v>
      </c>
      <c r="AF51">
        <f t="shared" si="34"/>
        <v>58.40163981338619</v>
      </c>
      <c r="AG51">
        <f t="shared" si="35"/>
        <v>1.031135430313671E-2</v>
      </c>
    </row>
    <row r="52" spans="2:33" x14ac:dyDescent="0.2">
      <c r="B52">
        <f t="shared" si="20"/>
        <v>2000</v>
      </c>
      <c r="C52">
        <v>2700000</v>
      </c>
      <c r="D52">
        <v>300.26436000000001</v>
      </c>
      <c r="E52">
        <v>-554570.37633</v>
      </c>
      <c r="F52">
        <v>2495372.8899500002</v>
      </c>
      <c r="G52">
        <v>1504.90787</v>
      </c>
      <c r="I52">
        <f t="shared" si="26"/>
        <v>1478.0434889992466</v>
      </c>
      <c r="J52">
        <f t="shared" si="27"/>
        <v>0.20574015019030964</v>
      </c>
      <c r="K52">
        <f t="shared" si="28"/>
        <v>0.99936390922685214</v>
      </c>
      <c r="L52">
        <f t="shared" si="29"/>
        <v>-102.68622999999207</v>
      </c>
      <c r="M52">
        <f t="shared" si="30"/>
        <v>-4.4727447500001292</v>
      </c>
      <c r="O52">
        <f t="shared" si="22"/>
        <v>2000</v>
      </c>
      <c r="P52">
        <v>2700000</v>
      </c>
      <c r="Q52">
        <v>300.26436000000001</v>
      </c>
      <c r="R52">
        <v>-554570.37633</v>
      </c>
      <c r="S52">
        <v>2495372.8899500002</v>
      </c>
      <c r="T52">
        <v>1504.90787</v>
      </c>
      <c r="U52">
        <v>4326.6940599999998</v>
      </c>
      <c r="V52">
        <f t="shared" si="25"/>
        <v>0.43266940599999998</v>
      </c>
      <c r="X52">
        <v>2700000</v>
      </c>
      <c r="Y52">
        <v>33.0242</v>
      </c>
      <c r="Z52">
        <v>104.16500000000001</v>
      </c>
      <c r="AA52">
        <v>71.140799999999999</v>
      </c>
      <c r="AC52">
        <f t="shared" si="31"/>
        <v>188423.31127607267</v>
      </c>
      <c r="AD52">
        <f t="shared" si="32"/>
        <v>0.74649833649227371</v>
      </c>
      <c r="AE52">
        <f t="shared" si="33"/>
        <v>746.49833649227367</v>
      </c>
      <c r="AF52">
        <f t="shared" si="34"/>
        <v>56.734259025225477</v>
      </c>
      <c r="AG52">
        <f t="shared" si="35"/>
        <v>1.061439790254856E-2</v>
      </c>
    </row>
    <row r="53" spans="2:33" x14ac:dyDescent="0.2">
      <c r="B53">
        <f t="shared" si="20"/>
        <v>2080</v>
      </c>
      <c r="C53">
        <v>2800000</v>
      </c>
      <c r="D53">
        <v>300.20853</v>
      </c>
      <c r="E53">
        <v>-554552.86265000002</v>
      </c>
      <c r="F53">
        <v>2495372.8899500002</v>
      </c>
      <c r="G53">
        <v>1638.0837100000001</v>
      </c>
      <c r="I53">
        <f t="shared" si="26"/>
        <v>1495.5571689992212</v>
      </c>
      <c r="J53">
        <f t="shared" si="27"/>
        <v>0.21396975619792202</v>
      </c>
      <c r="K53">
        <f t="shared" si="28"/>
        <v>0.99936390922685214</v>
      </c>
      <c r="L53">
        <f t="shared" si="29"/>
        <v>-85.172550000017509</v>
      </c>
      <c r="M53">
        <f t="shared" si="30"/>
        <v>-4.281079000000318</v>
      </c>
      <c r="O53">
        <f t="shared" si="22"/>
        <v>2080</v>
      </c>
      <c r="P53">
        <v>2800000</v>
      </c>
      <c r="Q53">
        <v>300.20853</v>
      </c>
      <c r="R53">
        <v>-554552.86265000002</v>
      </c>
      <c r="S53">
        <v>2495372.8899500002</v>
      </c>
      <c r="T53">
        <v>1638.0837100000001</v>
      </c>
      <c r="U53">
        <v>4738.8372900000004</v>
      </c>
      <c r="V53">
        <f t="shared" si="25"/>
        <v>0.47388372900000009</v>
      </c>
      <c r="X53">
        <v>2800000</v>
      </c>
      <c r="Y53">
        <v>32.927399999999999</v>
      </c>
      <c r="Z53">
        <v>104.145</v>
      </c>
      <c r="AA53">
        <v>71.217600000000004</v>
      </c>
      <c r="AC53">
        <f t="shared" si="31"/>
        <v>189034.20704847827</v>
      </c>
      <c r="AD53">
        <f t="shared" si="32"/>
        <v>0.8149644901040648</v>
      </c>
      <c r="AE53">
        <f t="shared" si="33"/>
        <v>814.96449010406479</v>
      </c>
      <c r="AF53">
        <f t="shared" si="34"/>
        <v>54.729038213746925</v>
      </c>
      <c r="AG53">
        <f t="shared" si="35"/>
        <v>1.1003299521692277E-2</v>
      </c>
    </row>
    <row r="54" spans="2:33" x14ac:dyDescent="0.2">
      <c r="B54">
        <f t="shared" si="20"/>
        <v>2160</v>
      </c>
      <c r="C54">
        <v>2900000</v>
      </c>
      <c r="D54">
        <v>300.18779999999998</v>
      </c>
      <c r="E54">
        <v>-554540.43498000002</v>
      </c>
      <c r="F54">
        <v>2495372.8899500002</v>
      </c>
      <c r="G54">
        <v>1733.8343400000001</v>
      </c>
      <c r="I54">
        <f t="shared" si="26"/>
        <v>1507.9848389992258</v>
      </c>
      <c r="J54">
        <f t="shared" si="27"/>
        <v>0.22219936220553441</v>
      </c>
      <c r="K54">
        <f t="shared" si="28"/>
        <v>0.99936390922685214</v>
      </c>
      <c r="L54">
        <f t="shared" si="29"/>
        <v>-72.744880000012927</v>
      </c>
      <c r="M54">
        <f t="shared" si="30"/>
        <v>-4.3446541249999431</v>
      </c>
      <c r="O54">
        <f t="shared" si="22"/>
        <v>2160</v>
      </c>
      <c r="P54">
        <v>2900000</v>
      </c>
      <c r="Q54">
        <v>300.18779999999998</v>
      </c>
      <c r="R54">
        <v>-554540.43498000002</v>
      </c>
      <c r="S54">
        <v>2495372.8899500002</v>
      </c>
      <c r="T54">
        <v>1733.8343400000001</v>
      </c>
      <c r="U54">
        <v>5129.4294600000003</v>
      </c>
      <c r="V54">
        <f t="shared" si="25"/>
        <v>0.51294294600000001</v>
      </c>
      <c r="X54">
        <v>2900000</v>
      </c>
      <c r="Y54">
        <v>33.0122</v>
      </c>
      <c r="Z54">
        <v>103.97499999999999</v>
      </c>
      <c r="AA54">
        <v>70.962800000000001</v>
      </c>
      <c r="AC54">
        <f t="shared" si="31"/>
        <v>187012.49633237085</v>
      </c>
      <c r="AD54">
        <f t="shared" si="32"/>
        <v>0.89167321875469963</v>
      </c>
      <c r="AE54">
        <f t="shared" si="33"/>
        <v>891.67321875469963</v>
      </c>
      <c r="AF54">
        <f t="shared" si="34"/>
        <v>52.138391338589685</v>
      </c>
      <c r="AG54">
        <f t="shared" si="35"/>
        <v>1.1550030304718817E-2</v>
      </c>
    </row>
    <row r="55" spans="2:33" x14ac:dyDescent="0.2">
      <c r="B55">
        <f t="shared" si="20"/>
        <v>2240</v>
      </c>
      <c r="C55">
        <v>3000000</v>
      </c>
      <c r="D55">
        <v>300.16991999999999</v>
      </c>
      <c r="E55">
        <v>-554529.44519</v>
      </c>
      <c r="F55">
        <v>2495372.8899500002</v>
      </c>
      <c r="G55">
        <v>1913.65717</v>
      </c>
      <c r="I55">
        <f t="shared" si="26"/>
        <v>1518.9746289992472</v>
      </c>
      <c r="J55">
        <f t="shared" si="27"/>
        <v>0.23042896821314679</v>
      </c>
      <c r="K55">
        <f t="shared" si="28"/>
        <v>0.99936390922685214</v>
      </c>
      <c r="L55">
        <f t="shared" si="29"/>
        <v>-61.755089999991469</v>
      </c>
      <c r="M55">
        <f t="shared" si="30"/>
        <v>-4.3626276249997318</v>
      </c>
      <c r="O55">
        <f t="shared" si="22"/>
        <v>2240</v>
      </c>
      <c r="P55">
        <v>3000000</v>
      </c>
      <c r="Q55">
        <v>300.16991999999999</v>
      </c>
      <c r="R55">
        <v>-554529.44519</v>
      </c>
      <c r="S55">
        <v>2495372.8899500002</v>
      </c>
      <c r="T55">
        <v>1913.65717</v>
      </c>
      <c r="U55">
        <v>5603.5282500000003</v>
      </c>
      <c r="V55">
        <f t="shared" si="25"/>
        <v>0.56035282500000005</v>
      </c>
      <c r="X55">
        <v>3000000</v>
      </c>
      <c r="Y55">
        <v>33.161499999999997</v>
      </c>
      <c r="Z55">
        <v>104.086</v>
      </c>
      <c r="AA55">
        <v>70.924499999999995</v>
      </c>
      <c r="AC55">
        <f t="shared" si="31"/>
        <v>186709.85691330774</v>
      </c>
      <c r="AD55">
        <f t="shared" si="32"/>
        <v>0.97566698221951931</v>
      </c>
      <c r="AE55">
        <f t="shared" si="33"/>
        <v>975.66698221951935</v>
      </c>
      <c r="AF55">
        <f t="shared" si="34"/>
        <v>50.194944568390142</v>
      </c>
      <c r="AG55">
        <f t="shared" si="35"/>
        <v>1.199722412641592E-2</v>
      </c>
    </row>
    <row r="56" spans="2:33" x14ac:dyDescent="0.2">
      <c r="B56">
        <f t="shared" si="20"/>
        <v>2320</v>
      </c>
      <c r="C56">
        <v>3100000</v>
      </c>
      <c r="D56">
        <v>300.22806000000003</v>
      </c>
      <c r="E56">
        <v>-554521.37220999994</v>
      </c>
      <c r="F56">
        <v>2495372.8899500002</v>
      </c>
      <c r="G56">
        <v>2052.3161</v>
      </c>
      <c r="I56">
        <f t="shared" si="26"/>
        <v>1527.0476089993026</v>
      </c>
      <c r="J56">
        <f t="shared" si="27"/>
        <v>0.23865857422075917</v>
      </c>
      <c r="K56">
        <f t="shared" si="28"/>
        <v>0.99936390922685214</v>
      </c>
      <c r="L56">
        <f t="shared" si="29"/>
        <v>-53.682109999936074</v>
      </c>
      <c r="M56">
        <f t="shared" si="30"/>
        <v>-4.3990877499993077</v>
      </c>
      <c r="O56">
        <f t="shared" si="22"/>
        <v>2320</v>
      </c>
      <c r="P56">
        <v>3100000</v>
      </c>
      <c r="Q56">
        <v>300.22806000000003</v>
      </c>
      <c r="R56">
        <v>-554521.37220999994</v>
      </c>
      <c r="S56">
        <v>2495372.8899500002</v>
      </c>
      <c r="T56">
        <v>2052.3161</v>
      </c>
      <c r="U56">
        <v>6161.7858800000004</v>
      </c>
      <c r="V56">
        <f t="shared" si="25"/>
        <v>0.61617858800000003</v>
      </c>
      <c r="X56">
        <v>3100000</v>
      </c>
      <c r="Y56">
        <v>33.334600000000002</v>
      </c>
      <c r="Z56">
        <v>104.126</v>
      </c>
      <c r="AA56">
        <v>70.791399999999996</v>
      </c>
      <c r="AC56">
        <f t="shared" si="31"/>
        <v>185660.66483548481</v>
      </c>
      <c r="AD56">
        <f t="shared" si="32"/>
        <v>1.0789317910509764</v>
      </c>
      <c r="AE56">
        <f t="shared" si="33"/>
        <v>1078.9317910509765</v>
      </c>
      <c r="AF56">
        <f t="shared" si="34"/>
        <v>48.191746708590067</v>
      </c>
      <c r="AG56">
        <f t="shared" si="35"/>
        <v>1.2495915610642502E-2</v>
      </c>
    </row>
    <row r="57" spans="2:33" x14ac:dyDescent="0.2">
      <c r="B57">
        <f t="shared" si="20"/>
        <v>2400</v>
      </c>
      <c r="C57">
        <v>3200000</v>
      </c>
      <c r="D57">
        <v>300.33010999999999</v>
      </c>
      <c r="E57">
        <v>-554506.98158000002</v>
      </c>
      <c r="F57">
        <v>2495372.8899500002</v>
      </c>
      <c r="G57">
        <v>2287.8135900000002</v>
      </c>
      <c r="I57">
        <f t="shared" si="26"/>
        <v>1541.4382389992243</v>
      </c>
      <c r="J57">
        <f t="shared" si="27"/>
        <v>0.24688818022837156</v>
      </c>
      <c r="K57">
        <f t="shared" si="28"/>
        <v>0.99936390922685214</v>
      </c>
      <c r="L57">
        <f t="shared" si="29"/>
        <v>-39.291480000014417</v>
      </c>
      <c r="M57">
        <f t="shared" si="30"/>
        <v>-4.3201171250009791</v>
      </c>
      <c r="O57">
        <f t="shared" si="22"/>
        <v>2400</v>
      </c>
      <c r="P57">
        <v>3200000</v>
      </c>
      <c r="Q57">
        <v>300.33010999999999</v>
      </c>
      <c r="R57">
        <v>-554506.98158000002</v>
      </c>
      <c r="S57">
        <v>2495372.8899500002</v>
      </c>
      <c r="T57">
        <v>2287.8135900000002</v>
      </c>
      <c r="U57">
        <v>6717.5282500000003</v>
      </c>
      <c r="V57">
        <f t="shared" si="25"/>
        <v>0.67175282500000011</v>
      </c>
      <c r="X57">
        <v>3200000</v>
      </c>
      <c r="Y57">
        <v>33.159100000000002</v>
      </c>
      <c r="Z57">
        <v>104.122</v>
      </c>
      <c r="AA57">
        <v>70.962900000000005</v>
      </c>
      <c r="AC57">
        <f t="shared" si="31"/>
        <v>187013.28694136548</v>
      </c>
      <c r="AD57">
        <f t="shared" si="32"/>
        <v>1.1677350787418179</v>
      </c>
      <c r="AE57">
        <f t="shared" si="33"/>
        <v>1167.7350787418179</v>
      </c>
      <c r="AF57">
        <f t="shared" si="34"/>
        <v>46.924750581704288</v>
      </c>
      <c r="AG57">
        <f t="shared" si="35"/>
        <v>1.2833312751475649E-2</v>
      </c>
    </row>
    <row r="58" spans="2:33" x14ac:dyDescent="0.2">
      <c r="B58">
        <f t="shared" si="20"/>
        <v>2480</v>
      </c>
      <c r="C58">
        <v>3300000</v>
      </c>
      <c r="D58">
        <v>300.15937000000002</v>
      </c>
      <c r="E58">
        <v>-554485.98172000004</v>
      </c>
      <c r="F58">
        <v>2495372.8899500002</v>
      </c>
      <c r="G58">
        <v>2529.3394499999999</v>
      </c>
      <c r="I58">
        <f t="shared" si="26"/>
        <v>1562.438098999206</v>
      </c>
      <c r="J58">
        <f t="shared" si="27"/>
        <v>0.25511778623598397</v>
      </c>
      <c r="K58">
        <f t="shared" si="28"/>
        <v>0.99936390922685214</v>
      </c>
      <c r="L58">
        <f t="shared" si="29"/>
        <v>-18.291620000032708</v>
      </c>
      <c r="M58">
        <f t="shared" si="30"/>
        <v>-4.237501750000229</v>
      </c>
      <c r="O58">
        <f t="shared" si="22"/>
        <v>2480</v>
      </c>
      <c r="P58">
        <v>3300000</v>
      </c>
      <c r="Q58">
        <v>300.15937000000002</v>
      </c>
      <c r="R58">
        <v>-554485.98172000004</v>
      </c>
      <c r="S58">
        <v>2495372.8899500002</v>
      </c>
      <c r="T58">
        <v>2529.3394499999999</v>
      </c>
      <c r="U58">
        <v>7479.8746899999996</v>
      </c>
      <c r="V58">
        <f t="shared" si="25"/>
        <v>0.74798746900000002</v>
      </c>
      <c r="X58">
        <v>3300000</v>
      </c>
      <c r="Y58">
        <v>32.925199999999997</v>
      </c>
      <c r="Z58">
        <v>104.307</v>
      </c>
      <c r="AA58">
        <v>71.381799999999998</v>
      </c>
      <c r="AC58">
        <f t="shared" si="31"/>
        <v>190344.74137914658</v>
      </c>
      <c r="AD58">
        <f t="shared" si="32"/>
        <v>1.277499467008743</v>
      </c>
      <c r="AE58">
        <f t="shared" si="33"/>
        <v>1277.4994670087428</v>
      </c>
      <c r="AF58">
        <f t="shared" si="34"/>
        <v>46.220001313920186</v>
      </c>
      <c r="AG58">
        <f t="shared" si="35"/>
        <v>1.3028991408068912E-2</v>
      </c>
    </row>
    <row r="59" spans="2:33" x14ac:dyDescent="0.2">
      <c r="B59">
        <f t="shared" si="20"/>
        <v>2560</v>
      </c>
      <c r="C59">
        <v>3400000</v>
      </c>
      <c r="D59">
        <v>300.20756999999998</v>
      </c>
      <c r="E59">
        <v>-554464.28416000004</v>
      </c>
      <c r="F59">
        <v>2495372.8899500002</v>
      </c>
      <c r="G59">
        <v>2612.53874</v>
      </c>
      <c r="I59">
        <f t="shared" si="26"/>
        <v>1584.1356589992065</v>
      </c>
      <c r="J59">
        <f t="shared" si="27"/>
        <v>0.26334739224359632</v>
      </c>
      <c r="K59">
        <f t="shared" si="28"/>
        <v>0.99936390922685214</v>
      </c>
      <c r="L59">
        <f t="shared" si="29"/>
        <v>3.4059399999678135</v>
      </c>
      <c r="M59">
        <f t="shared" si="30"/>
        <v>-4.2287804999999938</v>
      </c>
      <c r="O59">
        <f t="shared" si="22"/>
        <v>2560</v>
      </c>
      <c r="P59">
        <v>3400000</v>
      </c>
      <c r="Q59">
        <v>300.20756999999998</v>
      </c>
      <c r="R59">
        <v>-554464.28416000004</v>
      </c>
      <c r="S59">
        <v>2495372.8899500002</v>
      </c>
      <c r="T59">
        <v>2612.53874</v>
      </c>
      <c r="U59">
        <v>8148.3166799999999</v>
      </c>
      <c r="V59">
        <f t="shared" si="25"/>
        <v>0.81483166800000006</v>
      </c>
      <c r="X59">
        <v>3400000</v>
      </c>
      <c r="Y59">
        <v>32.706099999999999</v>
      </c>
      <c r="Z59">
        <v>104.136</v>
      </c>
      <c r="AA59">
        <v>71.429900000000004</v>
      </c>
      <c r="AC59">
        <f t="shared" si="31"/>
        <v>190729.7871270022</v>
      </c>
      <c r="AD59">
        <f t="shared" si="32"/>
        <v>1.3888542232370751</v>
      </c>
      <c r="AE59">
        <f t="shared" si="33"/>
        <v>1388.8542232370751</v>
      </c>
      <c r="AF59">
        <f t="shared" si="34"/>
        <v>44.866202268703404</v>
      </c>
      <c r="AG59">
        <f t="shared" si="35"/>
        <v>1.3422130012106395E-2</v>
      </c>
    </row>
    <row r="60" spans="2:33" x14ac:dyDescent="0.2">
      <c r="B60">
        <f t="shared" si="20"/>
        <v>2640</v>
      </c>
      <c r="C60">
        <v>3500000</v>
      </c>
      <c r="D60">
        <v>300.23111</v>
      </c>
      <c r="E60">
        <v>-554450.60308000003</v>
      </c>
      <c r="F60">
        <v>2495372.8899500002</v>
      </c>
      <c r="G60">
        <v>3026.2489599999999</v>
      </c>
      <c r="I60">
        <f t="shared" si="26"/>
        <v>1597.8167389992159</v>
      </c>
      <c r="J60">
        <f t="shared" si="27"/>
        <v>0.27157699825120873</v>
      </c>
      <c r="K60">
        <f t="shared" si="28"/>
        <v>0.99936390922685214</v>
      </c>
      <c r="L60">
        <f t="shared" si="29"/>
        <v>17.087019999977201</v>
      </c>
      <c r="M60">
        <f t="shared" si="30"/>
        <v>-4.3289864999998828</v>
      </c>
      <c r="O60">
        <f t="shared" si="22"/>
        <v>2640</v>
      </c>
      <c r="P60">
        <v>3500000</v>
      </c>
      <c r="Q60">
        <v>300.23111</v>
      </c>
      <c r="R60">
        <v>-554450.60308000003</v>
      </c>
      <c r="S60">
        <v>2495372.8899500002</v>
      </c>
      <c r="T60">
        <v>3026.2489599999999</v>
      </c>
      <c r="U60">
        <v>8982.1082900000001</v>
      </c>
      <c r="V60">
        <f t="shared" si="25"/>
        <v>0.89821082900000004</v>
      </c>
      <c r="X60">
        <v>3500000</v>
      </c>
      <c r="Y60">
        <v>32.921100000000003</v>
      </c>
      <c r="Z60">
        <v>104.098</v>
      </c>
      <c r="AA60">
        <v>71.176900000000003</v>
      </c>
      <c r="AC60">
        <f t="shared" si="31"/>
        <v>188710.29991546276</v>
      </c>
      <c r="AD60">
        <f t="shared" si="32"/>
        <v>1.5473550277257626</v>
      </c>
      <c r="AE60">
        <f t="shared" si="33"/>
        <v>1547.3550277257625</v>
      </c>
      <c r="AF60">
        <f t="shared" si="34"/>
        <v>43.04596310950442</v>
      </c>
      <c r="AG60">
        <f t="shared" si="35"/>
        <v>1.3989697441966074E-2</v>
      </c>
    </row>
    <row r="61" spans="2:33" x14ac:dyDescent="0.2">
      <c r="B61">
        <f t="shared" si="20"/>
        <v>2720</v>
      </c>
      <c r="C61">
        <v>3600000</v>
      </c>
      <c r="D61">
        <v>300.21852000000001</v>
      </c>
      <c r="E61">
        <v>-554433.58695000003</v>
      </c>
      <c r="F61">
        <v>2495372.8899500002</v>
      </c>
      <c r="G61">
        <v>3180.6671799999999</v>
      </c>
      <c r="I61">
        <f t="shared" si="26"/>
        <v>1614.8328689992195</v>
      </c>
      <c r="J61">
        <f t="shared" si="27"/>
        <v>0.27980660425882109</v>
      </c>
      <c r="K61">
        <f t="shared" si="28"/>
        <v>0.99936390922685214</v>
      </c>
      <c r="L61">
        <f t="shared" si="29"/>
        <v>34.103149999980815</v>
      </c>
      <c r="M61">
        <f t="shared" si="30"/>
        <v>-4.2872983749999545</v>
      </c>
      <c r="O61">
        <f t="shared" si="22"/>
        <v>2720</v>
      </c>
      <c r="P61">
        <v>3600000</v>
      </c>
      <c r="Q61">
        <v>300.21852000000001</v>
      </c>
      <c r="R61">
        <v>-554433.58695000003</v>
      </c>
      <c r="S61">
        <v>2495372.8899500002</v>
      </c>
      <c r="T61">
        <v>3180.6671799999999</v>
      </c>
      <c r="U61">
        <v>9929.5600900000009</v>
      </c>
      <c r="V61">
        <f t="shared" si="25"/>
        <v>0.99295600900000014</v>
      </c>
      <c r="X61">
        <v>3600000</v>
      </c>
      <c r="Y61">
        <v>33.0717</v>
      </c>
      <c r="Z61">
        <v>104.301</v>
      </c>
      <c r="AA61">
        <v>71.229299999999995</v>
      </c>
      <c r="AC61">
        <f t="shared" si="31"/>
        <v>189127.38894138325</v>
      </c>
      <c r="AD61">
        <f t="shared" si="32"/>
        <v>1.7068009270563336</v>
      </c>
      <c r="AE61">
        <f t="shared" si="33"/>
        <v>1706.8009270563336</v>
      </c>
      <c r="AF61">
        <f t="shared" si="34"/>
        <v>41.872247654595952</v>
      </c>
      <c r="AG61">
        <f t="shared" si="35"/>
        <v>1.4381840807007686E-2</v>
      </c>
    </row>
    <row r="62" spans="2:33" x14ac:dyDescent="0.2">
      <c r="B62">
        <f t="shared" si="20"/>
        <v>2800</v>
      </c>
      <c r="C62">
        <v>3700000</v>
      </c>
      <c r="D62">
        <v>300.21526999999998</v>
      </c>
      <c r="E62">
        <v>-554406.25638000004</v>
      </c>
      <c r="F62">
        <v>2495372.8899500002</v>
      </c>
      <c r="G62">
        <v>3439.9203299999999</v>
      </c>
      <c r="I62">
        <f t="shared" si="26"/>
        <v>1642.1634389992105</v>
      </c>
      <c r="J62">
        <f t="shared" si="27"/>
        <v>0.2880362102664335</v>
      </c>
      <c r="K62">
        <f t="shared" si="28"/>
        <v>0.99936390922685214</v>
      </c>
      <c r="L62">
        <f t="shared" si="29"/>
        <v>61.4337199999718</v>
      </c>
      <c r="M62">
        <f t="shared" si="30"/>
        <v>-4.1583678750001125</v>
      </c>
      <c r="O62">
        <f t="shared" si="22"/>
        <v>2800</v>
      </c>
      <c r="P62">
        <v>3700000</v>
      </c>
      <c r="Q62">
        <v>300.21526999999998</v>
      </c>
      <c r="R62">
        <v>-554406.25638000004</v>
      </c>
      <c r="S62">
        <v>2495372.8899500002</v>
      </c>
      <c r="T62">
        <v>3439.9203299999999</v>
      </c>
      <c r="U62">
        <v>10968.27052</v>
      </c>
      <c r="V62">
        <f t="shared" si="25"/>
        <v>1.0968270520000001</v>
      </c>
      <c r="X62">
        <v>3700000</v>
      </c>
      <c r="Y62">
        <v>32.8521</v>
      </c>
      <c r="Z62">
        <v>104.28700000000001</v>
      </c>
      <c r="AA62">
        <v>71.434899999999999</v>
      </c>
      <c r="AC62">
        <f t="shared" si="31"/>
        <v>190769.8424410111</v>
      </c>
      <c r="AD62">
        <f t="shared" si="32"/>
        <v>1.8691137003704379</v>
      </c>
      <c r="AE62">
        <f t="shared" si="33"/>
        <v>1869.113700370438</v>
      </c>
      <c r="AF62">
        <f t="shared" si="34"/>
        <v>41.029142542134593</v>
      </c>
      <c r="AG62">
        <f t="shared" si="35"/>
        <v>1.4677372294133975E-2</v>
      </c>
    </row>
    <row r="63" spans="2:33" x14ac:dyDescent="0.2">
      <c r="B63">
        <f t="shared" si="20"/>
        <v>2880</v>
      </c>
      <c r="C63">
        <v>3800000</v>
      </c>
      <c r="D63">
        <v>300.18779999999998</v>
      </c>
      <c r="E63">
        <v>-554377.60942999995</v>
      </c>
      <c r="F63">
        <v>2495372.8899500002</v>
      </c>
      <c r="G63">
        <v>3767.4410899999998</v>
      </c>
      <c r="I63">
        <f t="shared" si="26"/>
        <v>1670.8103889992926</v>
      </c>
      <c r="J63">
        <f t="shared" si="27"/>
        <v>0.29626581627404586</v>
      </c>
      <c r="K63">
        <f t="shared" si="28"/>
        <v>0.99936390922685214</v>
      </c>
      <c r="L63">
        <f t="shared" si="29"/>
        <v>90.080670000053942</v>
      </c>
      <c r="M63">
        <f t="shared" si="30"/>
        <v>-4.1419131249989736</v>
      </c>
      <c r="O63">
        <f t="shared" si="22"/>
        <v>2880</v>
      </c>
      <c r="P63">
        <v>3800000</v>
      </c>
      <c r="Q63">
        <v>300.18779999999998</v>
      </c>
      <c r="R63">
        <v>-554377.60942999995</v>
      </c>
      <c r="S63">
        <v>2495372.8899500002</v>
      </c>
      <c r="T63">
        <v>3767.4410899999998</v>
      </c>
      <c r="U63">
        <v>12043.739369999999</v>
      </c>
      <c r="V63">
        <f t="shared" si="25"/>
        <v>1.204373937</v>
      </c>
      <c r="X63">
        <v>3800000</v>
      </c>
      <c r="Y63">
        <v>32.720700000000001</v>
      </c>
      <c r="Z63">
        <v>104.43</v>
      </c>
      <c r="AA63">
        <v>71.709299999999999</v>
      </c>
      <c r="AC63">
        <f t="shared" si="31"/>
        <v>192976.68734140377</v>
      </c>
      <c r="AD63">
        <f t="shared" si="32"/>
        <v>2.0289147070628113</v>
      </c>
      <c r="AE63">
        <f t="shared" si="33"/>
        <v>2028.9147070628112</v>
      </c>
      <c r="AF63">
        <f t="shared" si="34"/>
        <v>40.350889276733795</v>
      </c>
      <c r="AG63">
        <f t="shared" si="35"/>
        <v>1.4924082487253302E-2</v>
      </c>
    </row>
    <row r="64" spans="2:33" x14ac:dyDescent="0.2">
      <c r="B64">
        <f t="shared" si="20"/>
        <v>2960</v>
      </c>
      <c r="C64">
        <v>3900000</v>
      </c>
      <c r="D64">
        <v>300.23349000000002</v>
      </c>
      <c r="E64">
        <v>-554345.13846000005</v>
      </c>
      <c r="F64">
        <v>2495372.8899500002</v>
      </c>
      <c r="G64">
        <v>4200.3718099999996</v>
      </c>
      <c r="I64">
        <f t="shared" si="26"/>
        <v>1703.2813589992002</v>
      </c>
      <c r="J64">
        <f t="shared" si="27"/>
        <v>0.30449542228165827</v>
      </c>
      <c r="K64">
        <f t="shared" si="28"/>
        <v>0.99936390922685214</v>
      </c>
      <c r="L64">
        <f t="shared" si="29"/>
        <v>122.55163999996148</v>
      </c>
      <c r="M64">
        <f t="shared" si="30"/>
        <v>-4.0941128750011559</v>
      </c>
      <c r="O64">
        <f t="shared" si="22"/>
        <v>2960</v>
      </c>
      <c r="P64">
        <v>3900000</v>
      </c>
      <c r="Q64">
        <v>300.23349000000002</v>
      </c>
      <c r="R64">
        <v>-554345.13846000005</v>
      </c>
      <c r="S64">
        <v>2495372.8899500002</v>
      </c>
      <c r="T64">
        <v>4200.3718099999996</v>
      </c>
      <c r="U64">
        <v>13216.048140000001</v>
      </c>
      <c r="V64">
        <f t="shared" si="25"/>
        <v>1.3216048140000001</v>
      </c>
      <c r="X64">
        <v>3900000</v>
      </c>
      <c r="Y64">
        <v>32.050400000000003</v>
      </c>
      <c r="Z64">
        <v>104.4</v>
      </c>
      <c r="AA64">
        <v>72.349599999999995</v>
      </c>
      <c r="AC64">
        <f t="shared" si="31"/>
        <v>198192.3105759609</v>
      </c>
      <c r="AD64">
        <f t="shared" si="32"/>
        <v>2.1678144141071041</v>
      </c>
      <c r="AE64">
        <f t="shared" si="33"/>
        <v>2167.8144141071039</v>
      </c>
      <c r="AF64">
        <f t="shared" si="34"/>
        <v>40.321422104339071</v>
      </c>
      <c r="AG64">
        <f t="shared" si="35"/>
        <v>1.4934989109305151E-2</v>
      </c>
    </row>
    <row r="65" spans="2:33" x14ac:dyDescent="0.2">
      <c r="B65">
        <f t="shared" si="20"/>
        <v>3040</v>
      </c>
      <c r="C65">
        <v>4000000</v>
      </c>
      <c r="D65">
        <v>300.22807999999998</v>
      </c>
      <c r="E65">
        <v>-554313.29466999997</v>
      </c>
      <c r="F65">
        <v>2495372.8899500002</v>
      </c>
      <c r="G65">
        <v>4703.6904699999996</v>
      </c>
      <c r="I65">
        <f t="shared" si="26"/>
        <v>1735.1251489992719</v>
      </c>
      <c r="J65">
        <f t="shared" si="27"/>
        <v>0.31272502828927062</v>
      </c>
      <c r="K65">
        <f t="shared" si="28"/>
        <v>0.99936390922685214</v>
      </c>
      <c r="L65">
        <f t="shared" si="29"/>
        <v>154.39543000003323</v>
      </c>
      <c r="M65">
        <f t="shared" si="30"/>
        <v>-4.101952624999103</v>
      </c>
      <c r="O65">
        <f t="shared" si="22"/>
        <v>3040</v>
      </c>
      <c r="P65">
        <v>4000000</v>
      </c>
      <c r="Q65">
        <v>300.22807999999998</v>
      </c>
      <c r="R65">
        <v>-554313.29466999997</v>
      </c>
      <c r="S65">
        <v>2495372.8899500002</v>
      </c>
      <c r="T65">
        <v>4703.6904699999996</v>
      </c>
      <c r="U65">
        <v>14669.81191</v>
      </c>
      <c r="V65">
        <f t="shared" si="25"/>
        <v>1.4669811910000001</v>
      </c>
      <c r="X65">
        <v>4000000</v>
      </c>
      <c r="Y65">
        <v>32.304900000000004</v>
      </c>
      <c r="Z65">
        <v>104.627</v>
      </c>
      <c r="AA65">
        <v>72.322100000000006</v>
      </c>
      <c r="AC65">
        <f t="shared" si="31"/>
        <v>197966.39845668635</v>
      </c>
      <c r="AD65">
        <f t="shared" si="32"/>
        <v>2.4090197023306881</v>
      </c>
      <c r="AE65">
        <f t="shared" si="33"/>
        <v>2409.0197023306882</v>
      </c>
      <c r="AF65">
        <f t="shared" si="34"/>
        <v>39.215580641650163</v>
      </c>
      <c r="AG65">
        <f t="shared" si="35"/>
        <v>1.5356141363884692E-2</v>
      </c>
    </row>
    <row r="66" spans="2:33" x14ac:dyDescent="0.2">
      <c r="B66">
        <f t="shared" si="20"/>
        <v>3120</v>
      </c>
      <c r="C66">
        <v>4100000</v>
      </c>
      <c r="D66">
        <v>300.37434000000002</v>
      </c>
      <c r="E66">
        <v>-554284.31698999996</v>
      </c>
      <c r="F66">
        <v>2495372.8899500002</v>
      </c>
      <c r="G66">
        <v>5094.9520300000004</v>
      </c>
      <c r="I66">
        <f t="shared" si="26"/>
        <v>1764.1028289992828</v>
      </c>
      <c r="J66">
        <f t="shared" si="27"/>
        <v>0.32095463429688303</v>
      </c>
      <c r="K66">
        <f t="shared" si="28"/>
        <v>0.99936390922685214</v>
      </c>
      <c r="L66">
        <f t="shared" si="29"/>
        <v>183.37311000004411</v>
      </c>
      <c r="M66">
        <f t="shared" si="30"/>
        <v>-4.1377789999998642</v>
      </c>
      <c r="O66">
        <f t="shared" si="22"/>
        <v>3120</v>
      </c>
      <c r="P66">
        <v>4100000</v>
      </c>
      <c r="Q66">
        <v>300.37434000000002</v>
      </c>
      <c r="R66">
        <v>-554284.31698999996</v>
      </c>
      <c r="S66">
        <v>2495372.8899500002</v>
      </c>
      <c r="T66">
        <v>5094.9520300000004</v>
      </c>
      <c r="U66">
        <v>16128.936439999999</v>
      </c>
      <c r="V66">
        <f t="shared" si="25"/>
        <v>1.6128936440000001</v>
      </c>
      <c r="X66">
        <v>4100000</v>
      </c>
      <c r="Y66">
        <v>31.996300000000002</v>
      </c>
      <c r="Z66">
        <v>104.556</v>
      </c>
      <c r="AA66">
        <v>72.559700000000007</v>
      </c>
      <c r="AC66">
        <f t="shared" si="31"/>
        <v>199923.95426681382</v>
      </c>
      <c r="AD66">
        <f t="shared" si="32"/>
        <v>2.6226974015051994</v>
      </c>
      <c r="AE66">
        <f t="shared" si="33"/>
        <v>2622.6974015051992</v>
      </c>
      <c r="AF66">
        <f t="shared" si="34"/>
        <v>38.587886301113876</v>
      </c>
      <c r="AG66">
        <f t="shared" si="35"/>
        <v>1.5605933823398277E-2</v>
      </c>
    </row>
    <row r="67" spans="2:33" x14ac:dyDescent="0.2">
      <c r="B67">
        <f t="shared" si="20"/>
        <v>3200</v>
      </c>
      <c r="C67">
        <v>4200000</v>
      </c>
      <c r="D67">
        <v>300.23484999999999</v>
      </c>
      <c r="E67">
        <v>-554244.62959000003</v>
      </c>
      <c r="F67">
        <v>2495372.8899500002</v>
      </c>
      <c r="G67">
        <v>5605.9019099999996</v>
      </c>
      <c r="I67">
        <f t="shared" si="26"/>
        <v>1803.7902289992198</v>
      </c>
      <c r="J67">
        <f t="shared" si="27"/>
        <v>0.32918424030449545</v>
      </c>
      <c r="K67">
        <f t="shared" si="28"/>
        <v>0.99936390922685214</v>
      </c>
      <c r="L67">
        <f t="shared" si="29"/>
        <v>223.06050999998115</v>
      </c>
      <c r="M67">
        <f t="shared" si="30"/>
        <v>-4.0039075000007873</v>
      </c>
      <c r="O67">
        <f t="shared" si="22"/>
        <v>3200</v>
      </c>
      <c r="P67">
        <v>4200000</v>
      </c>
      <c r="Q67">
        <v>300.23484999999999</v>
      </c>
      <c r="R67">
        <v>-554244.62959000003</v>
      </c>
      <c r="S67">
        <v>2495372.8899500002</v>
      </c>
      <c r="T67">
        <v>5605.9019099999996</v>
      </c>
      <c r="U67">
        <v>17638.785510000002</v>
      </c>
      <c r="V67">
        <f t="shared" si="25"/>
        <v>1.7638785510000001</v>
      </c>
      <c r="X67">
        <v>4200000</v>
      </c>
      <c r="Y67">
        <v>32.419699999999999</v>
      </c>
      <c r="Z67">
        <v>104.369</v>
      </c>
      <c r="AA67">
        <v>71.949299999999994</v>
      </c>
      <c r="AC67">
        <f t="shared" si="31"/>
        <v>194920.76928398671</v>
      </c>
      <c r="AD67">
        <f t="shared" si="32"/>
        <v>2.9418318867177855</v>
      </c>
      <c r="AE67">
        <f t="shared" si="33"/>
        <v>2941.8318867177854</v>
      </c>
      <c r="AF67">
        <f t="shared" si="34"/>
        <v>36.681652269630248</v>
      </c>
      <c r="AG67">
        <f t="shared" si="35"/>
        <v>1.6416926794177642E-2</v>
      </c>
    </row>
    <row r="68" spans="2:33" x14ac:dyDescent="0.2">
      <c r="B68">
        <f t="shared" si="20"/>
        <v>3280</v>
      </c>
      <c r="C68">
        <v>4300000</v>
      </c>
      <c r="D68">
        <v>300.30104999999998</v>
      </c>
      <c r="E68">
        <v>-554199.86788000003</v>
      </c>
      <c r="F68">
        <v>2495372.8899500002</v>
      </c>
      <c r="G68">
        <v>6249.6072299999996</v>
      </c>
      <c r="I68">
        <f t="shared" si="26"/>
        <v>1848.5519389992114</v>
      </c>
      <c r="J68">
        <f t="shared" si="27"/>
        <v>0.3374138463121078</v>
      </c>
      <c r="K68">
        <f t="shared" si="28"/>
        <v>0.99936390922685214</v>
      </c>
      <c r="L68">
        <f t="shared" si="29"/>
        <v>267.82221999997273</v>
      </c>
      <c r="M68">
        <f t="shared" si="30"/>
        <v>-3.9404786250001052</v>
      </c>
      <c r="O68">
        <f t="shared" si="22"/>
        <v>3280</v>
      </c>
      <c r="P68">
        <v>4300000</v>
      </c>
      <c r="Q68">
        <v>300.30104999999998</v>
      </c>
      <c r="R68">
        <v>-554199.86788000003</v>
      </c>
      <c r="S68">
        <v>2495372.8899500002</v>
      </c>
      <c r="T68">
        <v>6249.6072299999996</v>
      </c>
      <c r="U68">
        <v>19428.592059999999</v>
      </c>
      <c r="V68">
        <f t="shared" si="25"/>
        <v>1.9428592060000001</v>
      </c>
      <c r="X68">
        <v>4300000</v>
      </c>
      <c r="Y68">
        <v>32.691899999999997</v>
      </c>
      <c r="Z68">
        <v>104.70099999999999</v>
      </c>
      <c r="AA68">
        <v>72.009100000000004</v>
      </c>
      <c r="AC68">
        <f t="shared" si="31"/>
        <v>195407.19316923679</v>
      </c>
      <c r="AD68">
        <f t="shared" si="32"/>
        <v>3.2322732757360275</v>
      </c>
      <c r="AE68">
        <f t="shared" si="33"/>
        <v>3232.2732757360277</v>
      </c>
      <c r="AF68">
        <f t="shared" si="34"/>
        <v>35.876284062961702</v>
      </c>
      <c r="AG68">
        <f t="shared" si="35"/>
        <v>1.6785461920837696E-2</v>
      </c>
    </row>
    <row r="69" spans="2:33" x14ac:dyDescent="0.2">
      <c r="B69">
        <f t="shared" si="20"/>
        <v>3360</v>
      </c>
      <c r="C69">
        <v>4400000</v>
      </c>
      <c r="D69">
        <v>300.29201999999998</v>
      </c>
      <c r="E69">
        <v>-554148.76</v>
      </c>
      <c r="F69">
        <v>2495372.8899500002</v>
      </c>
      <c r="G69">
        <v>6791.0240700000004</v>
      </c>
      <c r="I69">
        <f t="shared" si="26"/>
        <v>1899.6598189992364</v>
      </c>
      <c r="J69">
        <f t="shared" si="27"/>
        <v>0.34564345231972021</v>
      </c>
      <c r="K69">
        <f t="shared" si="28"/>
        <v>0.99936390922685214</v>
      </c>
      <c r="L69">
        <f t="shared" si="29"/>
        <v>318.93009999999776</v>
      </c>
      <c r="M69">
        <f t="shared" si="30"/>
        <v>-3.861151499999687</v>
      </c>
      <c r="O69">
        <f t="shared" si="22"/>
        <v>3360</v>
      </c>
      <c r="P69">
        <v>4400000</v>
      </c>
      <c r="Q69">
        <v>300.29201999999998</v>
      </c>
      <c r="R69">
        <v>-554148.76</v>
      </c>
      <c r="S69">
        <v>2495372.8899500002</v>
      </c>
      <c r="T69">
        <v>6791.0240700000004</v>
      </c>
      <c r="U69">
        <v>21155.731950000001</v>
      </c>
      <c r="V69">
        <f t="shared" si="25"/>
        <v>2.1155731950000001</v>
      </c>
      <c r="X69">
        <v>4400000</v>
      </c>
      <c r="Y69">
        <v>32.466000000000001</v>
      </c>
      <c r="Z69">
        <v>104.747</v>
      </c>
      <c r="AA69">
        <v>72.281000000000006</v>
      </c>
      <c r="AC69">
        <f t="shared" si="31"/>
        <v>197629.08264318149</v>
      </c>
      <c r="AD69">
        <f t="shared" si="32"/>
        <v>3.4800420331364905</v>
      </c>
      <c r="AE69">
        <f t="shared" si="33"/>
        <v>3480.0420331364903</v>
      </c>
      <c r="AF69">
        <f t="shared" si="34"/>
        <v>35.420307609441629</v>
      </c>
      <c r="AG69">
        <f t="shared" si="35"/>
        <v>1.7001546306150025E-2</v>
      </c>
    </row>
    <row r="70" spans="2:33" x14ac:dyDescent="0.2">
      <c r="B70">
        <f t="shared" si="20"/>
        <v>3440</v>
      </c>
      <c r="C70">
        <v>4500000</v>
      </c>
      <c r="D70">
        <v>300.21974</v>
      </c>
      <c r="E70">
        <v>-554099.99039000005</v>
      </c>
      <c r="F70">
        <v>2495372.8899500002</v>
      </c>
      <c r="G70">
        <v>7413.5750900000003</v>
      </c>
      <c r="I70">
        <f t="shared" si="26"/>
        <v>1948.4294289991958</v>
      </c>
      <c r="J70">
        <f t="shared" si="27"/>
        <v>0.35387305832733257</v>
      </c>
      <c r="K70">
        <f t="shared" si="28"/>
        <v>0.99936390922685214</v>
      </c>
      <c r="L70">
        <f t="shared" si="29"/>
        <v>367.69970999995712</v>
      </c>
      <c r="M70">
        <f t="shared" si="30"/>
        <v>-3.8903798750005079</v>
      </c>
      <c r="O70">
        <f t="shared" si="22"/>
        <v>3440</v>
      </c>
      <c r="P70">
        <v>4500000</v>
      </c>
      <c r="Q70">
        <v>300.21974</v>
      </c>
      <c r="R70">
        <v>-554099.99039000005</v>
      </c>
      <c r="S70">
        <v>2495372.8899500002</v>
      </c>
      <c r="T70">
        <v>7413.5750900000003</v>
      </c>
      <c r="U70">
        <v>23129.576570000001</v>
      </c>
      <c r="V70">
        <f t="shared" si="25"/>
        <v>2.3129576570000001</v>
      </c>
      <c r="X70">
        <v>4500000</v>
      </c>
      <c r="Y70">
        <v>32.291499999999999</v>
      </c>
      <c r="Z70">
        <v>104.765</v>
      </c>
      <c r="AA70">
        <v>72.473500000000001</v>
      </c>
      <c r="AC70">
        <f t="shared" si="31"/>
        <v>199212.2790592839</v>
      </c>
      <c r="AD70">
        <f t="shared" si="32"/>
        <v>3.7744951079853148</v>
      </c>
      <c r="AE70">
        <f t="shared" si="33"/>
        <v>3774.4951079853149</v>
      </c>
      <c r="AF70">
        <f t="shared" si="34"/>
        <v>34.873730944622309</v>
      </c>
      <c r="AG70">
        <f t="shared" si="35"/>
        <v>1.726801187278363E-2</v>
      </c>
    </row>
    <row r="71" spans="2:33" x14ac:dyDescent="0.2">
      <c r="B71">
        <f t="shared" si="20"/>
        <v>3520</v>
      </c>
      <c r="C71">
        <v>4600000</v>
      </c>
      <c r="D71">
        <v>300.21032000000002</v>
      </c>
      <c r="E71">
        <v>-554051.38153999997</v>
      </c>
      <c r="F71">
        <v>2495372.8899500002</v>
      </c>
      <c r="G71">
        <v>7948.0377200000003</v>
      </c>
      <c r="I71">
        <f t="shared" si="26"/>
        <v>1997.0382789992727</v>
      </c>
      <c r="J71">
        <f t="shared" si="27"/>
        <v>0.36210266433494498</v>
      </c>
      <c r="K71">
        <f t="shared" si="28"/>
        <v>0.99936390922685214</v>
      </c>
      <c r="L71">
        <f t="shared" si="29"/>
        <v>416.30856000003405</v>
      </c>
      <c r="M71">
        <f t="shared" si="30"/>
        <v>-3.8923893749990386</v>
      </c>
      <c r="O71">
        <f t="shared" si="22"/>
        <v>3520</v>
      </c>
      <c r="P71">
        <v>4600000</v>
      </c>
      <c r="Q71">
        <v>300.21032000000002</v>
      </c>
      <c r="R71">
        <v>-554051.38153999997</v>
      </c>
      <c r="S71">
        <v>2495372.8899500002</v>
      </c>
      <c r="T71">
        <v>7948.0377200000003</v>
      </c>
      <c r="U71">
        <v>25271.587820000001</v>
      </c>
      <c r="V71">
        <f t="shared" si="25"/>
        <v>2.5271587820000003</v>
      </c>
      <c r="X71">
        <v>4600000</v>
      </c>
      <c r="Y71">
        <v>32.009599999999999</v>
      </c>
      <c r="Z71">
        <v>104.958</v>
      </c>
      <c r="AA71">
        <v>72.948400000000007</v>
      </c>
      <c r="AC71">
        <f t="shared" si="31"/>
        <v>203154.15546943518</v>
      </c>
      <c r="AD71">
        <f t="shared" si="32"/>
        <v>4.0440275726934747</v>
      </c>
      <c r="AE71">
        <f t="shared" si="33"/>
        <v>4044.0275726934747</v>
      </c>
      <c r="AF71">
        <f t="shared" si="34"/>
        <v>34.755520574913028</v>
      </c>
      <c r="AG71">
        <f t="shared" si="35"/>
        <v>1.7326743781667753E-2</v>
      </c>
    </row>
    <row r="72" spans="2:33" x14ac:dyDescent="0.2">
      <c r="B72">
        <f t="shared" si="20"/>
        <v>3600</v>
      </c>
      <c r="C72">
        <v>4700000</v>
      </c>
      <c r="D72">
        <v>300.25326999999999</v>
      </c>
      <c r="E72">
        <v>-553985.13119999995</v>
      </c>
      <c r="F72">
        <v>2495372.8899500002</v>
      </c>
      <c r="G72">
        <v>8571.5421999999999</v>
      </c>
      <c r="I72">
        <f t="shared" si="26"/>
        <v>2063.2886189993005</v>
      </c>
      <c r="J72">
        <f t="shared" si="27"/>
        <v>0.37033227034255733</v>
      </c>
      <c r="K72">
        <f t="shared" si="28"/>
        <v>0.99936390922685214</v>
      </c>
      <c r="L72">
        <f t="shared" si="29"/>
        <v>482.55890000006184</v>
      </c>
      <c r="M72">
        <f t="shared" si="30"/>
        <v>-3.6718707499996528</v>
      </c>
      <c r="O72">
        <f t="shared" si="22"/>
        <v>3600</v>
      </c>
      <c r="P72">
        <v>4700000</v>
      </c>
      <c r="Q72">
        <v>300.25326999999999</v>
      </c>
      <c r="R72">
        <v>-553985.13119999995</v>
      </c>
      <c r="S72">
        <v>2495372.8899500002</v>
      </c>
      <c r="T72">
        <v>8571.5421999999999</v>
      </c>
      <c r="U72">
        <v>27437.465759999999</v>
      </c>
      <c r="V72">
        <f t="shared" si="25"/>
        <v>2.7437465759999999</v>
      </c>
      <c r="X72">
        <v>4700000</v>
      </c>
      <c r="Y72">
        <v>32.105400000000003</v>
      </c>
      <c r="Z72">
        <v>104.822</v>
      </c>
      <c r="AA72">
        <v>72.7166</v>
      </c>
      <c r="AC72">
        <f t="shared" si="31"/>
        <v>201223.68178585003</v>
      </c>
      <c r="AD72">
        <f t="shared" si="32"/>
        <v>4.4327393305371583</v>
      </c>
      <c r="AE72">
        <f t="shared" si="33"/>
        <v>4432.7393305371579</v>
      </c>
      <c r="AF72">
        <f t="shared" si="34"/>
        <v>33.660250325399687</v>
      </c>
      <c r="AG72">
        <f t="shared" si="35"/>
        <v>1.789053837028615E-2</v>
      </c>
    </row>
    <row r="73" spans="2:33" x14ac:dyDescent="0.2">
      <c r="B73">
        <f t="shared" si="20"/>
        <v>3680</v>
      </c>
      <c r="C73">
        <v>4800000</v>
      </c>
      <c r="D73">
        <v>300.22309000000001</v>
      </c>
      <c r="E73">
        <v>-553922.30478999997</v>
      </c>
      <c r="F73">
        <v>2495372.8899500002</v>
      </c>
      <c r="G73">
        <v>9252.9499199999991</v>
      </c>
      <c r="I73">
        <f t="shared" si="26"/>
        <v>2126.1150289992802</v>
      </c>
      <c r="J73">
        <f t="shared" si="27"/>
        <v>0.37856187635016975</v>
      </c>
      <c r="K73">
        <f t="shared" si="28"/>
        <v>0.99936390922685214</v>
      </c>
      <c r="L73">
        <f t="shared" si="29"/>
        <v>545.3853100000415</v>
      </c>
      <c r="M73">
        <f t="shared" si="30"/>
        <v>-3.7146698750002543</v>
      </c>
      <c r="O73">
        <f t="shared" si="22"/>
        <v>3680</v>
      </c>
      <c r="P73">
        <v>4800000</v>
      </c>
      <c r="Q73">
        <v>300.22309000000001</v>
      </c>
      <c r="R73">
        <v>-553922.30478999997</v>
      </c>
      <c r="S73">
        <v>2495372.8899500002</v>
      </c>
      <c r="T73">
        <v>9252.9499199999991</v>
      </c>
      <c r="U73">
        <v>29660.528849999999</v>
      </c>
      <c r="V73">
        <f t="shared" si="25"/>
        <v>2.9660528849999999</v>
      </c>
      <c r="X73">
        <v>4800000</v>
      </c>
      <c r="Y73">
        <v>32.166400000000003</v>
      </c>
      <c r="Z73">
        <v>104.863</v>
      </c>
      <c r="AA73">
        <v>72.696600000000004</v>
      </c>
      <c r="AC73">
        <f t="shared" si="31"/>
        <v>201057.69354473962</v>
      </c>
      <c r="AD73">
        <f t="shared" si="32"/>
        <v>4.7958488010837392</v>
      </c>
      <c r="AE73">
        <f t="shared" si="33"/>
        <v>4795.8488010837391</v>
      </c>
      <c r="AF73">
        <f t="shared" si="34"/>
        <v>32.901343220826682</v>
      </c>
      <c r="AG73">
        <f t="shared" si="35"/>
        <v>1.8303204095898581E-2</v>
      </c>
    </row>
    <row r="74" spans="2:33" x14ac:dyDescent="0.2">
      <c r="B74">
        <f t="shared" si="20"/>
        <v>3760</v>
      </c>
      <c r="C74">
        <v>4900000</v>
      </c>
      <c r="D74">
        <v>300.28512999999998</v>
      </c>
      <c r="E74">
        <v>-553854.00433000003</v>
      </c>
      <c r="F74">
        <v>2495372.8899500002</v>
      </c>
      <c r="G74">
        <v>9940.3178100000005</v>
      </c>
      <c r="I74">
        <f t="shared" si="26"/>
        <v>2194.4154889992205</v>
      </c>
      <c r="J74">
        <f t="shared" si="27"/>
        <v>0.3867914823577821</v>
      </c>
      <c r="K74">
        <f t="shared" si="28"/>
        <v>0.99936390922685214</v>
      </c>
      <c r="L74">
        <f t="shared" si="29"/>
        <v>613.68576999998186</v>
      </c>
      <c r="M74">
        <f t="shared" si="30"/>
        <v>-3.6462442500007457</v>
      </c>
      <c r="O74">
        <f t="shared" si="22"/>
        <v>3760</v>
      </c>
      <c r="P74">
        <v>4900000</v>
      </c>
      <c r="Q74">
        <v>300.28512999999998</v>
      </c>
      <c r="R74">
        <v>-553854.00433000003</v>
      </c>
      <c r="S74">
        <v>2495372.8899500002</v>
      </c>
      <c r="T74">
        <v>9940.3178100000005</v>
      </c>
      <c r="U74">
        <v>31840.96312</v>
      </c>
      <c r="V74">
        <f t="shared" si="25"/>
        <v>3.1840963120000003</v>
      </c>
      <c r="X74">
        <v>4900000</v>
      </c>
      <c r="Y74">
        <v>31.849499999999999</v>
      </c>
      <c r="Z74">
        <v>105.26</v>
      </c>
      <c r="AA74">
        <v>73.410499999999999</v>
      </c>
      <c r="AC74">
        <f t="shared" si="31"/>
        <v>207039.37305886197</v>
      </c>
      <c r="AD74">
        <f t="shared" si="32"/>
        <v>4.9996607951595546</v>
      </c>
      <c r="AE74">
        <f t="shared" si="33"/>
        <v>4999.6607951595543</v>
      </c>
      <c r="AF74">
        <f t="shared" si="34"/>
        <v>33.159337887246451</v>
      </c>
      <c r="AG74">
        <f t="shared" si="35"/>
        <v>1.8160796878625689E-2</v>
      </c>
    </row>
    <row r="75" spans="2:33" x14ac:dyDescent="0.2">
      <c r="B75">
        <f t="shared" si="20"/>
        <v>3840</v>
      </c>
      <c r="C75">
        <v>5000000</v>
      </c>
      <c r="D75">
        <v>300.25101000000001</v>
      </c>
      <c r="E75">
        <v>-553782.07609999995</v>
      </c>
      <c r="F75">
        <v>2495372.8899500002</v>
      </c>
      <c r="G75">
        <v>10651.19068</v>
      </c>
      <c r="I75">
        <f t="shared" si="26"/>
        <v>2266.3437189992983</v>
      </c>
      <c r="J75">
        <f t="shared" si="27"/>
        <v>0.39502108836539451</v>
      </c>
      <c r="K75">
        <f t="shared" si="28"/>
        <v>0.99936390922685214</v>
      </c>
      <c r="L75">
        <f t="shared" si="29"/>
        <v>685.6140000000596</v>
      </c>
      <c r="M75">
        <f t="shared" si="30"/>
        <v>-3.6008971249990283</v>
      </c>
      <c r="O75">
        <f t="shared" si="22"/>
        <v>3840</v>
      </c>
      <c r="P75">
        <v>5000000</v>
      </c>
      <c r="Q75">
        <v>300.25101000000001</v>
      </c>
      <c r="R75">
        <v>-553782.07609999995</v>
      </c>
      <c r="S75">
        <v>2495372.8899500002</v>
      </c>
      <c r="T75">
        <v>10651.19068</v>
      </c>
      <c r="U75">
        <v>34455.231549999997</v>
      </c>
      <c r="V75">
        <f t="shared" si="25"/>
        <v>3.4455231550000001</v>
      </c>
      <c r="X75">
        <v>5000000</v>
      </c>
      <c r="Y75">
        <v>31.351299999999998</v>
      </c>
      <c r="Z75">
        <v>105.179</v>
      </c>
      <c r="AA75">
        <v>73.827699999999993</v>
      </c>
      <c r="AC75">
        <f t="shared" si="31"/>
        <v>210589.35482310597</v>
      </c>
      <c r="AD75">
        <f t="shared" si="32"/>
        <v>5.3189517087896592</v>
      </c>
      <c r="AE75">
        <f t="shared" si="33"/>
        <v>5318.9517087896593</v>
      </c>
      <c r="AF75">
        <f t="shared" si="34"/>
        <v>33.025236842311045</v>
      </c>
      <c r="AG75">
        <f t="shared" si="35"/>
        <v>1.8234539933063478E-2</v>
      </c>
    </row>
    <row r="76" spans="2:33" x14ac:dyDescent="0.2">
      <c r="B76">
        <f t="shared" si="20"/>
        <v>3920</v>
      </c>
      <c r="C76">
        <v>5100000</v>
      </c>
      <c r="D76">
        <v>300.26222999999999</v>
      </c>
      <c r="E76">
        <v>-553701.44446999999</v>
      </c>
      <c r="F76">
        <v>2495372.8899500002</v>
      </c>
      <c r="G76">
        <v>11386.276519999999</v>
      </c>
      <c r="I76">
        <f t="shared" si="26"/>
        <v>2346.9753489992581</v>
      </c>
      <c r="J76">
        <f t="shared" si="27"/>
        <v>0.40325069437300687</v>
      </c>
      <c r="K76">
        <f t="shared" si="28"/>
        <v>0.99936390922685214</v>
      </c>
      <c r="L76">
        <f t="shared" si="29"/>
        <v>766.24563000001945</v>
      </c>
      <c r="M76">
        <f t="shared" si="30"/>
        <v>-3.4921046250005019</v>
      </c>
      <c r="O76">
        <f t="shared" si="22"/>
        <v>3920</v>
      </c>
      <c r="P76">
        <v>5100000</v>
      </c>
      <c r="Q76">
        <v>300.26222999999999</v>
      </c>
      <c r="R76">
        <v>-553701.44446999999</v>
      </c>
      <c r="S76">
        <v>2495372.8899500002</v>
      </c>
      <c r="T76">
        <v>11386.276519999999</v>
      </c>
      <c r="U76">
        <v>36904.79365</v>
      </c>
      <c r="V76">
        <f t="shared" si="25"/>
        <v>3.6904793650000003</v>
      </c>
      <c r="X76">
        <v>5100000</v>
      </c>
      <c r="Y76">
        <v>31.460999999999999</v>
      </c>
      <c r="Z76">
        <v>104.983</v>
      </c>
      <c r="AA76">
        <v>73.522000000000006</v>
      </c>
      <c r="AC76">
        <f t="shared" si="31"/>
        <v>207984.19582175248</v>
      </c>
      <c r="AD76">
        <f t="shared" si="32"/>
        <v>5.7684579959188707</v>
      </c>
      <c r="AE76">
        <f t="shared" si="33"/>
        <v>5768.4579959188704</v>
      </c>
      <c r="AF76">
        <f t="shared" si="34"/>
        <v>31.951041511188603</v>
      </c>
      <c r="AG76">
        <f t="shared" si="35"/>
        <v>1.884758591638153E-2</v>
      </c>
    </row>
    <row r="77" spans="2:33" x14ac:dyDescent="0.2">
      <c r="B77">
        <f t="shared" si="20"/>
        <v>4000</v>
      </c>
      <c r="C77">
        <v>5200000</v>
      </c>
      <c r="D77">
        <v>300.20737000000003</v>
      </c>
      <c r="E77">
        <v>-553615.14740999998</v>
      </c>
      <c r="F77">
        <v>2495372.8899500002</v>
      </c>
      <c r="G77">
        <v>12278.728709999999</v>
      </c>
      <c r="I77">
        <f t="shared" si="26"/>
        <v>2433.2724089992698</v>
      </c>
      <c r="J77">
        <f t="shared" si="27"/>
        <v>0.41148030038061928</v>
      </c>
      <c r="K77">
        <f t="shared" si="28"/>
        <v>0.99936390922685214</v>
      </c>
      <c r="L77">
        <f t="shared" si="29"/>
        <v>852.54269000003114</v>
      </c>
      <c r="M77">
        <f t="shared" si="30"/>
        <v>-3.4212867499998536</v>
      </c>
      <c r="O77">
        <f t="shared" si="22"/>
        <v>4000</v>
      </c>
      <c r="P77">
        <v>5200000</v>
      </c>
      <c r="Q77">
        <v>300.20737000000003</v>
      </c>
      <c r="R77">
        <v>-553615.14740999998</v>
      </c>
      <c r="S77">
        <v>2495372.8899500002</v>
      </c>
      <c r="T77">
        <v>12278.728709999999</v>
      </c>
      <c r="U77">
        <v>39342.413630000003</v>
      </c>
      <c r="V77">
        <f t="shared" si="25"/>
        <v>3.9342413630000004</v>
      </c>
      <c r="X77">
        <v>5200000</v>
      </c>
      <c r="Y77">
        <v>31.311800000000002</v>
      </c>
      <c r="Z77">
        <v>105.069</v>
      </c>
      <c r="AA77">
        <v>73.757199999999997</v>
      </c>
      <c r="AC77">
        <f t="shared" si="31"/>
        <v>209986.63890470262</v>
      </c>
      <c r="AD77">
        <f t="shared" si="32"/>
        <v>6.0908320793194246</v>
      </c>
      <c r="AE77">
        <f t="shared" si="33"/>
        <v>6090.8320793194243</v>
      </c>
      <c r="AF77">
        <f t="shared" si="34"/>
        <v>31.61348848710298</v>
      </c>
      <c r="AG77">
        <f t="shared" si="35"/>
        <v>1.9048831015459532E-2</v>
      </c>
    </row>
    <row r="78" spans="2:33" x14ac:dyDescent="0.2">
      <c r="B78">
        <f t="shared" si="20"/>
        <v>4080</v>
      </c>
      <c r="C78">
        <v>5300000</v>
      </c>
      <c r="D78">
        <v>300.22269</v>
      </c>
      <c r="E78">
        <v>-553533.18272000004</v>
      </c>
      <c r="F78">
        <v>2495372.8899500002</v>
      </c>
      <c r="G78">
        <v>13187.87321</v>
      </c>
      <c r="I78">
        <f t="shared" si="26"/>
        <v>2515.237098999205</v>
      </c>
      <c r="J78">
        <f t="shared" si="27"/>
        <v>0.41970990638823169</v>
      </c>
      <c r="K78">
        <f t="shared" si="28"/>
        <v>0.99936390922685214</v>
      </c>
      <c r="L78">
        <f t="shared" si="29"/>
        <v>934.50737999996636</v>
      </c>
      <c r="M78">
        <f t="shared" si="30"/>
        <v>-3.47544137500081</v>
      </c>
      <c r="O78">
        <f t="shared" si="22"/>
        <v>4080</v>
      </c>
      <c r="P78">
        <v>5300000</v>
      </c>
      <c r="Q78">
        <v>300.22269</v>
      </c>
      <c r="R78">
        <v>-553533.18272000004</v>
      </c>
      <c r="S78">
        <v>2495372.8899500002</v>
      </c>
      <c r="T78">
        <v>13187.87321</v>
      </c>
      <c r="U78">
        <v>42000.549339999998</v>
      </c>
      <c r="V78">
        <f t="shared" si="25"/>
        <v>4.2000549339999997</v>
      </c>
      <c r="X78">
        <v>5300000</v>
      </c>
      <c r="Y78">
        <v>31.321899999999999</v>
      </c>
      <c r="Z78">
        <v>105.31699999999999</v>
      </c>
      <c r="AA78">
        <v>73.995099999999994</v>
      </c>
      <c r="AC78">
        <f t="shared" si="31"/>
        <v>212025.10258808683</v>
      </c>
      <c r="AD78">
        <f t="shared" si="32"/>
        <v>6.4398385164676792</v>
      </c>
      <c r="AE78">
        <f t="shared" si="33"/>
        <v>6439.8385164676793</v>
      </c>
      <c r="AF78">
        <f t="shared" si="34"/>
        <v>31.29448940650634</v>
      </c>
      <c r="AG78">
        <f t="shared" si="35"/>
        <v>1.9243004484834264E-2</v>
      </c>
    </row>
    <row r="79" spans="2:33" x14ac:dyDescent="0.2">
      <c r="B79">
        <f t="shared" si="20"/>
        <v>4160</v>
      </c>
      <c r="C79">
        <v>5400000</v>
      </c>
      <c r="D79">
        <v>300.36515000000003</v>
      </c>
      <c r="E79">
        <v>-553430.98864999996</v>
      </c>
      <c r="F79">
        <v>2495372.8899500002</v>
      </c>
      <c r="G79">
        <v>14053.89932</v>
      </c>
      <c r="I79">
        <f t="shared" si="26"/>
        <v>2617.4311689992901</v>
      </c>
      <c r="J79">
        <f t="shared" si="27"/>
        <v>0.42793951239584405</v>
      </c>
      <c r="K79">
        <f t="shared" si="28"/>
        <v>0.99936390922685214</v>
      </c>
      <c r="L79">
        <f t="shared" si="29"/>
        <v>1036.7014500000514</v>
      </c>
      <c r="M79">
        <f t="shared" si="30"/>
        <v>-3.2225741249989368</v>
      </c>
      <c r="O79">
        <f t="shared" si="22"/>
        <v>4160</v>
      </c>
      <c r="P79">
        <v>5400000</v>
      </c>
      <c r="Q79">
        <v>300.36515000000003</v>
      </c>
      <c r="R79">
        <v>-553430.98864999996</v>
      </c>
      <c r="S79">
        <v>2495372.8899500002</v>
      </c>
      <c r="T79">
        <v>14053.89932</v>
      </c>
      <c r="U79">
        <v>44767.403980000003</v>
      </c>
      <c r="V79">
        <f t="shared" si="25"/>
        <v>4.4767403980000005</v>
      </c>
      <c r="X79">
        <v>5400000</v>
      </c>
      <c r="Y79">
        <v>31.047699999999999</v>
      </c>
      <c r="Z79">
        <v>105.387</v>
      </c>
      <c r="AA79">
        <v>74.339299999999994</v>
      </c>
      <c r="AC79">
        <f t="shared" si="31"/>
        <v>214997.69294822516</v>
      </c>
      <c r="AD79">
        <f t="shared" si="32"/>
        <v>6.7691696660145446</v>
      </c>
      <c r="AE79">
        <f t="shared" si="33"/>
        <v>6769.1696660145444</v>
      </c>
      <c r="AF79">
        <f t="shared" si="34"/>
        <v>31.122983339764705</v>
      </c>
      <c r="AG79">
        <f t="shared" si="35"/>
        <v>1.9349044833712675E-2</v>
      </c>
    </row>
    <row r="80" spans="2:33" x14ac:dyDescent="0.2">
      <c r="B80">
        <f t="shared" si="20"/>
        <v>4240</v>
      </c>
      <c r="C80">
        <v>5500000</v>
      </c>
      <c r="D80">
        <v>300.35509999999999</v>
      </c>
      <c r="E80">
        <v>-553334.29079</v>
      </c>
      <c r="F80">
        <v>2495372.8899500002</v>
      </c>
      <c r="G80">
        <v>14853.562459999999</v>
      </c>
      <c r="I80">
        <f t="shared" si="26"/>
        <v>2714.1290289992467</v>
      </c>
      <c r="J80">
        <f t="shared" si="27"/>
        <v>0.43616911840345646</v>
      </c>
      <c r="K80">
        <f t="shared" si="28"/>
        <v>0.99936390922685214</v>
      </c>
      <c r="L80">
        <f t="shared" si="29"/>
        <v>1133.399310000008</v>
      </c>
      <c r="M80">
        <f t="shared" si="30"/>
        <v>-3.2912767500005429</v>
      </c>
      <c r="O80">
        <f t="shared" si="22"/>
        <v>4240</v>
      </c>
      <c r="P80">
        <v>5500000</v>
      </c>
      <c r="Q80">
        <v>300.35509999999999</v>
      </c>
      <c r="R80">
        <v>-553334.29079</v>
      </c>
      <c r="S80">
        <v>2495372.8899500002</v>
      </c>
      <c r="T80">
        <v>14853.562459999999</v>
      </c>
      <c r="U80">
        <v>47693.021930000003</v>
      </c>
      <c r="V80">
        <f t="shared" si="25"/>
        <v>4.7693021930000006</v>
      </c>
      <c r="X80">
        <v>5500000</v>
      </c>
      <c r="Y80">
        <v>30.9861</v>
      </c>
      <c r="Z80">
        <v>105.548</v>
      </c>
      <c r="AA80">
        <v>74.561899999999994</v>
      </c>
      <c r="AC80">
        <f t="shared" si="31"/>
        <v>216934.83531746938</v>
      </c>
      <c r="AD80">
        <f t="shared" si="32"/>
        <v>7.1471489515193536</v>
      </c>
      <c r="AE80">
        <f t="shared" si="33"/>
        <v>7147.1489515193534</v>
      </c>
      <c r="AF80">
        <f t="shared" si="34"/>
        <v>30.810886280231141</v>
      </c>
      <c r="AG80">
        <f t="shared" si="35"/>
        <v>1.9545039844776652E-2</v>
      </c>
    </row>
    <row r="81" spans="2:33" x14ac:dyDescent="0.2">
      <c r="B81">
        <f t="shared" si="20"/>
        <v>4320</v>
      </c>
      <c r="C81">
        <v>5600000</v>
      </c>
      <c r="D81">
        <v>300.28813000000002</v>
      </c>
      <c r="E81">
        <v>-553230.90714999998</v>
      </c>
      <c r="F81">
        <v>2495372.8899500002</v>
      </c>
      <c r="G81">
        <v>15749.159729999999</v>
      </c>
      <c r="I81">
        <f t="shared" si="26"/>
        <v>2817.5126689992612</v>
      </c>
      <c r="J81">
        <f t="shared" si="27"/>
        <v>0.44439872441106881</v>
      </c>
      <c r="K81">
        <f t="shared" si="28"/>
        <v>0.99936390922685214</v>
      </c>
      <c r="L81">
        <f t="shared" si="29"/>
        <v>1236.7829500000225</v>
      </c>
      <c r="M81">
        <f t="shared" si="30"/>
        <v>-3.2077044999998181</v>
      </c>
      <c r="O81">
        <f t="shared" si="22"/>
        <v>4320</v>
      </c>
      <c r="P81">
        <v>5600000</v>
      </c>
      <c r="Q81">
        <v>300.28813000000002</v>
      </c>
      <c r="R81">
        <v>-553230.90714999998</v>
      </c>
      <c r="S81">
        <v>2495372.8899500002</v>
      </c>
      <c r="T81">
        <v>15749.159729999999</v>
      </c>
      <c r="U81">
        <v>50722.674169999998</v>
      </c>
      <c r="V81">
        <f t="shared" si="25"/>
        <v>5.0722674169999999</v>
      </c>
      <c r="X81">
        <v>5600000</v>
      </c>
      <c r="Y81">
        <v>30.884399999999999</v>
      </c>
      <c r="Z81">
        <v>105.46299999999999</v>
      </c>
      <c r="AA81">
        <v>74.578599999999994</v>
      </c>
      <c r="AC81">
        <f t="shared" si="31"/>
        <v>217080.63189304891</v>
      </c>
      <c r="AD81">
        <f t="shared" si="32"/>
        <v>7.5960594236481711</v>
      </c>
      <c r="AE81">
        <f t="shared" si="33"/>
        <v>7596.0594236481711</v>
      </c>
      <c r="AF81">
        <f t="shared" si="34"/>
        <v>30.260638084720846</v>
      </c>
      <c r="AG81">
        <f t="shared" si="35"/>
        <v>1.9900439584717874E-2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2022-11-03T12:28:02Z</dcterms:created>
  <dcterms:modified xsi:type="dcterms:W3CDTF">2022-11-03T20:47:36Z</dcterms:modified>
</cp:coreProperties>
</file>