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50B1E00-3384-8848-AAD2-9226ACA34CCA}" xr6:coauthVersionLast="47" xr6:coauthVersionMax="47" xr10:uidLastSave="{00000000-0000-0000-0000-000000000000}"/>
  <bookViews>
    <workbookView xWindow="12840" yWindow="4280" windowWidth="24460" windowHeight="15940" activeTab="8" xr2:uid="{E5AF1D76-40E8-7741-9704-91791CAFB8C3}"/>
  </bookViews>
  <sheets>
    <sheet name="manual 3rd fits" sheetId="4" r:id="rId1"/>
    <sheet name="all 4 grains" sheetId="7" r:id="rId2"/>
    <sheet name="below 3fd" sheetId="8" r:id="rId3"/>
    <sheet name="all data fit" sheetId="9" r:id="rId4"/>
    <sheet name="exclude 1.34" sheetId="12" r:id="rId5"/>
    <sheet name="old Bei data" sheetId="5" r:id="rId6"/>
    <sheet name="Bei data" sheetId="6" r:id="rId7"/>
    <sheet name="with fission rate" sheetId="10" r:id="rId8"/>
    <sheet name="with temperature" sheetId="11" r:id="rId9"/>
    <sheet name="Sheet1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1" l="1"/>
  <c r="X7" i="11"/>
  <c r="X44" i="11"/>
  <c r="Z79" i="11"/>
  <c r="Y79" i="11"/>
  <c r="X79" i="11"/>
  <c r="Z78" i="11"/>
  <c r="Y78" i="11"/>
  <c r="X78" i="11"/>
  <c r="Z77" i="11"/>
  <c r="Y77" i="11"/>
  <c r="X77" i="11"/>
  <c r="Z76" i="11"/>
  <c r="Y76" i="11"/>
  <c r="X76" i="11"/>
  <c r="Z75" i="11"/>
  <c r="Y75" i="11"/>
  <c r="X75" i="11"/>
  <c r="Z74" i="11"/>
  <c r="Y74" i="11"/>
  <c r="X74" i="11"/>
  <c r="Z73" i="11"/>
  <c r="Y73" i="11"/>
  <c r="X73" i="11"/>
  <c r="Z72" i="11"/>
  <c r="Y72" i="11"/>
  <c r="X72" i="11"/>
  <c r="Z71" i="11"/>
  <c r="Y71" i="11"/>
  <c r="X71" i="11"/>
  <c r="Z70" i="11"/>
  <c r="Y70" i="11"/>
  <c r="X70" i="11"/>
  <c r="Z69" i="11"/>
  <c r="Y69" i="11"/>
  <c r="X69" i="11"/>
  <c r="Z68" i="11"/>
  <c r="Y68" i="11"/>
  <c r="X68" i="11"/>
  <c r="Z67" i="11"/>
  <c r="Y67" i="11"/>
  <c r="X67" i="11"/>
  <c r="Z66" i="11"/>
  <c r="Y66" i="11"/>
  <c r="X66" i="11"/>
  <c r="Z65" i="11"/>
  <c r="Y65" i="11"/>
  <c r="X65" i="11"/>
  <c r="Z64" i="11"/>
  <c r="Y64" i="11"/>
  <c r="X64" i="11"/>
  <c r="Z63" i="11"/>
  <c r="Y63" i="11"/>
  <c r="X63" i="11"/>
  <c r="Z62" i="11"/>
  <c r="Y62" i="11"/>
  <c r="X62" i="11"/>
  <c r="Z61" i="11"/>
  <c r="Y61" i="11"/>
  <c r="X61" i="11"/>
  <c r="Z60" i="11"/>
  <c r="Y60" i="11"/>
  <c r="X60" i="11"/>
  <c r="Z59" i="11"/>
  <c r="Y59" i="11"/>
  <c r="X59" i="11"/>
  <c r="Z58" i="11"/>
  <c r="Y58" i="11"/>
  <c r="X58" i="11"/>
  <c r="Z57" i="11"/>
  <c r="Y57" i="11"/>
  <c r="X57" i="11"/>
  <c r="Z56" i="11"/>
  <c r="Y56" i="11"/>
  <c r="X56" i="11"/>
  <c r="Z55" i="11"/>
  <c r="Y55" i="11"/>
  <c r="X55" i="11"/>
  <c r="Z54" i="11"/>
  <c r="Y54" i="11"/>
  <c r="X54" i="11"/>
  <c r="Z53" i="11"/>
  <c r="Y53" i="11"/>
  <c r="X53" i="11"/>
  <c r="Z52" i="11"/>
  <c r="Y52" i="11"/>
  <c r="X52" i="11"/>
  <c r="Z51" i="11"/>
  <c r="Y51" i="11"/>
  <c r="X51" i="11"/>
  <c r="Z50" i="11"/>
  <c r="Y50" i="11"/>
  <c r="X50" i="11"/>
  <c r="Z49" i="11"/>
  <c r="Y49" i="11"/>
  <c r="X49" i="11"/>
  <c r="Z48" i="11"/>
  <c r="Y48" i="11"/>
  <c r="X48" i="11"/>
  <c r="Z47" i="11"/>
  <c r="Y47" i="11"/>
  <c r="X47" i="11"/>
  <c r="Z46" i="11"/>
  <c r="Y46" i="11"/>
  <c r="X46" i="11"/>
  <c r="Z45" i="11"/>
  <c r="Y45" i="11"/>
  <c r="X45" i="11"/>
  <c r="Z44" i="11"/>
  <c r="Y44" i="11"/>
  <c r="X8" i="11"/>
  <c r="Y8" i="11"/>
  <c r="Z8" i="11"/>
  <c r="X9" i="11"/>
  <c r="Y9" i="11"/>
  <c r="Z9" i="11"/>
  <c r="X10" i="11"/>
  <c r="Y10" i="11"/>
  <c r="Z10" i="11"/>
  <c r="X11" i="11"/>
  <c r="Y11" i="11"/>
  <c r="Z11" i="11"/>
  <c r="X12" i="11"/>
  <c r="Y12" i="11"/>
  <c r="Z12" i="11"/>
  <c r="X13" i="11"/>
  <c r="Y13" i="11"/>
  <c r="Z13" i="11"/>
  <c r="X14" i="11"/>
  <c r="Y14" i="11"/>
  <c r="Z14" i="11"/>
  <c r="X15" i="11"/>
  <c r="Y15" i="11"/>
  <c r="Z15" i="11"/>
  <c r="X16" i="11"/>
  <c r="Y16" i="11"/>
  <c r="Z16" i="11"/>
  <c r="X17" i="11"/>
  <c r="Y17" i="11"/>
  <c r="Z17" i="11"/>
  <c r="X18" i="11"/>
  <c r="Y18" i="11"/>
  <c r="Z18" i="11"/>
  <c r="X19" i="11"/>
  <c r="Y19" i="11"/>
  <c r="Z19" i="11"/>
  <c r="X20" i="11"/>
  <c r="Y20" i="11"/>
  <c r="Z20" i="11"/>
  <c r="X21" i="11"/>
  <c r="Y21" i="11"/>
  <c r="Z21" i="11"/>
  <c r="X22" i="11"/>
  <c r="Y22" i="11"/>
  <c r="Z22" i="11"/>
  <c r="X23" i="11"/>
  <c r="Y23" i="11"/>
  <c r="Z23" i="11"/>
  <c r="X24" i="11"/>
  <c r="Y24" i="11"/>
  <c r="Z24" i="11"/>
  <c r="X25" i="11"/>
  <c r="Y25" i="11"/>
  <c r="Z25" i="11"/>
  <c r="X26" i="11"/>
  <c r="Y26" i="11"/>
  <c r="Z26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Z35" i="11"/>
  <c r="X36" i="11"/>
  <c r="Y36" i="11"/>
  <c r="Z36" i="11"/>
  <c r="X37" i="11"/>
  <c r="Y37" i="11"/>
  <c r="Z37" i="11"/>
  <c r="X38" i="11"/>
  <c r="Y38" i="11"/>
  <c r="Z38" i="11"/>
  <c r="X39" i="11"/>
  <c r="Y39" i="11"/>
  <c r="Z39" i="11"/>
  <c r="X40" i="11"/>
  <c r="Y40" i="11"/>
  <c r="Z40" i="11"/>
  <c r="X41" i="11"/>
  <c r="Y41" i="11"/>
  <c r="Z41" i="11"/>
  <c r="X42" i="11"/>
  <c r="Y42" i="11"/>
  <c r="Z42" i="11"/>
  <c r="Z7" i="11"/>
  <c r="C5" i="13"/>
  <c r="C6" i="13"/>
  <c r="C7" i="13"/>
  <c r="C8" i="13"/>
  <c r="C9" i="13"/>
  <c r="C4" i="13"/>
  <c r="M7" i="11"/>
  <c r="L7" i="11"/>
  <c r="N7" i="11" l="1"/>
  <c r="V7" i="11" l="1"/>
  <c r="U7" i="11"/>
  <c r="T7" i="11"/>
  <c r="R7" i="11"/>
  <c r="S7" i="11"/>
  <c r="Q7" i="11"/>
  <c r="AJ28" i="11"/>
  <c r="AK28" i="11"/>
  <c r="AI28" i="11"/>
  <c r="D3" i="12"/>
  <c r="D2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18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81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44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7" i="12"/>
  <c r="N7" i="12" s="1"/>
  <c r="L42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18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81" i="11"/>
  <c r="M25" i="11"/>
  <c r="B143" i="6" l="1"/>
  <c r="L9" i="10" l="1"/>
  <c r="M9" i="10"/>
  <c r="M118" i="10"/>
  <c r="N118" i="10"/>
  <c r="O118" i="10"/>
  <c r="M7" i="12"/>
  <c r="L119" i="12" l="1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M118" i="12"/>
  <c r="L118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M81" i="12"/>
  <c r="L81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M44" i="12"/>
  <c r="L44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Q26" i="12" l="1"/>
  <c r="R15" i="12"/>
  <c r="R31" i="12"/>
  <c r="P17" i="12"/>
  <c r="Q17" i="12"/>
  <c r="R17" i="12"/>
  <c r="R25" i="12"/>
  <c r="P25" i="12"/>
  <c r="Q25" i="12"/>
  <c r="R26" i="12"/>
  <c r="Q18" i="12"/>
  <c r="P18" i="12"/>
  <c r="R18" i="12"/>
  <c r="P7" i="12"/>
  <c r="P26" i="12" l="1"/>
  <c r="P31" i="12"/>
  <c r="Q31" i="12"/>
  <c r="P15" i="12"/>
  <c r="Q15" i="12"/>
  <c r="R14" i="12"/>
  <c r="Q14" i="12"/>
  <c r="P14" i="12"/>
  <c r="R19" i="12"/>
  <c r="P19" i="12"/>
  <c r="Q19" i="12"/>
  <c r="P24" i="12"/>
  <c r="R24" i="12"/>
  <c r="Q24" i="12"/>
  <c r="R29" i="12"/>
  <c r="Q29" i="12"/>
  <c r="P29" i="12"/>
  <c r="Q27" i="12"/>
  <c r="R27" i="12"/>
  <c r="P27" i="12"/>
  <c r="R7" i="12"/>
  <c r="Q7" i="12"/>
  <c r="Q37" i="12"/>
  <c r="P37" i="12"/>
  <c r="R37" i="12"/>
  <c r="R41" i="12"/>
  <c r="Q41" i="12"/>
  <c r="P41" i="12"/>
  <c r="Q20" i="12"/>
  <c r="R20" i="12"/>
  <c r="P20" i="12"/>
  <c r="P9" i="12"/>
  <c r="R9" i="12"/>
  <c r="Q9" i="12"/>
  <c r="Q12" i="12"/>
  <c r="R12" i="12"/>
  <c r="P12" i="12"/>
  <c r="R34" i="12"/>
  <c r="Q34" i="12"/>
  <c r="P34" i="12"/>
  <c r="Q22" i="12"/>
  <c r="R22" i="12"/>
  <c r="P22" i="12"/>
  <c r="P11" i="12"/>
  <c r="R11" i="12"/>
  <c r="Q11" i="12"/>
  <c r="P16" i="12"/>
  <c r="Q16" i="12"/>
  <c r="R16" i="12"/>
  <c r="P8" i="12"/>
  <c r="Q8" i="12"/>
  <c r="R8" i="12"/>
  <c r="R35" i="12"/>
  <c r="Q35" i="12"/>
  <c r="P35" i="12"/>
  <c r="P28" i="12"/>
  <c r="R28" i="12"/>
  <c r="Q28" i="12"/>
  <c r="R39" i="12"/>
  <c r="P39" i="12"/>
  <c r="Q39" i="12"/>
  <c r="P32" i="12"/>
  <c r="R32" i="12"/>
  <c r="Q32" i="12"/>
  <c r="Q38" i="12"/>
  <c r="R38" i="12"/>
  <c r="P38" i="12"/>
  <c r="R42" i="12"/>
  <c r="Q42" i="12"/>
  <c r="P42" i="12"/>
  <c r="P40" i="12"/>
  <c r="R40" i="12"/>
  <c r="Q40" i="12"/>
  <c r="R10" i="12"/>
  <c r="Q10" i="12"/>
  <c r="P10" i="12"/>
  <c r="Q21" i="12"/>
  <c r="P21" i="12"/>
  <c r="R21" i="12"/>
  <c r="R33" i="12"/>
  <c r="Q33" i="12"/>
  <c r="P33" i="12"/>
  <c r="Q13" i="12"/>
  <c r="P13" i="12"/>
  <c r="R13" i="12"/>
  <c r="R36" i="12"/>
  <c r="Q36" i="12"/>
  <c r="P36" i="12"/>
  <c r="R23" i="12"/>
  <c r="P23" i="12"/>
  <c r="Q23" i="12"/>
  <c r="Q30" i="12"/>
  <c r="R30" i="12"/>
  <c r="P30" i="12"/>
  <c r="M213" i="11" l="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N203" i="11" s="1"/>
  <c r="T203" i="11" s="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N193" i="11" s="1"/>
  <c r="T193" i="11" s="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N187" i="11" s="1"/>
  <c r="T187" i="11" s="1"/>
  <c r="M186" i="11"/>
  <c r="L186" i="11"/>
  <c r="M185" i="11"/>
  <c r="L185" i="11"/>
  <c r="N185" i="11" s="1"/>
  <c r="V185" i="11" s="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N176" i="11" s="1"/>
  <c r="T176" i="11" s="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N168" i="11" s="1"/>
  <c r="T168" i="11" s="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N160" i="11" s="1"/>
  <c r="O160" i="11" s="1"/>
  <c r="M159" i="11"/>
  <c r="L159" i="11"/>
  <c r="M158" i="11"/>
  <c r="L158" i="11"/>
  <c r="M157" i="11"/>
  <c r="L157" i="11"/>
  <c r="M156" i="11"/>
  <c r="L156" i="11"/>
  <c r="M155" i="11"/>
  <c r="L155" i="11"/>
  <c r="M153" i="11"/>
  <c r="N153" i="11" s="1"/>
  <c r="M152" i="11"/>
  <c r="N152" i="11" s="1"/>
  <c r="M151" i="11"/>
  <c r="N151" i="11" s="1"/>
  <c r="U151" i="11"/>
  <c r="M150" i="11"/>
  <c r="N150" i="11" s="1"/>
  <c r="M149" i="11"/>
  <c r="N149" i="11" s="1"/>
  <c r="M148" i="11"/>
  <c r="N148" i="11" s="1"/>
  <c r="M147" i="11"/>
  <c r="N147" i="11" s="1"/>
  <c r="M146" i="11"/>
  <c r="N146" i="11" s="1"/>
  <c r="M145" i="11"/>
  <c r="N145" i="11" s="1"/>
  <c r="U145" i="11" s="1"/>
  <c r="M144" i="11"/>
  <c r="N144" i="11" s="1"/>
  <c r="M143" i="11"/>
  <c r="N143" i="11" s="1"/>
  <c r="M142" i="11"/>
  <c r="N142" i="11" s="1"/>
  <c r="M141" i="11"/>
  <c r="N141" i="11" s="1"/>
  <c r="M140" i="11"/>
  <c r="N140" i="11" s="1"/>
  <c r="M139" i="11"/>
  <c r="N139" i="11" s="1"/>
  <c r="M138" i="11"/>
  <c r="N138" i="11" s="1"/>
  <c r="M137" i="11"/>
  <c r="N137" i="11" s="1"/>
  <c r="T137" i="11"/>
  <c r="M136" i="11"/>
  <c r="N136" i="11" s="1"/>
  <c r="M135" i="11"/>
  <c r="N135" i="11" s="1"/>
  <c r="M134" i="11"/>
  <c r="N134" i="11" s="1"/>
  <c r="M133" i="11"/>
  <c r="N133" i="11" s="1"/>
  <c r="M132" i="11"/>
  <c r="N132" i="11" s="1"/>
  <c r="M131" i="11"/>
  <c r="N131" i="11" s="1"/>
  <c r="M130" i="11"/>
  <c r="N130" i="11" s="1"/>
  <c r="M129" i="11"/>
  <c r="N129" i="11" s="1"/>
  <c r="M128" i="11"/>
  <c r="N128" i="11" s="1"/>
  <c r="M127" i="11"/>
  <c r="N127" i="11" s="1"/>
  <c r="M126" i="11"/>
  <c r="N126" i="11" s="1"/>
  <c r="M125" i="11"/>
  <c r="N125" i="11" s="1"/>
  <c r="M124" i="11"/>
  <c r="N124" i="11" s="1"/>
  <c r="M123" i="11"/>
  <c r="N123" i="11" s="1"/>
  <c r="M122" i="11"/>
  <c r="N122" i="11" s="1"/>
  <c r="M121" i="11"/>
  <c r="N121" i="11" s="1"/>
  <c r="M120" i="11"/>
  <c r="N120" i="11" s="1"/>
  <c r="M119" i="11"/>
  <c r="N119" i="11" s="1"/>
  <c r="M118" i="11"/>
  <c r="N118" i="11" s="1"/>
  <c r="M116" i="11"/>
  <c r="N116" i="11" s="1"/>
  <c r="M115" i="11"/>
  <c r="N115" i="11" s="1"/>
  <c r="M114" i="11"/>
  <c r="N114" i="11" s="1"/>
  <c r="M113" i="11"/>
  <c r="N113" i="11" s="1"/>
  <c r="M112" i="11"/>
  <c r="N112" i="11" s="1"/>
  <c r="M111" i="11"/>
  <c r="N111" i="11" s="1"/>
  <c r="T111" i="11"/>
  <c r="M110" i="11"/>
  <c r="N110" i="11" s="1"/>
  <c r="M109" i="11"/>
  <c r="N109" i="11" s="1"/>
  <c r="M108" i="11"/>
  <c r="N108" i="11" s="1"/>
  <c r="M107" i="11"/>
  <c r="N107" i="11" s="1"/>
  <c r="M106" i="11"/>
  <c r="N106" i="11" s="1"/>
  <c r="M105" i="11"/>
  <c r="N105" i="11" s="1"/>
  <c r="M104" i="11"/>
  <c r="N104" i="11" s="1"/>
  <c r="M103" i="11"/>
  <c r="N103" i="11" s="1"/>
  <c r="T103" i="11" s="1"/>
  <c r="M102" i="11"/>
  <c r="N102" i="11" s="1"/>
  <c r="M101" i="11"/>
  <c r="N101" i="11" s="1"/>
  <c r="M100" i="11"/>
  <c r="N100" i="11" s="1"/>
  <c r="M99" i="11"/>
  <c r="N99" i="11" s="1"/>
  <c r="M98" i="11"/>
  <c r="N98" i="11" s="1"/>
  <c r="M97" i="11"/>
  <c r="N97" i="11" s="1"/>
  <c r="M96" i="11"/>
  <c r="N96" i="11" s="1"/>
  <c r="M95" i="11"/>
  <c r="N95" i="11" s="1"/>
  <c r="M94" i="11"/>
  <c r="N94" i="11" s="1"/>
  <c r="M93" i="11"/>
  <c r="N93" i="11" s="1"/>
  <c r="M92" i="11"/>
  <c r="N92" i="11" s="1"/>
  <c r="M91" i="11"/>
  <c r="N91" i="11" s="1"/>
  <c r="M90" i="11"/>
  <c r="N90" i="11" s="1"/>
  <c r="M89" i="11"/>
  <c r="N89" i="11" s="1"/>
  <c r="M88" i="11"/>
  <c r="N88" i="11" s="1"/>
  <c r="M87" i="11"/>
  <c r="N87" i="11" s="1"/>
  <c r="M86" i="11"/>
  <c r="N86" i="11" s="1"/>
  <c r="M85" i="11"/>
  <c r="N85" i="11" s="1"/>
  <c r="T85" i="11"/>
  <c r="M84" i="11"/>
  <c r="N84" i="11" s="1"/>
  <c r="M83" i="11"/>
  <c r="N83" i="11" s="1"/>
  <c r="M82" i="11"/>
  <c r="N82" i="11" s="1"/>
  <c r="M81" i="11"/>
  <c r="N81" i="11" s="1"/>
  <c r="M79" i="11"/>
  <c r="N79" i="11" s="1"/>
  <c r="M78" i="11"/>
  <c r="N78" i="11" s="1"/>
  <c r="T78" i="11" s="1"/>
  <c r="M77" i="11"/>
  <c r="N77" i="11" s="1"/>
  <c r="M76" i="11"/>
  <c r="N76" i="11" s="1"/>
  <c r="M75" i="11"/>
  <c r="N75" i="11" s="1"/>
  <c r="M74" i="11"/>
  <c r="N74" i="11" s="1"/>
  <c r="M73" i="11"/>
  <c r="N73" i="11" s="1"/>
  <c r="M72" i="11"/>
  <c r="N72" i="11" s="1"/>
  <c r="M71" i="11"/>
  <c r="N71" i="11" s="1"/>
  <c r="M70" i="11"/>
  <c r="N70" i="11" s="1"/>
  <c r="T70" i="11"/>
  <c r="M69" i="11"/>
  <c r="N69" i="11" s="1"/>
  <c r="M68" i="11"/>
  <c r="N68" i="11" s="1"/>
  <c r="M67" i="11"/>
  <c r="N67" i="11" s="1"/>
  <c r="T67" i="11"/>
  <c r="M66" i="11"/>
  <c r="N66" i="11" s="1"/>
  <c r="M65" i="11"/>
  <c r="N65" i="11" s="1"/>
  <c r="M64" i="11"/>
  <c r="N64" i="11" s="1"/>
  <c r="M63" i="11"/>
  <c r="N63" i="11" s="1"/>
  <c r="M62" i="11"/>
  <c r="N62" i="11" s="1"/>
  <c r="M61" i="11"/>
  <c r="N61" i="11" s="1"/>
  <c r="M60" i="11"/>
  <c r="N60" i="11" s="1"/>
  <c r="T60" i="11"/>
  <c r="M59" i="11"/>
  <c r="N59" i="11" s="1"/>
  <c r="M58" i="11"/>
  <c r="N58" i="11" s="1"/>
  <c r="M57" i="11"/>
  <c r="N57" i="11" s="1"/>
  <c r="M56" i="11"/>
  <c r="N56" i="11" s="1"/>
  <c r="M55" i="11"/>
  <c r="N55" i="11" s="1"/>
  <c r="M54" i="11"/>
  <c r="N54" i="11" s="1"/>
  <c r="M53" i="11"/>
  <c r="N53" i="11" s="1"/>
  <c r="M52" i="11"/>
  <c r="N52" i="11" s="1"/>
  <c r="M51" i="11"/>
  <c r="N51" i="11" s="1"/>
  <c r="T51" i="11"/>
  <c r="M50" i="11"/>
  <c r="N50" i="11" s="1"/>
  <c r="M49" i="11"/>
  <c r="N49" i="11" s="1"/>
  <c r="M48" i="11"/>
  <c r="N48" i="11" s="1"/>
  <c r="M47" i="11"/>
  <c r="N47" i="11" s="1"/>
  <c r="M46" i="11"/>
  <c r="N46" i="11" s="1"/>
  <c r="T46" i="11"/>
  <c r="M45" i="11"/>
  <c r="N45" i="11" s="1"/>
  <c r="M44" i="11"/>
  <c r="N44" i="11" s="1"/>
  <c r="M42" i="11"/>
  <c r="N42" i="11" s="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L25" i="11"/>
  <c r="N25" i="11" s="1"/>
  <c r="M24" i="11"/>
  <c r="L24" i="11"/>
  <c r="N24" i="11" s="1"/>
  <c r="M23" i="11"/>
  <c r="L23" i="11"/>
  <c r="N23" i="11" s="1"/>
  <c r="M22" i="11"/>
  <c r="L22" i="11"/>
  <c r="N22" i="11" s="1"/>
  <c r="M21" i="11"/>
  <c r="L21" i="11"/>
  <c r="N21" i="11" s="1"/>
  <c r="M20" i="11"/>
  <c r="L20" i="11"/>
  <c r="N20" i="11" s="1"/>
  <c r="M19" i="11"/>
  <c r="L19" i="11"/>
  <c r="M18" i="11"/>
  <c r="L18" i="11"/>
  <c r="N18" i="11" s="1"/>
  <c r="M17" i="11"/>
  <c r="L17" i="11"/>
  <c r="N17" i="11" s="1"/>
  <c r="M16" i="11"/>
  <c r="L16" i="11"/>
  <c r="N16" i="11" s="1"/>
  <c r="M15" i="11"/>
  <c r="L15" i="11"/>
  <c r="N15" i="11" s="1"/>
  <c r="M14" i="11"/>
  <c r="L14" i="11"/>
  <c r="N14" i="11" s="1"/>
  <c r="M13" i="11"/>
  <c r="L13" i="11"/>
  <c r="N13" i="11" s="1"/>
  <c r="M12" i="11"/>
  <c r="L12" i="11"/>
  <c r="M11" i="11"/>
  <c r="L11" i="11"/>
  <c r="M10" i="11"/>
  <c r="L10" i="11"/>
  <c r="N10" i="11" s="1"/>
  <c r="M9" i="11"/>
  <c r="L9" i="11"/>
  <c r="N9" i="11" s="1"/>
  <c r="M8" i="11"/>
  <c r="L8" i="11"/>
  <c r="N8" i="11" s="1"/>
  <c r="AC7" i="11"/>
  <c r="AD7" i="11" s="1"/>
  <c r="AB7" i="11"/>
  <c r="AE7" i="11" s="1"/>
  <c r="AD6" i="11"/>
  <c r="AB6" i="11"/>
  <c r="AE6" i="11" s="1"/>
  <c r="X8" i="10"/>
  <c r="U7" i="10"/>
  <c r="X7" i="10" s="1"/>
  <c r="U8" i="10"/>
  <c r="U6" i="10"/>
  <c r="X6" i="10" s="1"/>
  <c r="V7" i="10"/>
  <c r="V8" i="10" s="1"/>
  <c r="W6" i="10"/>
  <c r="Y6" i="10" s="1"/>
  <c r="L186" i="10"/>
  <c r="M186" i="10"/>
  <c r="N186" i="10" s="1"/>
  <c r="L187" i="10"/>
  <c r="M187" i="10"/>
  <c r="L188" i="10"/>
  <c r="M188" i="10"/>
  <c r="L189" i="10"/>
  <c r="M189" i="10"/>
  <c r="L190" i="10"/>
  <c r="M190" i="10"/>
  <c r="N190" i="10" s="1"/>
  <c r="L191" i="10"/>
  <c r="M191" i="10"/>
  <c r="L192" i="10"/>
  <c r="M192" i="10"/>
  <c r="N192" i="10" s="1"/>
  <c r="L193" i="10"/>
  <c r="M193" i="10"/>
  <c r="L194" i="10"/>
  <c r="M194" i="10"/>
  <c r="L195" i="10"/>
  <c r="M195" i="10"/>
  <c r="L196" i="10"/>
  <c r="M196" i="10"/>
  <c r="N196" i="10" s="1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N204" i="10" s="1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N210" i="10" s="1"/>
  <c r="L211" i="10"/>
  <c r="M211" i="10"/>
  <c r="L212" i="10"/>
  <c r="M212" i="10"/>
  <c r="L213" i="10"/>
  <c r="M213" i="10"/>
  <c r="M185" i="10"/>
  <c r="L185" i="10"/>
  <c r="N185" i="10" s="1"/>
  <c r="M183" i="10"/>
  <c r="L183" i="10"/>
  <c r="M182" i="10"/>
  <c r="L182" i="10"/>
  <c r="N182" i="10" s="1"/>
  <c r="M181" i="10"/>
  <c r="L181" i="10"/>
  <c r="M180" i="10"/>
  <c r="L180" i="10"/>
  <c r="M179" i="10"/>
  <c r="L179" i="10"/>
  <c r="M178" i="10"/>
  <c r="L178" i="10"/>
  <c r="N178" i="10" s="1"/>
  <c r="M177" i="10"/>
  <c r="L177" i="10"/>
  <c r="M176" i="10"/>
  <c r="L176" i="10"/>
  <c r="N176" i="10" s="1"/>
  <c r="M175" i="10"/>
  <c r="L175" i="10"/>
  <c r="N175" i="10" s="1"/>
  <c r="M174" i="10"/>
  <c r="L174" i="10"/>
  <c r="M173" i="10"/>
  <c r="L173" i="10"/>
  <c r="N173" i="10" s="1"/>
  <c r="M172" i="10"/>
  <c r="L172" i="10"/>
  <c r="N172" i="10" s="1"/>
  <c r="M171" i="10"/>
  <c r="L171" i="10"/>
  <c r="M170" i="10"/>
  <c r="L170" i="10"/>
  <c r="M169" i="10"/>
  <c r="L169" i="10"/>
  <c r="N169" i="10" s="1"/>
  <c r="M168" i="10"/>
  <c r="L168" i="10"/>
  <c r="N168" i="10" s="1"/>
  <c r="M167" i="10"/>
  <c r="L167" i="10"/>
  <c r="N167" i="10" s="1"/>
  <c r="M166" i="10"/>
  <c r="L166" i="10"/>
  <c r="N166" i="10" s="1"/>
  <c r="M165" i="10"/>
  <c r="L165" i="10"/>
  <c r="M164" i="10"/>
  <c r="L164" i="10"/>
  <c r="M163" i="10"/>
  <c r="L163" i="10"/>
  <c r="N163" i="10" s="1"/>
  <c r="M162" i="10"/>
  <c r="L162" i="10"/>
  <c r="N162" i="10" s="1"/>
  <c r="M161" i="10"/>
  <c r="L161" i="10"/>
  <c r="N161" i="10" s="1"/>
  <c r="M160" i="10"/>
  <c r="L160" i="10"/>
  <c r="N160" i="10" s="1"/>
  <c r="M159" i="10"/>
  <c r="L159" i="10"/>
  <c r="N159" i="10" s="1"/>
  <c r="M158" i="10"/>
  <c r="L158" i="10"/>
  <c r="N158" i="10" s="1"/>
  <c r="M157" i="10"/>
  <c r="L157" i="10"/>
  <c r="M156" i="10"/>
  <c r="L156" i="10"/>
  <c r="M155" i="10"/>
  <c r="L155" i="10"/>
  <c r="N155" i="10" s="1"/>
  <c r="M153" i="10"/>
  <c r="L153" i="10"/>
  <c r="N153" i="10" s="1"/>
  <c r="M152" i="10"/>
  <c r="L152" i="10"/>
  <c r="M151" i="10"/>
  <c r="L151" i="10"/>
  <c r="M150" i="10"/>
  <c r="L150" i="10"/>
  <c r="N150" i="10" s="1"/>
  <c r="R150" i="10" s="1"/>
  <c r="M149" i="10"/>
  <c r="L149" i="10"/>
  <c r="N149" i="10" s="1"/>
  <c r="M148" i="10"/>
  <c r="L148" i="10"/>
  <c r="N148" i="10" s="1"/>
  <c r="P148" i="10" s="1"/>
  <c r="M147" i="10"/>
  <c r="L147" i="10"/>
  <c r="N147" i="10" s="1"/>
  <c r="M146" i="10"/>
  <c r="L146" i="10"/>
  <c r="N146" i="10" s="1"/>
  <c r="P146" i="10" s="1"/>
  <c r="M145" i="10"/>
  <c r="L145" i="10"/>
  <c r="N145" i="10" s="1"/>
  <c r="M144" i="10"/>
  <c r="L144" i="10"/>
  <c r="M143" i="10"/>
  <c r="L143" i="10"/>
  <c r="M142" i="10"/>
  <c r="L142" i="10"/>
  <c r="M141" i="10"/>
  <c r="L141" i="10"/>
  <c r="N141" i="10" s="1"/>
  <c r="M140" i="10"/>
  <c r="L140" i="10"/>
  <c r="M139" i="10"/>
  <c r="L139" i="10"/>
  <c r="N139" i="10" s="1"/>
  <c r="M138" i="10"/>
  <c r="L138" i="10"/>
  <c r="N138" i="10" s="1"/>
  <c r="M137" i="10"/>
  <c r="L137" i="10"/>
  <c r="M136" i="10"/>
  <c r="L136" i="10"/>
  <c r="M135" i="10"/>
  <c r="L135" i="10"/>
  <c r="N135" i="10" s="1"/>
  <c r="M134" i="10"/>
  <c r="L134" i="10"/>
  <c r="N134" i="10" s="1"/>
  <c r="O134" i="10" s="1"/>
  <c r="M133" i="10"/>
  <c r="L133" i="10"/>
  <c r="N133" i="10" s="1"/>
  <c r="M132" i="10"/>
  <c r="L132" i="10"/>
  <c r="N132" i="10" s="1"/>
  <c r="P132" i="10" s="1"/>
  <c r="M131" i="10"/>
  <c r="L131" i="10"/>
  <c r="N131" i="10" s="1"/>
  <c r="M130" i="10"/>
  <c r="L130" i="10"/>
  <c r="N130" i="10" s="1"/>
  <c r="O130" i="10" s="1"/>
  <c r="M129" i="10"/>
  <c r="L129" i="10"/>
  <c r="N129" i="10" s="1"/>
  <c r="M128" i="10"/>
  <c r="L128" i="10"/>
  <c r="M127" i="10"/>
  <c r="L127" i="10"/>
  <c r="M126" i="10"/>
  <c r="L126" i="10"/>
  <c r="N126" i="10" s="1"/>
  <c r="M125" i="10"/>
  <c r="L125" i="10"/>
  <c r="M124" i="10"/>
  <c r="L124" i="10"/>
  <c r="M123" i="10"/>
  <c r="L123" i="10"/>
  <c r="N123" i="10" s="1"/>
  <c r="M122" i="10"/>
  <c r="L122" i="10"/>
  <c r="N122" i="10" s="1"/>
  <c r="P122" i="10" s="1"/>
  <c r="M121" i="10"/>
  <c r="L121" i="10"/>
  <c r="N121" i="10" s="1"/>
  <c r="M120" i="10"/>
  <c r="L120" i="10"/>
  <c r="M119" i="10"/>
  <c r="L119" i="10"/>
  <c r="N119" i="10" s="1"/>
  <c r="L118" i="10"/>
  <c r="M116" i="10"/>
  <c r="L116" i="10"/>
  <c r="M115" i="10"/>
  <c r="L115" i="10"/>
  <c r="N115" i="10" s="1"/>
  <c r="P115" i="10" s="1"/>
  <c r="M114" i="10"/>
  <c r="L114" i="10"/>
  <c r="M113" i="10"/>
  <c r="L113" i="10"/>
  <c r="M112" i="10"/>
  <c r="L112" i="10"/>
  <c r="N112" i="10" s="1"/>
  <c r="M111" i="10"/>
  <c r="L111" i="10"/>
  <c r="M110" i="10"/>
  <c r="L110" i="10"/>
  <c r="N110" i="10" s="1"/>
  <c r="M109" i="10"/>
  <c r="L109" i="10"/>
  <c r="M108" i="10"/>
  <c r="L108" i="10"/>
  <c r="M107" i="10"/>
  <c r="L107" i="10"/>
  <c r="N107" i="10" s="1"/>
  <c r="Q107" i="10" s="1"/>
  <c r="M106" i="10"/>
  <c r="L106" i="10"/>
  <c r="N106" i="10" s="1"/>
  <c r="M105" i="10"/>
  <c r="L105" i="10"/>
  <c r="M104" i="10"/>
  <c r="L104" i="10"/>
  <c r="N104" i="10" s="1"/>
  <c r="M103" i="10"/>
  <c r="L103" i="10"/>
  <c r="N103" i="10" s="1"/>
  <c r="Q103" i="10" s="1"/>
  <c r="M102" i="10"/>
  <c r="L102" i="10"/>
  <c r="N102" i="10" s="1"/>
  <c r="M101" i="10"/>
  <c r="L101" i="10"/>
  <c r="N101" i="10" s="1"/>
  <c r="R101" i="10" s="1"/>
  <c r="M100" i="10"/>
  <c r="L100" i="10"/>
  <c r="N100" i="10" s="1"/>
  <c r="M99" i="10"/>
  <c r="L99" i="10"/>
  <c r="M98" i="10"/>
  <c r="L98" i="10"/>
  <c r="N98" i="10" s="1"/>
  <c r="M97" i="10"/>
  <c r="L97" i="10"/>
  <c r="M96" i="10"/>
  <c r="L96" i="10"/>
  <c r="N96" i="10" s="1"/>
  <c r="M95" i="10"/>
  <c r="L95" i="10"/>
  <c r="M94" i="10"/>
  <c r="L94" i="10"/>
  <c r="N94" i="10" s="1"/>
  <c r="M93" i="10"/>
  <c r="L93" i="10"/>
  <c r="N93" i="10" s="1"/>
  <c r="M92" i="10"/>
  <c r="L92" i="10"/>
  <c r="N92" i="10" s="1"/>
  <c r="M91" i="10"/>
  <c r="L91" i="10"/>
  <c r="N91" i="10" s="1"/>
  <c r="Q91" i="10" s="1"/>
  <c r="M90" i="10"/>
  <c r="L90" i="10"/>
  <c r="M89" i="10"/>
  <c r="L89" i="10"/>
  <c r="M88" i="10"/>
  <c r="L88" i="10"/>
  <c r="N88" i="10" s="1"/>
  <c r="M87" i="10"/>
  <c r="L87" i="10"/>
  <c r="N87" i="10" s="1"/>
  <c r="M86" i="10"/>
  <c r="L86" i="10"/>
  <c r="N86" i="10" s="1"/>
  <c r="M85" i="10"/>
  <c r="L85" i="10"/>
  <c r="N85" i="10" s="1"/>
  <c r="R85" i="10" s="1"/>
  <c r="M84" i="10"/>
  <c r="L84" i="10"/>
  <c r="N84" i="10" s="1"/>
  <c r="M83" i="10"/>
  <c r="L83" i="10"/>
  <c r="N83" i="10" s="1"/>
  <c r="M82" i="10"/>
  <c r="L82" i="10"/>
  <c r="N82" i="10" s="1"/>
  <c r="M81" i="10"/>
  <c r="L81" i="10"/>
  <c r="L45" i="10"/>
  <c r="M45" i="10"/>
  <c r="L46" i="10"/>
  <c r="M46" i="10"/>
  <c r="N46" i="10" s="1"/>
  <c r="L47" i="10"/>
  <c r="M47" i="10"/>
  <c r="N47" i="10" s="1"/>
  <c r="L48" i="10"/>
  <c r="M48" i="10"/>
  <c r="L49" i="10"/>
  <c r="M49" i="10"/>
  <c r="L50" i="10"/>
  <c r="M50" i="10"/>
  <c r="L51" i="10"/>
  <c r="M51" i="10"/>
  <c r="L52" i="10"/>
  <c r="M52" i="10"/>
  <c r="L53" i="10"/>
  <c r="M53" i="10"/>
  <c r="N53" i="10" s="1"/>
  <c r="L54" i="10"/>
  <c r="M54" i="10"/>
  <c r="L55" i="10"/>
  <c r="M55" i="10"/>
  <c r="L56" i="10"/>
  <c r="M56" i="10"/>
  <c r="N56" i="10" s="1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N65" i="10" s="1"/>
  <c r="L66" i="10"/>
  <c r="N66" i="10" s="1"/>
  <c r="M66" i="10"/>
  <c r="L67" i="10"/>
  <c r="M67" i="10"/>
  <c r="L68" i="10"/>
  <c r="M68" i="10"/>
  <c r="L69" i="10"/>
  <c r="M69" i="10"/>
  <c r="L70" i="10"/>
  <c r="M70" i="10"/>
  <c r="L71" i="10"/>
  <c r="M71" i="10"/>
  <c r="N71" i="10" s="1"/>
  <c r="L72" i="10"/>
  <c r="M72" i="10"/>
  <c r="L73" i="10"/>
  <c r="M73" i="10"/>
  <c r="L74" i="10"/>
  <c r="M74" i="10"/>
  <c r="L75" i="10"/>
  <c r="M75" i="10"/>
  <c r="L76" i="10"/>
  <c r="M76" i="10"/>
  <c r="L77" i="10"/>
  <c r="M77" i="10"/>
  <c r="N77" i="10" s="1"/>
  <c r="L78" i="10"/>
  <c r="M78" i="10"/>
  <c r="N78" i="10" s="1"/>
  <c r="L79" i="10"/>
  <c r="M79" i="10"/>
  <c r="M44" i="10"/>
  <c r="L44" i="10"/>
  <c r="N44" i="10" s="1"/>
  <c r="M8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7" i="10"/>
  <c r="L8" i="10"/>
  <c r="N8" i="10" s="1"/>
  <c r="N9" i="10"/>
  <c r="L10" i="10"/>
  <c r="N10" i="10" s="1"/>
  <c r="L11" i="10"/>
  <c r="L12" i="10"/>
  <c r="N12" i="10" s="1"/>
  <c r="L13" i="10"/>
  <c r="L14" i="10"/>
  <c r="N14" i="10" s="1"/>
  <c r="R14" i="10" s="1"/>
  <c r="L15" i="10"/>
  <c r="N15" i="10" s="1"/>
  <c r="L16" i="10"/>
  <c r="L17" i="10"/>
  <c r="L18" i="10"/>
  <c r="L19" i="10"/>
  <c r="L20" i="10"/>
  <c r="L21" i="10"/>
  <c r="L22" i="10"/>
  <c r="L23" i="10"/>
  <c r="L24" i="10"/>
  <c r="N24" i="10" s="1"/>
  <c r="L25" i="10"/>
  <c r="L26" i="10"/>
  <c r="N26" i="10" s="1"/>
  <c r="L27" i="10"/>
  <c r="N27" i="10" s="1"/>
  <c r="L28" i="10"/>
  <c r="L29" i="10"/>
  <c r="N29" i="10" s="1"/>
  <c r="L30" i="10"/>
  <c r="N30" i="10" s="1"/>
  <c r="L31" i="10"/>
  <c r="N31" i="10" s="1"/>
  <c r="L32" i="10"/>
  <c r="L33" i="10"/>
  <c r="N33" i="10" s="1"/>
  <c r="Q33" i="10" s="1"/>
  <c r="L34" i="10"/>
  <c r="L35" i="10"/>
  <c r="L36" i="10"/>
  <c r="L37" i="10"/>
  <c r="L38" i="10"/>
  <c r="L39" i="10"/>
  <c r="L40" i="10"/>
  <c r="N40" i="10" s="1"/>
  <c r="L41" i="10"/>
  <c r="N41" i="10" s="1"/>
  <c r="Q41" i="10" s="1"/>
  <c r="L42" i="10"/>
  <c r="L7" i="10"/>
  <c r="N7" i="10" s="1"/>
  <c r="N212" i="10"/>
  <c r="N207" i="10"/>
  <c r="N206" i="10"/>
  <c r="N205" i="10"/>
  <c r="R205" i="10" s="1"/>
  <c r="N203" i="10"/>
  <c r="N197" i="10"/>
  <c r="N195" i="10"/>
  <c r="P195" i="10" s="1"/>
  <c r="N194" i="10"/>
  <c r="N191" i="10"/>
  <c r="N189" i="10"/>
  <c r="R189" i="10" s="1"/>
  <c r="N188" i="10"/>
  <c r="N187" i="10"/>
  <c r="N181" i="10"/>
  <c r="N179" i="10"/>
  <c r="N174" i="10"/>
  <c r="N171" i="10"/>
  <c r="N170" i="10"/>
  <c r="N165" i="10"/>
  <c r="N164" i="10"/>
  <c r="N157" i="10"/>
  <c r="N156" i="10"/>
  <c r="N152" i="10"/>
  <c r="N151" i="10"/>
  <c r="N144" i="10"/>
  <c r="N143" i="10"/>
  <c r="N142" i="10"/>
  <c r="N140" i="10"/>
  <c r="N137" i="10"/>
  <c r="N136" i="10"/>
  <c r="N128" i="10"/>
  <c r="N127" i="10"/>
  <c r="N125" i="10"/>
  <c r="N124" i="10"/>
  <c r="N120" i="10"/>
  <c r="N116" i="10"/>
  <c r="N114" i="10"/>
  <c r="N113" i="10"/>
  <c r="N111" i="10"/>
  <c r="N109" i="10"/>
  <c r="N108" i="10"/>
  <c r="N105" i="10"/>
  <c r="N99" i="10"/>
  <c r="N97" i="10"/>
  <c r="N95" i="10"/>
  <c r="N90" i="10"/>
  <c r="N81" i="10"/>
  <c r="N79" i="10"/>
  <c r="N70" i="10"/>
  <c r="N64" i="10"/>
  <c r="N62" i="10"/>
  <c r="N61" i="10"/>
  <c r="N54" i="10"/>
  <c r="N50" i="10"/>
  <c r="N48" i="10"/>
  <c r="N42" i="10"/>
  <c r="Q42" i="10" s="1"/>
  <c r="N34" i="10"/>
  <c r="N28" i="10"/>
  <c r="N25" i="10"/>
  <c r="N11" i="10"/>
  <c r="R44" i="11" l="1"/>
  <c r="T44" i="11"/>
  <c r="N27" i="11"/>
  <c r="Q27" i="11" s="1"/>
  <c r="N29" i="11"/>
  <c r="T29" i="11" s="1"/>
  <c r="N31" i="11"/>
  <c r="N33" i="11"/>
  <c r="S33" i="11" s="1"/>
  <c r="N35" i="11"/>
  <c r="N37" i="11"/>
  <c r="O37" i="11" s="1"/>
  <c r="N39" i="11"/>
  <c r="U39" i="11" s="1"/>
  <c r="N41" i="11"/>
  <c r="N11" i="11"/>
  <c r="U11" i="11" s="1"/>
  <c r="T19" i="11"/>
  <c r="N19" i="11"/>
  <c r="N12" i="11"/>
  <c r="U12" i="11" s="1"/>
  <c r="T26" i="11"/>
  <c r="N26" i="11"/>
  <c r="N28" i="11"/>
  <c r="S28" i="11" s="1"/>
  <c r="N30" i="11"/>
  <c r="O30" i="11" s="1"/>
  <c r="N32" i="11"/>
  <c r="N34" i="11"/>
  <c r="T34" i="11" s="1"/>
  <c r="N36" i="11"/>
  <c r="O36" i="11" s="1"/>
  <c r="N38" i="11"/>
  <c r="T38" i="11" s="1"/>
  <c r="N40" i="11"/>
  <c r="N177" i="10"/>
  <c r="N183" i="10"/>
  <c r="N213" i="10"/>
  <c r="Q213" i="10" s="1"/>
  <c r="N211" i="10"/>
  <c r="P211" i="10" s="1"/>
  <c r="R115" i="10"/>
  <c r="O85" i="10"/>
  <c r="P107" i="10"/>
  <c r="P130" i="10"/>
  <c r="O107" i="10"/>
  <c r="O150" i="10"/>
  <c r="R27" i="10"/>
  <c r="O27" i="10"/>
  <c r="Q27" i="10"/>
  <c r="P27" i="10"/>
  <c r="O77" i="10"/>
  <c r="R77" i="10"/>
  <c r="P77" i="10"/>
  <c r="Q77" i="10"/>
  <c r="O71" i="10"/>
  <c r="P71" i="10"/>
  <c r="R71" i="10"/>
  <c r="Q71" i="10"/>
  <c r="O65" i="10"/>
  <c r="R65" i="10"/>
  <c r="Q65" i="10"/>
  <c r="P65" i="10"/>
  <c r="O53" i="10"/>
  <c r="R53" i="10"/>
  <c r="P53" i="10"/>
  <c r="Q53" i="10"/>
  <c r="O47" i="10"/>
  <c r="P47" i="10"/>
  <c r="R47" i="10"/>
  <c r="Q47" i="10"/>
  <c r="O82" i="10"/>
  <c r="R82" i="10"/>
  <c r="Q82" i="10"/>
  <c r="P82" i="10"/>
  <c r="O84" i="10"/>
  <c r="P84" i="10"/>
  <c r="Q84" i="10"/>
  <c r="R84" i="10"/>
  <c r="O92" i="10"/>
  <c r="P92" i="10"/>
  <c r="Q92" i="10"/>
  <c r="R92" i="10"/>
  <c r="O96" i="10"/>
  <c r="P96" i="10"/>
  <c r="R96" i="10"/>
  <c r="Q96" i="10"/>
  <c r="O100" i="10"/>
  <c r="P100" i="10"/>
  <c r="Q100" i="10"/>
  <c r="R100" i="10"/>
  <c r="O129" i="10"/>
  <c r="P129" i="10"/>
  <c r="R129" i="10"/>
  <c r="Q129" i="10"/>
  <c r="R7" i="10"/>
  <c r="Q7" i="10"/>
  <c r="O7" i="10"/>
  <c r="P7" i="10"/>
  <c r="Q12" i="10"/>
  <c r="O12" i="10"/>
  <c r="P12" i="10"/>
  <c r="R12" i="10"/>
  <c r="Q44" i="10"/>
  <c r="R44" i="10"/>
  <c r="O44" i="10"/>
  <c r="P44" i="10"/>
  <c r="O79" i="10"/>
  <c r="P79" i="10"/>
  <c r="R79" i="10"/>
  <c r="Q79" i="10"/>
  <c r="Q97" i="10"/>
  <c r="R97" i="10"/>
  <c r="P97" i="10"/>
  <c r="O97" i="10"/>
  <c r="O125" i="10"/>
  <c r="P125" i="10"/>
  <c r="Q125" i="10"/>
  <c r="R125" i="10"/>
  <c r="O143" i="10"/>
  <c r="R143" i="10"/>
  <c r="P143" i="10"/>
  <c r="Q143" i="10"/>
  <c r="O62" i="10"/>
  <c r="P62" i="10"/>
  <c r="Q62" i="10"/>
  <c r="R62" i="10"/>
  <c r="Q99" i="10"/>
  <c r="O99" i="10"/>
  <c r="P99" i="10"/>
  <c r="R99" i="10"/>
  <c r="O157" i="10"/>
  <c r="Q157" i="10"/>
  <c r="P157" i="10"/>
  <c r="R157" i="10"/>
  <c r="R15" i="10"/>
  <c r="Q15" i="10"/>
  <c r="O15" i="10"/>
  <c r="P15" i="10"/>
  <c r="N69" i="10"/>
  <c r="N55" i="10"/>
  <c r="N49" i="10"/>
  <c r="N45" i="10"/>
  <c r="Q28" i="10"/>
  <c r="P28" i="10"/>
  <c r="R28" i="10"/>
  <c r="O28" i="10"/>
  <c r="O61" i="10"/>
  <c r="R61" i="10"/>
  <c r="P61" i="10"/>
  <c r="Q61" i="10"/>
  <c r="O90" i="10"/>
  <c r="R90" i="10"/>
  <c r="Q90" i="10"/>
  <c r="P90" i="10"/>
  <c r="O114" i="10"/>
  <c r="R114" i="10"/>
  <c r="P114" i="10"/>
  <c r="Q114" i="10"/>
  <c r="O136" i="10"/>
  <c r="R136" i="10"/>
  <c r="P136" i="10"/>
  <c r="Q136" i="10"/>
  <c r="O170" i="10"/>
  <c r="Q170" i="10"/>
  <c r="P170" i="10"/>
  <c r="R170" i="10"/>
  <c r="O191" i="10"/>
  <c r="Q191" i="10"/>
  <c r="R191" i="10"/>
  <c r="P191" i="10"/>
  <c r="O203" i="10"/>
  <c r="Q203" i="10"/>
  <c r="R203" i="10"/>
  <c r="P203" i="10"/>
  <c r="O212" i="10"/>
  <c r="Q212" i="10"/>
  <c r="P212" i="10"/>
  <c r="R212" i="10"/>
  <c r="R8" i="10"/>
  <c r="O8" i="10"/>
  <c r="Q8" i="10"/>
  <c r="P8" i="10"/>
  <c r="O86" i="10"/>
  <c r="R86" i="10"/>
  <c r="P86" i="10"/>
  <c r="Q86" i="10"/>
  <c r="O29" i="10"/>
  <c r="P29" i="10"/>
  <c r="R29" i="10"/>
  <c r="Q29" i="10"/>
  <c r="O70" i="10"/>
  <c r="R70" i="10"/>
  <c r="P70" i="10"/>
  <c r="Q70" i="10"/>
  <c r="Q109" i="10"/>
  <c r="O109" i="10"/>
  <c r="P109" i="10"/>
  <c r="R109" i="10"/>
  <c r="O127" i="10"/>
  <c r="R127" i="10"/>
  <c r="P127" i="10"/>
  <c r="Q127" i="10"/>
  <c r="O137" i="10"/>
  <c r="P137" i="10"/>
  <c r="R137" i="10"/>
  <c r="Q137" i="10"/>
  <c r="O144" i="10"/>
  <c r="P144" i="10"/>
  <c r="R144" i="10"/>
  <c r="Q144" i="10"/>
  <c r="O171" i="10"/>
  <c r="Q171" i="10"/>
  <c r="P171" i="10"/>
  <c r="R171" i="10"/>
  <c r="O187" i="10"/>
  <c r="Q187" i="10"/>
  <c r="R187" i="10"/>
  <c r="P187" i="10"/>
  <c r="O194" i="10"/>
  <c r="Q194" i="10"/>
  <c r="P194" i="10"/>
  <c r="R194" i="10"/>
  <c r="N35" i="10"/>
  <c r="N19" i="10"/>
  <c r="N63" i="10"/>
  <c r="O25" i="10"/>
  <c r="P25" i="10"/>
  <c r="Q25" i="10"/>
  <c r="R25" i="10"/>
  <c r="O54" i="10"/>
  <c r="R54" i="10"/>
  <c r="P54" i="10"/>
  <c r="Q54" i="10"/>
  <c r="O120" i="10"/>
  <c r="R120" i="10"/>
  <c r="P120" i="10"/>
  <c r="Q120" i="10"/>
  <c r="Q140" i="10"/>
  <c r="O140" i="10"/>
  <c r="P140" i="10"/>
  <c r="R140" i="10"/>
  <c r="O164" i="10"/>
  <c r="Q164" i="10"/>
  <c r="R164" i="10"/>
  <c r="P164" i="10"/>
  <c r="O174" i="10"/>
  <c r="Q174" i="10"/>
  <c r="P174" i="10"/>
  <c r="R174" i="10"/>
  <c r="O206" i="10"/>
  <c r="Q206" i="10"/>
  <c r="P206" i="10"/>
  <c r="R206" i="10"/>
  <c r="Q30" i="10"/>
  <c r="O30" i="10"/>
  <c r="P30" i="10"/>
  <c r="R30" i="10"/>
  <c r="Q26" i="10"/>
  <c r="R26" i="10"/>
  <c r="O26" i="10"/>
  <c r="P26" i="10"/>
  <c r="P10" i="10"/>
  <c r="Q10" i="10"/>
  <c r="O10" i="10"/>
  <c r="R10" i="10"/>
  <c r="O78" i="10"/>
  <c r="P78" i="10"/>
  <c r="R78" i="10"/>
  <c r="Q78" i="10"/>
  <c r="O83" i="10"/>
  <c r="Q83" i="10"/>
  <c r="P83" i="10"/>
  <c r="R83" i="10"/>
  <c r="Q126" i="10"/>
  <c r="O126" i="10"/>
  <c r="P126" i="10"/>
  <c r="R126" i="10"/>
  <c r="R155" i="10"/>
  <c r="P155" i="10"/>
  <c r="O155" i="10"/>
  <c r="Q155" i="10"/>
  <c r="O163" i="10"/>
  <c r="Q163" i="10"/>
  <c r="P163" i="10"/>
  <c r="R163" i="10"/>
  <c r="O169" i="10"/>
  <c r="Q169" i="10"/>
  <c r="P169" i="10"/>
  <c r="R169" i="10"/>
  <c r="O173" i="10"/>
  <c r="Q173" i="10"/>
  <c r="P173" i="10"/>
  <c r="R173" i="10"/>
  <c r="R211" i="10"/>
  <c r="O66" i="10"/>
  <c r="R66" i="10"/>
  <c r="P66" i="10"/>
  <c r="Q66" i="10"/>
  <c r="O40" i="10"/>
  <c r="Q40" i="10"/>
  <c r="P40" i="10"/>
  <c r="O24" i="10"/>
  <c r="R24" i="10"/>
  <c r="P24" i="10"/>
  <c r="Q24" i="10"/>
  <c r="O88" i="10"/>
  <c r="P88" i="10"/>
  <c r="R88" i="10"/>
  <c r="Q88" i="10"/>
  <c r="O98" i="10"/>
  <c r="R98" i="10"/>
  <c r="Q98" i="10"/>
  <c r="P98" i="10"/>
  <c r="O46" i="10"/>
  <c r="P46" i="10"/>
  <c r="Q46" i="10"/>
  <c r="R46" i="10"/>
  <c r="Q81" i="10"/>
  <c r="R81" i="10"/>
  <c r="O81" i="10"/>
  <c r="P81" i="10"/>
  <c r="O116" i="10"/>
  <c r="P116" i="10"/>
  <c r="Q116" i="10"/>
  <c r="R116" i="10"/>
  <c r="R31" i="10"/>
  <c r="O31" i="10"/>
  <c r="P31" i="10"/>
  <c r="Q31" i="10"/>
  <c r="Q34" i="10"/>
  <c r="R34" i="10"/>
  <c r="O34" i="10"/>
  <c r="P34" i="10"/>
  <c r="Q64" i="10"/>
  <c r="R64" i="10"/>
  <c r="O64" i="10"/>
  <c r="P64" i="10"/>
  <c r="O95" i="10"/>
  <c r="R95" i="10"/>
  <c r="P95" i="10"/>
  <c r="Q95" i="10"/>
  <c r="O111" i="10"/>
  <c r="R111" i="10"/>
  <c r="P111" i="10"/>
  <c r="Q111" i="10"/>
  <c r="O128" i="10"/>
  <c r="P128" i="10"/>
  <c r="R128" i="10"/>
  <c r="Q128" i="10"/>
  <c r="O151" i="10"/>
  <c r="R151" i="10"/>
  <c r="P151" i="10"/>
  <c r="Q151" i="10"/>
  <c r="O188" i="10"/>
  <c r="Q188" i="10"/>
  <c r="P188" i="10"/>
  <c r="R188" i="10"/>
  <c r="O9" i="10"/>
  <c r="P9" i="10"/>
  <c r="Q9" i="10"/>
  <c r="R9" i="10"/>
  <c r="O42" i="10"/>
  <c r="R42" i="10"/>
  <c r="P42" i="10"/>
  <c r="Q48" i="10"/>
  <c r="P48" i="10"/>
  <c r="R48" i="10"/>
  <c r="O48" i="10"/>
  <c r="Q56" i="10"/>
  <c r="R56" i="10"/>
  <c r="O56" i="10"/>
  <c r="P56" i="10"/>
  <c r="Q105" i="10"/>
  <c r="O105" i="10"/>
  <c r="R105" i="10"/>
  <c r="P105" i="10"/>
  <c r="Q113" i="10"/>
  <c r="R113" i="10"/>
  <c r="O113" i="10"/>
  <c r="P113" i="10"/>
  <c r="Q124" i="10"/>
  <c r="O124" i="10"/>
  <c r="P124" i="10"/>
  <c r="R124" i="10"/>
  <c r="Q142" i="10"/>
  <c r="P142" i="10"/>
  <c r="O142" i="10"/>
  <c r="R142" i="10"/>
  <c r="O152" i="10"/>
  <c r="R152" i="10"/>
  <c r="P152" i="10"/>
  <c r="Q152" i="10"/>
  <c r="O165" i="10"/>
  <c r="Q165" i="10"/>
  <c r="P165" i="10"/>
  <c r="R165" i="10"/>
  <c r="O179" i="10"/>
  <c r="Q179" i="10"/>
  <c r="P179" i="10"/>
  <c r="R179" i="10"/>
  <c r="O197" i="10"/>
  <c r="Q197" i="10"/>
  <c r="P197" i="10"/>
  <c r="R197" i="10"/>
  <c r="O207" i="10"/>
  <c r="Q207" i="10"/>
  <c r="R207" i="10"/>
  <c r="P207" i="10"/>
  <c r="R40" i="10"/>
  <c r="P11" i="10"/>
  <c r="R11" i="10"/>
  <c r="O11" i="10"/>
  <c r="Q11" i="10"/>
  <c r="O50" i="10"/>
  <c r="Q50" i="10"/>
  <c r="R50" i="10"/>
  <c r="P50" i="10"/>
  <c r="O108" i="10"/>
  <c r="P108" i="10"/>
  <c r="Q108" i="10"/>
  <c r="R108" i="10"/>
  <c r="O156" i="10"/>
  <c r="Q156" i="10"/>
  <c r="R156" i="10"/>
  <c r="P156" i="10"/>
  <c r="N36" i="10"/>
  <c r="O94" i="10"/>
  <c r="R94" i="10"/>
  <c r="P94" i="10"/>
  <c r="Q94" i="10"/>
  <c r="O102" i="10"/>
  <c r="R102" i="10"/>
  <c r="P102" i="10"/>
  <c r="Q102" i="10"/>
  <c r="O104" i="10"/>
  <c r="P104" i="10"/>
  <c r="R104" i="10"/>
  <c r="Q104" i="10"/>
  <c r="O106" i="10"/>
  <c r="R106" i="10"/>
  <c r="Q106" i="10"/>
  <c r="P106" i="10"/>
  <c r="O110" i="10"/>
  <c r="R110" i="10"/>
  <c r="P110" i="10"/>
  <c r="Q110" i="10"/>
  <c r="O112" i="10"/>
  <c r="P112" i="10"/>
  <c r="Q112" i="10"/>
  <c r="R112" i="10"/>
  <c r="O119" i="10"/>
  <c r="R119" i="10"/>
  <c r="P119" i="10"/>
  <c r="Q119" i="10"/>
  <c r="O121" i="10"/>
  <c r="P121" i="10"/>
  <c r="R121" i="10"/>
  <c r="Q121" i="10"/>
  <c r="O123" i="10"/>
  <c r="R123" i="10"/>
  <c r="Q123" i="10"/>
  <c r="P123" i="10"/>
  <c r="O131" i="10"/>
  <c r="R131" i="10"/>
  <c r="Q131" i="10"/>
  <c r="P131" i="10"/>
  <c r="O133" i="10"/>
  <c r="P133" i="10"/>
  <c r="Q133" i="10"/>
  <c r="R133" i="10"/>
  <c r="O135" i="10"/>
  <c r="R135" i="10"/>
  <c r="P135" i="10"/>
  <c r="Q135" i="10"/>
  <c r="O139" i="10"/>
  <c r="R139" i="10"/>
  <c r="Q139" i="10"/>
  <c r="P139" i="10"/>
  <c r="O141" i="10"/>
  <c r="P141" i="10"/>
  <c r="Q141" i="10"/>
  <c r="R141" i="10"/>
  <c r="O145" i="10"/>
  <c r="P145" i="10"/>
  <c r="R145" i="10"/>
  <c r="Q145" i="10"/>
  <c r="O147" i="10"/>
  <c r="R147" i="10"/>
  <c r="Q147" i="10"/>
  <c r="P147" i="10"/>
  <c r="O149" i="10"/>
  <c r="P149" i="10"/>
  <c r="Q149" i="10"/>
  <c r="R149" i="10"/>
  <c r="O153" i="10"/>
  <c r="P153" i="10"/>
  <c r="R153" i="10"/>
  <c r="Q153" i="10"/>
  <c r="O158" i="10"/>
  <c r="Q158" i="10"/>
  <c r="P158" i="10"/>
  <c r="R158" i="10"/>
  <c r="O160" i="10"/>
  <c r="Q160" i="10"/>
  <c r="R160" i="10"/>
  <c r="P160" i="10"/>
  <c r="O162" i="10"/>
  <c r="Q162" i="10"/>
  <c r="P162" i="10"/>
  <c r="R162" i="10"/>
  <c r="O166" i="10"/>
  <c r="Q166" i="10"/>
  <c r="P166" i="10"/>
  <c r="R166" i="10"/>
  <c r="O168" i="10"/>
  <c r="Q168" i="10"/>
  <c r="R168" i="10"/>
  <c r="P168" i="10"/>
  <c r="O172" i="10"/>
  <c r="Q172" i="10"/>
  <c r="R172" i="10"/>
  <c r="P172" i="10"/>
  <c r="O176" i="10"/>
  <c r="Q176" i="10"/>
  <c r="R176" i="10"/>
  <c r="P176" i="10"/>
  <c r="O178" i="10"/>
  <c r="Q178" i="10"/>
  <c r="P178" i="10"/>
  <c r="R178" i="10"/>
  <c r="O182" i="10"/>
  <c r="Q182" i="10"/>
  <c r="P182" i="10"/>
  <c r="R182" i="10"/>
  <c r="R185" i="10"/>
  <c r="P185" i="10"/>
  <c r="Q185" i="10"/>
  <c r="O185" i="10"/>
  <c r="O210" i="10"/>
  <c r="Q210" i="10"/>
  <c r="P210" i="10"/>
  <c r="R210" i="10"/>
  <c r="O204" i="10"/>
  <c r="Q204" i="10"/>
  <c r="P204" i="10"/>
  <c r="R204" i="10"/>
  <c r="O196" i="10"/>
  <c r="Q196" i="10"/>
  <c r="P196" i="10"/>
  <c r="R196" i="10"/>
  <c r="O192" i="10"/>
  <c r="Q192" i="10"/>
  <c r="P192" i="10"/>
  <c r="R192" i="10"/>
  <c r="O190" i="10"/>
  <c r="Q190" i="10"/>
  <c r="P190" i="10"/>
  <c r="R190" i="10"/>
  <c r="O186" i="10"/>
  <c r="Q186" i="10"/>
  <c r="P186" i="10"/>
  <c r="R186" i="10"/>
  <c r="N75" i="10"/>
  <c r="N73" i="10"/>
  <c r="N67" i="10"/>
  <c r="N59" i="10"/>
  <c r="N57" i="10"/>
  <c r="N51" i="10"/>
  <c r="N180" i="10"/>
  <c r="N208" i="10"/>
  <c r="N202" i="10"/>
  <c r="N200" i="10"/>
  <c r="N198" i="10"/>
  <c r="R91" i="10"/>
  <c r="R118" i="10"/>
  <c r="R132" i="10"/>
  <c r="O91" i="10"/>
  <c r="O189" i="10"/>
  <c r="Q189" i="10"/>
  <c r="P189" i="10"/>
  <c r="Q14" i="10"/>
  <c r="O14" i="10"/>
  <c r="P14" i="10"/>
  <c r="N18" i="10"/>
  <c r="O87" i="10"/>
  <c r="P87" i="10"/>
  <c r="R87" i="10"/>
  <c r="O103" i="10"/>
  <c r="P103" i="10"/>
  <c r="R103" i="10"/>
  <c r="O115" i="10"/>
  <c r="Q115" i="10"/>
  <c r="Q122" i="10"/>
  <c r="R122" i="10"/>
  <c r="O122" i="10"/>
  <c r="Q134" i="10"/>
  <c r="P134" i="10"/>
  <c r="Q138" i="10"/>
  <c r="O138" i="10"/>
  <c r="R138" i="10"/>
  <c r="O148" i="10"/>
  <c r="Q148" i="10"/>
  <c r="O161" i="10"/>
  <c r="Q161" i="10"/>
  <c r="P161" i="10"/>
  <c r="O167" i="10"/>
  <c r="Q167" i="10"/>
  <c r="P167" i="10"/>
  <c r="R167" i="10"/>
  <c r="O175" i="10"/>
  <c r="Q175" i="10"/>
  <c r="P175" i="10"/>
  <c r="R175" i="10"/>
  <c r="O177" i="10"/>
  <c r="Q177" i="10"/>
  <c r="P177" i="10"/>
  <c r="O183" i="10"/>
  <c r="Q183" i="10"/>
  <c r="P183" i="10"/>
  <c r="R183" i="10"/>
  <c r="O213" i="10"/>
  <c r="P213" i="10"/>
  <c r="P91" i="10"/>
  <c r="Q87" i="10"/>
  <c r="R177" i="10"/>
  <c r="R161" i="10"/>
  <c r="O181" i="10"/>
  <c r="Q181" i="10"/>
  <c r="P181" i="10"/>
  <c r="O195" i="10"/>
  <c r="Q195" i="10"/>
  <c r="R195" i="10"/>
  <c r="Q85" i="10"/>
  <c r="P85" i="10"/>
  <c r="Q93" i="10"/>
  <c r="O93" i="10"/>
  <c r="P93" i="10"/>
  <c r="Q101" i="10"/>
  <c r="P101" i="10"/>
  <c r="Q118" i="10"/>
  <c r="P118" i="10"/>
  <c r="Q130" i="10"/>
  <c r="R130" i="10"/>
  <c r="O132" i="10"/>
  <c r="Q132" i="10"/>
  <c r="Q146" i="10"/>
  <c r="R146" i="10"/>
  <c r="Q150" i="10"/>
  <c r="P150" i="10"/>
  <c r="O159" i="10"/>
  <c r="Q159" i="10"/>
  <c r="P159" i="10"/>
  <c r="R159" i="10"/>
  <c r="O205" i="10"/>
  <c r="Q205" i="10"/>
  <c r="P205" i="10"/>
  <c r="O41" i="10"/>
  <c r="R41" i="10"/>
  <c r="O33" i="10"/>
  <c r="P33" i="10"/>
  <c r="R33" i="10"/>
  <c r="N17" i="10"/>
  <c r="N13" i="10"/>
  <c r="N76" i="10"/>
  <c r="N74" i="10"/>
  <c r="N72" i="10"/>
  <c r="N68" i="10"/>
  <c r="N60" i="10"/>
  <c r="N58" i="10"/>
  <c r="N52" i="10"/>
  <c r="N89" i="10"/>
  <c r="P41" i="10"/>
  <c r="R107" i="10"/>
  <c r="R93" i="10"/>
  <c r="R148" i="10"/>
  <c r="P138" i="10"/>
  <c r="R134" i="10"/>
  <c r="O101" i="10"/>
  <c r="O146" i="10"/>
  <c r="R181" i="10"/>
  <c r="N209" i="10"/>
  <c r="N201" i="10"/>
  <c r="N199" i="10"/>
  <c r="N193" i="10"/>
  <c r="T128" i="11"/>
  <c r="V140" i="11"/>
  <c r="T150" i="11"/>
  <c r="Q152" i="11"/>
  <c r="N161" i="11"/>
  <c r="T161" i="11" s="1"/>
  <c r="N165" i="11"/>
  <c r="T165" i="11" s="1"/>
  <c r="N173" i="11"/>
  <c r="V173" i="11" s="1"/>
  <c r="N181" i="11"/>
  <c r="T181" i="11" s="1"/>
  <c r="N198" i="11"/>
  <c r="T198" i="11" s="1"/>
  <c r="N169" i="11"/>
  <c r="U169" i="11" s="1"/>
  <c r="N177" i="11"/>
  <c r="T177" i="11" s="1"/>
  <c r="N202" i="11"/>
  <c r="T202" i="11" s="1"/>
  <c r="T15" i="11"/>
  <c r="T23" i="11"/>
  <c r="T48" i="11"/>
  <c r="V81" i="11"/>
  <c r="T97" i="11"/>
  <c r="T146" i="11"/>
  <c r="N179" i="11"/>
  <c r="T179" i="11" s="1"/>
  <c r="N206" i="11"/>
  <c r="T206" i="11" s="1"/>
  <c r="T8" i="11"/>
  <c r="R16" i="11"/>
  <c r="S32" i="11"/>
  <c r="T139" i="11"/>
  <c r="N156" i="11"/>
  <c r="T156" i="11" s="1"/>
  <c r="N164" i="11"/>
  <c r="S164" i="11" s="1"/>
  <c r="N180" i="11"/>
  <c r="V180" i="11" s="1"/>
  <c r="N189" i="11"/>
  <c r="T189" i="11" s="1"/>
  <c r="N208" i="11"/>
  <c r="T208" i="11" s="1"/>
  <c r="N209" i="11"/>
  <c r="O209" i="11" s="1"/>
  <c r="N211" i="11"/>
  <c r="T211" i="11" s="1"/>
  <c r="N197" i="11"/>
  <c r="S197" i="11" s="1"/>
  <c r="V82" i="11"/>
  <c r="T84" i="11"/>
  <c r="T100" i="11"/>
  <c r="T149" i="11"/>
  <c r="T134" i="11"/>
  <c r="U134" i="11"/>
  <c r="V134" i="11"/>
  <c r="T125" i="11"/>
  <c r="R109" i="11"/>
  <c r="T126" i="11"/>
  <c r="N174" i="11"/>
  <c r="V174" i="11" s="1"/>
  <c r="Q20" i="11"/>
  <c r="T45" i="11"/>
  <c r="Q53" i="11"/>
  <c r="U69" i="11"/>
  <c r="T102" i="11"/>
  <c r="U119" i="11"/>
  <c r="T140" i="11"/>
  <c r="T14" i="11"/>
  <c r="T22" i="11"/>
  <c r="S71" i="11"/>
  <c r="T79" i="11"/>
  <c r="S88" i="11"/>
  <c r="T104" i="11"/>
  <c r="T121" i="11"/>
  <c r="T129" i="11"/>
  <c r="T105" i="11"/>
  <c r="S122" i="11"/>
  <c r="T40" i="11"/>
  <c r="S49" i="11"/>
  <c r="T57" i="11"/>
  <c r="U65" i="11"/>
  <c r="V98" i="11"/>
  <c r="T106" i="11"/>
  <c r="T123" i="11"/>
  <c r="T131" i="11"/>
  <c r="S17" i="11"/>
  <c r="T25" i="11"/>
  <c r="T50" i="11"/>
  <c r="V58" i="11"/>
  <c r="T66" i="11"/>
  <c r="V74" i="11"/>
  <c r="T91" i="11"/>
  <c r="V99" i="11"/>
  <c r="T107" i="11"/>
  <c r="V124" i="11"/>
  <c r="T68" i="11"/>
  <c r="U68" i="11"/>
  <c r="V68" i="11"/>
  <c r="S98" i="11"/>
  <c r="T56" i="11"/>
  <c r="V168" i="11"/>
  <c r="T10" i="11"/>
  <c r="T18" i="11"/>
  <c r="T113" i="11"/>
  <c r="T130" i="11"/>
  <c r="T153" i="11"/>
  <c r="N162" i="11"/>
  <c r="T162" i="11" s="1"/>
  <c r="U168" i="11"/>
  <c r="N195" i="11"/>
  <c r="R195" i="11" s="1"/>
  <c r="V104" i="11"/>
  <c r="Q114" i="11"/>
  <c r="T35" i="11"/>
  <c r="S147" i="11"/>
  <c r="N188" i="11"/>
  <c r="T188" i="11" s="1"/>
  <c r="T21" i="11"/>
  <c r="T116" i="11"/>
  <c r="U133" i="11"/>
  <c r="N205" i="11"/>
  <c r="T205" i="11" s="1"/>
  <c r="N213" i="11"/>
  <c r="R213" i="11" s="1"/>
  <c r="T61" i="11"/>
  <c r="V93" i="11"/>
  <c r="V27" i="11"/>
  <c r="T151" i="11"/>
  <c r="T30" i="11"/>
  <c r="T86" i="11"/>
  <c r="R94" i="11"/>
  <c r="T118" i="11"/>
  <c r="N166" i="11"/>
  <c r="T166" i="11" s="1"/>
  <c r="N182" i="11"/>
  <c r="T182" i="11" s="1"/>
  <c r="N199" i="11"/>
  <c r="T199" i="11" s="1"/>
  <c r="U27" i="11"/>
  <c r="V22" i="11"/>
  <c r="V145" i="11"/>
  <c r="T31" i="11"/>
  <c r="S55" i="11"/>
  <c r="T87" i="11"/>
  <c r="T95" i="11"/>
  <c r="T143" i="11"/>
  <c r="N167" i="11"/>
  <c r="U167" i="11" s="1"/>
  <c r="N175" i="11"/>
  <c r="T175" i="11" s="1"/>
  <c r="N183" i="11"/>
  <c r="O183" i="11" s="1"/>
  <c r="N192" i="11"/>
  <c r="T192" i="11" s="1"/>
  <c r="N200" i="11"/>
  <c r="S200" i="11" s="1"/>
  <c r="U22" i="11"/>
  <c r="U140" i="11"/>
  <c r="O65" i="11"/>
  <c r="O82" i="11"/>
  <c r="T82" i="11"/>
  <c r="U82" i="11"/>
  <c r="T52" i="11"/>
  <c r="U52" i="11"/>
  <c r="V52" i="11"/>
  <c r="S180" i="11"/>
  <c r="T180" i="11"/>
  <c r="T101" i="11"/>
  <c r="U101" i="11"/>
  <c r="V101" i="11"/>
  <c r="N191" i="11"/>
  <c r="Q191" i="11" s="1"/>
  <c r="T145" i="11"/>
  <c r="S44" i="11"/>
  <c r="S108" i="11"/>
  <c r="R145" i="11"/>
  <c r="V37" i="11"/>
  <c r="V78" i="11"/>
  <c r="V46" i="11"/>
  <c r="V103" i="11"/>
  <c r="V128" i="11"/>
  <c r="S138" i="11"/>
  <c r="U37" i="11"/>
  <c r="V26" i="11"/>
  <c r="T16" i="11"/>
  <c r="U78" i="11"/>
  <c r="V67" i="11"/>
  <c r="V51" i="11"/>
  <c r="U46" i="11"/>
  <c r="U103" i="11"/>
  <c r="AC8" i="11"/>
  <c r="AB8" i="11" s="1"/>
  <c r="AE8" i="11" s="1"/>
  <c r="N207" i="11"/>
  <c r="T37" i="11"/>
  <c r="U26" i="11"/>
  <c r="V15" i="11"/>
  <c r="U67" i="11"/>
  <c r="U51" i="11"/>
  <c r="V97" i="11"/>
  <c r="S24" i="11"/>
  <c r="R59" i="11"/>
  <c r="S110" i="11"/>
  <c r="Q132" i="11"/>
  <c r="U15" i="11"/>
  <c r="U97" i="11"/>
  <c r="V161" i="11"/>
  <c r="Q45" i="11"/>
  <c r="N163" i="11"/>
  <c r="S163" i="11" s="1"/>
  <c r="N170" i="11"/>
  <c r="S170" i="11" s="1"/>
  <c r="N178" i="11"/>
  <c r="O178" i="11" s="1"/>
  <c r="N186" i="11"/>
  <c r="Q186" i="11" s="1"/>
  <c r="N194" i="11"/>
  <c r="Q194" i="11" s="1"/>
  <c r="N201" i="11"/>
  <c r="R201" i="11" s="1"/>
  <c r="U36" i="11"/>
  <c r="V66" i="11"/>
  <c r="V50" i="11"/>
  <c r="U45" i="11"/>
  <c r="U161" i="11"/>
  <c r="V209" i="11"/>
  <c r="V193" i="11"/>
  <c r="N155" i="11"/>
  <c r="O155" i="11" s="1"/>
  <c r="V14" i="11"/>
  <c r="U66" i="11"/>
  <c r="V137" i="11"/>
  <c r="T185" i="11"/>
  <c r="U209" i="11"/>
  <c r="V198" i="11"/>
  <c r="U193" i="11"/>
  <c r="S89" i="11"/>
  <c r="V19" i="11"/>
  <c r="U14" i="11"/>
  <c r="V60" i="11"/>
  <c r="T81" i="11"/>
  <c r="V85" i="11"/>
  <c r="U137" i="11"/>
  <c r="V126" i="11"/>
  <c r="V176" i="11"/>
  <c r="V160" i="11"/>
  <c r="U185" i="11"/>
  <c r="V203" i="11"/>
  <c r="U198" i="11"/>
  <c r="V187" i="11"/>
  <c r="R47" i="11"/>
  <c r="O54" i="11"/>
  <c r="S75" i="11"/>
  <c r="R83" i="11"/>
  <c r="Q90" i="11"/>
  <c r="S112" i="11"/>
  <c r="S127" i="11"/>
  <c r="O141" i="11"/>
  <c r="N171" i="11"/>
  <c r="Q171" i="11" s="1"/>
  <c r="U19" i="11"/>
  <c r="U60" i="11"/>
  <c r="U81" i="11"/>
  <c r="U85" i="11"/>
  <c r="V181" i="11"/>
  <c r="U176" i="11"/>
  <c r="V165" i="11"/>
  <c r="U160" i="11"/>
  <c r="V208" i="11"/>
  <c r="U203" i="11"/>
  <c r="U187" i="11"/>
  <c r="R62" i="11"/>
  <c r="O76" i="11"/>
  <c r="O120" i="11"/>
  <c r="R142" i="11"/>
  <c r="N157" i="11"/>
  <c r="O157" i="11" s="1"/>
  <c r="N172" i="11"/>
  <c r="R172" i="11" s="1"/>
  <c r="N196" i="11"/>
  <c r="S196" i="11" s="1"/>
  <c r="N210" i="11"/>
  <c r="O210" i="11" s="1"/>
  <c r="V29" i="11"/>
  <c r="U8" i="11"/>
  <c r="V70" i="11"/>
  <c r="V111" i="11"/>
  <c r="V152" i="11"/>
  <c r="U181" i="11"/>
  <c r="U165" i="11"/>
  <c r="T160" i="11"/>
  <c r="U208" i="11"/>
  <c r="V34" i="11"/>
  <c r="U29" i="11"/>
  <c r="U70" i="11"/>
  <c r="U111" i="11"/>
  <c r="U152" i="11"/>
  <c r="V202" i="11"/>
  <c r="Q63" i="11"/>
  <c r="R77" i="11"/>
  <c r="O98" i="11"/>
  <c r="V39" i="11"/>
  <c r="V23" i="11"/>
  <c r="V48" i="11"/>
  <c r="V105" i="11"/>
  <c r="V146" i="11"/>
  <c r="U202" i="11"/>
  <c r="N158" i="11"/>
  <c r="S158" i="11" s="1"/>
  <c r="U23" i="11"/>
  <c r="V12" i="11"/>
  <c r="V151" i="11"/>
  <c r="U146" i="11"/>
  <c r="U164" i="11"/>
  <c r="S13" i="11"/>
  <c r="O41" i="11"/>
  <c r="O64" i="11"/>
  <c r="Q92" i="11"/>
  <c r="N159" i="11"/>
  <c r="Q159" i="11" s="1"/>
  <c r="N190" i="11"/>
  <c r="R190" i="11" s="1"/>
  <c r="N204" i="11"/>
  <c r="Q204" i="11" s="1"/>
  <c r="N212" i="11"/>
  <c r="O212" i="11" s="1"/>
  <c r="AF6" i="11"/>
  <c r="R11" i="11"/>
  <c r="Q11" i="11"/>
  <c r="O11" i="11"/>
  <c r="Q16" i="11"/>
  <c r="O85" i="11"/>
  <c r="S85" i="11"/>
  <c r="R85" i="11"/>
  <c r="Q85" i="11"/>
  <c r="Q139" i="11"/>
  <c r="O139" i="11"/>
  <c r="R146" i="11"/>
  <c r="Q146" i="11"/>
  <c r="R208" i="11"/>
  <c r="Q208" i="11"/>
  <c r="O208" i="11"/>
  <c r="Q39" i="11"/>
  <c r="O39" i="11"/>
  <c r="S60" i="11"/>
  <c r="R60" i="11"/>
  <c r="Q60" i="11"/>
  <c r="O60" i="11"/>
  <c r="O105" i="11"/>
  <c r="O202" i="11"/>
  <c r="R202" i="11"/>
  <c r="S202" i="11"/>
  <c r="R209" i="11"/>
  <c r="S22" i="11"/>
  <c r="R22" i="11"/>
  <c r="Q22" i="11"/>
  <c r="O22" i="11"/>
  <c r="S66" i="11"/>
  <c r="R66" i="11"/>
  <c r="Q66" i="11"/>
  <c r="S140" i="11"/>
  <c r="R140" i="11"/>
  <c r="O140" i="11"/>
  <c r="S161" i="11"/>
  <c r="Q161" i="11"/>
  <c r="O161" i="11"/>
  <c r="S174" i="11"/>
  <c r="R181" i="11"/>
  <c r="Q181" i="11"/>
  <c r="O181" i="11"/>
  <c r="O16" i="11"/>
  <c r="S16" i="11"/>
  <c r="S78" i="11"/>
  <c r="R78" i="11"/>
  <c r="Q78" i="11"/>
  <c r="O78" i="11"/>
  <c r="S34" i="11"/>
  <c r="R34" i="11"/>
  <c r="Q34" i="11"/>
  <c r="O34" i="11"/>
  <c r="AF7" i="11"/>
  <c r="Q12" i="11"/>
  <c r="S23" i="11"/>
  <c r="R23" i="11"/>
  <c r="O23" i="11"/>
  <c r="S29" i="11"/>
  <c r="R29" i="11"/>
  <c r="Q29" i="11"/>
  <c r="O29" i="11"/>
  <c r="O48" i="11"/>
  <c r="S67" i="11"/>
  <c r="R67" i="11"/>
  <c r="Q67" i="11"/>
  <c r="O67" i="11"/>
  <c r="S81" i="11"/>
  <c r="R81" i="11"/>
  <c r="O81" i="11"/>
  <c r="R121" i="11"/>
  <c r="Q121" i="11"/>
  <c r="R128" i="11"/>
  <c r="Q128" i="11"/>
  <c r="O128" i="11"/>
  <c r="O162" i="11"/>
  <c r="S162" i="11"/>
  <c r="S203" i="11"/>
  <c r="R203" i="11"/>
  <c r="Q203" i="11"/>
  <c r="O203" i="11"/>
  <c r="S26" i="11"/>
  <c r="R26" i="11"/>
  <c r="Q26" i="11"/>
  <c r="O26" i="11"/>
  <c r="S46" i="11"/>
  <c r="R46" i="11"/>
  <c r="O46" i="11"/>
  <c r="Q46" i="11"/>
  <c r="S173" i="11"/>
  <c r="Q173" i="11"/>
  <c r="S189" i="11"/>
  <c r="O189" i="11"/>
  <c r="O8" i="11"/>
  <c r="S8" i="11"/>
  <c r="O134" i="11"/>
  <c r="S134" i="11"/>
  <c r="R134" i="11"/>
  <c r="Q134" i="11"/>
  <c r="S169" i="11"/>
  <c r="R169" i="11"/>
  <c r="S176" i="11"/>
  <c r="R176" i="11"/>
  <c r="Q176" i="11"/>
  <c r="Q190" i="11"/>
  <c r="O190" i="11"/>
  <c r="S187" i="11"/>
  <c r="R187" i="11"/>
  <c r="Q187" i="11"/>
  <c r="O187" i="11"/>
  <c r="O52" i="11"/>
  <c r="S52" i="11"/>
  <c r="R52" i="11"/>
  <c r="Q52" i="11"/>
  <c r="S168" i="11"/>
  <c r="R168" i="11"/>
  <c r="Q168" i="11"/>
  <c r="O168" i="11"/>
  <c r="Q74" i="11"/>
  <c r="S148" i="11"/>
  <c r="Q211" i="11"/>
  <c r="S211" i="11"/>
  <c r="Q8" i="11"/>
  <c r="Q169" i="11"/>
  <c r="O176" i="11"/>
  <c r="S27" i="11"/>
  <c r="R27" i="11"/>
  <c r="O27" i="11"/>
  <c r="Q160" i="11"/>
  <c r="S160" i="11"/>
  <c r="R160" i="11"/>
  <c r="O12" i="11"/>
  <c r="S12" i="11"/>
  <c r="R8" i="11"/>
  <c r="S19" i="11"/>
  <c r="R19" i="11"/>
  <c r="Q19" i="11"/>
  <c r="O19" i="11"/>
  <c r="S36" i="11"/>
  <c r="R36" i="11"/>
  <c r="Q36" i="11"/>
  <c r="O68" i="11"/>
  <c r="S68" i="11"/>
  <c r="R68" i="11"/>
  <c r="Q68" i="11"/>
  <c r="O101" i="11"/>
  <c r="S101" i="11"/>
  <c r="R101" i="11"/>
  <c r="Q101" i="11"/>
  <c r="Q149" i="11"/>
  <c r="S177" i="11"/>
  <c r="R177" i="11"/>
  <c r="S198" i="11"/>
  <c r="R198" i="11"/>
  <c r="Q198" i="11"/>
  <c r="R211" i="11"/>
  <c r="S30" i="11"/>
  <c r="O44" i="11"/>
  <c r="O50" i="11"/>
  <c r="R69" i="11"/>
  <c r="S109" i="11"/>
  <c r="S185" i="11"/>
  <c r="R185" i="11"/>
  <c r="Q185" i="11"/>
  <c r="O185" i="11"/>
  <c r="S14" i="11"/>
  <c r="R14" i="11"/>
  <c r="O14" i="11"/>
  <c r="O20" i="11"/>
  <c r="R31" i="11"/>
  <c r="S31" i="11"/>
  <c r="Q31" i="11"/>
  <c r="R37" i="11"/>
  <c r="S37" i="11"/>
  <c r="Q89" i="11"/>
  <c r="R116" i="11"/>
  <c r="S45" i="11"/>
  <c r="S51" i="11"/>
  <c r="R51" i="11"/>
  <c r="Q51" i="11"/>
  <c r="O51" i="11"/>
  <c r="O70" i="11"/>
  <c r="R70" i="11"/>
  <c r="S70" i="11"/>
  <c r="O103" i="11"/>
  <c r="R103" i="11"/>
  <c r="S103" i="11"/>
  <c r="S124" i="11"/>
  <c r="Q124" i="11"/>
  <c r="O124" i="11"/>
  <c r="S137" i="11"/>
  <c r="R137" i="11"/>
  <c r="Q137" i="11"/>
  <c r="O137" i="11"/>
  <c r="S186" i="11"/>
  <c r="Q193" i="11"/>
  <c r="S193" i="11"/>
  <c r="R193" i="11"/>
  <c r="S206" i="11"/>
  <c r="Q206" i="11"/>
  <c r="O206" i="11"/>
  <c r="O200" i="11"/>
  <c r="Q200" i="11"/>
  <c r="R54" i="11"/>
  <c r="S54" i="11"/>
  <c r="Q84" i="11"/>
  <c r="O84" i="11"/>
  <c r="S97" i="11"/>
  <c r="R97" i="11"/>
  <c r="Q97" i="11"/>
  <c r="O97" i="11"/>
  <c r="Q150" i="11"/>
  <c r="S165" i="11"/>
  <c r="Q165" i="11"/>
  <c r="O165" i="11"/>
  <c r="S10" i="11"/>
  <c r="O10" i="11"/>
  <c r="S111" i="11"/>
  <c r="R111" i="11"/>
  <c r="Q111" i="11"/>
  <c r="O111" i="11"/>
  <c r="O152" i="11"/>
  <c r="R152" i="11"/>
  <c r="S152" i="11"/>
  <c r="S15" i="11"/>
  <c r="R15" i="11"/>
  <c r="Q15" i="11"/>
  <c r="O15" i="11"/>
  <c r="S77" i="11"/>
  <c r="R20" i="11"/>
  <c r="O45" i="11"/>
  <c r="R58" i="11"/>
  <c r="Q58" i="11"/>
  <c r="O58" i="11"/>
  <c r="Q70" i="11"/>
  <c r="Q103" i="11"/>
  <c r="Q145" i="11"/>
  <c r="O145" i="11"/>
  <c r="S145" i="11"/>
  <c r="S151" i="11"/>
  <c r="R151" i="11"/>
  <c r="Q151" i="11"/>
  <c r="O151" i="11"/>
  <c r="R179" i="11"/>
  <c r="Q179" i="11"/>
  <c r="O193" i="11"/>
  <c r="O164" i="11"/>
  <c r="O197" i="11"/>
  <c r="Q65" i="11"/>
  <c r="Q82" i="11"/>
  <c r="Q98" i="11"/>
  <c r="Q147" i="11"/>
  <c r="Q164" i="11"/>
  <c r="R65" i="11"/>
  <c r="R82" i="11"/>
  <c r="R98" i="11"/>
  <c r="R180" i="11"/>
  <c r="R197" i="11"/>
  <c r="W8" i="10"/>
  <c r="Y8" i="10" s="1"/>
  <c r="V9" i="10"/>
  <c r="U9" i="10" s="1"/>
  <c r="X9" i="10" s="1"/>
  <c r="W7" i="10"/>
  <c r="Y7" i="10" s="1"/>
  <c r="N39" i="10"/>
  <c r="N23" i="10"/>
  <c r="N37" i="10"/>
  <c r="N21" i="10"/>
  <c r="N20" i="10"/>
  <c r="N32" i="10"/>
  <c r="N22" i="10"/>
  <c r="N38" i="10"/>
  <c r="N16" i="10"/>
  <c r="AZ6" i="9"/>
  <c r="AY6" i="9"/>
  <c r="T27" i="11" l="1"/>
  <c r="S204" i="11"/>
  <c r="R204" i="11"/>
  <c r="T12" i="11"/>
  <c r="T39" i="11"/>
  <c r="T36" i="11"/>
  <c r="R12" i="11"/>
  <c r="T11" i="11"/>
  <c r="Q37" i="11"/>
  <c r="T164" i="11"/>
  <c r="V169" i="11"/>
  <c r="V164" i="11"/>
  <c r="V177" i="11"/>
  <c r="V11" i="11"/>
  <c r="R164" i="11"/>
  <c r="Q180" i="11"/>
  <c r="O38" i="11"/>
  <c r="S179" i="11"/>
  <c r="S157" i="11"/>
  <c r="O198" i="11"/>
  <c r="O177" i="11"/>
  <c r="R30" i="11"/>
  <c r="O211" i="11"/>
  <c r="O173" i="11"/>
  <c r="O174" i="11"/>
  <c r="R161" i="11"/>
  <c r="Q209" i="11"/>
  <c r="R39" i="11"/>
  <c r="S208" i="11"/>
  <c r="S11" i="11"/>
  <c r="U34" i="11"/>
  <c r="T209" i="11"/>
  <c r="U180" i="11"/>
  <c r="U179" i="11"/>
  <c r="T169" i="11"/>
  <c r="T173" i="11"/>
  <c r="U173" i="11"/>
  <c r="R150" i="11"/>
  <c r="U150" i="11"/>
  <c r="O150" i="11"/>
  <c r="R48" i="11"/>
  <c r="O59" i="11"/>
  <c r="Q50" i="11"/>
  <c r="S50" i="11"/>
  <c r="S48" i="11"/>
  <c r="S53" i="11"/>
  <c r="U48" i="11"/>
  <c r="U87" i="11"/>
  <c r="U25" i="11"/>
  <c r="R25" i="11"/>
  <c r="Q211" i="10"/>
  <c r="O211" i="10"/>
  <c r="R213" i="10"/>
  <c r="O209" i="10"/>
  <c r="Q209" i="10"/>
  <c r="P209" i="10"/>
  <c r="R209" i="10"/>
  <c r="Q52" i="10"/>
  <c r="R52" i="10"/>
  <c r="O52" i="10"/>
  <c r="P52" i="10"/>
  <c r="Q72" i="10"/>
  <c r="O72" i="10"/>
  <c r="R72" i="10"/>
  <c r="P72" i="10"/>
  <c r="O17" i="10"/>
  <c r="P17" i="10"/>
  <c r="R17" i="10"/>
  <c r="Q17" i="10"/>
  <c r="O202" i="10"/>
  <c r="Q202" i="10"/>
  <c r="P202" i="10"/>
  <c r="R202" i="10"/>
  <c r="O57" i="10"/>
  <c r="R57" i="10"/>
  <c r="Q57" i="10"/>
  <c r="P57" i="10"/>
  <c r="O75" i="10"/>
  <c r="P75" i="10"/>
  <c r="Q75" i="10"/>
  <c r="R75" i="10"/>
  <c r="R45" i="10"/>
  <c r="O45" i="10"/>
  <c r="Q45" i="10"/>
  <c r="P45" i="10"/>
  <c r="P39" i="10"/>
  <c r="Q39" i="10"/>
  <c r="R39" i="10"/>
  <c r="O39" i="10"/>
  <c r="Q38" i="10"/>
  <c r="O38" i="10"/>
  <c r="P38" i="10"/>
  <c r="R38" i="10"/>
  <c r="R42" i="11"/>
  <c r="T42" i="11"/>
  <c r="O193" i="10"/>
  <c r="Q193" i="10"/>
  <c r="P193" i="10"/>
  <c r="R193" i="10"/>
  <c r="Q58" i="10"/>
  <c r="O58" i="10"/>
  <c r="P58" i="10"/>
  <c r="R58" i="10"/>
  <c r="Q74" i="10"/>
  <c r="P74" i="10"/>
  <c r="O74" i="10"/>
  <c r="R74" i="10"/>
  <c r="O208" i="10"/>
  <c r="Q208" i="10"/>
  <c r="P208" i="10"/>
  <c r="R208" i="10"/>
  <c r="O59" i="10"/>
  <c r="P59" i="10"/>
  <c r="R59" i="10"/>
  <c r="Q59" i="10"/>
  <c r="R36" i="10"/>
  <c r="O36" i="10"/>
  <c r="P36" i="10"/>
  <c r="Q36" i="10"/>
  <c r="O63" i="10"/>
  <c r="P63" i="10"/>
  <c r="R63" i="10"/>
  <c r="Q63" i="10"/>
  <c r="O49" i="10"/>
  <c r="R49" i="10"/>
  <c r="Q49" i="10"/>
  <c r="P49" i="10"/>
  <c r="O20" i="10"/>
  <c r="Q20" i="10"/>
  <c r="R20" i="10"/>
  <c r="P20" i="10"/>
  <c r="Q120" i="11"/>
  <c r="U56" i="11"/>
  <c r="O199" i="10"/>
  <c r="Q199" i="10"/>
  <c r="R199" i="10"/>
  <c r="P199" i="10"/>
  <c r="Q60" i="10"/>
  <c r="O60" i="10"/>
  <c r="P60" i="10"/>
  <c r="R60" i="10"/>
  <c r="Q76" i="10"/>
  <c r="P76" i="10"/>
  <c r="O76" i="10"/>
  <c r="R76" i="10"/>
  <c r="O198" i="10"/>
  <c r="Q198" i="10"/>
  <c r="P198" i="10"/>
  <c r="R198" i="10"/>
  <c r="O180" i="10"/>
  <c r="Q180" i="10"/>
  <c r="R180" i="10"/>
  <c r="P180" i="10"/>
  <c r="O67" i="10"/>
  <c r="P67" i="10"/>
  <c r="Q67" i="10"/>
  <c r="R67" i="10"/>
  <c r="R19" i="10"/>
  <c r="O19" i="10"/>
  <c r="Q19" i="10"/>
  <c r="P19" i="10"/>
  <c r="O55" i="10"/>
  <c r="P55" i="10"/>
  <c r="Q55" i="10"/>
  <c r="R55" i="10"/>
  <c r="P16" i="10"/>
  <c r="O16" i="10"/>
  <c r="Q16" i="10"/>
  <c r="R16" i="10"/>
  <c r="O21" i="10"/>
  <c r="P21" i="10"/>
  <c r="Q21" i="10"/>
  <c r="R21" i="10"/>
  <c r="Q22" i="10"/>
  <c r="O22" i="10"/>
  <c r="R22" i="10"/>
  <c r="P22" i="10"/>
  <c r="O37" i="10"/>
  <c r="P37" i="10"/>
  <c r="Q37" i="10"/>
  <c r="R37" i="10"/>
  <c r="T65" i="11"/>
  <c r="U58" i="11"/>
  <c r="P32" i="10"/>
  <c r="O32" i="10"/>
  <c r="Q32" i="10"/>
  <c r="R32" i="10"/>
  <c r="R23" i="10"/>
  <c r="P23" i="10"/>
  <c r="O23" i="10"/>
  <c r="Q23" i="10"/>
  <c r="R147" i="11"/>
  <c r="Q197" i="11"/>
  <c r="O180" i="11"/>
  <c r="O179" i="11"/>
  <c r="S58" i="11"/>
  <c r="Q77" i="11"/>
  <c r="R165" i="11"/>
  <c r="S150" i="11"/>
  <c r="R84" i="11"/>
  <c r="R200" i="11"/>
  <c r="R206" i="11"/>
  <c r="R124" i="11"/>
  <c r="R45" i="11"/>
  <c r="R89" i="11"/>
  <c r="O31" i="11"/>
  <c r="O25" i="11"/>
  <c r="Q14" i="11"/>
  <c r="R50" i="11"/>
  <c r="S119" i="11"/>
  <c r="Q177" i="11"/>
  <c r="S42" i="11"/>
  <c r="R194" i="11"/>
  <c r="R162" i="11"/>
  <c r="Q30" i="11"/>
  <c r="O169" i="11"/>
  <c r="R189" i="11"/>
  <c r="R173" i="11"/>
  <c r="Q162" i="11"/>
  <c r="S128" i="11"/>
  <c r="Q81" i="11"/>
  <c r="Q48" i="11"/>
  <c r="Q23" i="11"/>
  <c r="S188" i="11"/>
  <c r="S181" i="11"/>
  <c r="Q140" i="11"/>
  <c r="S209" i="11"/>
  <c r="O188" i="11"/>
  <c r="S146" i="11"/>
  <c r="R53" i="11"/>
  <c r="O201" i="11"/>
  <c r="V119" i="11"/>
  <c r="V53" i="11"/>
  <c r="T152" i="11"/>
  <c r="U126" i="11"/>
  <c r="U50" i="11"/>
  <c r="U177" i="11"/>
  <c r="V31" i="11"/>
  <c r="U128" i="11"/>
  <c r="V162" i="11"/>
  <c r="V150" i="11"/>
  <c r="S65" i="11"/>
  <c r="U206" i="11"/>
  <c r="V16" i="11"/>
  <c r="O201" i="10"/>
  <c r="Q201" i="10"/>
  <c r="P201" i="10"/>
  <c r="R201" i="10"/>
  <c r="Q89" i="10"/>
  <c r="O89" i="10"/>
  <c r="R89" i="10"/>
  <c r="P89" i="10"/>
  <c r="Q68" i="10"/>
  <c r="O68" i="10"/>
  <c r="P68" i="10"/>
  <c r="R68" i="10"/>
  <c r="O13" i="10"/>
  <c r="P13" i="10"/>
  <c r="Q13" i="10"/>
  <c r="R13" i="10"/>
  <c r="Q18" i="10"/>
  <c r="P18" i="10"/>
  <c r="R18" i="10"/>
  <c r="O18" i="10"/>
  <c r="O200" i="10"/>
  <c r="Q200" i="10"/>
  <c r="P200" i="10"/>
  <c r="R200" i="10"/>
  <c r="O51" i="10"/>
  <c r="P51" i="10"/>
  <c r="Q51" i="10"/>
  <c r="R51" i="10"/>
  <c r="O73" i="10"/>
  <c r="R73" i="10"/>
  <c r="P73" i="10"/>
  <c r="Q73" i="10"/>
  <c r="R35" i="10"/>
  <c r="O35" i="10"/>
  <c r="Q35" i="10"/>
  <c r="P35" i="10"/>
  <c r="O69" i="10"/>
  <c r="R69" i="10"/>
  <c r="P69" i="10"/>
  <c r="Q69" i="10"/>
  <c r="O170" i="11"/>
  <c r="S139" i="11"/>
  <c r="R125" i="11"/>
  <c r="U156" i="11"/>
  <c r="O156" i="11"/>
  <c r="S125" i="11"/>
  <c r="V123" i="11"/>
  <c r="Q156" i="11"/>
  <c r="V139" i="11"/>
  <c r="R156" i="11"/>
  <c r="S156" i="11"/>
  <c r="U32" i="11"/>
  <c r="U124" i="11"/>
  <c r="O62" i="11"/>
  <c r="U123" i="11"/>
  <c r="S131" i="11"/>
  <c r="S62" i="11"/>
  <c r="U162" i="11"/>
  <c r="V200" i="11"/>
  <c r="Q123" i="11"/>
  <c r="U139" i="11"/>
  <c r="U200" i="11"/>
  <c r="R88" i="11"/>
  <c r="V125" i="11"/>
  <c r="U98" i="11"/>
  <c r="V38" i="11"/>
  <c r="R139" i="11"/>
  <c r="Q131" i="11"/>
  <c r="R131" i="11"/>
  <c r="R123" i="11"/>
  <c r="R71" i="11"/>
  <c r="S123" i="11"/>
  <c r="S194" i="11"/>
  <c r="O106" i="11"/>
  <c r="O146" i="11"/>
  <c r="T98" i="11"/>
  <c r="S82" i="11"/>
  <c r="V179" i="11"/>
  <c r="U211" i="11"/>
  <c r="Q71" i="11"/>
  <c r="O109" i="11"/>
  <c r="Q106" i="11"/>
  <c r="O125" i="11"/>
  <c r="Q32" i="11"/>
  <c r="R32" i="11"/>
  <c r="O88" i="11"/>
  <c r="Q109" i="11"/>
  <c r="R106" i="11"/>
  <c r="O79" i="11"/>
  <c r="V8" i="11"/>
  <c r="V65" i="11"/>
  <c r="O71" i="11"/>
  <c r="S106" i="11"/>
  <c r="Q79" i="11"/>
  <c r="U125" i="11"/>
  <c r="V156" i="11"/>
  <c r="U16" i="11"/>
  <c r="U197" i="11"/>
  <c r="Q202" i="11"/>
  <c r="V206" i="11"/>
  <c r="U107" i="11"/>
  <c r="S149" i="11"/>
  <c r="Q40" i="11"/>
  <c r="Q188" i="11"/>
  <c r="U38" i="11"/>
  <c r="Q21" i="11"/>
  <c r="S38" i="11"/>
  <c r="O69" i="11"/>
  <c r="R40" i="11"/>
  <c r="R188" i="11"/>
  <c r="U106" i="11"/>
  <c r="Q38" i="11"/>
  <c r="U189" i="11"/>
  <c r="Q69" i="11"/>
  <c r="R191" i="11"/>
  <c r="S40" i="11"/>
  <c r="S120" i="11"/>
  <c r="T20" i="11"/>
  <c r="V32" i="11"/>
  <c r="R120" i="11"/>
  <c r="R21" i="11"/>
  <c r="S191" i="11"/>
  <c r="Q76" i="11"/>
  <c r="S69" i="11"/>
  <c r="O129" i="11"/>
  <c r="T32" i="11"/>
  <c r="S84" i="11"/>
  <c r="U149" i="11"/>
  <c r="R76" i="11"/>
  <c r="O122" i="11"/>
  <c r="Q129" i="11"/>
  <c r="Q87" i="11"/>
  <c r="O100" i="11"/>
  <c r="U71" i="11"/>
  <c r="O32" i="11"/>
  <c r="V189" i="11"/>
  <c r="R55" i="11"/>
  <c r="R38" i="11"/>
  <c r="S76" i="11"/>
  <c r="O42" i="11"/>
  <c r="R122" i="11"/>
  <c r="O94" i="11"/>
  <c r="Q100" i="11"/>
  <c r="V84" i="11"/>
  <c r="U40" i="11"/>
  <c r="U30" i="11"/>
  <c r="T71" i="11"/>
  <c r="T124" i="11"/>
  <c r="Q55" i="11"/>
  <c r="Q42" i="11"/>
  <c r="O95" i="11"/>
  <c r="O74" i="11"/>
  <c r="R100" i="11"/>
  <c r="V100" i="11"/>
  <c r="V197" i="11"/>
  <c r="U147" i="11"/>
  <c r="V149" i="11"/>
  <c r="R149" i="11"/>
  <c r="S100" i="11"/>
  <c r="T147" i="11"/>
  <c r="Q170" i="11"/>
  <c r="Q62" i="11"/>
  <c r="R74" i="11"/>
  <c r="Q189" i="11"/>
  <c r="S94" i="11"/>
  <c r="U84" i="11"/>
  <c r="V106" i="11"/>
  <c r="T122" i="11"/>
  <c r="T197" i="11"/>
  <c r="O55" i="11"/>
  <c r="O149" i="11"/>
  <c r="S74" i="11"/>
  <c r="Q94" i="11"/>
  <c r="U100" i="11"/>
  <c r="V91" i="11"/>
  <c r="Q110" i="11"/>
  <c r="O89" i="11"/>
  <c r="Q25" i="11"/>
  <c r="S129" i="11"/>
  <c r="U20" i="11"/>
  <c r="V25" i="11"/>
  <c r="U174" i="11"/>
  <c r="U88" i="11"/>
  <c r="Q174" i="11"/>
  <c r="T174" i="11"/>
  <c r="Q88" i="11"/>
  <c r="O121" i="11"/>
  <c r="R79" i="11"/>
  <c r="R174" i="11"/>
  <c r="O133" i="11"/>
  <c r="Q125" i="11"/>
  <c r="U188" i="11"/>
  <c r="V71" i="11"/>
  <c r="U129" i="11"/>
  <c r="V116" i="11"/>
  <c r="U79" i="11"/>
  <c r="O167" i="11"/>
  <c r="O110" i="11"/>
  <c r="O186" i="11"/>
  <c r="S56" i="11"/>
  <c r="S121" i="11"/>
  <c r="Q167" i="11"/>
  <c r="O104" i="11"/>
  <c r="T200" i="11"/>
  <c r="O17" i="11"/>
  <c r="O28" i="11"/>
  <c r="S21" i="11"/>
  <c r="Q17" i="11"/>
  <c r="O158" i="11"/>
  <c r="R63" i="11"/>
  <c r="O56" i="11"/>
  <c r="O191" i="11"/>
  <c r="O204" i="11"/>
  <c r="S190" i="11"/>
  <c r="O126" i="11"/>
  <c r="Q104" i="11"/>
  <c r="S86" i="11"/>
  <c r="S195" i="11"/>
  <c r="O53" i="11"/>
  <c r="V55" i="11"/>
  <c r="O147" i="11"/>
  <c r="R17" i="11"/>
  <c r="Q158" i="11"/>
  <c r="Q56" i="11"/>
  <c r="Q126" i="11"/>
  <c r="R104" i="11"/>
  <c r="S79" i="11"/>
  <c r="O195" i="11"/>
  <c r="U105" i="11"/>
  <c r="U55" i="11"/>
  <c r="V147" i="11"/>
  <c r="V129" i="11"/>
  <c r="R186" i="11"/>
  <c r="R129" i="11"/>
  <c r="R158" i="11"/>
  <c r="R56" i="11"/>
  <c r="Q182" i="11"/>
  <c r="R126" i="11"/>
  <c r="S104" i="11"/>
  <c r="Q195" i="11"/>
  <c r="U86" i="11"/>
  <c r="V188" i="11"/>
  <c r="V21" i="11"/>
  <c r="U118" i="11"/>
  <c r="U104" i="11"/>
  <c r="V79" i="11"/>
  <c r="R182" i="11"/>
  <c r="S126" i="11"/>
  <c r="V118" i="11"/>
  <c r="O123" i="11"/>
  <c r="S182" i="11"/>
  <c r="S105" i="11"/>
  <c r="U91" i="11"/>
  <c r="U102" i="11"/>
  <c r="V211" i="11"/>
  <c r="V115" i="11"/>
  <c r="T115" i="11"/>
  <c r="U115" i="11"/>
  <c r="O132" i="11"/>
  <c r="R114" i="11"/>
  <c r="V107" i="11"/>
  <c r="U213" i="11"/>
  <c r="T49" i="11"/>
  <c r="R132" i="11"/>
  <c r="Q212" i="11"/>
  <c r="Q107" i="11"/>
  <c r="Q133" i="11"/>
  <c r="V18" i="11"/>
  <c r="V205" i="11"/>
  <c r="T213" i="11"/>
  <c r="U53" i="11"/>
  <c r="T53" i="11"/>
  <c r="S132" i="11"/>
  <c r="R212" i="11"/>
  <c r="O115" i="11"/>
  <c r="R107" i="11"/>
  <c r="Q113" i="11"/>
  <c r="R133" i="11"/>
  <c r="V69" i="11"/>
  <c r="U122" i="11"/>
  <c r="V199" i="11"/>
  <c r="U205" i="11"/>
  <c r="S213" i="11"/>
  <c r="S212" i="11"/>
  <c r="Q115" i="11"/>
  <c r="S107" i="11"/>
  <c r="R113" i="11"/>
  <c r="S133" i="11"/>
  <c r="V30" i="11"/>
  <c r="R115" i="11"/>
  <c r="S113" i="11"/>
  <c r="V49" i="11"/>
  <c r="V102" i="11"/>
  <c r="V122" i="11"/>
  <c r="V57" i="11"/>
  <c r="Q205" i="11"/>
  <c r="O102" i="11"/>
  <c r="S115" i="11"/>
  <c r="O91" i="11"/>
  <c r="U113" i="11"/>
  <c r="T99" i="11"/>
  <c r="V17" i="11"/>
  <c r="U17" i="11"/>
  <c r="T17" i="11"/>
  <c r="O107" i="11"/>
  <c r="O49" i="11"/>
  <c r="O205" i="11"/>
  <c r="O57" i="11"/>
  <c r="O90" i="11"/>
  <c r="Q57" i="11"/>
  <c r="Q102" i="11"/>
  <c r="Q108" i="11"/>
  <c r="Q91" i="11"/>
  <c r="Q122" i="11"/>
  <c r="S18" i="11"/>
  <c r="V45" i="11"/>
  <c r="T74" i="11"/>
  <c r="R57" i="11"/>
  <c r="O99" i="11"/>
  <c r="U99" i="11"/>
  <c r="T109" i="11"/>
  <c r="U109" i="11"/>
  <c r="V109" i="11"/>
  <c r="Q105" i="11"/>
  <c r="Q201" i="11"/>
  <c r="V40" i="11"/>
  <c r="T88" i="11"/>
  <c r="O131" i="11"/>
  <c r="T58" i="11"/>
  <c r="S39" i="11"/>
  <c r="U74" i="11"/>
  <c r="Q49" i="11"/>
  <c r="R91" i="11"/>
  <c r="R90" i="11"/>
  <c r="S57" i="11"/>
  <c r="S102" i="11"/>
  <c r="S91" i="11"/>
  <c r="Q99" i="11"/>
  <c r="S90" i="11"/>
  <c r="S83" i="11"/>
  <c r="S25" i="11"/>
  <c r="O75" i="11"/>
  <c r="O119" i="11"/>
  <c r="Q95" i="11"/>
  <c r="O142" i="11"/>
  <c r="S87" i="11"/>
  <c r="R99" i="11"/>
  <c r="R105" i="11"/>
  <c r="U182" i="11"/>
  <c r="V166" i="11"/>
  <c r="V20" i="11"/>
  <c r="V56" i="11"/>
  <c r="U57" i="11"/>
  <c r="V88" i="11"/>
  <c r="V131" i="11"/>
  <c r="T119" i="11"/>
  <c r="V213" i="11"/>
  <c r="O83" i="11"/>
  <c r="Q83" i="11"/>
  <c r="R110" i="11"/>
  <c r="S20" i="11"/>
  <c r="Q157" i="11"/>
  <c r="Q75" i="11"/>
  <c r="Q119" i="11"/>
  <c r="R95" i="11"/>
  <c r="Q142" i="11"/>
  <c r="S99" i="11"/>
  <c r="O92" i="11"/>
  <c r="U121" i="11"/>
  <c r="V121" i="11"/>
  <c r="U31" i="11"/>
  <c r="U131" i="11"/>
  <c r="T69" i="11"/>
  <c r="O213" i="11"/>
  <c r="U18" i="11"/>
  <c r="R49" i="11"/>
  <c r="R102" i="11"/>
  <c r="R157" i="11"/>
  <c r="R75" i="11"/>
  <c r="R119" i="11"/>
  <c r="S95" i="11"/>
  <c r="S142" i="11"/>
  <c r="O182" i="11"/>
  <c r="O40" i="11"/>
  <c r="O66" i="11"/>
  <c r="U49" i="11"/>
  <c r="V182" i="11"/>
  <c r="V36" i="11"/>
  <c r="V167" i="11"/>
  <c r="U153" i="11"/>
  <c r="U183" i="11"/>
  <c r="V153" i="11"/>
  <c r="T183" i="11"/>
  <c r="T73" i="11"/>
  <c r="V73" i="11"/>
  <c r="O130" i="11"/>
  <c r="Q130" i="11"/>
  <c r="V183" i="11"/>
  <c r="R130" i="11"/>
  <c r="U143" i="11"/>
  <c r="S130" i="11"/>
  <c r="Q41" i="11"/>
  <c r="O138" i="11"/>
  <c r="S167" i="11"/>
  <c r="U175" i="11"/>
  <c r="U192" i="11"/>
  <c r="V113" i="11"/>
  <c r="T167" i="11"/>
  <c r="U94" i="11"/>
  <c r="T94" i="11"/>
  <c r="O61" i="11"/>
  <c r="U135" i="11"/>
  <c r="T135" i="11"/>
  <c r="U130" i="11"/>
  <c r="R167" i="11"/>
  <c r="S205" i="11"/>
  <c r="Q44" i="11"/>
  <c r="Q61" i="11"/>
  <c r="Q138" i="11"/>
  <c r="O114" i="11"/>
  <c r="Q166" i="11"/>
  <c r="O163" i="11"/>
  <c r="S41" i="11"/>
  <c r="Q118" i="11"/>
  <c r="R87" i="11"/>
  <c r="R138" i="11"/>
  <c r="Q93" i="11"/>
  <c r="S47" i="11"/>
  <c r="V135" i="11"/>
  <c r="V130" i="11"/>
  <c r="V87" i="11"/>
  <c r="V61" i="11"/>
  <c r="R170" i="11"/>
  <c r="O192" i="11"/>
  <c r="R64" i="11"/>
  <c r="Q178" i="11"/>
  <c r="R192" i="11"/>
  <c r="R166" i="11"/>
  <c r="Q163" i="11"/>
  <c r="R35" i="11"/>
  <c r="R141" i="11"/>
  <c r="R118" i="11"/>
  <c r="O87" i="11"/>
  <c r="R93" i="11"/>
  <c r="O47" i="11"/>
  <c r="V175" i="11"/>
  <c r="U199" i="11"/>
  <c r="T93" i="11"/>
  <c r="U93" i="11"/>
  <c r="T55" i="11"/>
  <c r="Q199" i="11"/>
  <c r="R41" i="11"/>
  <c r="Q213" i="11"/>
  <c r="Q141" i="11"/>
  <c r="O143" i="11"/>
  <c r="S192" i="11"/>
  <c r="O13" i="11"/>
  <c r="S166" i="11"/>
  <c r="R163" i="11"/>
  <c r="S35" i="11"/>
  <c r="S141" i="11"/>
  <c r="O73" i="11"/>
  <c r="S118" i="11"/>
  <c r="S93" i="11"/>
  <c r="Q47" i="11"/>
  <c r="U10" i="11"/>
  <c r="V35" i="11"/>
  <c r="R205" i="11"/>
  <c r="Q192" i="11"/>
  <c r="Q35" i="11"/>
  <c r="S64" i="11"/>
  <c r="Q10" i="11"/>
  <c r="O116" i="11"/>
  <c r="O175" i="11"/>
  <c r="S63" i="11"/>
  <c r="Q13" i="11"/>
  <c r="Q196" i="11"/>
  <c r="O35" i="11"/>
  <c r="O135" i="11"/>
  <c r="Q73" i="11"/>
  <c r="O118" i="11"/>
  <c r="R61" i="11"/>
  <c r="O153" i="11"/>
  <c r="V94" i="11"/>
  <c r="V114" i="11"/>
  <c r="U35" i="11"/>
  <c r="Q64" i="11"/>
  <c r="R10" i="11"/>
  <c r="Q116" i="11"/>
  <c r="Q175" i="11"/>
  <c r="O63" i="11"/>
  <c r="R13" i="11"/>
  <c r="Q183" i="11"/>
  <c r="R143" i="11"/>
  <c r="R196" i="11"/>
  <c r="Q135" i="11"/>
  <c r="R73" i="11"/>
  <c r="S61" i="11"/>
  <c r="Q153" i="11"/>
  <c r="V95" i="11"/>
  <c r="U61" i="11"/>
  <c r="V10" i="11"/>
  <c r="U114" i="11"/>
  <c r="T195" i="11"/>
  <c r="U195" i="11"/>
  <c r="V195" i="11"/>
  <c r="S199" i="11"/>
  <c r="O172" i="11"/>
  <c r="R175" i="11"/>
  <c r="R183" i="11"/>
  <c r="S143" i="11"/>
  <c r="R135" i="11"/>
  <c r="O18" i="11"/>
  <c r="S73" i="11"/>
  <c r="R153" i="11"/>
  <c r="O86" i="11"/>
  <c r="U95" i="11"/>
  <c r="T114" i="11"/>
  <c r="T133" i="11"/>
  <c r="V133" i="11"/>
  <c r="S183" i="11"/>
  <c r="O194" i="11"/>
  <c r="S135" i="11"/>
  <c r="Q18" i="11"/>
  <c r="S153" i="11"/>
  <c r="Q86" i="11"/>
  <c r="R28" i="11"/>
  <c r="U116" i="11"/>
  <c r="V192" i="11"/>
  <c r="V143" i="11"/>
  <c r="U21" i="11"/>
  <c r="U73" i="11"/>
  <c r="S114" i="11"/>
  <c r="O199" i="11"/>
  <c r="R199" i="11"/>
  <c r="O166" i="11"/>
  <c r="O93" i="11"/>
  <c r="Q172" i="11"/>
  <c r="S116" i="11"/>
  <c r="S175" i="11"/>
  <c r="Q143" i="11"/>
  <c r="S172" i="11"/>
  <c r="O21" i="11"/>
  <c r="R18" i="11"/>
  <c r="O113" i="11"/>
  <c r="R86" i="11"/>
  <c r="U166" i="11"/>
  <c r="V86" i="11"/>
  <c r="Q155" i="11"/>
  <c r="T24" i="11"/>
  <c r="U24" i="11"/>
  <c r="V24" i="11"/>
  <c r="R155" i="11"/>
  <c r="T92" i="11"/>
  <c r="U92" i="11"/>
  <c r="V92" i="11"/>
  <c r="T148" i="11"/>
  <c r="U148" i="11"/>
  <c r="V148" i="11"/>
  <c r="T9" i="11"/>
  <c r="U9" i="11"/>
  <c r="V9" i="11"/>
  <c r="T207" i="11"/>
  <c r="U207" i="11"/>
  <c r="V207" i="11"/>
  <c r="O207" i="11"/>
  <c r="O108" i="11"/>
  <c r="R92" i="11"/>
  <c r="S59" i="11"/>
  <c r="T64" i="11"/>
  <c r="U64" i="11"/>
  <c r="V64" i="11"/>
  <c r="T141" i="11"/>
  <c r="U141" i="11"/>
  <c r="V141" i="11"/>
  <c r="AD8" i="11"/>
  <c r="AF8" i="11" s="1"/>
  <c r="AC9" i="11"/>
  <c r="Q207" i="11"/>
  <c r="S92" i="11"/>
  <c r="T41" i="11"/>
  <c r="U41" i="11"/>
  <c r="V41" i="11"/>
  <c r="T127" i="11"/>
  <c r="U127" i="11"/>
  <c r="V127" i="11"/>
  <c r="V201" i="11"/>
  <c r="U201" i="11"/>
  <c r="T201" i="11"/>
  <c r="T138" i="11"/>
  <c r="U138" i="11"/>
  <c r="V138" i="11"/>
  <c r="S178" i="11"/>
  <c r="R207" i="11"/>
  <c r="R24" i="11"/>
  <c r="R108" i="11"/>
  <c r="S201" i="11"/>
  <c r="U28" i="11"/>
  <c r="V28" i="11"/>
  <c r="T28" i="11"/>
  <c r="R112" i="11"/>
  <c r="T112" i="11"/>
  <c r="U112" i="11"/>
  <c r="V112" i="11"/>
  <c r="T194" i="11"/>
  <c r="U194" i="11"/>
  <c r="V194" i="11"/>
  <c r="T72" i="11"/>
  <c r="U72" i="11"/>
  <c r="V72" i="11"/>
  <c r="S207" i="11"/>
  <c r="T13" i="11"/>
  <c r="U13" i="11"/>
  <c r="V13" i="11"/>
  <c r="V158" i="11"/>
  <c r="U158" i="11"/>
  <c r="T158" i="11"/>
  <c r="T90" i="11"/>
  <c r="U90" i="11"/>
  <c r="V90" i="11"/>
  <c r="T186" i="11"/>
  <c r="U186" i="11"/>
  <c r="V186" i="11"/>
  <c r="T96" i="11"/>
  <c r="U96" i="11"/>
  <c r="V96" i="11"/>
  <c r="T210" i="11"/>
  <c r="U210" i="11"/>
  <c r="V210" i="11"/>
  <c r="V83" i="11"/>
  <c r="T83" i="11"/>
  <c r="U83" i="11"/>
  <c r="T178" i="11"/>
  <c r="U178" i="11"/>
  <c r="V178" i="11"/>
  <c r="T108" i="11"/>
  <c r="U108" i="11"/>
  <c r="V108" i="11"/>
  <c r="T136" i="11"/>
  <c r="U136" i="11"/>
  <c r="V136" i="11"/>
  <c r="O171" i="11"/>
  <c r="Q24" i="11"/>
  <c r="Q210" i="11"/>
  <c r="R127" i="11"/>
  <c r="Q28" i="11"/>
  <c r="O33" i="11"/>
  <c r="U196" i="11"/>
  <c r="V196" i="11"/>
  <c r="T196" i="11"/>
  <c r="T75" i="11"/>
  <c r="U75" i="11"/>
  <c r="V75" i="11"/>
  <c r="T170" i="11"/>
  <c r="U170" i="11"/>
  <c r="V170" i="11"/>
  <c r="V44" i="11"/>
  <c r="U44" i="11"/>
  <c r="R210" i="11"/>
  <c r="V163" i="11"/>
  <c r="U163" i="11"/>
  <c r="T163" i="11"/>
  <c r="T144" i="11"/>
  <c r="U144" i="11"/>
  <c r="V144" i="11"/>
  <c r="O77" i="11"/>
  <c r="T77" i="11"/>
  <c r="U77" i="11"/>
  <c r="V77" i="11"/>
  <c r="Q127" i="11"/>
  <c r="O112" i="11"/>
  <c r="R33" i="11"/>
  <c r="U63" i="11"/>
  <c r="V63" i="11"/>
  <c r="T63" i="11"/>
  <c r="T157" i="11"/>
  <c r="U157" i="11"/>
  <c r="V157" i="11"/>
  <c r="V47" i="11"/>
  <c r="U47" i="11"/>
  <c r="T47" i="11"/>
  <c r="Q136" i="11"/>
  <c r="O159" i="11"/>
  <c r="S210" i="11"/>
  <c r="O144" i="11"/>
  <c r="O9" i="11"/>
  <c r="S96" i="11"/>
  <c r="S136" i="11"/>
  <c r="S155" i="11"/>
  <c r="S72" i="11"/>
  <c r="Q112" i="11"/>
  <c r="T142" i="11"/>
  <c r="U142" i="11"/>
  <c r="V142" i="11"/>
  <c r="T159" i="11"/>
  <c r="U159" i="11"/>
  <c r="V159" i="11"/>
  <c r="T171" i="11"/>
  <c r="U171" i="11"/>
  <c r="V171" i="11"/>
  <c r="T172" i="11"/>
  <c r="U172" i="11"/>
  <c r="V172" i="11"/>
  <c r="R159" i="11"/>
  <c r="Q144" i="11"/>
  <c r="Q9" i="11"/>
  <c r="O96" i="11"/>
  <c r="R136" i="11"/>
  <c r="O148" i="11"/>
  <c r="O72" i="11"/>
  <c r="U212" i="11"/>
  <c r="V212" i="11"/>
  <c r="T212" i="11"/>
  <c r="T120" i="11"/>
  <c r="U120" i="11"/>
  <c r="V120" i="11"/>
  <c r="T89" i="11"/>
  <c r="U89" i="11"/>
  <c r="V89" i="11"/>
  <c r="V33" i="11"/>
  <c r="T33" i="11"/>
  <c r="U33" i="11"/>
  <c r="T59" i="11"/>
  <c r="U59" i="11"/>
  <c r="V59" i="11"/>
  <c r="Q33" i="11"/>
  <c r="S159" i="11"/>
  <c r="R178" i="11"/>
  <c r="R144" i="11"/>
  <c r="R96" i="11"/>
  <c r="R9" i="11"/>
  <c r="Q96" i="11"/>
  <c r="O136" i="11"/>
  <c r="Q148" i="11"/>
  <c r="O127" i="11"/>
  <c r="Q72" i="11"/>
  <c r="T204" i="11"/>
  <c r="U204" i="11"/>
  <c r="V204" i="11"/>
  <c r="T76" i="11"/>
  <c r="U76" i="11"/>
  <c r="V76" i="11"/>
  <c r="U42" i="11"/>
  <c r="V42" i="11"/>
  <c r="T132" i="11"/>
  <c r="U132" i="11"/>
  <c r="V132" i="11"/>
  <c r="T155" i="11"/>
  <c r="V155" i="11"/>
  <c r="U155" i="11"/>
  <c r="Q59" i="11"/>
  <c r="O24" i="11"/>
  <c r="Q54" i="11"/>
  <c r="T54" i="11"/>
  <c r="U54" i="11"/>
  <c r="V54" i="11"/>
  <c r="R171" i="11"/>
  <c r="S171" i="11"/>
  <c r="S144" i="11"/>
  <c r="S9" i="11"/>
  <c r="O196" i="11"/>
  <c r="R148" i="11"/>
  <c r="R72" i="11"/>
  <c r="V190" i="11"/>
  <c r="U190" i="11"/>
  <c r="T190" i="11"/>
  <c r="T62" i="11"/>
  <c r="U62" i="11"/>
  <c r="V62" i="11"/>
  <c r="U110" i="11"/>
  <c r="V110" i="11"/>
  <c r="T110" i="11"/>
  <c r="T191" i="11"/>
  <c r="U191" i="11"/>
  <c r="V191" i="11"/>
  <c r="O7" i="11"/>
  <c r="W9" i="10"/>
  <c r="Y9" i="10" s="1"/>
  <c r="V10" i="10"/>
  <c r="U10" i="10" s="1"/>
  <c r="X10" i="10" s="1"/>
  <c r="AZ212" i="9"/>
  <c r="AY212" i="9"/>
  <c r="AZ211" i="9"/>
  <c r="AY211" i="9"/>
  <c r="AZ210" i="9"/>
  <c r="AY210" i="9"/>
  <c r="AZ209" i="9"/>
  <c r="AY209" i="9"/>
  <c r="AZ208" i="9"/>
  <c r="AY208" i="9"/>
  <c r="AZ207" i="9"/>
  <c r="AY207" i="9"/>
  <c r="AZ206" i="9"/>
  <c r="AY206" i="9"/>
  <c r="AZ205" i="9"/>
  <c r="AY205" i="9"/>
  <c r="AZ204" i="9"/>
  <c r="AY204" i="9"/>
  <c r="AZ203" i="9"/>
  <c r="AY203" i="9"/>
  <c r="AZ202" i="9"/>
  <c r="AY202" i="9"/>
  <c r="AZ201" i="9"/>
  <c r="AY201" i="9"/>
  <c r="AZ200" i="9"/>
  <c r="AY200" i="9"/>
  <c r="AZ199" i="9"/>
  <c r="AY199" i="9"/>
  <c r="AZ198" i="9"/>
  <c r="AY198" i="9"/>
  <c r="AZ197" i="9"/>
  <c r="AY197" i="9"/>
  <c r="AZ196" i="9"/>
  <c r="AY196" i="9"/>
  <c r="AZ195" i="9"/>
  <c r="AY195" i="9"/>
  <c r="AZ194" i="9"/>
  <c r="AY194" i="9"/>
  <c r="AZ193" i="9"/>
  <c r="AY193" i="9"/>
  <c r="AZ192" i="9"/>
  <c r="AY192" i="9"/>
  <c r="AZ191" i="9"/>
  <c r="AY191" i="9"/>
  <c r="AZ190" i="9"/>
  <c r="AY190" i="9"/>
  <c r="AZ189" i="9"/>
  <c r="AY189" i="9"/>
  <c r="AZ188" i="9"/>
  <c r="AY188" i="9"/>
  <c r="AZ187" i="9"/>
  <c r="AY187" i="9"/>
  <c r="AZ186" i="9"/>
  <c r="AY186" i="9"/>
  <c r="AZ185" i="9"/>
  <c r="AY185" i="9"/>
  <c r="AZ184" i="9"/>
  <c r="AY184" i="9"/>
  <c r="AZ182" i="9"/>
  <c r="AY182" i="9"/>
  <c r="AZ181" i="9"/>
  <c r="AY181" i="9"/>
  <c r="AZ180" i="9"/>
  <c r="AY180" i="9"/>
  <c r="AZ179" i="9"/>
  <c r="AY179" i="9"/>
  <c r="AZ178" i="9"/>
  <c r="AY178" i="9"/>
  <c r="AZ177" i="9"/>
  <c r="AY177" i="9"/>
  <c r="AZ176" i="9"/>
  <c r="AY176" i="9"/>
  <c r="AZ175" i="9"/>
  <c r="AY175" i="9"/>
  <c r="AZ174" i="9"/>
  <c r="AY174" i="9"/>
  <c r="AZ173" i="9"/>
  <c r="AY173" i="9"/>
  <c r="AZ172" i="9"/>
  <c r="AY172" i="9"/>
  <c r="AZ171" i="9"/>
  <c r="AY171" i="9"/>
  <c r="AZ170" i="9"/>
  <c r="AY170" i="9"/>
  <c r="AZ169" i="9"/>
  <c r="AY169" i="9"/>
  <c r="AZ168" i="9"/>
  <c r="AY168" i="9"/>
  <c r="AZ167" i="9"/>
  <c r="AY167" i="9"/>
  <c r="AZ166" i="9"/>
  <c r="AY166" i="9"/>
  <c r="AZ165" i="9"/>
  <c r="AY165" i="9"/>
  <c r="AZ164" i="9"/>
  <c r="AY164" i="9"/>
  <c r="AZ163" i="9"/>
  <c r="AY163" i="9"/>
  <c r="AZ162" i="9"/>
  <c r="AY162" i="9"/>
  <c r="AZ161" i="9"/>
  <c r="AY161" i="9"/>
  <c r="AZ160" i="9"/>
  <c r="AY160" i="9"/>
  <c r="AZ159" i="9"/>
  <c r="AY159" i="9"/>
  <c r="AZ158" i="9"/>
  <c r="AY158" i="9"/>
  <c r="AZ157" i="9"/>
  <c r="AY157" i="9"/>
  <c r="AZ156" i="9"/>
  <c r="AY156" i="9"/>
  <c r="AZ155" i="9"/>
  <c r="AY155" i="9"/>
  <c r="AZ154" i="9"/>
  <c r="AY154" i="9"/>
  <c r="AZ152" i="9"/>
  <c r="AY152" i="9"/>
  <c r="AZ151" i="9"/>
  <c r="AY151" i="9"/>
  <c r="AZ150" i="9"/>
  <c r="AY150" i="9"/>
  <c r="AZ149" i="9"/>
  <c r="AY149" i="9"/>
  <c r="AZ148" i="9"/>
  <c r="AY148" i="9"/>
  <c r="AZ147" i="9"/>
  <c r="AY147" i="9"/>
  <c r="AZ146" i="9"/>
  <c r="AY146" i="9"/>
  <c r="AZ145" i="9"/>
  <c r="AY145" i="9"/>
  <c r="AZ144" i="9"/>
  <c r="AY144" i="9"/>
  <c r="AZ143" i="9"/>
  <c r="AY143" i="9"/>
  <c r="AZ142" i="9"/>
  <c r="AY142" i="9"/>
  <c r="AZ141" i="9"/>
  <c r="AY141" i="9"/>
  <c r="AZ140" i="9"/>
  <c r="AY140" i="9"/>
  <c r="AZ139" i="9"/>
  <c r="AY139" i="9"/>
  <c r="AZ138" i="9"/>
  <c r="AY138" i="9"/>
  <c r="AZ137" i="9"/>
  <c r="AY137" i="9"/>
  <c r="AZ136" i="9"/>
  <c r="AY136" i="9"/>
  <c r="AZ135" i="9"/>
  <c r="AY135" i="9"/>
  <c r="AZ134" i="9"/>
  <c r="AY134" i="9"/>
  <c r="AZ133" i="9"/>
  <c r="AY133" i="9"/>
  <c r="AZ132" i="9"/>
  <c r="AY132" i="9"/>
  <c r="AZ131" i="9"/>
  <c r="AY131" i="9"/>
  <c r="AZ130" i="9"/>
  <c r="AY130" i="9"/>
  <c r="AZ129" i="9"/>
  <c r="AY129" i="9"/>
  <c r="AZ128" i="9"/>
  <c r="AY128" i="9"/>
  <c r="AZ127" i="9"/>
  <c r="AY127" i="9"/>
  <c r="AZ126" i="9"/>
  <c r="AY126" i="9"/>
  <c r="AZ125" i="9"/>
  <c r="AY125" i="9"/>
  <c r="AZ124" i="9"/>
  <c r="AY124" i="9"/>
  <c r="AZ123" i="9"/>
  <c r="AY123" i="9"/>
  <c r="AZ122" i="9"/>
  <c r="AY122" i="9"/>
  <c r="AZ121" i="9"/>
  <c r="AY121" i="9"/>
  <c r="AZ120" i="9"/>
  <c r="AY120" i="9"/>
  <c r="AZ119" i="9"/>
  <c r="AY119" i="9"/>
  <c r="AZ118" i="9"/>
  <c r="AY118" i="9"/>
  <c r="AZ117" i="9"/>
  <c r="AY117" i="9"/>
  <c r="AZ115" i="9"/>
  <c r="AY115" i="9"/>
  <c r="AZ114" i="9"/>
  <c r="AY114" i="9"/>
  <c r="AZ113" i="9"/>
  <c r="AY113" i="9"/>
  <c r="AZ112" i="9"/>
  <c r="AY112" i="9"/>
  <c r="AZ111" i="9"/>
  <c r="AY111" i="9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Z88" i="9"/>
  <c r="AY88" i="9"/>
  <c r="AZ87" i="9"/>
  <c r="AY87" i="9"/>
  <c r="AZ86" i="9"/>
  <c r="AY86" i="9"/>
  <c r="AZ85" i="9"/>
  <c r="AY85" i="9"/>
  <c r="AZ84" i="9"/>
  <c r="AY84" i="9"/>
  <c r="AZ83" i="9"/>
  <c r="AY83" i="9"/>
  <c r="AZ82" i="9"/>
  <c r="AY82" i="9"/>
  <c r="AZ81" i="9"/>
  <c r="AY81" i="9"/>
  <c r="AZ80" i="9"/>
  <c r="AY80" i="9"/>
  <c r="AZ78" i="9"/>
  <c r="AY78" i="9"/>
  <c r="AZ77" i="9"/>
  <c r="AY77" i="9"/>
  <c r="AZ76" i="9"/>
  <c r="AY76" i="9"/>
  <c r="AZ75" i="9"/>
  <c r="AY75" i="9"/>
  <c r="AZ74" i="9"/>
  <c r="AY74" i="9"/>
  <c r="AZ73" i="9"/>
  <c r="AY73" i="9"/>
  <c r="AZ72" i="9"/>
  <c r="AY72" i="9"/>
  <c r="AZ71" i="9"/>
  <c r="AY71" i="9"/>
  <c r="AZ70" i="9"/>
  <c r="AY70" i="9"/>
  <c r="AZ69" i="9"/>
  <c r="AY69" i="9"/>
  <c r="AZ68" i="9"/>
  <c r="AY68" i="9"/>
  <c r="AZ67" i="9"/>
  <c r="AY67" i="9"/>
  <c r="AZ66" i="9"/>
  <c r="AY66" i="9"/>
  <c r="AZ65" i="9"/>
  <c r="AY65" i="9"/>
  <c r="AZ64" i="9"/>
  <c r="AY64" i="9"/>
  <c r="AZ63" i="9"/>
  <c r="AY63" i="9"/>
  <c r="AZ62" i="9"/>
  <c r="AY62" i="9"/>
  <c r="AZ61" i="9"/>
  <c r="AY61" i="9"/>
  <c r="AZ60" i="9"/>
  <c r="AY60" i="9"/>
  <c r="AZ59" i="9"/>
  <c r="AY59" i="9"/>
  <c r="AZ58" i="9"/>
  <c r="AY58" i="9"/>
  <c r="AZ57" i="9"/>
  <c r="AY57" i="9"/>
  <c r="AZ56" i="9"/>
  <c r="AY56" i="9"/>
  <c r="AZ55" i="9"/>
  <c r="AY55" i="9"/>
  <c r="AZ54" i="9"/>
  <c r="AY54" i="9"/>
  <c r="AZ53" i="9"/>
  <c r="AY53" i="9"/>
  <c r="AZ52" i="9"/>
  <c r="AY52" i="9"/>
  <c r="AZ51" i="9"/>
  <c r="AY51" i="9"/>
  <c r="AZ50" i="9"/>
  <c r="AY50" i="9"/>
  <c r="AZ49" i="9"/>
  <c r="AY49" i="9"/>
  <c r="AZ48" i="9"/>
  <c r="AY48" i="9"/>
  <c r="AZ47" i="9"/>
  <c r="AY47" i="9"/>
  <c r="AZ46" i="9"/>
  <c r="AY46" i="9"/>
  <c r="AZ45" i="9"/>
  <c r="AY45" i="9"/>
  <c r="AZ44" i="9"/>
  <c r="AY44" i="9"/>
  <c r="AZ43" i="9"/>
  <c r="AY43" i="9"/>
  <c r="AZ41" i="9"/>
  <c r="AY41" i="9"/>
  <c r="AZ40" i="9"/>
  <c r="AY40" i="9"/>
  <c r="AZ39" i="9"/>
  <c r="AY39" i="9"/>
  <c r="AZ38" i="9"/>
  <c r="AY38" i="9"/>
  <c r="AZ37" i="9"/>
  <c r="AY37" i="9"/>
  <c r="AZ36" i="9"/>
  <c r="AY36" i="9"/>
  <c r="AZ35" i="9"/>
  <c r="AY35" i="9"/>
  <c r="AZ34" i="9"/>
  <c r="AY34" i="9"/>
  <c r="AZ33" i="9"/>
  <c r="AY33" i="9"/>
  <c r="AZ32" i="9"/>
  <c r="AY32" i="9"/>
  <c r="AZ31" i="9"/>
  <c r="AY31" i="9"/>
  <c r="AZ30" i="9"/>
  <c r="AY30" i="9"/>
  <c r="AZ29" i="9"/>
  <c r="AY29" i="9"/>
  <c r="AZ28" i="9"/>
  <c r="AY28" i="9"/>
  <c r="AZ27" i="9"/>
  <c r="AY27" i="9"/>
  <c r="AZ26" i="9"/>
  <c r="AY26" i="9"/>
  <c r="AZ25" i="9"/>
  <c r="AY25" i="9"/>
  <c r="AZ24" i="9"/>
  <c r="AY24" i="9"/>
  <c r="AZ23" i="9"/>
  <c r="AY23" i="9"/>
  <c r="AZ22" i="9"/>
  <c r="AY22" i="9"/>
  <c r="AZ21" i="9"/>
  <c r="AY21" i="9"/>
  <c r="AZ20" i="9"/>
  <c r="AY20" i="9"/>
  <c r="AZ19" i="9"/>
  <c r="AY19" i="9"/>
  <c r="AZ18" i="9"/>
  <c r="AY18" i="9"/>
  <c r="AZ17" i="9"/>
  <c r="AY17" i="9"/>
  <c r="AZ16" i="9"/>
  <c r="AY16" i="9"/>
  <c r="AZ15" i="9"/>
  <c r="AY15" i="9"/>
  <c r="AZ14" i="9"/>
  <c r="AY14" i="9"/>
  <c r="AZ13" i="9"/>
  <c r="AY13" i="9"/>
  <c r="AZ12" i="9"/>
  <c r="AY12" i="9"/>
  <c r="AZ11" i="9"/>
  <c r="AY11" i="9"/>
  <c r="AZ10" i="9"/>
  <c r="AY10" i="9"/>
  <c r="AZ9" i="9"/>
  <c r="AY9" i="9"/>
  <c r="AZ8" i="9"/>
  <c r="AY8" i="9"/>
  <c r="AZ7" i="9"/>
  <c r="AY7" i="9"/>
  <c r="AK212" i="9"/>
  <c r="AJ212" i="9"/>
  <c r="AK211" i="9"/>
  <c r="AJ211" i="9"/>
  <c r="AK210" i="9"/>
  <c r="AJ210" i="9"/>
  <c r="AK209" i="9"/>
  <c r="AJ209" i="9"/>
  <c r="AK208" i="9"/>
  <c r="AJ208" i="9"/>
  <c r="AK207" i="9"/>
  <c r="AJ207" i="9"/>
  <c r="AK206" i="9"/>
  <c r="AJ206" i="9"/>
  <c r="AK205" i="9"/>
  <c r="AJ205" i="9"/>
  <c r="AK204" i="9"/>
  <c r="AJ204" i="9"/>
  <c r="AK203" i="9"/>
  <c r="AJ203" i="9"/>
  <c r="AK202" i="9"/>
  <c r="AJ202" i="9"/>
  <c r="AK201" i="9"/>
  <c r="AJ201" i="9"/>
  <c r="AL201" i="9" s="1"/>
  <c r="AK200" i="9"/>
  <c r="AJ200" i="9"/>
  <c r="AK199" i="9"/>
  <c r="AJ199" i="9"/>
  <c r="AK198" i="9"/>
  <c r="AJ198" i="9"/>
  <c r="AK197" i="9"/>
  <c r="AJ197" i="9"/>
  <c r="AK196" i="9"/>
  <c r="AJ196" i="9"/>
  <c r="AK195" i="9"/>
  <c r="AJ195" i="9"/>
  <c r="AK194" i="9"/>
  <c r="AJ194" i="9"/>
  <c r="AK193" i="9"/>
  <c r="AJ193" i="9"/>
  <c r="AL193" i="9" s="1"/>
  <c r="AK192" i="9"/>
  <c r="AJ192" i="9"/>
  <c r="AK191" i="9"/>
  <c r="AJ191" i="9"/>
  <c r="AK190" i="9"/>
  <c r="AJ190" i="9"/>
  <c r="AK189" i="9"/>
  <c r="AJ189" i="9"/>
  <c r="AK188" i="9"/>
  <c r="AJ188" i="9"/>
  <c r="AK187" i="9"/>
  <c r="AJ187" i="9"/>
  <c r="AK186" i="9"/>
  <c r="AJ186" i="9"/>
  <c r="AK185" i="9"/>
  <c r="AJ185" i="9"/>
  <c r="AL185" i="9" s="1"/>
  <c r="AK184" i="9"/>
  <c r="AJ184" i="9"/>
  <c r="AJ155" i="9"/>
  <c r="AK155" i="9"/>
  <c r="AJ156" i="9"/>
  <c r="AK156" i="9"/>
  <c r="AJ157" i="9"/>
  <c r="AK157" i="9"/>
  <c r="AJ158" i="9"/>
  <c r="AK158" i="9"/>
  <c r="AJ159" i="9"/>
  <c r="AK159" i="9"/>
  <c r="AJ160" i="9"/>
  <c r="AK160" i="9"/>
  <c r="AJ161" i="9"/>
  <c r="AK161" i="9"/>
  <c r="AJ162" i="9"/>
  <c r="AK162" i="9"/>
  <c r="AJ163" i="9"/>
  <c r="AK163" i="9"/>
  <c r="AJ164" i="9"/>
  <c r="AK164" i="9"/>
  <c r="AJ165" i="9"/>
  <c r="AK165" i="9"/>
  <c r="AJ166" i="9"/>
  <c r="AK166" i="9"/>
  <c r="AJ167" i="9"/>
  <c r="AK167" i="9"/>
  <c r="AJ168" i="9"/>
  <c r="AK168" i="9"/>
  <c r="AJ169" i="9"/>
  <c r="AK169" i="9"/>
  <c r="AJ170" i="9"/>
  <c r="AK170" i="9"/>
  <c r="AJ171" i="9"/>
  <c r="AK171" i="9"/>
  <c r="AJ172" i="9"/>
  <c r="AK172" i="9"/>
  <c r="AJ173" i="9"/>
  <c r="AK173" i="9"/>
  <c r="AJ174" i="9"/>
  <c r="AK174" i="9"/>
  <c r="AJ175" i="9"/>
  <c r="AK175" i="9"/>
  <c r="AJ176" i="9"/>
  <c r="AK176" i="9"/>
  <c r="AJ177" i="9"/>
  <c r="AK177" i="9"/>
  <c r="AJ178" i="9"/>
  <c r="AK178" i="9"/>
  <c r="AJ179" i="9"/>
  <c r="AK179" i="9"/>
  <c r="AJ180" i="9"/>
  <c r="AK180" i="9"/>
  <c r="AJ181" i="9"/>
  <c r="AK181" i="9"/>
  <c r="AJ182" i="9"/>
  <c r="AK182" i="9"/>
  <c r="AJ154" i="9"/>
  <c r="AK154" i="9"/>
  <c r="AJ152" i="9"/>
  <c r="AJ151" i="9"/>
  <c r="AJ150" i="9"/>
  <c r="AJ149" i="9"/>
  <c r="AJ148" i="9"/>
  <c r="AJ147" i="9"/>
  <c r="AJ146" i="9"/>
  <c r="AJ145" i="9"/>
  <c r="AJ144" i="9"/>
  <c r="AJ143" i="9"/>
  <c r="AJ142" i="9"/>
  <c r="AJ141" i="9"/>
  <c r="AJ140" i="9"/>
  <c r="AJ139" i="9"/>
  <c r="AJ138" i="9"/>
  <c r="AJ137" i="9"/>
  <c r="AJ136" i="9"/>
  <c r="AJ135" i="9"/>
  <c r="AJ134" i="9"/>
  <c r="AJ133" i="9"/>
  <c r="AJ132" i="9"/>
  <c r="AJ131" i="9"/>
  <c r="AJ130" i="9"/>
  <c r="AJ129" i="9"/>
  <c r="AJ128" i="9"/>
  <c r="AJ127" i="9"/>
  <c r="AJ126" i="9"/>
  <c r="AJ125" i="9"/>
  <c r="AJ124" i="9"/>
  <c r="AJ123" i="9"/>
  <c r="AJ122" i="9"/>
  <c r="AJ121" i="9"/>
  <c r="AJ120" i="9"/>
  <c r="AJ119" i="9"/>
  <c r="AJ118" i="9"/>
  <c r="AJ117" i="9"/>
  <c r="AJ115" i="9"/>
  <c r="AJ114" i="9"/>
  <c r="AJ113" i="9"/>
  <c r="AJ112" i="9"/>
  <c r="AJ111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6" i="9"/>
  <c r="AK6" i="9"/>
  <c r="AK43" i="9"/>
  <c r="Z7" i="9"/>
  <c r="Z6" i="9"/>
  <c r="AK152" i="9"/>
  <c r="AK151" i="9"/>
  <c r="AK150" i="9"/>
  <c r="AK149" i="9"/>
  <c r="AK148" i="9"/>
  <c r="AK147" i="9"/>
  <c r="AK146" i="9"/>
  <c r="AK145" i="9"/>
  <c r="AK144" i="9"/>
  <c r="AK143" i="9"/>
  <c r="AK142" i="9"/>
  <c r="AK141" i="9"/>
  <c r="AK140" i="9"/>
  <c r="AK139" i="9"/>
  <c r="AK138" i="9"/>
  <c r="AK137" i="9"/>
  <c r="AK136" i="9"/>
  <c r="AK135" i="9"/>
  <c r="AK134" i="9"/>
  <c r="AK133" i="9"/>
  <c r="AK132" i="9"/>
  <c r="AK131" i="9"/>
  <c r="AK130" i="9"/>
  <c r="AK129" i="9"/>
  <c r="AK128" i="9"/>
  <c r="AK127" i="9"/>
  <c r="AK126" i="9"/>
  <c r="AK125" i="9"/>
  <c r="AK124" i="9"/>
  <c r="AK123" i="9"/>
  <c r="AK122" i="9"/>
  <c r="AK121" i="9"/>
  <c r="AK120" i="9"/>
  <c r="AK119" i="9"/>
  <c r="AK118" i="9"/>
  <c r="AK117" i="9"/>
  <c r="AK115" i="9"/>
  <c r="AK114" i="9"/>
  <c r="AK113" i="9"/>
  <c r="AK112" i="9"/>
  <c r="AK111" i="9"/>
  <c r="AK110" i="9"/>
  <c r="AK109" i="9"/>
  <c r="AK108" i="9"/>
  <c r="AK107" i="9"/>
  <c r="AK106" i="9"/>
  <c r="AK105" i="9"/>
  <c r="AK104" i="9"/>
  <c r="AK103" i="9"/>
  <c r="AK102" i="9"/>
  <c r="AK101" i="9"/>
  <c r="AK100" i="9"/>
  <c r="AK99" i="9"/>
  <c r="AK98" i="9"/>
  <c r="AK97" i="9"/>
  <c r="AK96" i="9"/>
  <c r="AK95" i="9"/>
  <c r="AK94" i="9"/>
  <c r="AK93" i="9"/>
  <c r="AK92" i="9"/>
  <c r="AK91" i="9"/>
  <c r="AK90" i="9"/>
  <c r="AK89" i="9"/>
  <c r="AK88" i="9"/>
  <c r="AK87" i="9"/>
  <c r="AK86" i="9"/>
  <c r="AK85" i="9"/>
  <c r="AK84" i="9"/>
  <c r="AK83" i="9"/>
  <c r="AK82" i="9"/>
  <c r="AK81" i="9"/>
  <c r="AK80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13" i="9"/>
  <c r="AK7" i="9"/>
  <c r="AK8" i="9"/>
  <c r="AK9" i="9"/>
  <c r="AK10" i="9"/>
  <c r="AK11" i="9"/>
  <c r="AK12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L27" i="9" s="1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L192" i="9" l="1"/>
  <c r="AL200" i="9"/>
  <c r="AD9" i="11"/>
  <c r="AB9" i="11"/>
  <c r="AE9" i="11" s="1"/>
  <c r="AC10" i="11"/>
  <c r="W10" i="10"/>
  <c r="Y10" i="10" s="1"/>
  <c r="V11" i="10"/>
  <c r="U11" i="10" s="1"/>
  <c r="X11" i="10" s="1"/>
  <c r="AL199" i="9"/>
  <c r="AL207" i="9"/>
  <c r="AL208" i="9"/>
  <c r="BA9" i="9"/>
  <c r="BA17" i="9"/>
  <c r="BA25" i="9"/>
  <c r="BA33" i="9"/>
  <c r="BA50" i="9"/>
  <c r="BA58" i="9"/>
  <c r="BA66" i="9"/>
  <c r="BA132" i="9"/>
  <c r="BA140" i="9"/>
  <c r="BA148" i="9"/>
  <c r="BA157" i="9"/>
  <c r="BA165" i="9"/>
  <c r="BA173" i="9"/>
  <c r="BA190" i="9"/>
  <c r="BA198" i="9"/>
  <c r="BA206" i="9"/>
  <c r="BA119" i="9"/>
  <c r="BA135" i="9"/>
  <c r="BA143" i="9"/>
  <c r="BA151" i="9"/>
  <c r="BA194" i="9"/>
  <c r="BA210" i="9"/>
  <c r="BA51" i="9"/>
  <c r="BA59" i="9"/>
  <c r="BA67" i="9"/>
  <c r="BA100" i="9"/>
  <c r="BA108" i="9"/>
  <c r="BA125" i="9"/>
  <c r="BA133" i="9"/>
  <c r="BA141" i="9"/>
  <c r="BA149" i="9"/>
  <c r="BA158" i="9"/>
  <c r="BA166" i="9"/>
  <c r="BA174" i="9"/>
  <c r="BA191" i="9"/>
  <c r="BA68" i="9"/>
  <c r="BA134" i="9"/>
  <c r="BA142" i="9"/>
  <c r="BA150" i="9"/>
  <c r="BA159" i="9"/>
  <c r="BA175" i="9"/>
  <c r="BA184" i="9"/>
  <c r="BA192" i="9"/>
  <c r="BA200" i="9"/>
  <c r="BA12" i="9"/>
  <c r="BA20" i="9"/>
  <c r="BA28" i="9"/>
  <c r="BA36" i="9"/>
  <c r="BA45" i="9"/>
  <c r="BA168" i="9"/>
  <c r="AL164" i="9"/>
  <c r="AL9" i="9"/>
  <c r="AL187" i="9"/>
  <c r="AL195" i="9"/>
  <c r="AL203" i="9"/>
  <c r="AL166" i="9"/>
  <c r="AL190" i="9"/>
  <c r="AL206" i="9"/>
  <c r="BA185" i="9"/>
  <c r="BA193" i="9"/>
  <c r="BA201" i="9"/>
  <c r="BA209" i="9"/>
  <c r="BA107" i="9"/>
  <c r="BA74" i="9"/>
  <c r="BA80" i="9"/>
  <c r="BA88" i="9"/>
  <c r="BA96" i="9"/>
  <c r="BA104" i="9"/>
  <c r="BA129" i="9"/>
  <c r="BA145" i="9"/>
  <c r="BA154" i="9"/>
  <c r="BA162" i="9"/>
  <c r="BA170" i="9"/>
  <c r="BA15" i="9"/>
  <c r="BA23" i="9"/>
  <c r="BA48" i="9"/>
  <c r="BA56" i="9"/>
  <c r="BA64" i="9"/>
  <c r="BA72" i="9"/>
  <c r="BA8" i="9"/>
  <c r="BA49" i="9"/>
  <c r="BA208" i="9"/>
  <c r="BA207" i="9"/>
  <c r="BA111" i="9"/>
  <c r="BA128" i="9"/>
  <c r="BA161" i="9"/>
  <c r="BA14" i="9"/>
  <c r="BA22" i="9"/>
  <c r="BA30" i="9"/>
  <c r="BA38" i="9"/>
  <c r="BA47" i="9"/>
  <c r="BA63" i="9"/>
  <c r="BA195" i="9"/>
  <c r="BA203" i="9"/>
  <c r="BA130" i="9"/>
  <c r="BA138" i="9"/>
  <c r="BA146" i="9"/>
  <c r="BA155" i="9"/>
  <c r="BA163" i="9"/>
  <c r="BA171" i="9"/>
  <c r="BA147" i="9"/>
  <c r="BA156" i="9"/>
  <c r="BA164" i="9"/>
  <c r="AL168" i="9"/>
  <c r="AL179" i="9"/>
  <c r="AL211" i="9"/>
  <c r="AL196" i="9"/>
  <c r="AL204" i="9"/>
  <c r="AL212" i="9"/>
  <c r="BA92" i="9"/>
  <c r="BA93" i="9"/>
  <c r="BA102" i="9"/>
  <c r="BA95" i="9"/>
  <c r="BA97" i="9"/>
  <c r="BA105" i="9"/>
  <c r="BA196" i="9"/>
  <c r="BA204" i="9"/>
  <c r="BA98" i="9"/>
  <c r="AL165" i="9"/>
  <c r="AL180" i="9"/>
  <c r="AL163" i="9"/>
  <c r="AL161" i="9"/>
  <c r="AL167" i="9"/>
  <c r="AL202" i="9"/>
  <c r="AL159" i="9"/>
  <c r="AL158" i="9"/>
  <c r="AL172" i="9"/>
  <c r="AL156" i="9"/>
  <c r="BA6" i="9"/>
  <c r="BA13" i="9"/>
  <c r="BA29" i="9"/>
  <c r="BA46" i="9"/>
  <c r="BA77" i="9"/>
  <c r="BA86" i="9"/>
  <c r="BA109" i="9"/>
  <c r="BA118" i="9"/>
  <c r="BA126" i="9"/>
  <c r="BA54" i="9"/>
  <c r="BA7" i="9"/>
  <c r="BA87" i="9"/>
  <c r="BA120" i="9"/>
  <c r="BA16" i="9"/>
  <c r="BA32" i="9"/>
  <c r="BA40" i="9"/>
  <c r="BA81" i="9"/>
  <c r="BA89" i="9"/>
  <c r="BA112" i="9"/>
  <c r="BA121" i="9"/>
  <c r="BA152" i="9"/>
  <c r="BA169" i="9"/>
  <c r="BA177" i="9"/>
  <c r="BA41" i="9"/>
  <c r="BA113" i="9"/>
  <c r="BA122" i="9"/>
  <c r="BA178" i="9"/>
  <c r="BA187" i="9"/>
  <c r="BA10" i="9"/>
  <c r="BA26" i="9"/>
  <c r="BA34" i="9"/>
  <c r="BA43" i="9"/>
  <c r="BA91" i="9"/>
  <c r="BA179" i="9"/>
  <c r="BA188" i="9"/>
  <c r="BA11" i="9"/>
  <c r="BA19" i="9"/>
  <c r="BA27" i="9"/>
  <c r="BA35" i="9"/>
  <c r="BA44" i="9"/>
  <c r="BA75" i="9"/>
  <c r="BA115" i="9"/>
  <c r="BA124" i="9"/>
  <c r="BA18" i="9"/>
  <c r="BA71" i="9"/>
  <c r="BA78" i="9"/>
  <c r="BA101" i="9"/>
  <c r="BA131" i="9"/>
  <c r="BA139" i="9"/>
  <c r="BA176" i="9"/>
  <c r="BA199" i="9"/>
  <c r="BA57" i="9"/>
  <c r="BA94" i="9"/>
  <c r="BA117" i="9"/>
  <c r="BA70" i="9"/>
  <c r="BA65" i="9"/>
  <c r="BA73" i="9"/>
  <c r="BA110" i="9"/>
  <c r="BA186" i="9"/>
  <c r="BA103" i="9"/>
  <c r="BA172" i="9"/>
  <c r="BA21" i="9"/>
  <c r="BA52" i="9"/>
  <c r="BA82" i="9"/>
  <c r="BA90" i="9"/>
  <c r="BA127" i="9"/>
  <c r="BA202" i="9"/>
  <c r="BA37" i="9"/>
  <c r="BA53" i="9"/>
  <c r="BA60" i="9"/>
  <c r="BA83" i="9"/>
  <c r="BA180" i="9"/>
  <c r="BA189" i="9"/>
  <c r="BA106" i="9"/>
  <c r="BA211" i="9"/>
  <c r="BA61" i="9"/>
  <c r="BA84" i="9"/>
  <c r="BA136" i="9"/>
  <c r="BA181" i="9"/>
  <c r="BA24" i="9"/>
  <c r="BA31" i="9"/>
  <c r="BA39" i="9"/>
  <c r="BA69" i="9"/>
  <c r="BA76" i="9"/>
  <c r="BA99" i="9"/>
  <c r="BA137" i="9"/>
  <c r="BA144" i="9"/>
  <c r="BA167" i="9"/>
  <c r="BA197" i="9"/>
  <c r="BA205" i="9"/>
  <c r="BA212" i="9"/>
  <c r="BA55" i="9"/>
  <c r="BA62" i="9"/>
  <c r="BA85" i="9"/>
  <c r="BA114" i="9"/>
  <c r="BA123" i="9"/>
  <c r="BA160" i="9"/>
  <c r="BA182" i="9"/>
  <c r="AL177" i="9"/>
  <c r="AL169" i="9"/>
  <c r="AL162" i="9"/>
  <c r="AL157" i="9"/>
  <c r="AL154" i="9"/>
  <c r="AL175" i="9"/>
  <c r="AL155" i="9"/>
  <c r="AL191" i="9"/>
  <c r="AL182" i="9"/>
  <c r="AL184" i="9"/>
  <c r="AL174" i="9"/>
  <c r="AL160" i="9"/>
  <c r="AL194" i="9"/>
  <c r="AL210" i="9"/>
  <c r="AL30" i="9"/>
  <c r="AL14" i="9"/>
  <c r="AL12" i="9"/>
  <c r="AL11" i="9"/>
  <c r="AL170" i="9"/>
  <c r="AL186" i="9"/>
  <c r="AL188" i="9"/>
  <c r="AL209" i="9"/>
  <c r="AL189" i="9"/>
  <c r="AL197" i="9"/>
  <c r="AL198" i="9"/>
  <c r="AL205" i="9"/>
  <c r="AL178" i="9"/>
  <c r="AL171" i="9"/>
  <c r="AL173" i="9"/>
  <c r="AL176" i="9"/>
  <c r="AL181" i="9"/>
  <c r="AL35" i="9"/>
  <c r="AL31" i="9"/>
  <c r="AL29" i="9"/>
  <c r="AL18" i="9"/>
  <c r="AL10" i="9"/>
  <c r="AL40" i="9"/>
  <c r="AL124" i="9"/>
  <c r="AL140" i="9"/>
  <c r="AL32" i="9"/>
  <c r="AL16" i="9"/>
  <c r="AL8" i="9"/>
  <c r="AL6" i="9"/>
  <c r="AL7" i="9"/>
  <c r="AL39" i="9"/>
  <c r="AL23" i="9"/>
  <c r="AL148" i="9"/>
  <c r="AL28" i="9"/>
  <c r="AL41" i="9"/>
  <c r="AL25" i="9"/>
  <c r="AL38" i="9"/>
  <c r="AL22" i="9"/>
  <c r="AL37" i="9"/>
  <c r="AL21" i="9"/>
  <c r="AL36" i="9"/>
  <c r="AL20" i="9"/>
  <c r="AL34" i="9"/>
  <c r="AL33" i="9"/>
  <c r="AL15" i="9"/>
  <c r="AL43" i="9"/>
  <c r="AL59" i="9"/>
  <c r="AL75" i="9"/>
  <c r="AL19" i="9"/>
  <c r="AL45" i="9"/>
  <c r="AL61" i="9"/>
  <c r="AL77" i="9"/>
  <c r="AL127" i="9"/>
  <c r="AL143" i="9"/>
  <c r="AL46" i="9"/>
  <c r="AL62" i="9"/>
  <c r="AL78" i="9"/>
  <c r="AL47" i="9"/>
  <c r="AL63" i="9"/>
  <c r="AL129" i="9"/>
  <c r="AL145" i="9"/>
  <c r="AL48" i="9"/>
  <c r="AL64" i="9"/>
  <c r="AL130" i="9"/>
  <c r="AL24" i="9"/>
  <c r="AL132" i="9"/>
  <c r="AL139" i="9"/>
  <c r="AL92" i="9"/>
  <c r="AL108" i="9"/>
  <c r="AL93" i="9"/>
  <c r="AL109" i="9"/>
  <c r="AL94" i="9"/>
  <c r="AL110" i="9"/>
  <c r="AL49" i="9"/>
  <c r="AL26" i="9"/>
  <c r="AL50" i="9"/>
  <c r="AL66" i="9"/>
  <c r="AL131" i="9"/>
  <c r="AL52" i="9"/>
  <c r="AL86" i="9"/>
  <c r="AL102" i="9"/>
  <c r="AL17" i="9"/>
  <c r="AL95" i="9"/>
  <c r="AL111" i="9"/>
  <c r="AL141" i="9"/>
  <c r="AL44" i="9"/>
  <c r="AL80" i="9"/>
  <c r="AL96" i="9"/>
  <c r="AL112" i="9"/>
  <c r="AL128" i="9"/>
  <c r="AL142" i="9"/>
  <c r="AL76" i="9"/>
  <c r="AL81" i="9"/>
  <c r="AL97" i="9"/>
  <c r="AL113" i="9"/>
  <c r="AL60" i="9"/>
  <c r="AL126" i="9"/>
  <c r="AL65" i="9"/>
  <c r="AL82" i="9"/>
  <c r="AL98" i="9"/>
  <c r="AL114" i="9"/>
  <c r="AL144" i="9"/>
  <c r="AL99" i="9"/>
  <c r="AL115" i="9"/>
  <c r="AL51" i="9"/>
  <c r="AL67" i="9"/>
  <c r="AL84" i="9"/>
  <c r="AL100" i="9"/>
  <c r="AL117" i="9"/>
  <c r="AL146" i="9"/>
  <c r="AL83" i="9"/>
  <c r="AL68" i="9"/>
  <c r="AL85" i="9"/>
  <c r="AL101" i="9"/>
  <c r="AL118" i="9"/>
  <c r="AL147" i="9"/>
  <c r="AL53" i="9"/>
  <c r="AL69" i="9"/>
  <c r="AL119" i="9"/>
  <c r="AL133" i="9"/>
  <c r="AL125" i="9"/>
  <c r="AL54" i="9"/>
  <c r="AL70" i="9"/>
  <c r="AL87" i="9"/>
  <c r="AL103" i="9"/>
  <c r="AL120" i="9"/>
  <c r="AL134" i="9"/>
  <c r="AL55" i="9"/>
  <c r="AL71" i="9"/>
  <c r="AL88" i="9"/>
  <c r="AL104" i="9"/>
  <c r="AL121" i="9"/>
  <c r="AL135" i="9"/>
  <c r="AL149" i="9"/>
  <c r="AL56" i="9"/>
  <c r="AL72" i="9"/>
  <c r="AL89" i="9"/>
  <c r="AL105" i="9"/>
  <c r="AL122" i="9"/>
  <c r="AL136" i="9"/>
  <c r="AL150" i="9"/>
  <c r="AL57" i="9"/>
  <c r="AL73" i="9"/>
  <c r="AL90" i="9"/>
  <c r="AL106" i="9"/>
  <c r="AL123" i="9"/>
  <c r="AL137" i="9"/>
  <c r="AL151" i="9"/>
  <c r="AL13" i="9"/>
  <c r="AL58" i="9"/>
  <c r="AL74" i="9"/>
  <c r="AL91" i="9"/>
  <c r="AL107" i="9"/>
  <c r="AL138" i="9"/>
  <c r="AL152" i="9"/>
  <c r="AB10" i="11" l="1"/>
  <c r="AE10" i="11" s="1"/>
  <c r="AD10" i="11"/>
  <c r="AC11" i="11"/>
  <c r="AF9" i="11"/>
  <c r="V12" i="10"/>
  <c r="U12" i="10" s="1"/>
  <c r="X12" i="10" s="1"/>
  <c r="W11" i="10"/>
  <c r="Y11" i="10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21" i="7"/>
  <c r="AB18" i="7"/>
  <c r="AB19" i="7"/>
  <c r="AB20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4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6" i="9"/>
  <c r="AF10" i="11" l="1"/>
  <c r="AD11" i="11"/>
  <c r="AB11" i="11"/>
  <c r="AE11" i="11" s="1"/>
  <c r="AC12" i="11"/>
  <c r="V13" i="10"/>
  <c r="U13" i="10" s="1"/>
  <c r="X13" i="10" s="1"/>
  <c r="W12" i="10"/>
  <c r="Y12" i="10" s="1"/>
  <c r="AA6" i="9"/>
  <c r="AC13" i="11" l="1"/>
  <c r="AD12" i="11"/>
  <c r="AB12" i="11"/>
  <c r="AE12" i="11" s="1"/>
  <c r="AF11" i="11"/>
  <c r="V14" i="10"/>
  <c r="U14" i="10" s="1"/>
  <c r="X14" i="10" s="1"/>
  <c r="W13" i="10"/>
  <c r="Y13" i="10" s="1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4" i="8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Z152" i="9"/>
  <c r="Z151" i="9"/>
  <c r="Z150" i="9"/>
  <c r="Z149" i="9"/>
  <c r="Z148" i="9"/>
  <c r="Z147" i="9"/>
  <c r="AB147" i="9" s="1"/>
  <c r="Z146" i="9"/>
  <c r="AB146" i="9" s="1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AB81" i="9" s="1"/>
  <c r="Z80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AB15" i="9" s="1"/>
  <c r="Z14" i="9"/>
  <c r="Z13" i="9"/>
  <c r="Z12" i="9"/>
  <c r="Z11" i="9"/>
  <c r="Z10" i="9"/>
  <c r="Z9" i="9"/>
  <c r="Z8" i="9"/>
  <c r="H4" i="8"/>
  <c r="M152" i="9"/>
  <c r="L152" i="9"/>
  <c r="M151" i="9"/>
  <c r="L151" i="9"/>
  <c r="N151" i="9" s="1"/>
  <c r="M150" i="9"/>
  <c r="L150" i="9"/>
  <c r="N150" i="9" s="1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N135" i="9" s="1"/>
  <c r="M134" i="9"/>
  <c r="L134" i="9"/>
  <c r="N134" i="9" s="1"/>
  <c r="M133" i="9"/>
  <c r="L133" i="9"/>
  <c r="N133" i="9" s="1"/>
  <c r="M132" i="9"/>
  <c r="L132" i="9"/>
  <c r="M131" i="9"/>
  <c r="L131" i="9"/>
  <c r="N131" i="9" s="1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N123" i="9" s="1"/>
  <c r="M122" i="9"/>
  <c r="L122" i="9"/>
  <c r="M121" i="9"/>
  <c r="L121" i="9"/>
  <c r="M120" i="9"/>
  <c r="L120" i="9"/>
  <c r="M119" i="9"/>
  <c r="L119" i="9"/>
  <c r="N119" i="9" s="1"/>
  <c r="M118" i="9"/>
  <c r="L118" i="9"/>
  <c r="M117" i="9"/>
  <c r="L117" i="9"/>
  <c r="N117" i="9" s="1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N102" i="9" s="1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N94" i="9" s="1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N86" i="9" s="1"/>
  <c r="M85" i="9"/>
  <c r="L85" i="9"/>
  <c r="M84" i="9"/>
  <c r="L84" i="9"/>
  <c r="M83" i="9"/>
  <c r="L83" i="9"/>
  <c r="M82" i="9"/>
  <c r="L82" i="9"/>
  <c r="M81" i="9"/>
  <c r="L81" i="9"/>
  <c r="M80" i="9"/>
  <c r="L80" i="9"/>
  <c r="M78" i="9"/>
  <c r="M77" i="9"/>
  <c r="N77" i="9" s="1"/>
  <c r="M76" i="9"/>
  <c r="M75" i="9"/>
  <c r="M74" i="9"/>
  <c r="M73" i="9"/>
  <c r="N73" i="9" s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N55" i="9" s="1"/>
  <c r="M54" i="9"/>
  <c r="M53" i="9"/>
  <c r="M52" i="9"/>
  <c r="M51" i="9"/>
  <c r="M50" i="9"/>
  <c r="M49" i="9"/>
  <c r="N49" i="9" s="1"/>
  <c r="M48" i="9"/>
  <c r="N48" i="9" s="1"/>
  <c r="M47" i="9"/>
  <c r="M46" i="9"/>
  <c r="N46" i="9" s="1"/>
  <c r="M45" i="9"/>
  <c r="M44" i="9"/>
  <c r="M4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N30" i="9" s="1"/>
  <c r="M31" i="9"/>
  <c r="M32" i="9"/>
  <c r="M33" i="9"/>
  <c r="M34" i="9"/>
  <c r="M35" i="9"/>
  <c r="M36" i="9"/>
  <c r="M37" i="9"/>
  <c r="M38" i="9"/>
  <c r="M39" i="9"/>
  <c r="M40" i="9"/>
  <c r="M41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M6" i="9"/>
  <c r="AF8" i="6"/>
  <c r="AF9" i="6"/>
  <c r="AF12" i="6"/>
  <c r="AF13" i="6"/>
  <c r="AF16" i="6"/>
  <c r="AF17" i="6"/>
  <c r="AF20" i="6"/>
  <c r="AF21" i="6"/>
  <c r="AF24" i="6"/>
  <c r="AF25" i="6"/>
  <c r="AF28" i="6"/>
  <c r="AF29" i="6"/>
  <c r="AF32" i="6"/>
  <c r="AF33" i="6"/>
  <c r="AF36" i="6"/>
  <c r="AF37" i="6"/>
  <c r="AF40" i="6"/>
  <c r="AF41" i="6"/>
  <c r="AF44" i="6"/>
  <c r="AF45" i="6"/>
  <c r="AF48" i="6"/>
  <c r="AF49" i="6"/>
  <c r="AF52" i="6"/>
  <c r="AF53" i="6"/>
  <c r="AF56" i="6"/>
  <c r="AF57" i="6"/>
  <c r="AF60" i="6"/>
  <c r="AF61" i="6"/>
  <c r="AF64" i="6"/>
  <c r="AF65" i="6"/>
  <c r="AF68" i="6"/>
  <c r="AF69" i="6"/>
  <c r="AF72" i="6"/>
  <c r="AF73" i="6"/>
  <c r="AF76" i="6"/>
  <c r="AF77" i="6"/>
  <c r="AF80" i="6"/>
  <c r="AF81" i="6"/>
  <c r="AF84" i="6"/>
  <c r="AF85" i="6"/>
  <c r="AF88" i="6"/>
  <c r="AF89" i="6"/>
  <c r="AF92" i="6"/>
  <c r="AF93" i="6"/>
  <c r="AF96" i="6"/>
  <c r="AF97" i="6"/>
  <c r="AF100" i="6"/>
  <c r="AF101" i="6"/>
  <c r="AF104" i="6"/>
  <c r="AF105" i="6"/>
  <c r="AF108" i="6"/>
  <c r="AF109" i="6"/>
  <c r="AF112" i="6"/>
  <c r="AF113" i="6"/>
  <c r="AF116" i="6"/>
  <c r="AF117" i="6"/>
  <c r="AF120" i="6"/>
  <c r="AF121" i="6"/>
  <c r="AF124" i="6"/>
  <c r="AF125" i="6"/>
  <c r="AF128" i="6"/>
  <c r="AF129" i="6"/>
  <c r="AF132" i="6"/>
  <c r="AF133" i="6"/>
  <c r="AF136" i="6"/>
  <c r="AF137" i="6"/>
  <c r="AF140" i="6"/>
  <c r="AF141" i="6"/>
  <c r="AB3" i="6"/>
  <c r="AF6" i="6" s="1"/>
  <c r="AQ390" i="6"/>
  <c r="AQ367" i="6"/>
  <c r="AQ371" i="6"/>
  <c r="AQ375" i="6"/>
  <c r="AQ379" i="6"/>
  <c r="AQ383" i="6"/>
  <c r="AQ201" i="6"/>
  <c r="AQ205" i="6"/>
  <c r="AQ209" i="6"/>
  <c r="AQ213" i="6"/>
  <c r="AQ217" i="6"/>
  <c r="AQ221" i="6"/>
  <c r="AQ225" i="6"/>
  <c r="AQ229" i="6"/>
  <c r="AQ233" i="6"/>
  <c r="AQ237" i="6"/>
  <c r="AQ241" i="6"/>
  <c r="AQ245" i="6"/>
  <c r="AQ249" i="6"/>
  <c r="AQ253" i="6"/>
  <c r="AQ257" i="6"/>
  <c r="AQ261" i="6"/>
  <c r="AQ265" i="6"/>
  <c r="AQ269" i="6"/>
  <c r="AQ273" i="6"/>
  <c r="AQ277" i="6"/>
  <c r="AQ281" i="6"/>
  <c r="AQ285" i="6"/>
  <c r="AQ289" i="6"/>
  <c r="AQ293" i="6"/>
  <c r="AQ297" i="6"/>
  <c r="AQ301" i="6"/>
  <c r="AQ305" i="6"/>
  <c r="AQ309" i="6"/>
  <c r="AQ313" i="6"/>
  <c r="AQ317" i="6"/>
  <c r="AQ321" i="6"/>
  <c r="AQ325" i="6"/>
  <c r="AQ329" i="6"/>
  <c r="AQ333" i="6"/>
  <c r="AQ337" i="6"/>
  <c r="AQ341" i="6"/>
  <c r="AQ345" i="6"/>
  <c r="AQ349" i="6"/>
  <c r="AQ353" i="6"/>
  <c r="AQ357" i="6"/>
  <c r="AQ361" i="6"/>
  <c r="AQ198" i="6"/>
  <c r="AQ387" i="6" s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AQ360" i="6" l="1"/>
  <c r="AQ348" i="6"/>
  <c r="AQ336" i="6"/>
  <c r="AQ324" i="6"/>
  <c r="AQ312" i="6"/>
  <c r="AQ296" i="6"/>
  <c r="AQ284" i="6"/>
  <c r="AQ268" i="6"/>
  <c r="AQ252" i="6"/>
  <c r="AQ236" i="6"/>
  <c r="AQ224" i="6"/>
  <c r="AQ204" i="6"/>
  <c r="AQ389" i="6"/>
  <c r="AQ340" i="6"/>
  <c r="AQ328" i="6"/>
  <c r="AQ316" i="6"/>
  <c r="AQ304" i="6"/>
  <c r="AQ292" i="6"/>
  <c r="AQ276" i="6"/>
  <c r="AQ264" i="6"/>
  <c r="AQ248" i="6"/>
  <c r="AQ240" i="6"/>
  <c r="AQ228" i="6"/>
  <c r="AQ216" i="6"/>
  <c r="AQ208" i="6"/>
  <c r="AQ382" i="6"/>
  <c r="AQ378" i="6"/>
  <c r="AQ370" i="6"/>
  <c r="AQ391" i="6"/>
  <c r="AQ363" i="6"/>
  <c r="AQ359" i="6"/>
  <c r="AQ355" i="6"/>
  <c r="AQ351" i="6"/>
  <c r="AQ347" i="6"/>
  <c r="AQ343" i="6"/>
  <c r="AQ339" i="6"/>
  <c r="AQ335" i="6"/>
  <c r="AQ331" i="6"/>
  <c r="AQ327" i="6"/>
  <c r="AQ323" i="6"/>
  <c r="AQ319" i="6"/>
  <c r="AQ315" i="6"/>
  <c r="AQ311" i="6"/>
  <c r="AQ307" i="6"/>
  <c r="AQ303" i="6"/>
  <c r="AQ299" i="6"/>
  <c r="AQ295" i="6"/>
  <c r="AQ291" i="6"/>
  <c r="AQ287" i="6"/>
  <c r="AQ283" i="6"/>
  <c r="AQ279" i="6"/>
  <c r="AQ275" i="6"/>
  <c r="AQ271" i="6"/>
  <c r="AQ267" i="6"/>
  <c r="AQ263" i="6"/>
  <c r="AQ259" i="6"/>
  <c r="AQ255" i="6"/>
  <c r="AQ251" i="6"/>
  <c r="AQ247" i="6"/>
  <c r="AQ243" i="6"/>
  <c r="AQ239" i="6"/>
  <c r="AQ235" i="6"/>
  <c r="AQ231" i="6"/>
  <c r="AQ227" i="6"/>
  <c r="AQ223" i="6"/>
  <c r="AQ219" i="6"/>
  <c r="AQ215" i="6"/>
  <c r="AQ211" i="6"/>
  <c r="AQ207" i="6"/>
  <c r="AQ203" i="6"/>
  <c r="AQ385" i="6"/>
  <c r="AQ381" i="6"/>
  <c r="AQ377" i="6"/>
  <c r="AQ373" i="6"/>
  <c r="AQ369" i="6"/>
  <c r="AQ365" i="6"/>
  <c r="AQ388" i="6"/>
  <c r="AF139" i="6"/>
  <c r="AF135" i="6"/>
  <c r="AF131" i="6"/>
  <c r="AF127" i="6"/>
  <c r="AF123" i="6"/>
  <c r="AF119" i="6"/>
  <c r="AF115" i="6"/>
  <c r="AF111" i="6"/>
  <c r="AF107" i="6"/>
  <c r="AF103" i="6"/>
  <c r="AF99" i="6"/>
  <c r="AF95" i="6"/>
  <c r="AF91" i="6"/>
  <c r="AF87" i="6"/>
  <c r="AF83" i="6"/>
  <c r="AF79" i="6"/>
  <c r="AF75" i="6"/>
  <c r="AF71" i="6"/>
  <c r="AF67" i="6"/>
  <c r="AF63" i="6"/>
  <c r="AF59" i="6"/>
  <c r="AF55" i="6"/>
  <c r="AF51" i="6"/>
  <c r="AF47" i="6"/>
  <c r="AF43" i="6"/>
  <c r="AF39" i="6"/>
  <c r="AF35" i="6"/>
  <c r="AF31" i="6"/>
  <c r="AF27" i="6"/>
  <c r="AF23" i="6"/>
  <c r="AF19" i="6"/>
  <c r="AF15" i="6"/>
  <c r="AF11" i="6"/>
  <c r="AF7" i="6"/>
  <c r="AQ356" i="6"/>
  <c r="AQ352" i="6"/>
  <c r="AQ344" i="6"/>
  <c r="AQ332" i="6"/>
  <c r="AQ320" i="6"/>
  <c r="AQ308" i="6"/>
  <c r="AQ300" i="6"/>
  <c r="AQ288" i="6"/>
  <c r="AQ280" i="6"/>
  <c r="AQ272" i="6"/>
  <c r="AQ260" i="6"/>
  <c r="AQ256" i="6"/>
  <c r="AQ244" i="6"/>
  <c r="AQ232" i="6"/>
  <c r="AQ220" i="6"/>
  <c r="AQ212" i="6"/>
  <c r="AQ386" i="6"/>
  <c r="AQ374" i="6"/>
  <c r="AQ366" i="6"/>
  <c r="AQ362" i="6"/>
  <c r="AQ358" i="6"/>
  <c r="AQ354" i="6"/>
  <c r="AQ350" i="6"/>
  <c r="AQ346" i="6"/>
  <c r="AQ342" i="6"/>
  <c r="AQ338" i="6"/>
  <c r="AQ334" i="6"/>
  <c r="AQ330" i="6"/>
  <c r="AQ326" i="6"/>
  <c r="AQ322" i="6"/>
  <c r="AQ318" i="6"/>
  <c r="AQ314" i="6"/>
  <c r="AQ310" i="6"/>
  <c r="AQ306" i="6"/>
  <c r="AQ302" i="6"/>
  <c r="AQ298" i="6"/>
  <c r="AQ294" i="6"/>
  <c r="AQ290" i="6"/>
  <c r="AQ286" i="6"/>
  <c r="AQ282" i="6"/>
  <c r="AQ278" i="6"/>
  <c r="AQ274" i="6"/>
  <c r="AQ270" i="6"/>
  <c r="AQ266" i="6"/>
  <c r="AQ262" i="6"/>
  <c r="AQ258" i="6"/>
  <c r="AQ254" i="6"/>
  <c r="AQ250" i="6"/>
  <c r="AQ246" i="6"/>
  <c r="AQ242" i="6"/>
  <c r="AQ238" i="6"/>
  <c r="AQ234" i="6"/>
  <c r="AQ230" i="6"/>
  <c r="AQ226" i="6"/>
  <c r="AQ222" i="6"/>
  <c r="AQ218" i="6"/>
  <c r="AQ214" i="6"/>
  <c r="AQ210" i="6"/>
  <c r="AQ206" i="6"/>
  <c r="AQ202" i="6"/>
  <c r="AQ384" i="6"/>
  <c r="AQ380" i="6"/>
  <c r="AQ376" i="6"/>
  <c r="AQ372" i="6"/>
  <c r="AQ368" i="6"/>
  <c r="AQ364" i="6"/>
  <c r="AF5" i="6"/>
  <c r="AF138" i="6"/>
  <c r="AF134" i="6"/>
  <c r="AF130" i="6"/>
  <c r="AF126" i="6"/>
  <c r="AF122" i="6"/>
  <c r="AF118" i="6"/>
  <c r="AF114" i="6"/>
  <c r="AF110" i="6"/>
  <c r="AF106" i="6"/>
  <c r="AF102" i="6"/>
  <c r="AF98" i="6"/>
  <c r="AF94" i="6"/>
  <c r="AF90" i="6"/>
  <c r="AF86" i="6"/>
  <c r="AF82" i="6"/>
  <c r="AF78" i="6"/>
  <c r="AF74" i="6"/>
  <c r="AF70" i="6"/>
  <c r="AF66" i="6"/>
  <c r="AF62" i="6"/>
  <c r="AF58" i="6"/>
  <c r="AF54" i="6"/>
  <c r="AF50" i="6"/>
  <c r="AF46" i="6"/>
  <c r="AF42" i="6"/>
  <c r="AF38" i="6"/>
  <c r="AF34" i="6"/>
  <c r="AF30" i="6"/>
  <c r="AF26" i="6"/>
  <c r="AF22" i="6"/>
  <c r="AF18" i="6"/>
  <c r="AF14" i="6"/>
  <c r="AF10" i="6"/>
  <c r="AF12" i="11"/>
  <c r="AC14" i="11"/>
  <c r="AD13" i="11"/>
  <c r="AB13" i="11"/>
  <c r="AE13" i="11" s="1"/>
  <c r="V15" i="10"/>
  <c r="U15" i="10" s="1"/>
  <c r="X15" i="10" s="1"/>
  <c r="W14" i="10"/>
  <c r="Y14" i="10" s="1"/>
  <c r="AB43" i="9"/>
  <c r="N148" i="9"/>
  <c r="N149" i="9"/>
  <c r="N108" i="9"/>
  <c r="N120" i="9"/>
  <c r="N152" i="9"/>
  <c r="N97" i="9"/>
  <c r="N18" i="9"/>
  <c r="N82" i="9"/>
  <c r="N16" i="9"/>
  <c r="N74" i="9"/>
  <c r="N26" i="9"/>
  <c r="N109" i="9"/>
  <c r="N68" i="9"/>
  <c r="N110" i="9"/>
  <c r="N52" i="9"/>
  <c r="N78" i="9"/>
  <c r="N80" i="9"/>
  <c r="AB49" i="9"/>
  <c r="AB36" i="9"/>
  <c r="AB6" i="9"/>
  <c r="AB51" i="9"/>
  <c r="AB117" i="9"/>
  <c r="AB12" i="9"/>
  <c r="AB28" i="9"/>
  <c r="AB13" i="9"/>
  <c r="AB53" i="9"/>
  <c r="AB102" i="9"/>
  <c r="AB119" i="9"/>
  <c r="AB14" i="9"/>
  <c r="AB26" i="9"/>
  <c r="AB10" i="9"/>
  <c r="AB41" i="9"/>
  <c r="AB25" i="9"/>
  <c r="AB9" i="9"/>
  <c r="AB40" i="9"/>
  <c r="AB24" i="9"/>
  <c r="AB8" i="9"/>
  <c r="AB31" i="9"/>
  <c r="AB29" i="9"/>
  <c r="AB83" i="9"/>
  <c r="AB91" i="9"/>
  <c r="AB99" i="9"/>
  <c r="AB107" i="9"/>
  <c r="AB115" i="9"/>
  <c r="AB124" i="9"/>
  <c r="AB132" i="9"/>
  <c r="AB140" i="9"/>
  <c r="AB148" i="9"/>
  <c r="AB149" i="9"/>
  <c r="AB33" i="9"/>
  <c r="AB17" i="9"/>
  <c r="AB59" i="9"/>
  <c r="AB67" i="9"/>
  <c r="AB75" i="9"/>
  <c r="AB84" i="9"/>
  <c r="AB92" i="9"/>
  <c r="AB100" i="9"/>
  <c r="AB108" i="9"/>
  <c r="AB125" i="9"/>
  <c r="AB133" i="9"/>
  <c r="AB141" i="9"/>
  <c r="AB46" i="9"/>
  <c r="AB95" i="9"/>
  <c r="AB103" i="9"/>
  <c r="AB111" i="9"/>
  <c r="AB138" i="9"/>
  <c r="AB150" i="9"/>
  <c r="AB30" i="9"/>
  <c r="AB45" i="9"/>
  <c r="AB86" i="9"/>
  <c r="AB94" i="9"/>
  <c r="AB110" i="9"/>
  <c r="AB18" i="9"/>
  <c r="AB34" i="9"/>
  <c r="AB47" i="9"/>
  <c r="AB48" i="9"/>
  <c r="AB89" i="9"/>
  <c r="AB97" i="9"/>
  <c r="AB105" i="9"/>
  <c r="AB113" i="9"/>
  <c r="AB16" i="9"/>
  <c r="AB61" i="9"/>
  <c r="AB69" i="9"/>
  <c r="AB77" i="9"/>
  <c r="AB134" i="9"/>
  <c r="AB54" i="9"/>
  <c r="AB62" i="9"/>
  <c r="AB70" i="9"/>
  <c r="AB78" i="9"/>
  <c r="AB127" i="9"/>
  <c r="AB135" i="9"/>
  <c r="AB143" i="9"/>
  <c r="AB87" i="9"/>
  <c r="AB151" i="9"/>
  <c r="AB20" i="9"/>
  <c r="AB55" i="9"/>
  <c r="AB63" i="9"/>
  <c r="AB71" i="9"/>
  <c r="AB80" i="9"/>
  <c r="AB120" i="9"/>
  <c r="AB128" i="9"/>
  <c r="AB136" i="9"/>
  <c r="AB144" i="9"/>
  <c r="AB88" i="9"/>
  <c r="AB96" i="9"/>
  <c r="AB104" i="9"/>
  <c r="AB112" i="9"/>
  <c r="AB152" i="9"/>
  <c r="AB7" i="9"/>
  <c r="AB56" i="9"/>
  <c r="AB64" i="9"/>
  <c r="AB72" i="9"/>
  <c r="AB121" i="9"/>
  <c r="AB129" i="9"/>
  <c r="AB137" i="9"/>
  <c r="AB145" i="9"/>
  <c r="AB23" i="9"/>
  <c r="AB39" i="9"/>
  <c r="AB57" i="9"/>
  <c r="AB65" i="9"/>
  <c r="AB73" i="9"/>
  <c r="AB122" i="9"/>
  <c r="AB130" i="9"/>
  <c r="AB50" i="9"/>
  <c r="AB82" i="9"/>
  <c r="AB90" i="9"/>
  <c r="AB98" i="9"/>
  <c r="AB106" i="9"/>
  <c r="AB114" i="9"/>
  <c r="AB58" i="9"/>
  <c r="AB66" i="9"/>
  <c r="AB74" i="9"/>
  <c r="AB123" i="9"/>
  <c r="AB131" i="9"/>
  <c r="AB139" i="9"/>
  <c r="AB32" i="9"/>
  <c r="AB21" i="9"/>
  <c r="AB38" i="9"/>
  <c r="AB37" i="9"/>
  <c r="AB22" i="9"/>
  <c r="AB52" i="9"/>
  <c r="AB118" i="9"/>
  <c r="AB60" i="9"/>
  <c r="AB126" i="9"/>
  <c r="AB68" i="9"/>
  <c r="AB11" i="9"/>
  <c r="AB76" i="9"/>
  <c r="AB142" i="9"/>
  <c r="AB19" i="9"/>
  <c r="AB85" i="9"/>
  <c r="AB27" i="9"/>
  <c r="AB93" i="9"/>
  <c r="AB35" i="9"/>
  <c r="AB101" i="9"/>
  <c r="AB44" i="9"/>
  <c r="AB109" i="9"/>
  <c r="N90" i="9"/>
  <c r="N9" i="9"/>
  <c r="N8" i="9"/>
  <c r="N83" i="9"/>
  <c r="N91" i="9"/>
  <c r="N39" i="9"/>
  <c r="N15" i="9"/>
  <c r="N50" i="9"/>
  <c r="N43" i="9"/>
  <c r="N51" i="9"/>
  <c r="N59" i="9"/>
  <c r="N67" i="9"/>
  <c r="N75" i="9"/>
  <c r="N84" i="9"/>
  <c r="N92" i="9"/>
  <c r="N21" i="9"/>
  <c r="N44" i="9"/>
  <c r="N101" i="9"/>
  <c r="N36" i="9"/>
  <c r="N28" i="9"/>
  <c r="N20" i="9"/>
  <c r="N12" i="9"/>
  <c r="N17" i="9"/>
  <c r="N19" i="9"/>
  <c r="N87" i="9"/>
  <c r="N95" i="9"/>
  <c r="N96" i="9"/>
  <c r="N104" i="9"/>
  <c r="N121" i="9"/>
  <c r="N37" i="9"/>
  <c r="N29" i="9"/>
  <c r="N13" i="9"/>
  <c r="N60" i="9"/>
  <c r="N100" i="9"/>
  <c r="N124" i="9"/>
  <c r="N139" i="9"/>
  <c r="N147" i="9"/>
  <c r="N45" i="9"/>
  <c r="N76" i="9"/>
  <c r="N85" i="9"/>
  <c r="N132" i="9"/>
  <c r="N61" i="9"/>
  <c r="N140" i="9"/>
  <c r="N27" i="9"/>
  <c r="N11" i="9"/>
  <c r="N62" i="9"/>
  <c r="N41" i="9"/>
  <c r="N34" i="9"/>
  <c r="N126" i="9"/>
  <c r="N10" i="9"/>
  <c r="N88" i="9"/>
  <c r="N142" i="9"/>
  <c r="N22" i="9"/>
  <c r="N32" i="9"/>
  <c r="N24" i="9"/>
  <c r="N81" i="9"/>
  <c r="N31" i="9"/>
  <c r="N57" i="9"/>
  <c r="N105" i="9"/>
  <c r="N14" i="9"/>
  <c r="N38" i="9"/>
  <c r="N58" i="9"/>
  <c r="N66" i="9"/>
  <c r="N98" i="9"/>
  <c r="N33" i="9"/>
  <c r="N69" i="9"/>
  <c r="N93" i="9"/>
  <c r="N115" i="9"/>
  <c r="N138" i="9"/>
  <c r="N146" i="9"/>
  <c r="N56" i="9"/>
  <c r="N63" i="9"/>
  <c r="N70" i="9"/>
  <c r="N25" i="9"/>
  <c r="N7" i="9"/>
  <c r="N64" i="9"/>
  <c r="N71" i="9"/>
  <c r="N118" i="9"/>
  <c r="N125" i="9"/>
  <c r="N65" i="9"/>
  <c r="N72" i="9"/>
  <c r="N103" i="9"/>
  <c r="N141" i="9"/>
  <c r="N89" i="9"/>
  <c r="N111" i="9"/>
  <c r="N127" i="9"/>
  <c r="N35" i="9"/>
  <c r="N23" i="9"/>
  <c r="N112" i="9"/>
  <c r="N128" i="9"/>
  <c r="N143" i="9"/>
  <c r="N53" i="9"/>
  <c r="N106" i="9"/>
  <c r="N113" i="9"/>
  <c r="N129" i="9"/>
  <c r="N136" i="9"/>
  <c r="N144" i="9"/>
  <c r="N99" i="9"/>
  <c r="N122" i="9"/>
  <c r="N40" i="9"/>
  <c r="N47" i="9"/>
  <c r="N54" i="9"/>
  <c r="N107" i="9"/>
  <c r="N114" i="9"/>
  <c r="N130" i="9"/>
  <c r="N137" i="9"/>
  <c r="N145" i="9"/>
  <c r="N6" i="9"/>
  <c r="AF13" i="11" l="1"/>
  <c r="AD14" i="11"/>
  <c r="AB14" i="11"/>
  <c r="AE14" i="11" s="1"/>
  <c r="AC15" i="11"/>
  <c r="V16" i="10"/>
  <c r="U16" i="10" s="1"/>
  <c r="X16" i="10" s="1"/>
  <c r="W15" i="10"/>
  <c r="Y15" i="10" s="1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Q200" i="6"/>
  <c r="AQ393" i="6" s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1" i="7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L50" i="6"/>
  <c r="AM50" i="6"/>
  <c r="AL51" i="6"/>
  <c r="AM51" i="6"/>
  <c r="AL52" i="6"/>
  <c r="AM52" i="6"/>
  <c r="AL53" i="6"/>
  <c r="AM53" i="6"/>
  <c r="AL54" i="6"/>
  <c r="AM54" i="6"/>
  <c r="AL55" i="6"/>
  <c r="AM55" i="6"/>
  <c r="AL56" i="6"/>
  <c r="AM56" i="6"/>
  <c r="AL57" i="6"/>
  <c r="AM57" i="6"/>
  <c r="AL58" i="6"/>
  <c r="AM58" i="6"/>
  <c r="AL59" i="6"/>
  <c r="AM59" i="6"/>
  <c r="AL60" i="6"/>
  <c r="AM60" i="6"/>
  <c r="AL61" i="6"/>
  <c r="AM61" i="6"/>
  <c r="AL62" i="6"/>
  <c r="AM62" i="6"/>
  <c r="AL63" i="6"/>
  <c r="AM63" i="6"/>
  <c r="AL64" i="6"/>
  <c r="AM64" i="6"/>
  <c r="AL65" i="6"/>
  <c r="AM65" i="6"/>
  <c r="AL66" i="6"/>
  <c r="AM66" i="6"/>
  <c r="AL67" i="6"/>
  <c r="AM67" i="6"/>
  <c r="AL68" i="6"/>
  <c r="AM68" i="6"/>
  <c r="AL69" i="6"/>
  <c r="AM69" i="6"/>
  <c r="AL70" i="6"/>
  <c r="AM70" i="6"/>
  <c r="AL71" i="6"/>
  <c r="AM71" i="6"/>
  <c r="AL72" i="6"/>
  <c r="AM72" i="6"/>
  <c r="AL73" i="6"/>
  <c r="AM73" i="6"/>
  <c r="AL74" i="6"/>
  <c r="AM74" i="6"/>
  <c r="AL75" i="6"/>
  <c r="AM75" i="6"/>
  <c r="AL76" i="6"/>
  <c r="AM76" i="6"/>
  <c r="AL77" i="6"/>
  <c r="AM77" i="6"/>
  <c r="AL78" i="6"/>
  <c r="AM78" i="6"/>
  <c r="AL79" i="6"/>
  <c r="AM79" i="6"/>
  <c r="AL80" i="6"/>
  <c r="AM80" i="6"/>
  <c r="AL81" i="6"/>
  <c r="AM81" i="6"/>
  <c r="AL82" i="6"/>
  <c r="AM82" i="6"/>
  <c r="AL83" i="6"/>
  <c r="AM83" i="6"/>
  <c r="AL84" i="6"/>
  <c r="AM84" i="6"/>
  <c r="AL85" i="6"/>
  <c r="AM85" i="6"/>
  <c r="AL86" i="6"/>
  <c r="AM86" i="6"/>
  <c r="AL87" i="6"/>
  <c r="AM87" i="6"/>
  <c r="AL88" i="6"/>
  <c r="AM88" i="6"/>
  <c r="AL89" i="6"/>
  <c r="AM89" i="6"/>
  <c r="AL90" i="6"/>
  <c r="AM90" i="6"/>
  <c r="AL91" i="6"/>
  <c r="AM91" i="6"/>
  <c r="AL92" i="6"/>
  <c r="AM92" i="6"/>
  <c r="AL93" i="6"/>
  <c r="AM93" i="6"/>
  <c r="AL94" i="6"/>
  <c r="AM94" i="6"/>
  <c r="AL95" i="6"/>
  <c r="AM95" i="6"/>
  <c r="AL96" i="6"/>
  <c r="AM96" i="6"/>
  <c r="AL97" i="6"/>
  <c r="AM97" i="6"/>
  <c r="AL98" i="6"/>
  <c r="AM98" i="6"/>
  <c r="AL99" i="6"/>
  <c r="AM99" i="6"/>
  <c r="AL100" i="6"/>
  <c r="AM100" i="6"/>
  <c r="AL101" i="6"/>
  <c r="AM101" i="6"/>
  <c r="AL102" i="6"/>
  <c r="AM102" i="6"/>
  <c r="AL103" i="6"/>
  <c r="AM103" i="6"/>
  <c r="AL104" i="6"/>
  <c r="AM104" i="6"/>
  <c r="AL105" i="6"/>
  <c r="AM105" i="6"/>
  <c r="AL106" i="6"/>
  <c r="AM106" i="6"/>
  <c r="AL107" i="6"/>
  <c r="AM107" i="6"/>
  <c r="AL108" i="6"/>
  <c r="AM108" i="6"/>
  <c r="AL109" i="6"/>
  <c r="AM109" i="6"/>
  <c r="AL110" i="6"/>
  <c r="AM110" i="6"/>
  <c r="AL111" i="6"/>
  <c r="AM111" i="6"/>
  <c r="AL112" i="6"/>
  <c r="AM112" i="6"/>
  <c r="AL113" i="6"/>
  <c r="AM113" i="6"/>
  <c r="AL114" i="6"/>
  <c r="AM114" i="6"/>
  <c r="AL115" i="6"/>
  <c r="AM115" i="6"/>
  <c r="AL116" i="6"/>
  <c r="AM116" i="6"/>
  <c r="AL117" i="6"/>
  <c r="AM117" i="6"/>
  <c r="AL118" i="6"/>
  <c r="AM118" i="6"/>
  <c r="AL119" i="6"/>
  <c r="AM119" i="6"/>
  <c r="AL120" i="6"/>
  <c r="AM120" i="6"/>
  <c r="AL121" i="6"/>
  <c r="AM121" i="6"/>
  <c r="AL122" i="6"/>
  <c r="AM122" i="6"/>
  <c r="AL123" i="6"/>
  <c r="AM123" i="6"/>
  <c r="AL124" i="6"/>
  <c r="AM124" i="6"/>
  <c r="AL125" i="6"/>
  <c r="AM125" i="6"/>
  <c r="AL126" i="6"/>
  <c r="AM126" i="6"/>
  <c r="AL127" i="6"/>
  <c r="AM127" i="6"/>
  <c r="AL128" i="6"/>
  <c r="AM128" i="6"/>
  <c r="AL129" i="6"/>
  <c r="AM129" i="6"/>
  <c r="AL130" i="6"/>
  <c r="AM130" i="6"/>
  <c r="AL131" i="6"/>
  <c r="AM131" i="6"/>
  <c r="AL132" i="6"/>
  <c r="AM132" i="6"/>
  <c r="AL133" i="6"/>
  <c r="AM133" i="6"/>
  <c r="AL134" i="6"/>
  <c r="AM134" i="6"/>
  <c r="AL135" i="6"/>
  <c r="AM135" i="6"/>
  <c r="AL136" i="6"/>
  <c r="AM136" i="6"/>
  <c r="AL137" i="6"/>
  <c r="AM137" i="6"/>
  <c r="AL138" i="6"/>
  <c r="AM138" i="6"/>
  <c r="AL139" i="6"/>
  <c r="AM139" i="6"/>
  <c r="AL140" i="6"/>
  <c r="AM140" i="6"/>
  <c r="AL141" i="6"/>
  <c r="AM141" i="6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21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4" i="4"/>
  <c r="Y34" i="4"/>
  <c r="Y7" i="4"/>
  <c r="Y17" i="4"/>
  <c r="Y5" i="4"/>
  <c r="Y6" i="4"/>
  <c r="Y8" i="4"/>
  <c r="Y9" i="4"/>
  <c r="Y10" i="4"/>
  <c r="Y11" i="4"/>
  <c r="Y12" i="4"/>
  <c r="Y13" i="4"/>
  <c r="Y14" i="4"/>
  <c r="Y15" i="4"/>
  <c r="Y16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AE9" i="6"/>
  <c r="AD3" i="5"/>
  <c r="AB2" i="5"/>
  <c r="L4" i="4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5" i="6"/>
  <c r="T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5" i="6"/>
  <c r="M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5" i="6"/>
  <c r="AD15" i="11" l="1"/>
  <c r="AB15" i="11"/>
  <c r="AE15" i="11" s="1"/>
  <c r="AC16" i="11"/>
  <c r="AF14" i="11"/>
  <c r="W16" i="10"/>
  <c r="Y16" i="10" s="1"/>
  <c r="V17" i="10"/>
  <c r="U17" i="10" s="1"/>
  <c r="X17" i="10" s="1"/>
  <c r="AC126" i="6"/>
  <c r="AE125" i="6"/>
  <c r="AD23" i="6"/>
  <c r="AE49" i="6"/>
  <c r="AD28" i="6"/>
  <c r="AC121" i="6"/>
  <c r="AD22" i="6"/>
  <c r="AC55" i="6"/>
  <c r="AC120" i="6"/>
  <c r="AE21" i="6"/>
  <c r="AE95" i="6"/>
  <c r="AC17" i="6"/>
  <c r="AC94" i="6"/>
  <c r="AE15" i="6"/>
  <c r="AE93" i="6"/>
  <c r="AE88" i="6"/>
  <c r="AE87" i="6"/>
  <c r="AD87" i="6"/>
  <c r="AD61" i="6"/>
  <c r="AE54" i="6"/>
  <c r="AC61" i="6"/>
  <c r="AE131" i="6"/>
  <c r="AD127" i="6"/>
  <c r="AC56" i="6"/>
  <c r="AE119" i="6"/>
  <c r="AD82" i="6"/>
  <c r="AD48" i="6"/>
  <c r="AE14" i="6"/>
  <c r="AC115" i="6"/>
  <c r="AD81" i="6"/>
  <c r="AC48" i="6"/>
  <c r="AD10" i="6"/>
  <c r="AC114" i="6"/>
  <c r="AC81" i="6"/>
  <c r="AC43" i="6"/>
  <c r="AE8" i="6"/>
  <c r="AE113" i="6"/>
  <c r="AC76" i="6"/>
  <c r="AD41" i="6"/>
  <c r="AD8" i="6"/>
  <c r="AE108" i="6"/>
  <c r="AE74" i="6"/>
  <c r="AC41" i="6"/>
  <c r="AE139" i="6"/>
  <c r="AE107" i="6"/>
  <c r="AD74" i="6"/>
  <c r="AC36" i="6"/>
  <c r="AD138" i="6"/>
  <c r="AC107" i="6"/>
  <c r="AD69" i="6"/>
  <c r="AC35" i="6"/>
  <c r="AC138" i="6"/>
  <c r="AD102" i="6"/>
  <c r="AE67" i="6"/>
  <c r="AE34" i="6"/>
  <c r="AD133" i="6"/>
  <c r="AC101" i="6"/>
  <c r="AD67" i="6"/>
  <c r="AE29" i="6"/>
  <c r="AC132" i="6"/>
  <c r="AC100" i="6"/>
  <c r="AD62" i="6"/>
  <c r="AE28" i="6"/>
  <c r="AD137" i="6"/>
  <c r="AD131" i="6"/>
  <c r="AD125" i="6"/>
  <c r="AD119" i="6"/>
  <c r="AD113" i="6"/>
  <c r="AE106" i="6"/>
  <c r="AE99" i="6"/>
  <c r="AD93" i="6"/>
  <c r="AC87" i="6"/>
  <c r="AD80" i="6"/>
  <c r="AD73" i="6"/>
  <c r="AC67" i="6"/>
  <c r="AE60" i="6"/>
  <c r="AD54" i="6"/>
  <c r="AE47" i="6"/>
  <c r="AE40" i="6"/>
  <c r="AD34" i="6"/>
  <c r="AC28" i="6"/>
  <c r="AD21" i="6"/>
  <c r="AD14" i="6"/>
  <c r="AC8" i="6"/>
  <c r="AC137" i="6"/>
  <c r="AC131" i="6"/>
  <c r="AC125" i="6"/>
  <c r="AC119" i="6"/>
  <c r="AC113" i="6"/>
  <c r="AD106" i="6"/>
  <c r="AD99" i="6"/>
  <c r="AC93" i="6"/>
  <c r="AE86" i="6"/>
  <c r="AC80" i="6"/>
  <c r="AC73" i="6"/>
  <c r="AE66" i="6"/>
  <c r="AD60" i="6"/>
  <c r="AE53" i="6"/>
  <c r="AE46" i="6"/>
  <c r="AD40" i="6"/>
  <c r="AC34" i="6"/>
  <c r="AE27" i="6"/>
  <c r="AC21" i="6"/>
  <c r="AC14" i="6"/>
  <c r="AE7" i="6"/>
  <c r="AC5" i="6"/>
  <c r="AE136" i="6"/>
  <c r="AE130" i="6"/>
  <c r="AE124" i="6"/>
  <c r="AE118" i="6"/>
  <c r="AD112" i="6"/>
  <c r="AD105" i="6"/>
  <c r="AC99" i="6"/>
  <c r="AE92" i="6"/>
  <c r="AD86" i="6"/>
  <c r="AE79" i="6"/>
  <c r="AE72" i="6"/>
  <c r="AD66" i="6"/>
  <c r="AC60" i="6"/>
  <c r="AD53" i="6"/>
  <c r="AD46" i="6"/>
  <c r="AC40" i="6"/>
  <c r="AE33" i="6"/>
  <c r="AC27" i="6"/>
  <c r="AC20" i="6"/>
  <c r="AE13" i="6"/>
  <c r="AD7" i="6"/>
  <c r="AE5" i="6"/>
  <c r="AD136" i="6"/>
  <c r="AD130" i="6"/>
  <c r="AD124" i="6"/>
  <c r="AD118" i="6"/>
  <c r="AC112" i="6"/>
  <c r="AC105" i="6"/>
  <c r="AE98" i="6"/>
  <c r="AD92" i="6"/>
  <c r="AE85" i="6"/>
  <c r="AE78" i="6"/>
  <c r="AD72" i="6"/>
  <c r="AC66" i="6"/>
  <c r="AE59" i="6"/>
  <c r="AC53" i="6"/>
  <c r="AC46" i="6"/>
  <c r="AE39" i="6"/>
  <c r="AD33" i="6"/>
  <c r="AE26" i="6"/>
  <c r="AE19" i="6"/>
  <c r="AD13" i="6"/>
  <c r="AC7" i="6"/>
  <c r="AD5" i="6"/>
  <c r="AC136" i="6"/>
  <c r="AC130" i="6"/>
  <c r="AC124" i="6"/>
  <c r="AE117" i="6"/>
  <c r="AE111" i="6"/>
  <c r="AE104" i="6"/>
  <c r="AD98" i="6"/>
  <c r="AC92" i="6"/>
  <c r="AD85" i="6"/>
  <c r="AD78" i="6"/>
  <c r="AC72" i="6"/>
  <c r="AE65" i="6"/>
  <c r="AC59" i="6"/>
  <c r="AC52" i="6"/>
  <c r="AE45" i="6"/>
  <c r="AD39" i="6"/>
  <c r="AC33" i="6"/>
  <c r="AD26" i="6"/>
  <c r="AD19" i="6"/>
  <c r="AC13" i="6"/>
  <c r="AE6" i="6"/>
  <c r="AE141" i="6"/>
  <c r="AE135" i="6"/>
  <c r="AE129" i="6"/>
  <c r="AE123" i="6"/>
  <c r="AD117" i="6"/>
  <c r="AE110" i="6"/>
  <c r="AD104" i="6"/>
  <c r="AC98" i="6"/>
  <c r="AE91" i="6"/>
  <c r="AC85" i="6"/>
  <c r="AC78" i="6"/>
  <c r="AE71" i="6"/>
  <c r="AD65" i="6"/>
  <c r="AE58" i="6"/>
  <c r="AE51" i="6"/>
  <c r="AD45" i="6"/>
  <c r="AC39" i="6"/>
  <c r="AD32" i="6"/>
  <c r="AD25" i="6"/>
  <c r="AC19" i="6"/>
  <c r="AE12" i="6"/>
  <c r="AD6" i="6"/>
  <c r="AD141" i="6"/>
  <c r="AD135" i="6"/>
  <c r="AD129" i="6"/>
  <c r="AC123" i="6"/>
  <c r="AC117" i="6"/>
  <c r="AD110" i="6"/>
  <c r="AC104" i="6"/>
  <c r="AE97" i="6"/>
  <c r="AC91" i="6"/>
  <c r="AC84" i="6"/>
  <c r="AE77" i="6"/>
  <c r="AD71" i="6"/>
  <c r="AC65" i="6"/>
  <c r="AD58" i="6"/>
  <c r="AD51" i="6"/>
  <c r="AC45" i="6"/>
  <c r="AE38" i="6"/>
  <c r="AC32" i="6"/>
  <c r="AC25" i="6"/>
  <c r="AE18" i="6"/>
  <c r="AD12" i="6"/>
  <c r="AC141" i="6"/>
  <c r="AC135" i="6"/>
  <c r="AC129" i="6"/>
  <c r="AE122" i="6"/>
  <c r="AE116" i="6"/>
  <c r="AC110" i="6"/>
  <c r="AE103" i="6"/>
  <c r="AD97" i="6"/>
  <c r="AE90" i="6"/>
  <c r="AE83" i="6"/>
  <c r="AD77" i="6"/>
  <c r="AC71" i="6"/>
  <c r="AD64" i="6"/>
  <c r="AD57" i="6"/>
  <c r="AC51" i="6"/>
  <c r="AE44" i="6"/>
  <c r="AD38" i="6"/>
  <c r="AE31" i="6"/>
  <c r="AE24" i="6"/>
  <c r="AD18" i="6"/>
  <c r="AC12" i="6"/>
  <c r="AE140" i="6"/>
  <c r="AE134" i="6"/>
  <c r="AD128" i="6"/>
  <c r="AD122" i="6"/>
  <c r="AC116" i="6"/>
  <c r="AE109" i="6"/>
  <c r="AD103" i="6"/>
  <c r="AC97" i="6"/>
  <c r="AD90" i="6"/>
  <c r="AD83" i="6"/>
  <c r="AC77" i="6"/>
  <c r="AE70" i="6"/>
  <c r="AC64" i="6"/>
  <c r="AC57" i="6"/>
  <c r="AE50" i="6"/>
  <c r="AD44" i="6"/>
  <c r="AE37" i="6"/>
  <c r="AE30" i="6"/>
  <c r="AD24" i="6"/>
  <c r="AC18" i="6"/>
  <c r="AE11" i="6"/>
  <c r="F143" i="6"/>
  <c r="F269" i="6" s="1"/>
  <c r="AD140" i="6"/>
  <c r="AD134" i="6"/>
  <c r="AC128" i="6"/>
  <c r="AC122" i="6"/>
  <c r="AE115" i="6"/>
  <c r="AD109" i="6"/>
  <c r="AC103" i="6"/>
  <c r="AD96" i="6"/>
  <c r="AD89" i="6"/>
  <c r="AC83" i="6"/>
  <c r="AE76" i="6"/>
  <c r="AD70" i="6"/>
  <c r="AE63" i="6"/>
  <c r="AE56" i="6"/>
  <c r="AD50" i="6"/>
  <c r="AC44" i="6"/>
  <c r="AD37" i="6"/>
  <c r="AD30" i="6"/>
  <c r="AC24" i="6"/>
  <c r="AE17" i="6"/>
  <c r="AC11" i="6"/>
  <c r="AC140" i="6"/>
  <c r="AE133" i="6"/>
  <c r="AE127" i="6"/>
  <c r="AD121" i="6"/>
  <c r="AD115" i="6"/>
  <c r="AC109" i="6"/>
  <c r="AE102" i="6"/>
  <c r="AC96" i="6"/>
  <c r="AC89" i="6"/>
  <c r="AE82" i="6"/>
  <c r="AD76" i="6"/>
  <c r="AE69" i="6"/>
  <c r="AE62" i="6"/>
  <c r="AD56" i="6"/>
  <c r="AC50" i="6"/>
  <c r="AE43" i="6"/>
  <c r="AC37" i="6"/>
  <c r="AC30" i="6"/>
  <c r="AE23" i="6"/>
  <c r="AD17" i="6"/>
  <c r="AE10" i="6"/>
  <c r="AC139" i="6"/>
  <c r="AC133" i="6"/>
  <c r="AE126" i="6"/>
  <c r="AE120" i="6"/>
  <c r="AE114" i="6"/>
  <c r="AD108" i="6"/>
  <c r="AE101" i="6"/>
  <c r="AE94" i="6"/>
  <c r="AD88" i="6"/>
  <c r="AC82" i="6"/>
  <c r="AE75" i="6"/>
  <c r="AC69" i="6"/>
  <c r="AC62" i="6"/>
  <c r="AE55" i="6"/>
  <c r="AD49" i="6"/>
  <c r="AE42" i="6"/>
  <c r="AE35" i="6"/>
  <c r="AD29" i="6"/>
  <c r="AC23" i="6"/>
  <c r="AD16" i="6"/>
  <c r="AD9" i="6"/>
  <c r="AE138" i="6"/>
  <c r="AE132" i="6"/>
  <c r="AD126" i="6"/>
  <c r="AD120" i="6"/>
  <c r="AD114" i="6"/>
  <c r="AC108" i="6"/>
  <c r="AD101" i="6"/>
  <c r="AD94" i="6"/>
  <c r="AC88" i="6"/>
  <c r="AE81" i="6"/>
  <c r="AC75" i="6"/>
  <c r="AC68" i="6"/>
  <c r="AE61" i="6"/>
  <c r="AD55" i="6"/>
  <c r="AC49" i="6"/>
  <c r="AD42" i="6"/>
  <c r="AD35" i="6"/>
  <c r="AC29" i="6"/>
  <c r="AE22" i="6"/>
  <c r="AC16" i="6"/>
  <c r="AC9" i="6"/>
  <c r="AD139" i="6"/>
  <c r="AC134" i="6"/>
  <c r="AE128" i="6"/>
  <c r="AD123" i="6"/>
  <c r="AC118" i="6"/>
  <c r="AE112" i="6"/>
  <c r="AD107" i="6"/>
  <c r="AC102" i="6"/>
  <c r="AE96" i="6"/>
  <c r="AD91" i="6"/>
  <c r="AC86" i="6"/>
  <c r="AE80" i="6"/>
  <c r="AD75" i="6"/>
  <c r="AC70" i="6"/>
  <c r="AE64" i="6"/>
  <c r="AD59" i="6"/>
  <c r="AC54" i="6"/>
  <c r="AE48" i="6"/>
  <c r="AD43" i="6"/>
  <c r="AC38" i="6"/>
  <c r="AE32" i="6"/>
  <c r="AD27" i="6"/>
  <c r="AC22" i="6"/>
  <c r="AE16" i="6"/>
  <c r="AD11" i="6"/>
  <c r="AC6" i="6"/>
  <c r="AD111" i="6"/>
  <c r="AC106" i="6"/>
  <c r="AE100" i="6"/>
  <c r="AD95" i="6"/>
  <c r="AC90" i="6"/>
  <c r="AE84" i="6"/>
  <c r="AD79" i="6"/>
  <c r="AC74" i="6"/>
  <c r="AE68" i="6"/>
  <c r="AD63" i="6"/>
  <c r="AC58" i="6"/>
  <c r="AE52" i="6"/>
  <c r="AD47" i="6"/>
  <c r="AC42" i="6"/>
  <c r="AE36" i="6"/>
  <c r="AD31" i="6"/>
  <c r="AC26" i="6"/>
  <c r="AE20" i="6"/>
  <c r="AD15" i="6"/>
  <c r="AC10" i="6"/>
  <c r="AE137" i="6"/>
  <c r="AD132" i="6"/>
  <c r="AC127" i="6"/>
  <c r="AE121" i="6"/>
  <c r="AD116" i="6"/>
  <c r="AC111" i="6"/>
  <c r="AE105" i="6"/>
  <c r="AD100" i="6"/>
  <c r="AC95" i="6"/>
  <c r="AE89" i="6"/>
  <c r="AD84" i="6"/>
  <c r="AC79" i="6"/>
  <c r="AE73" i="6"/>
  <c r="AD68" i="6"/>
  <c r="AC63" i="6"/>
  <c r="AE57" i="6"/>
  <c r="AD52" i="6"/>
  <c r="AC47" i="6"/>
  <c r="AE41" i="6"/>
  <c r="AD36" i="6"/>
  <c r="AC31" i="6"/>
  <c r="AE25" i="6"/>
  <c r="AD20" i="6"/>
  <c r="AC15" i="6"/>
  <c r="G4" i="4"/>
  <c r="P4" i="4"/>
  <c r="AG3" i="6" l="1"/>
  <c r="AD16" i="11"/>
  <c r="AB16" i="11"/>
  <c r="AE16" i="11" s="1"/>
  <c r="AC17" i="11"/>
  <c r="AF15" i="11"/>
  <c r="V18" i="10"/>
  <c r="U18" i="10" s="1"/>
  <c r="X18" i="10" s="1"/>
  <c r="W17" i="10"/>
  <c r="Y17" i="10" s="1"/>
  <c r="F146" i="6"/>
  <c r="F241" i="6"/>
  <c r="F214" i="6"/>
  <c r="F199" i="6"/>
  <c r="F246" i="6"/>
  <c r="F234" i="6"/>
  <c r="F172" i="6"/>
  <c r="F221" i="6"/>
  <c r="F150" i="6"/>
  <c r="F153" i="6"/>
  <c r="F176" i="6"/>
  <c r="F158" i="6"/>
  <c r="F162" i="6"/>
  <c r="F277" i="6"/>
  <c r="F278" i="6"/>
  <c r="F245" i="6"/>
  <c r="F218" i="6"/>
  <c r="F189" i="6"/>
  <c r="F252" i="6"/>
  <c r="F169" i="6"/>
  <c r="F209" i="6"/>
  <c r="F174" i="6"/>
  <c r="F226" i="6"/>
  <c r="F180" i="6"/>
  <c r="F213" i="6"/>
  <c r="F244" i="6"/>
  <c r="F202" i="6"/>
  <c r="F237" i="6"/>
  <c r="F152" i="6"/>
  <c r="F185" i="6"/>
  <c r="F190" i="6"/>
  <c r="F274" i="6"/>
  <c r="F163" i="6"/>
  <c r="F195" i="6"/>
  <c r="F179" i="6"/>
  <c r="F186" i="6"/>
  <c r="F168" i="6"/>
  <c r="F201" i="6"/>
  <c r="F263" i="6"/>
  <c r="F206" i="6"/>
  <c r="F160" i="6"/>
  <c r="F279" i="6"/>
  <c r="F271" i="6"/>
  <c r="F231" i="6"/>
  <c r="F183" i="6"/>
  <c r="F184" i="6"/>
  <c r="F217" i="6"/>
  <c r="F222" i="6"/>
  <c r="F161" i="6"/>
  <c r="F262" i="6"/>
  <c r="F255" i="6"/>
  <c r="F165" i="6"/>
  <c r="F182" i="6"/>
  <c r="F200" i="6"/>
  <c r="F233" i="6"/>
  <c r="F155" i="6"/>
  <c r="F250" i="6"/>
  <c r="F238" i="6"/>
  <c r="F225" i="6"/>
  <c r="F181" i="6"/>
  <c r="F239" i="6"/>
  <c r="F259" i="6"/>
  <c r="F228" i="6"/>
  <c r="F149" i="6"/>
  <c r="F216" i="6"/>
  <c r="F249" i="6"/>
  <c r="F171" i="6"/>
  <c r="F254" i="6"/>
  <c r="F273" i="6"/>
  <c r="F164" i="6"/>
  <c r="F223" i="6"/>
  <c r="F276" i="6"/>
  <c r="F275" i="6"/>
  <c r="F156" i="6"/>
  <c r="F154" i="6"/>
  <c r="F232" i="6"/>
  <c r="F265" i="6"/>
  <c r="F187" i="6"/>
  <c r="F247" i="6"/>
  <c r="F270" i="6"/>
  <c r="F194" i="6"/>
  <c r="F211" i="6"/>
  <c r="F207" i="6"/>
  <c r="F215" i="6"/>
  <c r="F170" i="6"/>
  <c r="F205" i="6"/>
  <c r="F220" i="6"/>
  <c r="F248" i="6"/>
  <c r="F281" i="6"/>
  <c r="F203" i="6"/>
  <c r="F264" i="6"/>
  <c r="F219" i="6"/>
  <c r="F173" i="6"/>
  <c r="F242" i="6"/>
  <c r="F256" i="6"/>
  <c r="F175" i="6"/>
  <c r="F230" i="6"/>
  <c r="F280" i="6"/>
  <c r="F235" i="6"/>
  <c r="F177" i="6"/>
  <c r="F147" i="6"/>
  <c r="F178" i="6"/>
  <c r="F198" i="6"/>
  <c r="F240" i="6"/>
  <c r="F167" i="6"/>
  <c r="F229" i="6"/>
  <c r="F268" i="6"/>
  <c r="F251" i="6"/>
  <c r="F191" i="6"/>
  <c r="F151" i="6"/>
  <c r="F210" i="6"/>
  <c r="F261" i="6"/>
  <c r="F224" i="6"/>
  <c r="F166" i="6"/>
  <c r="F260" i="6"/>
  <c r="F267" i="6"/>
  <c r="F188" i="6"/>
  <c r="F272" i="6"/>
  <c r="F193" i="6"/>
  <c r="F258" i="6"/>
  <c r="F196" i="6"/>
  <c r="F208" i="6"/>
  <c r="F212" i="6"/>
  <c r="F145" i="6"/>
  <c r="F236" i="6"/>
  <c r="F197" i="6"/>
  <c r="F253" i="6"/>
  <c r="F157" i="6"/>
  <c r="F257" i="6"/>
  <c r="F159" i="6"/>
  <c r="F227" i="6"/>
  <c r="F192" i="6"/>
  <c r="F243" i="6"/>
  <c r="F266" i="6"/>
  <c r="F148" i="6"/>
  <c r="F204" i="6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E3" i="5"/>
  <c r="AE6" i="5"/>
  <c r="N141" i="5"/>
  <c r="N143" i="5" s="1"/>
  <c r="N186" i="5" l="1"/>
  <c r="N146" i="5"/>
  <c r="N267" i="5"/>
  <c r="N206" i="5"/>
  <c r="N194" i="5"/>
  <c r="N178" i="5"/>
  <c r="N166" i="5"/>
  <c r="N150" i="5"/>
  <c r="N248" i="5"/>
  <c r="N232" i="5"/>
  <c r="N220" i="5"/>
  <c r="N271" i="5"/>
  <c r="N209" i="5"/>
  <c r="N197" i="5"/>
  <c r="N181" i="5"/>
  <c r="N173" i="5"/>
  <c r="N153" i="5"/>
  <c r="N243" i="5"/>
  <c r="N274" i="5"/>
  <c r="N214" i="5"/>
  <c r="N202" i="5"/>
  <c r="N190" i="5"/>
  <c r="N170" i="5"/>
  <c r="N158" i="5"/>
  <c r="N256" i="5"/>
  <c r="N240" i="5"/>
  <c r="N224" i="5"/>
  <c r="N279" i="5"/>
  <c r="N213" i="5"/>
  <c r="N201" i="5"/>
  <c r="N189" i="5"/>
  <c r="N177" i="5"/>
  <c r="N165" i="5"/>
  <c r="N157" i="5"/>
  <c r="N145" i="5"/>
  <c r="N251" i="5"/>
  <c r="N235" i="5"/>
  <c r="N227" i="5"/>
  <c r="N219" i="5"/>
  <c r="N216" i="5"/>
  <c r="N208" i="5"/>
  <c r="N196" i="5"/>
  <c r="N188" i="5"/>
  <c r="N180" i="5"/>
  <c r="N172" i="5"/>
  <c r="N160" i="5"/>
  <c r="N148" i="5"/>
  <c r="N238" i="5"/>
  <c r="N210" i="5"/>
  <c r="N198" i="5"/>
  <c r="N182" i="5"/>
  <c r="N174" i="5"/>
  <c r="N162" i="5"/>
  <c r="N154" i="5"/>
  <c r="N252" i="5"/>
  <c r="N244" i="5"/>
  <c r="N236" i="5"/>
  <c r="N228" i="5"/>
  <c r="N260" i="5"/>
  <c r="N275" i="5"/>
  <c r="N263" i="5"/>
  <c r="N217" i="5"/>
  <c r="N205" i="5"/>
  <c r="N193" i="5"/>
  <c r="N185" i="5"/>
  <c r="N169" i="5"/>
  <c r="N161" i="5"/>
  <c r="N149" i="5"/>
  <c r="N255" i="5"/>
  <c r="N247" i="5"/>
  <c r="N239" i="5"/>
  <c r="N231" i="5"/>
  <c r="N223" i="5"/>
  <c r="N259" i="5"/>
  <c r="N278" i="5"/>
  <c r="N270" i="5"/>
  <c r="N266" i="5"/>
  <c r="N212" i="5"/>
  <c r="N204" i="5"/>
  <c r="N200" i="5"/>
  <c r="N192" i="5"/>
  <c r="N184" i="5"/>
  <c r="N176" i="5"/>
  <c r="N168" i="5"/>
  <c r="N164" i="5"/>
  <c r="N156" i="5"/>
  <c r="N152" i="5"/>
  <c r="N144" i="5"/>
  <c r="N281" i="5" s="1"/>
  <c r="N283" i="5" s="1"/>
  <c r="N254" i="5"/>
  <c r="N250" i="5"/>
  <c r="N246" i="5"/>
  <c r="N242" i="5"/>
  <c r="N234" i="5"/>
  <c r="N230" i="5"/>
  <c r="N226" i="5"/>
  <c r="N222" i="5"/>
  <c r="N218" i="5"/>
  <c r="N258" i="5"/>
  <c r="N277" i="5"/>
  <c r="N273" i="5"/>
  <c r="N269" i="5"/>
  <c r="N265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257" i="5"/>
  <c r="N253" i="5"/>
  <c r="N249" i="5"/>
  <c r="N245" i="5"/>
  <c r="N241" i="5"/>
  <c r="N237" i="5"/>
  <c r="N233" i="5"/>
  <c r="N229" i="5"/>
  <c r="N225" i="5"/>
  <c r="N221" i="5"/>
  <c r="N261" i="5"/>
  <c r="N262" i="5"/>
  <c r="N276" i="5"/>
  <c r="N272" i="5"/>
  <c r="N268" i="5"/>
  <c r="N264" i="5"/>
  <c r="AF16" i="11"/>
  <c r="AD17" i="11"/>
  <c r="AB17" i="11"/>
  <c r="AE17" i="11" s="1"/>
  <c r="AC18" i="11"/>
  <c r="W18" i="10"/>
  <c r="Y18" i="10" s="1"/>
  <c r="V19" i="10"/>
  <c r="U19" i="10" s="1"/>
  <c r="X19" i="10" s="1"/>
  <c r="F283" i="6"/>
  <c r="AF25" i="5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AG2" i="5" l="1"/>
  <c r="AD18" i="11"/>
  <c r="AB18" i="11"/>
  <c r="AE18" i="11" s="1"/>
  <c r="AC19" i="11"/>
  <c r="AF17" i="11"/>
  <c r="V20" i="10"/>
  <c r="U20" i="10" s="1"/>
  <c r="X20" i="10" s="1"/>
  <c r="W19" i="10"/>
  <c r="Y19" i="10" s="1"/>
  <c r="AD19" i="11" l="1"/>
  <c r="AB19" i="11"/>
  <c r="AE19" i="11" s="1"/>
  <c r="AC20" i="11"/>
  <c r="AF18" i="11"/>
  <c r="V21" i="10"/>
  <c r="U21" i="10" s="1"/>
  <c r="X21" i="10" s="1"/>
  <c r="W20" i="10"/>
  <c r="Y20" i="10" s="1"/>
  <c r="AD20" i="11" l="1"/>
  <c r="AB20" i="11"/>
  <c r="AE20" i="11" s="1"/>
  <c r="AC21" i="11"/>
  <c r="AF19" i="11"/>
  <c r="V22" i="10"/>
  <c r="U22" i="10" s="1"/>
  <c r="X22" i="10" s="1"/>
  <c r="W21" i="10"/>
  <c r="Y21" i="10" s="1"/>
  <c r="AB21" i="11" l="1"/>
  <c r="AE21" i="11" s="1"/>
  <c r="AC22" i="11"/>
  <c r="AD21" i="11"/>
  <c r="AF20" i="11"/>
  <c r="V23" i="10"/>
  <c r="U23" i="10" s="1"/>
  <c r="X23" i="10" s="1"/>
  <c r="W22" i="10"/>
  <c r="Y22" i="10" s="1"/>
  <c r="AF21" i="11" l="1"/>
  <c r="AD22" i="11"/>
  <c r="AB22" i="11"/>
  <c r="AE22" i="11" s="1"/>
  <c r="AC23" i="11"/>
  <c r="V24" i="10"/>
  <c r="W23" i="10"/>
  <c r="Y23" i="10" s="1"/>
  <c r="W24" i="10" l="1"/>
  <c r="U24" i="10"/>
  <c r="X24" i="10" s="1"/>
  <c r="AD23" i="11"/>
  <c r="AB23" i="11"/>
  <c r="AE23" i="11" s="1"/>
  <c r="AC24" i="11"/>
  <c r="AF22" i="11"/>
  <c r="Y24" i="10" l="1"/>
  <c r="AD24" i="11"/>
  <c r="AB24" i="11"/>
  <c r="AE24" i="11" s="1"/>
  <c r="AF23" i="11"/>
  <c r="AF24" i="11" l="1"/>
</calcChain>
</file>

<file path=xl/sharedStrings.xml><?xml version="1.0" encoding="utf-8"?>
<sst xmlns="http://schemas.openxmlformats.org/spreadsheetml/2006/main" count="505" uniqueCount="96">
  <si>
    <t>fd</t>
  </si>
  <si>
    <t>sum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</si>
  <si>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</si>
  <si>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</si>
  <si>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</si>
  <si>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</si>
  <si>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</si>
  <si>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</si>
  <si>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</si>
  <si>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</si>
  <si>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</si>
  <si>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</si>
  <si>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</si>
  <si>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</si>
  <si>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</si>
  <si>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</si>
  <si>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</si>
  <si>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</si>
  <si>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</si>
  <si>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</si>
  <si>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</si>
  <si>
    <t>/beelbw/fxn_fitting/swelling_gr/grain3</t>
  </si>
  <si>
    <t>/beelbw/fxn_fitting/swelling_gr/grain6</t>
  </si>
  <si>
    <t>Fd</t>
  </si>
  <si>
    <t>Swell %</t>
  </si>
  <si>
    <t>FGS %</t>
  </si>
  <si>
    <t>Fd*</t>
  </si>
  <si>
    <t>FGS%</t>
  </si>
  <si>
    <t>Gr Size</t>
  </si>
  <si>
    <t>All FGS data</t>
  </si>
  <si>
    <t>average</t>
  </si>
  <si>
    <t>allows all to change</t>
  </si>
  <si>
    <t>/beelbw/fxn_fitting/swelling_gr/grain7</t>
  </si>
  <si>
    <t>keeps nominal (a-e) fixed</t>
  </si>
  <si>
    <t>all change, nominal to 5th poly, grains to 3rd polys</t>
  </si>
  <si>
    <t>f=</t>
  </si>
  <si>
    <t>gg=</t>
  </si>
  <si>
    <t>hh=</t>
  </si>
  <si>
    <t>/beelbw/fxn_fitting/swelling_gr/grain8</t>
  </si>
  <si>
    <t>/beelbw/fxn_fitting/swelling_gr/grain9</t>
  </si>
  <si>
    <t>keeps nominal (a-f) fixed, nominal to 5th poly, grains to 3rd polys</t>
  </si>
  <si>
    <t>Bei data</t>
  </si>
  <si>
    <t>/beelbw/fxn_fitting/swelling_gr/grain10</t>
  </si>
  <si>
    <t>/beelbw/fxn_fitting/swelling_gr/grain11</t>
  </si>
  <si>
    <t>/beelbw/fxn_fitting/swelling_gr/grain12</t>
  </si>
  <si>
    <t>heaviside analytical function</t>
  </si>
  <si>
    <t>/beelbw/fxn_fitting/swelling_gr/grain13</t>
  </si>
  <si>
    <t>aaa=</t>
  </si>
  <si>
    <t>/beelbw/fxn_fitting/swelling_gr/grain14</t>
  </si>
  <si>
    <t>relative error</t>
  </si>
  <si>
    <t>Bei data below 2.5</t>
  </si>
  <si>
    <t>Bei data above 2.5</t>
  </si>
  <si>
    <t>polyfit A</t>
  </si>
  <si>
    <t>polyfit B</t>
  </si>
  <si>
    <t>g=</t>
  </si>
  <si>
    <t>h=</t>
  </si>
  <si>
    <t>bbb=</t>
  </si>
  <si>
    <t>/beelbw/fxn_fitting/swelling_gr/grain15</t>
  </si>
  <si>
    <t>/beelbw/fxn_fitting/swelling_gr/grain16</t>
  </si>
  <si>
    <t>ii=</t>
  </si>
  <si>
    <t>/beelbw/fxn_fitting/swelling_gr/grain13A</t>
  </si>
  <si>
    <t>/beelbw/fxn_fitting/swelling_gr/grain10A</t>
  </si>
  <si>
    <t>allows all to change, slightly different flexibiliy</t>
  </si>
  <si>
    <t>fxnfitA</t>
  </si>
  <si>
    <t>fxnfitB</t>
  </si>
  <si>
    <t>j=</t>
  </si>
  <si>
    <t>k=</t>
  </si>
  <si>
    <t>l=</t>
  </si>
  <si>
    <t>m=</t>
  </si>
  <si>
    <t>/beelbw/fxn_fitting/swelling_gr/grain18</t>
  </si>
  <si>
    <t>/beelbw/fxn_fitting/swelling_gr/grain18A</t>
  </si>
  <si>
    <t>relative error, then hold &lt;3 fixed</t>
  </si>
  <si>
    <t>frate</t>
  </si>
  <si>
    <t>swelling correlation</t>
  </si>
  <si>
    <t>FD</t>
  </si>
  <si>
    <t>swelling (eq.(17) JNM 544)</t>
  </si>
  <si>
    <t>solid swelling</t>
  </si>
  <si>
    <t>gas swelling</t>
  </si>
  <si>
    <t>plus solid</t>
  </si>
  <si>
    <t>Temp in C</t>
  </si>
  <si>
    <t>Fission Gas Only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</si>
  <si>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</si>
  <si>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</si>
  <si>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</si>
  <si>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</si>
  <si>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</si>
  <si>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</si>
  <si>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</si>
  <si>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</si>
  <si>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</si>
  <si>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</si>
  <si>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</si>
  <si>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</si>
  <si>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&amp;</t>
  </si>
  <si>
    <t>\\</t>
  </si>
  <si>
    <t>w/frate and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</si>
</sst>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0" fillId="0" borderId="1" xfId="0" applyBorder="1"/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 x10^27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Gaseous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C-6041-A61F-9A62A55D6FD0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C-6041-A61F-9A62A55D6FD0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C-6041-A61F-9A62A55D6FD0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C-6041-A61F-9A62A55D6F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grains'!$T$4:$T$20</c:f>
              <c:numCache>
                <c:formatCode>0.00E+00</c:formatCode>
                <c:ptCount val="17"/>
                <c:pt idx="0">
                  <c:v>0.23057959749676391</c:v>
                </c:pt>
                <c:pt idx="1">
                  <c:v>0.34426532329087295</c:v>
                </c:pt>
                <c:pt idx="2">
                  <c:v>0.46214459862429486</c:v>
                </c:pt>
                <c:pt idx="3">
                  <c:v>0.73145150642292622</c:v>
                </c:pt>
                <c:pt idx="4">
                  <c:v>1.4407235615965786</c:v>
                </c:pt>
                <c:pt idx="5">
                  <c:v>2.9568406823954239</c:v>
                </c:pt>
                <c:pt idx="6">
                  <c:v>5.6490721955414882</c:v>
                </c:pt>
                <c:pt idx="7">
                  <c:v>9.8013718133452983</c:v>
                </c:pt>
                <c:pt idx="8">
                  <c:v>15.516336499117624</c:v>
                </c:pt>
                <c:pt idx="9">
                  <c:v>22.616421115286112</c:v>
                </c:pt>
                <c:pt idx="10">
                  <c:v>30.550176726726388</c:v>
                </c:pt>
                <c:pt idx="11">
                  <c:v>38.313456409917094</c:v>
                </c:pt>
                <c:pt idx="12">
                  <c:v>44.397708396628211</c:v>
                </c:pt>
                <c:pt idx="13">
                  <c:v>46.779652358951573</c:v>
                </c:pt>
                <c:pt idx="14">
                  <c:v>42.968810620582715</c:v>
                </c:pt>
                <c:pt idx="15">
                  <c:v>30.131542057362896</c:v>
                </c:pt>
                <c:pt idx="16">
                  <c:v>5.3124024281896975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C-6041-A61F-9A62A55D6F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grains'!$T$21:$T$37</c:f>
              <c:numCache>
                <c:formatCode>0.00E+00</c:formatCode>
                <c:ptCount val="17"/>
                <c:pt idx="0">
                  <c:v>0.21238539666477257</c:v>
                </c:pt>
                <c:pt idx="1">
                  <c:v>0.31710059362942722</c:v>
                </c:pt>
                <c:pt idx="2">
                  <c:v>0.42567844232914187</c:v>
                </c:pt>
                <c:pt idx="3">
                  <c:v>0.67373531751810312</c:v>
                </c:pt>
                <c:pt idx="4">
                  <c:v>1.327041283946502</c:v>
                </c:pt>
                <c:pt idx="5">
                  <c:v>2.7235270944295165</c:v>
                </c:pt>
                <c:pt idx="6">
                  <c:v>5.203324370686591</c:v>
                </c:pt>
                <c:pt idx="7">
                  <c:v>9.0279810661282696</c:v>
                </c:pt>
                <c:pt idx="8">
                  <c:v>14.291998589317664</c:v>
                </c:pt>
                <c:pt idx="9">
                  <c:v>20.831841246383441</c:v>
                </c:pt>
                <c:pt idx="10">
                  <c:v>28.139572940211021</c:v>
                </c:pt>
                <c:pt idx="11">
                  <c:v>35.290280343788517</c:v>
                </c:pt>
                <c:pt idx="12">
                  <c:v>40.894446044633781</c:v>
                </c:pt>
                <c:pt idx="13">
                  <c:v>43.088439436778579</c:v>
                </c:pt>
                <c:pt idx="14">
                  <c:v>39.578297416335943</c:v>
                </c:pt>
                <c:pt idx="15">
                  <c:v>27.753971216226581</c:v>
                </c:pt>
                <c:pt idx="16">
                  <c:v>4.8932199951897513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C-6041-A61F-9A62A55D6F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grains'!$T$38:$T$54</c:f>
              <c:numCache>
                <c:formatCode>0.00E+00</c:formatCode>
                <c:ptCount val="17"/>
                <c:pt idx="0">
                  <c:v>0.16946597831255575</c:v>
                </c:pt>
                <c:pt idx="1">
                  <c:v>0.25302004359425107</c:v>
                </c:pt>
                <c:pt idx="2">
                  <c:v>0.33965618544732123</c:v>
                </c:pt>
                <c:pt idx="3">
                  <c:v>0.53758505292686842</c:v>
                </c:pt>
                <c:pt idx="4">
                  <c:v>1.0588691735717879</c:v>
                </c:pt>
                <c:pt idx="5">
                  <c:v>2.1731493349646334</c:v>
                </c:pt>
                <c:pt idx="6">
                  <c:v>4.151822436020737</c:v>
                </c:pt>
                <c:pt idx="7">
                  <c:v>7.2035821086771596</c:v>
                </c:pt>
                <c:pt idx="8">
                  <c:v>11.403832659941598</c:v>
                </c:pt>
                <c:pt idx="9">
                  <c:v>16.622086133550884</c:v>
                </c:pt>
                <c:pt idx="10">
                  <c:v>22.45305153977823</c:v>
                </c:pt>
                <c:pt idx="11">
                  <c:v>28.158724551217869</c:v>
                </c:pt>
                <c:pt idx="12">
                  <c:v>32.630385211665427</c:v>
                </c:pt>
                <c:pt idx="13">
                  <c:v>34.381010454501492</c:v>
                </c:pt>
                <c:pt idx="14">
                  <c:v>31.580207476275877</c:v>
                </c:pt>
                <c:pt idx="15">
                  <c:v>22.145373260479332</c:v>
                </c:pt>
                <c:pt idx="16">
                  <c:v>3.9043847957788143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C-6041-A61F-9A62A55D6F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grains'!$T$55:$T$71</c:f>
              <c:numCache>
                <c:formatCode>0.00E+00</c:formatCode>
                <c:ptCount val="17"/>
                <c:pt idx="0">
                  <c:v>0.10657326691144696</c:v>
                </c:pt>
                <c:pt idx="1">
                  <c:v>0.15911850218208792</c:v>
                </c:pt>
                <c:pt idx="2">
                  <c:v>0.21360198471836489</c:v>
                </c:pt>
                <c:pt idx="3">
                  <c:v>0.33807490980586224</c:v>
                </c:pt>
                <c:pt idx="4">
                  <c:v>0.66589853717563874</c:v>
                </c:pt>
                <c:pt idx="5">
                  <c:v>1.366643773692835</c:v>
                </c:pt>
                <c:pt idx="6">
                  <c:v>2.6109859043618378</c:v>
                </c:pt>
                <c:pt idx="7">
                  <c:v>4.5301675677382569</c:v>
                </c:pt>
                <c:pt idx="8">
                  <c:v>7.1716088030359968</c:v>
                </c:pt>
                <c:pt idx="9">
                  <c:v>10.4532487274157</c:v>
                </c:pt>
                <c:pt idx="10">
                  <c:v>14.120209133138852</c:v>
                </c:pt>
                <c:pt idx="11">
                  <c:v>17.708376025469853</c:v>
                </c:pt>
                <c:pt idx="12">
                  <c:v>20.520500853406404</c:v>
                </c:pt>
                <c:pt idx="13">
                  <c:v>21.621428916516408</c:v>
                </c:pt>
                <c:pt idx="14">
                  <c:v>19.860068162357894</c:v>
                </c:pt>
                <c:pt idx="15">
                  <c:v>13.926717320156193</c:v>
                </c:pt>
                <c:pt idx="16">
                  <c:v>2.4553780476107625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C-6041-A61F-9A62A55D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1746-9EED-8CF30FC80134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1-1746-9EED-8CF30FC80134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1-1746-9EED-8CF30FC80134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1-1746-9EED-8CF30FC801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grains'!$AB$4:$AB$20</c:f>
              <c:numCache>
                <c:formatCode>0.00E+00</c:formatCode>
                <c:ptCount val="17"/>
                <c:pt idx="0">
                  <c:v>5.1170836880000018E-5</c:v>
                </c:pt>
                <c:pt idx="1">
                  <c:v>5.340677589800001E-4</c:v>
                </c:pt>
                <c:pt idx="2">
                  <c:v>6.1769516981200001E-3</c:v>
                </c:pt>
                <c:pt idx="3">
                  <c:v>3.7720861580000008E-2</c:v>
                </c:pt>
                <c:pt idx="4">
                  <c:v>0.14451343009088002</c:v>
                </c:pt>
                <c:pt idx="5">
                  <c:v>0.41690430059608002</c:v>
                </c:pt>
                <c:pt idx="6">
                  <c:v>0.99835042465748036</c:v>
                </c:pt>
                <c:pt idx="7">
                  <c:v>2.0972312401500202</c:v>
                </c:pt>
                <c:pt idx="8">
                  <c:v>3.9983737299772</c:v>
                </c:pt>
                <c:pt idx="9">
                  <c:v>7.0742873613855783</c:v>
                </c:pt>
                <c:pt idx="10">
                  <c:v>11.796108905878279</c:v>
                </c:pt>
                <c:pt idx="11">
                  <c:v>18.74425713972748</c:v>
                </c:pt>
                <c:pt idx="12">
                  <c:v>28.618797425085923</c:v>
                </c:pt>
                <c:pt idx="13">
                  <c:v>42.249516171697401</c:v>
                </c:pt>
                <c:pt idx="14">
                  <c:v>60.605705179206282</c:v>
                </c:pt>
                <c:pt idx="15">
                  <c:v>84.805655860066011</c:v>
                </c:pt>
                <c:pt idx="16">
                  <c:v>116.12586334304652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1-1746-9EED-8CF30FC801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grains'!$AB$21:$AB$37</c:f>
              <c:numCache>
                <c:formatCode>0.00E+00</c:formatCode>
                <c:ptCount val="17"/>
                <c:pt idx="0">
                  <c:v>4.4148079999999702E-6</c:v>
                </c:pt>
                <c:pt idx="1">
                  <c:v>9.7740624331250003E-4</c:v>
                </c:pt>
                <c:pt idx="2">
                  <c:v>1.2216544072000001E-2</c:v>
                </c:pt>
                <c:pt idx="3">
                  <c:v>7.4884780226562517E-2</c:v>
                </c:pt>
                <c:pt idx="4">
                  <c:v>0.28182747948800002</c:v>
                </c:pt>
                <c:pt idx="5">
                  <c:v>0.79060718484831249</c:v>
                </c:pt>
                <c:pt idx="6">
                  <c:v>1.8294382934480007</c:v>
                </c:pt>
                <c:pt idx="7">
                  <c:v>3.6960216430885637</c:v>
                </c:pt>
                <c:pt idx="8">
                  <c:v>6.749279009320003</c:v>
                </c:pt>
                <c:pt idx="9">
                  <c:v>11.393987513103317</c:v>
                </c:pt>
                <c:pt idx="10">
                  <c:v>18.058313939048006</c:v>
                </c:pt>
                <c:pt idx="11">
                  <c:v>27.164248964224573</c:v>
                </c:pt>
                <c:pt idx="12">
                  <c:v>39.090941297552014</c:v>
                </c:pt>
                <c:pt idx="13">
                  <c:v>54.13093172976032</c:v>
                </c:pt>
                <c:pt idx="14">
                  <c:v>72.439287093928016</c:v>
                </c:pt>
                <c:pt idx="15">
                  <c:v>93.975634136594579</c:v>
                </c:pt>
                <c:pt idx="16">
                  <c:v>118.43909329944802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1-1746-9EED-8CF30FC801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grains'!$AB$38:$AB$54</c:f>
              <c:numCache>
                <c:formatCode>0.00E+00</c:formatCode>
                <c:ptCount val="17"/>
                <c:pt idx="0">
                  <c:v>-4.9182615000000005E-4</c:v>
                </c:pt>
                <c:pt idx="1">
                  <c:v>5.73414734375E-4</c:v>
                </c:pt>
                <c:pt idx="2">
                  <c:v>1.4109634324999997E-2</c:v>
                </c:pt>
                <c:pt idx="3">
                  <c:v>0.100527474609375</c:v>
                </c:pt>
                <c:pt idx="4">
                  <c:v>0.40403842759999997</c:v>
                </c:pt>
                <c:pt idx="5">
                  <c:v>1.1747796112718749</c:v>
                </c:pt>
                <c:pt idx="6">
                  <c:v>2.7778309331250006</c:v>
                </c:pt>
                <c:pt idx="7">
                  <c:v>5.6891246413718761</c:v>
                </c:pt>
                <c:pt idx="8">
                  <c:v>10.478247263750001</c:v>
                </c:pt>
                <c:pt idx="9">
                  <c:v>17.778133933959374</c:v>
                </c:pt>
                <c:pt idx="10">
                  <c:v>28.241655105724998</c:v>
                </c:pt>
                <c:pt idx="11">
                  <c:v>42.485095654484375</c:v>
                </c:pt>
                <c:pt idx="12">
                  <c:v>61.018526366700009</c:v>
                </c:pt>
                <c:pt idx="13">
                  <c:v>84.163067816796882</c:v>
                </c:pt>
                <c:pt idx="14">
                  <c:v>111.95504663172503</c:v>
                </c:pt>
                <c:pt idx="15">
                  <c:v>144.03704414314691</c:v>
                </c:pt>
                <c:pt idx="16">
                  <c:v>179.53583742725004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1-1746-9EED-8CF30FC801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grains'!$AB$55:$AB$71</c:f>
              <c:numCache>
                <c:formatCode>0.00E+00</c:formatCode>
                <c:ptCount val="17"/>
                <c:pt idx="0">
                  <c:v>-3.1025068000000008E-3</c:v>
                </c:pt>
                <c:pt idx="1">
                  <c:v>-3.9051752078124997E-3</c:v>
                </c:pt>
                <c:pt idx="2">
                  <c:v>-4.5822197000000018E-3</c:v>
                </c:pt>
                <c:pt idx="3">
                  <c:v>6.5574641210937479E-2</c:v>
                </c:pt>
                <c:pt idx="4">
                  <c:v>0.43203899839999993</c:v>
                </c:pt>
                <c:pt idx="5">
                  <c:v>1.5460576073171874</c:v>
                </c:pt>
                <c:pt idx="6">
                  <c:v>4.1414676203000003</c:v>
                </c:pt>
                <c:pt idx="7">
                  <c:v>9.2773231960109381</c:v>
                </c:pt>
                <c:pt idx="8">
                  <c:v>18.366331486</c:v>
                </c:pt>
                <c:pt idx="9">
                  <c:v>33.189097998392178</c:v>
                </c:pt>
                <c:pt idx="10">
                  <c:v>55.894181338699987</c:v>
                </c:pt>
                <c:pt idx="11">
                  <c:v>88.983957327760962</c:v>
                </c:pt>
                <c:pt idx="12">
                  <c:v>135.28629249680006</c:v>
                </c:pt>
                <c:pt idx="13">
                  <c:v>197.91202695961721</c:v>
                </c:pt>
                <c:pt idx="14">
                  <c:v>280.19826666190005</c:v>
                </c:pt>
                <c:pt idx="15">
                  <c:v>385.63748500766104</c:v>
                </c:pt>
                <c:pt idx="16">
                  <c:v>517.79243386280018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31-1746-9EED-8CF30F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8-A149-A123-9857B02CBCB9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8-A149-A123-9857B02CBCB9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8-A149-A123-9857B02CBCB9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8-A149-A123-9857B02C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1D4B-9A13-98A4C17AA2B7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1D4B-9A13-98A4C17AA2B7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1D4B-9A13-98A4C17AA2B7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C-1D4B-9A13-98A4C17AA2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3fd'!$F$4:$F$19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3fd'!$H$4:$H$19</c:f>
              <c:numCache>
                <c:formatCode>0.00E+00</c:formatCode>
                <c:ptCount val="16"/>
                <c:pt idx="0">
                  <c:v>0.15623926647234784</c:v>
                </c:pt>
                <c:pt idx="1">
                  <c:v>1.03119959876522</c:v>
                </c:pt>
                <c:pt idx="2">
                  <c:v>2.6317374318925548</c:v>
                </c:pt>
                <c:pt idx="3">
                  <c:v>3.9984915567845296</c:v>
                </c:pt>
                <c:pt idx="4">
                  <c:v>5.2748587114841587</c:v>
                </c:pt>
                <c:pt idx="5">
                  <c:v>6.5976606773380251</c:v>
                </c:pt>
                <c:pt idx="6">
                  <c:v>7.9595628058619212</c:v>
                </c:pt>
                <c:pt idx="7">
                  <c:v>9.3092116445579371</c:v>
                </c:pt>
                <c:pt idx="8">
                  <c:v>10.57769621270905</c:v>
                </c:pt>
                <c:pt idx="9">
                  <c:v>11.683474210182439</c:v>
                </c:pt>
                <c:pt idx="10">
                  <c:v>12.533129754713373</c:v>
                </c:pt>
                <c:pt idx="11">
                  <c:v>13.021413094952312</c:v>
                </c:pt>
                <c:pt idx="12">
                  <c:v>13.031181521755055</c:v>
                </c:pt>
                <c:pt idx="13">
                  <c:v>12.433347289784173</c:v>
                </c:pt>
                <c:pt idx="14">
                  <c:v>11.086849973913299</c:v>
                </c:pt>
                <c:pt idx="15">
                  <c:v>8.8386560393343458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7C-1D4B-9A13-98A4C17AA2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3fd'!$F$20:$F$35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3fd'!$H$20:$H$35</c:f>
              <c:numCache>
                <c:formatCode>0.00E+00</c:formatCode>
                <c:ptCount val="16"/>
                <c:pt idx="0">
                  <c:v>7.1367241257714542E-2</c:v>
                </c:pt>
                <c:pt idx="1">
                  <c:v>0.47103312894112298</c:v>
                </c:pt>
                <c:pt idx="2">
                  <c:v>1.2021295572459407</c:v>
                </c:pt>
                <c:pt idx="3">
                  <c:v>1.8264378606160507</c:v>
                </c:pt>
                <c:pt idx="4">
                  <c:v>2.4094590480522635</c:v>
                </c:pt>
                <c:pt idx="5">
                  <c:v>3.0136908085103826</c:v>
                </c:pt>
                <c:pt idx="6">
                  <c:v>3.6357828086220323</c:v>
                </c:pt>
                <c:pt idx="7">
                  <c:v>4.2522777299000989</c:v>
                </c:pt>
                <c:pt idx="8">
                  <c:v>4.8316982958751087</c:v>
                </c:pt>
                <c:pt idx="9">
                  <c:v>5.3367974742376934</c:v>
                </c:pt>
                <c:pt idx="10">
                  <c:v>5.7249045973802994</c:v>
                </c:pt>
                <c:pt idx="11">
                  <c:v>5.9479435025912544</c:v>
                </c:pt>
                <c:pt idx="12">
                  <c:v>5.9524055414120971</c:v>
                </c:pt>
                <c:pt idx="13">
                  <c:v>5.679325791176983</c:v>
                </c:pt>
                <c:pt idx="14">
                  <c:v>5.0642704279234083</c:v>
                </c:pt>
                <c:pt idx="15">
                  <c:v>4.0373365300250619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7C-1D4B-9A13-98A4C17AA2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7C-1D4B-9A13-98A4C17AA2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7C-1D4B-9A13-98A4C17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DE4F-A788-CE29B8D93B5A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DE4F-A788-CE29B8D93B5A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DE4F-A788-CE29B8D93B5A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9-DE4F-A788-CE29B8D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8F4A-B470-5221FACA569D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2-8F4A-B470-5221FACA569D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2-8F4A-B470-5221FACA569D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2-8F4A-B470-5221FACA569D}"/>
            </c:ext>
          </c:extLst>
        </c:ser>
        <c:ser>
          <c:idx val="4"/>
          <c:order val="4"/>
          <c:tx>
            <c:v>1.34 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3fd'!$W$4:$W$19</c:f>
              <c:numCache>
                <c:formatCode>0.00E+00</c:formatCode>
                <c:ptCount val="16"/>
                <c:pt idx="0">
                  <c:v>4.6488333438498823E-5</c:v>
                </c:pt>
                <c:pt idx="1">
                  <c:v>0.83570503127400042</c:v>
                </c:pt>
                <c:pt idx="2">
                  <c:v>2.641094251340093</c:v>
                </c:pt>
                <c:pt idx="3">
                  <c:v>3.9837042349310305</c:v>
                </c:pt>
                <c:pt idx="4">
                  <c:v>5.652324741923425</c:v>
                </c:pt>
                <c:pt idx="5">
                  <c:v>7.4694347614835968</c:v>
                </c:pt>
                <c:pt idx="6">
                  <c:v>9.1842668898179287</c:v>
                </c:pt>
                <c:pt idx="7">
                  <c:v>10.597299107044098</c:v>
                </c:pt>
                <c:pt idx="8">
                  <c:v>11.637166117181135</c:v>
                </c:pt>
                <c:pt idx="9">
                  <c:v>12.340460197443994</c:v>
                </c:pt>
                <c:pt idx="10">
                  <c:v>12.789372988065313</c:v>
                </c:pt>
                <c:pt idx="11">
                  <c:v>13.065416069555205</c:v>
                </c:pt>
                <c:pt idx="12">
                  <c:v>13.231280200868259</c:v>
                </c:pt>
                <c:pt idx="13">
                  <c:v>13.329560863145772</c:v>
                </c:pt>
                <c:pt idx="14">
                  <c:v>13.38731494533747</c:v>
                </c:pt>
                <c:pt idx="15">
                  <c:v>13.421088563193367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2-8F4A-B470-5221FACA569D}"/>
            </c:ext>
          </c:extLst>
        </c:ser>
        <c:ser>
          <c:idx val="5"/>
          <c:order val="5"/>
          <c:tx>
            <c:v>4.4 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3fd'!$W$20:$W$35</c:f>
              <c:numCache>
                <c:formatCode>0.00E+00</c:formatCode>
                <c:ptCount val="16"/>
                <c:pt idx="0">
                  <c:v>2.9639691590280522E-5</c:v>
                </c:pt>
                <c:pt idx="1">
                  <c:v>0.43558875626724586</c:v>
                </c:pt>
                <c:pt idx="2">
                  <c:v>1.1376187150630181</c:v>
                </c:pt>
                <c:pt idx="3">
                  <c:v>1.4479975129440124</c:v>
                </c:pt>
                <c:pt idx="4">
                  <c:v>1.7900975192339088</c:v>
                </c:pt>
                <c:pt idx="5">
                  <c:v>2.1451729558583046</c:v>
                </c:pt>
                <c:pt idx="6">
                  <c:v>2.4913995056978275</c:v>
                </c:pt>
                <c:pt idx="7">
                  <c:v>2.8090343678514067</c:v>
                </c:pt>
                <c:pt idx="8">
                  <c:v>3.0845523777820878</c:v>
                </c:pt>
                <c:pt idx="9">
                  <c:v>3.3121546546412111</c:v>
                </c:pt>
                <c:pt idx="10">
                  <c:v>3.4927142461969045</c:v>
                </c:pt>
                <c:pt idx="11">
                  <c:v>3.6314083834532931</c:v>
                </c:pt>
                <c:pt idx="12">
                  <c:v>3.7353278303034405</c:v>
                </c:pt>
                <c:pt idx="13">
                  <c:v>3.8117499703630462</c:v>
                </c:pt>
                <c:pt idx="14">
                  <c:v>3.8671816578345068</c:v>
                </c:pt>
                <c:pt idx="15">
                  <c:v>3.9069876809643835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2-8F4A-B470-5221FACA569D}"/>
            </c:ext>
          </c:extLst>
        </c:ser>
        <c:ser>
          <c:idx val="6"/>
          <c:order val="6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2-8F4A-B470-5221FACA569D}"/>
            </c:ext>
          </c:extLst>
        </c:ser>
        <c:ser>
          <c:idx val="7"/>
          <c:order val="7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2-8F4A-B470-5221FAC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F-AA46-BC1C-A9A6CE460D2D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F-AA46-BC1C-A9A6CE460D2D}"/>
            </c:ext>
          </c:extLst>
        </c:ser>
        <c:ser>
          <c:idx val="6"/>
          <c:order val="2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8F-AA46-BC1C-A9A6CE460D2D}"/>
            </c:ext>
          </c:extLst>
        </c:ser>
        <c:ser>
          <c:idx val="7"/>
          <c:order val="3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8F-AA46-BC1C-A9A6CE4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A-A140-A481-5D10D64E8013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A-A140-A481-5D10D64E801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A-A140-A481-5D10D64E801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A-A140-A481-5D10D64E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1F4D-803D-054EB65F423A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1F4D-803D-054EB65F423A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1F4D-803D-054EB65F423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4-1F4D-803D-054EB65F423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4-1F4D-803D-054EB65F423A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4-1F4D-803D-054EB65F423A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4-1F4D-803D-054EB65F423A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4-1F4D-803D-054EB65F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14A-8ED4-9F9E39D235B3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5-414A-8ED4-9F9E39D235B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5-414A-8ED4-9F9E39D235B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5-414A-8ED4-9F9E39D235B3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65-414A-8ED4-9F9E39D235B3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65-414A-8ED4-9F9E39D235B3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65-414A-8ED4-9F9E39D235B3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65-414A-8ED4-9F9E39D2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fits'!$J$21:$J$35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fits'!$L$21:$L$35</c:f>
              <c:numCache>
                <c:formatCode>0.00E+00</c:formatCode>
                <c:ptCount val="15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7141-A29C-2F718B546389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7141-A29C-2F718B54638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7141-A29C-2F718B546389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5-7141-A29C-2F718B546389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5-7141-A29C-2F718B546389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5-7141-A29C-2F718B546389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5-7141-A29C-2F718B546389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35-7141-A29C-2F718B5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8-B448-9E80-A189F8F2E89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B448-9E80-A189F8F2E89E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8-B448-9E80-A189F8F2E89E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8-B448-9E80-A189F8F2E89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8-B448-9E80-A189F8F2E89E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8-B448-9E80-A189F8F2E89E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8-B448-9E80-A189F8F2E89E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78-B448-9E80-A189F8F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fit'!$L$6:$L$41</c:f>
              <c:numCache>
                <c:formatCode>0.00E+00</c:formatCode>
                <c:ptCount val="36"/>
                <c:pt idx="0">
                  <c:v>0.12206619703075221</c:v>
                </c:pt>
                <c:pt idx="1">
                  <c:v>0.83570503127400042</c:v>
                </c:pt>
                <c:pt idx="2">
                  <c:v>2.3263737116528511</c:v>
                </c:pt>
                <c:pt idx="3">
                  <c:v>3.912052502198029</c:v>
                </c:pt>
                <c:pt idx="4">
                  <c:v>5.6383486728782533</c:v>
                </c:pt>
                <c:pt idx="5">
                  <c:v>7.4669298855618234</c:v>
                </c:pt>
                <c:pt idx="6">
                  <c:v>9.1838499436755363</c:v>
                </c:pt>
                <c:pt idx="7">
                  <c:v>10.597233995388072</c:v>
                </c:pt>
                <c:pt idx="8">
                  <c:v>11.637156440551344</c:v>
                </c:pt>
                <c:pt idx="9">
                  <c:v>12.340458808708306</c:v>
                </c:pt>
                <c:pt idx="10">
                  <c:v>12.789372793283425</c:v>
                </c:pt>
                <c:pt idx="11">
                  <c:v>13.065416042625374</c:v>
                </c:pt>
                <c:pt idx="12">
                  <c:v>13.231280197177435</c:v>
                </c:pt>
                <c:pt idx="13">
                  <c:v>13.329560862642564</c:v>
                </c:pt>
                <c:pt idx="14">
                  <c:v>13.387314945269074</c:v>
                </c:pt>
                <c:pt idx="15">
                  <c:v>13.421088563184087</c:v>
                </c:pt>
                <c:pt idx="16">
                  <c:v>13.440782459859612</c:v>
                </c:pt>
                <c:pt idx="17">
                  <c:v>13.452247134870055</c:v>
                </c:pt>
                <c:pt idx="18">
                  <c:v>13.45891474559709</c:v>
                </c:pt>
                <c:pt idx="19">
                  <c:v>13.462790296796879</c:v>
                </c:pt>
                <c:pt idx="20">
                  <c:v>13.465042223000676</c:v>
                </c:pt>
                <c:pt idx="21">
                  <c:v>13.466350476740766</c:v>
                </c:pt>
                <c:pt idx="22">
                  <c:v>13.467110420905771</c:v>
                </c:pt>
                <c:pt idx="23">
                  <c:v>13.4675518321841</c:v>
                </c:pt>
                <c:pt idx="24">
                  <c:v>13.467808215007581</c:v>
                </c:pt>
                <c:pt idx="25">
                  <c:v>13.467957125395092</c:v>
                </c:pt>
                <c:pt idx="26">
                  <c:v>13.468043613341031</c:v>
                </c:pt>
                <c:pt idx="27">
                  <c:v>13.468093845632488</c:v>
                </c:pt>
                <c:pt idx="28">
                  <c:v>13.468123020476911</c:v>
                </c:pt>
                <c:pt idx="29">
                  <c:v>13.468139965143751</c:v>
                </c:pt>
                <c:pt idx="30">
                  <c:v>13.46814980654403</c:v>
                </c:pt>
                <c:pt idx="31">
                  <c:v>13.468155522388413</c:v>
                </c:pt>
                <c:pt idx="32">
                  <c:v>13.468158842125467</c:v>
                </c:pt>
                <c:pt idx="33">
                  <c:v>13.468160770213474</c:v>
                </c:pt>
                <c:pt idx="34">
                  <c:v>13.468161890037937</c:v>
                </c:pt>
                <c:pt idx="35">
                  <c:v>13.468162540426663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7-7043-AF56-E58A6D3229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fit'!$M$6:$M$41</c:f>
              <c:numCache>
                <c:formatCode>0.00E+00</c:formatCode>
                <c:ptCount val="36"/>
                <c:pt idx="0">
                  <c:v>4.6098284948790174E-13</c:v>
                </c:pt>
                <c:pt idx="1">
                  <c:v>3.8901446935873979E-12</c:v>
                </c:pt>
                <c:pt idx="2">
                  <c:v>3.2722909877840401E-11</c:v>
                </c:pt>
                <c:pt idx="3">
                  <c:v>2.7427826932822E-10</c:v>
                </c:pt>
                <c:pt idx="4">
                  <c:v>2.2899605789441543E-9</c:v>
                </c:pt>
                <c:pt idx="5">
                  <c:v>1.9037258359742536E-8</c:v>
                </c:pt>
                <c:pt idx="6">
                  <c:v>1.5753100798446784E-7</c:v>
                </c:pt>
                <c:pt idx="7">
                  <c:v>1.2970767580796582E-6</c:v>
                </c:pt>
                <c:pt idx="8">
                  <c:v>1.0623509159742117E-5</c:v>
                </c:pt>
                <c:pt idx="9">
                  <c:v>8.6527355548328091E-5</c:v>
                </c:pt>
                <c:pt idx="10">
                  <c:v>7.0066971748177235E-4</c:v>
                </c:pt>
                <c:pt idx="11">
                  <c:v>5.6387628030973233E-3</c:v>
                </c:pt>
                <c:pt idx="12">
                  <c:v>4.5022514572264492E-2</c:v>
                </c:pt>
                <c:pt idx="13">
                  <c:v>0.35250696419421462</c:v>
                </c:pt>
                <c:pt idx="14">
                  <c:v>2.4995586687151534</c:v>
                </c:pt>
                <c:pt idx="15">
                  <c:v>11.151671866789226</c:v>
                </c:pt>
                <c:pt idx="16">
                  <c:v>20.77617761600488</c:v>
                </c:pt>
                <c:pt idx="17">
                  <c:v>24.364586088090373</c:v>
                </c:pt>
                <c:pt idx="18">
                  <c:v>25.898548895299847</c:v>
                </c:pt>
                <c:pt idx="19">
                  <c:v>27.027901765886554</c:v>
                </c:pt>
                <c:pt idx="20">
                  <c:v>28.028171477125376</c:v>
                </c:pt>
                <c:pt idx="21">
                  <c:v>28.938339976982796</c:v>
                </c:pt>
                <c:pt idx="22">
                  <c:v>29.764619449947745</c:v>
                </c:pt>
                <c:pt idx="23">
                  <c:v>30.510014062288118</c:v>
                </c:pt>
                <c:pt idx="24">
                  <c:v>31.178184143974878</c:v>
                </c:pt>
                <c:pt idx="25">
                  <c:v>31.773670027503929</c:v>
                </c:pt>
                <c:pt idx="26">
                  <c:v>32.301636153767987</c:v>
                </c:pt>
                <c:pt idx="27">
                  <c:v>32.767591504906186</c:v>
                </c:pt>
                <c:pt idx="28">
                  <c:v>33.177153875270299</c:v>
                </c:pt>
                <c:pt idx="29">
                  <c:v>33.535866116512437</c:v>
                </c:pt>
                <c:pt idx="30">
                  <c:v>33.849061132118834</c:v>
                </c:pt>
                <c:pt idx="31">
                  <c:v>34.121769208584546</c:v>
                </c:pt>
                <c:pt idx="32">
                  <c:v>34.358660305498582</c:v>
                </c:pt>
                <c:pt idx="33">
                  <c:v>34.564013997058751</c:v>
                </c:pt>
                <c:pt idx="34">
                  <c:v>34.741710398431209</c:v>
                </c:pt>
                <c:pt idx="35">
                  <c:v>34.895236332631477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7043-AF56-E58A6D322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fit'!$N$6:$N$41</c:f>
              <c:numCache>
                <c:formatCode>0.00E+00</c:formatCode>
                <c:ptCount val="36"/>
                <c:pt idx="0">
                  <c:v>0.12206619703121319</c:v>
                </c:pt>
                <c:pt idx="1">
                  <c:v>0.83570503127789053</c:v>
                </c:pt>
                <c:pt idx="2">
                  <c:v>2.3263737116855738</c:v>
                </c:pt>
                <c:pt idx="3">
                  <c:v>3.9120525024723074</c:v>
                </c:pt>
                <c:pt idx="4">
                  <c:v>5.6383486751682135</c:v>
                </c:pt>
                <c:pt idx="5">
                  <c:v>7.4669299045990813</c:v>
                </c:pt>
                <c:pt idx="6">
                  <c:v>9.183850101206545</c:v>
                </c:pt>
                <c:pt idx="7">
                  <c:v>10.597235292464831</c:v>
                </c:pt>
                <c:pt idx="8">
                  <c:v>11.637167064060504</c:v>
                </c:pt>
                <c:pt idx="9">
                  <c:v>12.340545336063855</c:v>
                </c:pt>
                <c:pt idx="10">
                  <c:v>12.790073463000907</c:v>
                </c:pt>
                <c:pt idx="11">
                  <c:v>13.071054805428471</c:v>
                </c:pt>
                <c:pt idx="12">
                  <c:v>13.2763027117497</c:v>
                </c:pt>
                <c:pt idx="13">
                  <c:v>13.682067826836779</c:v>
                </c:pt>
                <c:pt idx="14">
                  <c:v>15.886873613984227</c:v>
                </c:pt>
                <c:pt idx="15">
                  <c:v>24.572760429973314</c:v>
                </c:pt>
                <c:pt idx="16">
                  <c:v>34.216960075864492</c:v>
                </c:pt>
                <c:pt idx="17">
                  <c:v>37.816833222960426</c:v>
                </c:pt>
                <c:pt idx="18">
                  <c:v>39.357463640896938</c:v>
                </c:pt>
                <c:pt idx="19">
                  <c:v>40.490692062683436</c:v>
                </c:pt>
                <c:pt idx="20">
                  <c:v>41.493213700126049</c:v>
                </c:pt>
                <c:pt idx="21">
                  <c:v>42.40469045372356</c:v>
                </c:pt>
                <c:pt idx="22">
                  <c:v>43.231729870853513</c:v>
                </c:pt>
                <c:pt idx="23">
                  <c:v>43.977565894472221</c:v>
                </c:pt>
                <c:pt idx="24">
                  <c:v>44.645992358982461</c:v>
                </c:pt>
                <c:pt idx="25">
                  <c:v>45.241627152899021</c:v>
                </c:pt>
                <c:pt idx="26">
                  <c:v>45.769679767109018</c:v>
                </c:pt>
                <c:pt idx="27">
                  <c:v>46.235685350538674</c:v>
                </c:pt>
                <c:pt idx="28">
                  <c:v>46.645276895747209</c:v>
                </c:pt>
                <c:pt idx="29">
                  <c:v>47.004006081656186</c:v>
                </c:pt>
                <c:pt idx="30">
                  <c:v>47.317210938662868</c:v>
                </c:pt>
                <c:pt idx="31">
                  <c:v>47.58992473097296</c:v>
                </c:pt>
                <c:pt idx="32">
                  <c:v>47.82681914762405</c:v>
                </c:pt>
                <c:pt idx="33">
                  <c:v>48.032174767272224</c:v>
                </c:pt>
                <c:pt idx="34">
                  <c:v>48.209872288469143</c:v>
                </c:pt>
                <c:pt idx="35">
                  <c:v>48.363398873058138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7-7043-AF56-E58A6D3229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7-7043-AF56-E58A6D32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fit'!$L$43:$L$78</c:f>
              <c:numCache>
                <c:formatCode>0.00E+00</c:formatCode>
                <c:ptCount val="36"/>
                <c:pt idx="0">
                  <c:v>7.7826073037793583E-2</c:v>
                </c:pt>
                <c:pt idx="1">
                  <c:v>0.43558875626724586</c:v>
                </c:pt>
                <c:pt idx="2">
                  <c:v>1.0020567313203803</c:v>
                </c:pt>
                <c:pt idx="3">
                  <c:v>1.4219535285824798</c:v>
                </c:pt>
                <c:pt idx="4">
                  <c:v>1.7856712826553838</c:v>
                </c:pt>
                <c:pt idx="5">
                  <c:v>2.1444535718276847</c:v>
                </c:pt>
                <c:pt idx="6">
                  <c:v>2.4912864014701825</c:v>
                </c:pt>
                <c:pt idx="7">
                  <c:v>2.8090171086537872</c:v>
                </c:pt>
                <c:pt idx="8">
                  <c:v>3.0845498128903324</c:v>
                </c:pt>
                <c:pt idx="9">
                  <c:v>3.3121542819073504</c:v>
                </c:pt>
                <c:pt idx="10">
                  <c:v>3.4927141930029384</c:v>
                </c:pt>
                <c:pt idx="11">
                  <c:v>3.6314083759684022</c:v>
                </c:pt>
                <c:pt idx="12">
                  <c:v>3.7353278292614824</c:v>
                </c:pt>
                <c:pt idx="13">
                  <c:v>3.8117499702191475</c:v>
                </c:pt>
                <c:pt idx="14">
                  <c:v>3.8671816578147493</c:v>
                </c:pt>
                <c:pt idx="15">
                  <c:v>3.9069876809616821</c:v>
                </c:pt>
                <c:pt idx="16">
                  <c:v>3.9353676938908593</c:v>
                </c:pt>
                <c:pt idx="17">
                  <c:v>3.955497738748468</c:v>
                </c:pt>
                <c:pt idx="18">
                  <c:v>3.9697240662329016</c:v>
                </c:pt>
                <c:pt idx="19">
                  <c:v>3.9797522145660453</c:v>
                </c:pt>
                <c:pt idx="20">
                  <c:v>3.9868082187390992</c:v>
                </c:pt>
                <c:pt idx="21">
                  <c:v>3.9917666122695832</c:v>
                </c:pt>
                <c:pt idx="22">
                  <c:v>3.9952478399472846</c:v>
                </c:pt>
                <c:pt idx="23">
                  <c:v>3.9976904239097859</c:v>
                </c:pt>
                <c:pt idx="24">
                  <c:v>3.9994034897386403</c:v>
                </c:pt>
                <c:pt idx="25">
                  <c:v>4.0006045466079412</c:v>
                </c:pt>
                <c:pt idx="26">
                  <c:v>4.0014464425451068</c:v>
                </c:pt>
                <c:pt idx="27">
                  <c:v>4.0020364899283347</c:v>
                </c:pt>
                <c:pt idx="28">
                  <c:v>4.0024499835823555</c:v>
                </c:pt>
                <c:pt idx="29">
                  <c:v>4.0027397300909691</c:v>
                </c:pt>
                <c:pt idx="30">
                  <c:v>4.00294275285317</c:v>
                </c:pt>
                <c:pt idx="31">
                  <c:v>4.0030850038267971</c:v>
                </c:pt>
                <c:pt idx="32">
                  <c:v>4.0031846715525399</c:v>
                </c:pt>
                <c:pt idx="33">
                  <c:v>4.0032545021876489</c:v>
                </c:pt>
                <c:pt idx="34">
                  <c:v>4.0033034273111099</c:v>
                </c:pt>
                <c:pt idx="35">
                  <c:v>4.0033377051956425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A545-B202-817FF5D14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fit'!$M$43:$M$78</c:f>
              <c:numCache>
                <c:formatCode>0.00E+00</c:formatCode>
                <c:ptCount val="36"/>
                <c:pt idx="0">
                  <c:v>8.2567796492855362E-13</c:v>
                </c:pt>
                <c:pt idx="1">
                  <c:v>6.5951795368026858E-12</c:v>
                </c:pt>
                <c:pt idx="2">
                  <c:v>5.2576478236400203E-11</c:v>
                </c:pt>
                <c:pt idx="3">
                  <c:v>4.1827528050660939E-10</c:v>
                </c:pt>
                <c:pt idx="4">
                  <c:v>3.3204528297421947E-9</c:v>
                </c:pt>
                <c:pt idx="5">
                  <c:v>2.6300118026643023E-8</c:v>
                </c:pt>
                <c:pt idx="6">
                  <c:v>2.0782945924873903E-7</c:v>
                </c:pt>
                <c:pt idx="7">
                  <c:v>1.6383730613133159E-6</c:v>
                </c:pt>
                <c:pt idx="8">
                  <c:v>1.2883857829842732E-5</c:v>
                </c:pt>
                <c:pt idx="9">
                  <c:v>1.0106034632313874E-4</c:v>
                </c:pt>
                <c:pt idx="10">
                  <c:v>7.9065268985613498E-4</c:v>
                </c:pt>
                <c:pt idx="11">
                  <c:v>6.1681266044364327E-3</c:v>
                </c:pt>
                <c:pt idx="12">
                  <c:v>4.7905023199723062E-2</c:v>
                </c:pt>
                <c:pt idx="13">
                  <c:v>0.36609448060212652</c:v>
                </c:pt>
                <c:pt idx="14">
                  <c:v>2.5423603801755545</c:v>
                </c:pt>
                <c:pt idx="15">
                  <c:v>11.145338446806562</c:v>
                </c:pt>
                <c:pt idx="16">
                  <c:v>20.467474006165641</c:v>
                </c:pt>
                <c:pt idx="17">
                  <c:v>23.729261787798404</c:v>
                </c:pt>
                <c:pt idx="18">
                  <c:v>25.003961880731197</c:v>
                </c:pt>
                <c:pt idx="19">
                  <c:v>25.931354333677564</c:v>
                </c:pt>
                <c:pt idx="20">
                  <c:v>26.781923262050057</c:v>
                </c:pt>
                <c:pt idx="21">
                  <c:v>27.592477560217652</c:v>
                </c:pt>
                <c:pt idx="22">
                  <c:v>28.366538310517591</c:v>
                </c:pt>
                <c:pt idx="23">
                  <c:v>29.103393698638158</c:v>
                </c:pt>
                <c:pt idx="24">
                  <c:v>29.802173115294522</c:v>
                </c:pt>
                <c:pt idx="25">
                  <c:v>30.46238859054063</c:v>
                </c:pt>
                <c:pt idx="26">
                  <c:v>31.083974126607274</c:v>
                </c:pt>
                <c:pt idx="27">
                  <c:v>31.66725009812416</c:v>
                </c:pt>
                <c:pt idx="28">
                  <c:v>32.212874574458013</c:v>
                </c:pt>
                <c:pt idx="29">
                  <c:v>32.721792083564068</c:v>
                </c:pt>
                <c:pt idx="30">
                  <c:v>33.195182865758518</c:v>
                </c:pt>
                <c:pt idx="31">
                  <c:v>33.634414292674641</c:v>
                </c:pt>
                <c:pt idx="32">
                  <c:v>34.04099560648622</c:v>
                </c:pt>
                <c:pt idx="33">
                  <c:v>34.416536757009894</c:v>
                </c:pt>
                <c:pt idx="34">
                  <c:v>34.762711794051214</c:v>
                </c:pt>
                <c:pt idx="35">
                  <c:v>35.081227004443377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F-A545-B202-817FF5D14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fit'!$N$43:$N$78</c:f>
              <c:numCache>
                <c:formatCode>0.00E+00</c:formatCode>
                <c:ptCount val="36"/>
                <c:pt idx="0">
                  <c:v>7.7826073038619256E-2</c:v>
                </c:pt>
                <c:pt idx="1">
                  <c:v>0.43558875627384103</c:v>
                </c:pt>
                <c:pt idx="2">
                  <c:v>1.0020567313729567</c:v>
                </c:pt>
                <c:pt idx="3">
                  <c:v>1.421953529000755</c:v>
                </c:pt>
                <c:pt idx="4">
                  <c:v>1.7856712859758366</c:v>
                </c:pt>
                <c:pt idx="5">
                  <c:v>2.1444535981278028</c:v>
                </c:pt>
                <c:pt idx="6">
                  <c:v>2.491286609299642</c:v>
                </c:pt>
                <c:pt idx="7">
                  <c:v>2.8090187470268484</c:v>
                </c:pt>
                <c:pt idx="8">
                  <c:v>3.0845626967481623</c:v>
                </c:pt>
                <c:pt idx="9">
                  <c:v>3.3122553422536734</c:v>
                </c:pt>
                <c:pt idx="10">
                  <c:v>3.4935048456927946</c:v>
                </c:pt>
                <c:pt idx="11">
                  <c:v>3.6375765025728386</c:v>
                </c:pt>
                <c:pt idx="12">
                  <c:v>3.7832328524612056</c:v>
                </c:pt>
                <c:pt idx="13">
                  <c:v>4.177844450821274</c:v>
                </c:pt>
                <c:pt idx="14">
                  <c:v>6.4095420379903043</c:v>
                </c:pt>
                <c:pt idx="15">
                  <c:v>15.052326127768245</c:v>
                </c:pt>
                <c:pt idx="16">
                  <c:v>24.402841700056502</c:v>
                </c:pt>
                <c:pt idx="17">
                  <c:v>27.68475952654687</c:v>
                </c:pt>
                <c:pt idx="18">
                  <c:v>28.9736859469641</c:v>
                </c:pt>
                <c:pt idx="19">
                  <c:v>29.911106548243609</c:v>
                </c:pt>
                <c:pt idx="20">
                  <c:v>30.768731480789157</c:v>
                </c:pt>
                <c:pt idx="21">
                  <c:v>31.584244172487235</c:v>
                </c:pt>
                <c:pt idx="22">
                  <c:v>32.361786150464873</c:v>
                </c:pt>
                <c:pt idx="23">
                  <c:v>33.101084122547945</c:v>
                </c:pt>
                <c:pt idx="24">
                  <c:v>33.801576605033162</c:v>
                </c:pt>
                <c:pt idx="25">
                  <c:v>34.462993137148572</c:v>
                </c:pt>
                <c:pt idx="26">
                  <c:v>35.085420569152383</c:v>
                </c:pt>
                <c:pt idx="27">
                  <c:v>35.669286588052493</c:v>
                </c:pt>
                <c:pt idx="28">
                  <c:v>36.215324558040365</c:v>
                </c:pt>
                <c:pt idx="29">
                  <c:v>36.724531813655034</c:v>
                </c:pt>
                <c:pt idx="30">
                  <c:v>37.198125618611691</c:v>
                </c:pt>
                <c:pt idx="31">
                  <c:v>37.637499296501439</c:v>
                </c:pt>
                <c:pt idx="32">
                  <c:v>38.044180278038759</c:v>
                </c:pt>
                <c:pt idx="33">
                  <c:v>38.419791259197545</c:v>
                </c:pt>
                <c:pt idx="34">
                  <c:v>38.766015221362323</c:v>
                </c:pt>
                <c:pt idx="35">
                  <c:v>39.084564709639018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F-A545-B202-817FF5D14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F-A545-B202-817FF5D1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fit'!$L$80:$L$115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C-D244-9998-8A644D5E4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fit'!$M$80:$M$115</c:f>
              <c:numCache>
                <c:formatCode>0.00E+00</c:formatCode>
                <c:ptCount val="36"/>
                <c:pt idx="0">
                  <c:v>-5.5970624403467231E-11</c:v>
                </c:pt>
                <c:pt idx="1">
                  <c:v>-4.1357008360745598E-10</c:v>
                </c:pt>
                <c:pt idx="2">
                  <c:v>-3.0558925484605791E-9</c:v>
                </c:pt>
                <c:pt idx="3">
                  <c:v>-2.2580161460423538E-8</c:v>
                </c:pt>
                <c:pt idx="4">
                  <c:v>-1.6684607873875268E-7</c:v>
                </c:pt>
                <c:pt idx="5">
                  <c:v>-1.2328349523724783E-6</c:v>
                </c:pt>
                <c:pt idx="6">
                  <c:v>-9.1094797549663958E-6</c:v>
                </c:pt>
                <c:pt idx="7">
                  <c:v>-6.730988889922742E-5</c:v>
                </c:pt>
                <c:pt idx="8">
                  <c:v>-4.9730947683367295E-4</c:v>
                </c:pt>
                <c:pt idx="9">
                  <c:v>-3.6707463240696855E-3</c:v>
                </c:pt>
                <c:pt idx="10">
                  <c:v>-2.680347289111832E-2</c:v>
                </c:pt>
                <c:pt idx="11">
                  <c:v>-0.17485249563506766</c:v>
                </c:pt>
                <c:pt idx="12">
                  <c:v>-0.55664390108651229</c:v>
                </c:pt>
                <c:pt idx="13">
                  <c:v>-0.54731093734793035</c:v>
                </c:pt>
                <c:pt idx="14">
                  <c:v>-0.33780609484776147</c:v>
                </c:pt>
                <c:pt idx="15">
                  <c:v>-0.1263868372889462</c:v>
                </c:pt>
                <c:pt idx="16">
                  <c:v>-1.9780956054909243E-2</c:v>
                </c:pt>
                <c:pt idx="17">
                  <c:v>-1.9587371525357977E-3</c:v>
                </c:pt>
                <c:pt idx="18">
                  <c:v>-1.7670832924846877E-4</c:v>
                </c:pt>
                <c:pt idx="19">
                  <c:v>-1.5727473140242951E-5</c:v>
                </c:pt>
                <c:pt idx="20">
                  <c:v>-1.397195615774662E-6</c:v>
                </c:pt>
                <c:pt idx="21">
                  <c:v>-1.2409279492423036E-7</c:v>
                </c:pt>
                <c:pt idx="22">
                  <c:v>-1.1021004419879883E-8</c:v>
                </c:pt>
                <c:pt idx="23">
                  <c:v>-9.787996194177566E-10</c:v>
                </c:pt>
                <c:pt idx="24">
                  <c:v>-8.6929290911300856E-11</c:v>
                </c:pt>
                <c:pt idx="25">
                  <c:v>-7.7203758896362371E-12</c:v>
                </c:pt>
                <c:pt idx="26">
                  <c:v>-6.8566305526863732E-13</c:v>
                </c:pt>
                <c:pt idx="27">
                  <c:v>-6.0895198803330196E-14</c:v>
                </c:pt>
                <c:pt idx="28">
                  <c:v>-5.4082325247507194E-15</c:v>
                </c:pt>
                <c:pt idx="29">
                  <c:v>-4.8031666889551278E-16</c:v>
                </c:pt>
                <c:pt idx="30">
                  <c:v>-4.2657948111917437E-17</c:v>
                </c:pt>
                <c:pt idx="31">
                  <c:v>-3.7885433818120671E-18</c:v>
                </c:pt>
                <c:pt idx="32">
                  <c:v>-3.3646862053032182E-19</c:v>
                </c:pt>
                <c:pt idx="33">
                  <c:v>-2.9882496039263815E-20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C-D244-9998-8A644D5E4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fit'!$N$80:$N$115</c:f>
              <c:numCache>
                <c:formatCode>0.00E+00</c:formatCode>
                <c:ptCount val="36"/>
                <c:pt idx="0">
                  <c:v>2.7535635756014809E-2</c:v>
                </c:pt>
                <c:pt idx="1">
                  <c:v>0.14149456626804868</c:v>
                </c:pt>
                <c:pt idx="2">
                  <c:v>0.30095353869337432</c:v>
                </c:pt>
                <c:pt idx="3">
                  <c:v>0.39864143857586853</c:v>
                </c:pt>
                <c:pt idx="4">
                  <c:v>0.47280383007752941</c:v>
                </c:pt>
                <c:pt idx="5">
                  <c:v>0.54331088709950437</c:v>
                </c:pt>
                <c:pt idx="6">
                  <c:v>0.6119663134565918</c:v>
                </c:pt>
                <c:pt idx="7">
                  <c:v>0.67707724264110147</c:v>
                </c:pt>
                <c:pt idx="8">
                  <c:v>0.7365277261837071</c:v>
                </c:pt>
                <c:pt idx="9">
                  <c:v>0.7866910995267099</c:v>
                </c:pt>
                <c:pt idx="10">
                  <c:v>0.80973459356715127</c:v>
                </c:pt>
                <c:pt idx="11">
                  <c:v>0.70050319497019597</c:v>
                </c:pt>
                <c:pt idx="12">
                  <c:v>0.34912841301096942</c:v>
                </c:pt>
                <c:pt idx="13">
                  <c:v>0.37026151165304289</c:v>
                </c:pt>
                <c:pt idx="14">
                  <c:v>0.50384017269814807</c:v>
                </c:pt>
                <c:pt idx="15">
                  <c:v>0.35979656416318995</c:v>
                </c:pt>
                <c:pt idx="16">
                  <c:v>9.770602101557993E-2</c:v>
                </c:pt>
                <c:pt idx="17">
                  <c:v>1.595469066546628E-2</c:v>
                </c:pt>
                <c:pt idx="18">
                  <c:v>2.3058031111279466E-3</c:v>
                </c:pt>
                <c:pt idx="19">
                  <c:v>3.2305252356019866E-4</c:v>
                </c:pt>
                <c:pt idx="20">
                  <c:v>4.4683173729295814E-5</c:v>
                </c:pt>
                <c:pt idx="21">
                  <c:v>6.1351788145959797E-6</c:v>
                </c:pt>
                <c:pt idx="22">
                  <c:v>8.3844640956098525E-7</c:v>
                </c:pt>
                <c:pt idx="23">
                  <c:v>1.1422943485039922E-7</c:v>
                </c:pt>
                <c:pt idx="24">
                  <c:v>1.5530237515455415E-8</c:v>
                </c:pt>
                <c:pt idx="25">
                  <c:v>2.1084672748392927E-9</c:v>
                </c:pt>
                <c:pt idx="26">
                  <c:v>2.8598189042964063E-10</c:v>
                </c:pt>
                <c:pt idx="27">
                  <c:v>3.8763553491572635E-11</c:v>
                </c:pt>
                <c:pt idx="28">
                  <c:v>5.2517587548607365E-12</c:v>
                </c:pt>
                <c:pt idx="29">
                  <c:v>7.113176163883854E-13</c:v>
                </c:pt>
                <c:pt idx="30">
                  <c:v>9.6220645438483206E-14</c:v>
                </c:pt>
                <c:pt idx="31">
                  <c:v>1.3032705856094376E-14</c:v>
                </c:pt>
                <c:pt idx="32">
                  <c:v>1.829692086024212E-15</c:v>
                </c:pt>
                <c:pt idx="33">
                  <c:v>2.2875662403251299E-16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D244-9998-8A644D5E4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9C-D244-9998-8A644D5E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fit'!$L$117:$L$152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6445-80B2-1BE3B505D4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fit'!$M$117:$M$152</c:f>
              <c:numCache>
                <c:formatCode>0.00E+00</c:formatCode>
                <c:ptCount val="36"/>
                <c:pt idx="0">
                  <c:v>-7.2411884770472013E-10</c:v>
                </c:pt>
                <c:pt idx="1">
                  <c:v>-5.3505547879799992E-9</c:v>
                </c:pt>
                <c:pt idx="2">
                  <c:v>-3.9535549488611547E-8</c:v>
                </c:pt>
                <c:pt idx="3">
                  <c:v>-2.9213039306386391E-7</c:v>
                </c:pt>
                <c:pt idx="4">
                  <c:v>-2.1585678620309146E-6</c:v>
                </c:pt>
                <c:pt idx="5">
                  <c:v>-1.5949778997469422E-5</c:v>
                </c:pt>
                <c:pt idx="6">
                  <c:v>-1.1785381022585109E-4</c:v>
                </c:pt>
                <c:pt idx="7">
                  <c:v>-8.7082833049542132E-4</c:v>
                </c:pt>
                <c:pt idx="8">
                  <c:v>-6.4345947601372154E-3</c:v>
                </c:pt>
                <c:pt idx="9">
                  <c:v>-4.7545329063457535E-2</c:v>
                </c:pt>
                <c:pt idx="10">
                  <c:v>-0.3513013131916185</c:v>
                </c:pt>
                <c:pt idx="11">
                  <c:v>-2.5950273114124638</c:v>
                </c:pt>
                <c:pt idx="12">
                  <c:v>-0.58202351663305985</c:v>
                </c:pt>
                <c:pt idx="13">
                  <c:v>-2.6983264852797496E-7</c:v>
                </c:pt>
                <c:pt idx="14">
                  <c:v>-1.1050916109312574E-13</c:v>
                </c:pt>
                <c:pt idx="15">
                  <c:v>-2.864428113204379E-20</c:v>
                </c:pt>
                <c:pt idx="16">
                  <c:v>-3.118173891450843E-27</c:v>
                </c:pt>
                <c:pt idx="17">
                  <c:v>-2.1483181352831494E-34</c:v>
                </c:pt>
                <c:pt idx="18">
                  <c:v>-1.3485354707284546E-41</c:v>
                </c:pt>
                <c:pt idx="19">
                  <c:v>-8.3511912203641071E-49</c:v>
                </c:pt>
                <c:pt idx="20">
                  <c:v>-5.1621535560121048E-56</c:v>
                </c:pt>
                <c:pt idx="21">
                  <c:v>-3.1901015619923977E-63</c:v>
                </c:pt>
                <c:pt idx="22">
                  <c:v>-1.9713482854927518E-70</c:v>
                </c:pt>
                <c:pt idx="23">
                  <c:v>-1.2182045415309802E-77</c:v>
                </c:pt>
                <c:pt idx="24">
                  <c:v>-7.5279512673078166E-85</c:v>
                </c:pt>
                <c:pt idx="25">
                  <c:v>-4.6519318868839442E-92</c:v>
                </c:pt>
                <c:pt idx="26">
                  <c:v>-2.8746825351773299E-99</c:v>
                </c:pt>
                <c:pt idx="27">
                  <c:v>-1.776423186379588E-106</c:v>
                </c:pt>
                <c:pt idx="28">
                  <c:v>-1.0977488115063486E-113</c:v>
                </c:pt>
                <c:pt idx="29">
                  <c:v>-6.7835888563553792E-121</c:v>
                </c:pt>
                <c:pt idx="30">
                  <c:v>-4.1919496782460752E-128</c:v>
                </c:pt>
                <c:pt idx="31">
                  <c:v>-2.5904344259418217E-135</c:v>
                </c:pt>
                <c:pt idx="32">
                  <c:v>-1.6007707702044021E-142</c:v>
                </c:pt>
                <c:pt idx="33">
                  <c:v>-9.8920359962766052E-150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E-6445-80B2-1BE3B505D4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fit'!$N$117:$N$152</c:f>
              <c:numCache>
                <c:formatCode>0.00E+00</c:formatCode>
                <c:ptCount val="36"/>
                <c:pt idx="0">
                  <c:v>1.478756198154556E-3</c:v>
                </c:pt>
                <c:pt idx="1">
                  <c:v>1.1984864617288274E-2</c:v>
                </c:pt>
                <c:pt idx="2">
                  <c:v>3.9404376013790279E-2</c:v>
                </c:pt>
                <c:pt idx="3">
                  <c:v>7.7270016431012736E-2</c:v>
                </c:pt>
                <c:pt idx="4">
                  <c:v>0.12616456993948649</c:v>
                </c:pt>
                <c:pt idx="5">
                  <c:v>0.18124765671190834</c:v>
                </c:pt>
                <c:pt idx="6">
                  <c:v>0.23113310029414019</c:v>
                </c:pt>
                <c:pt idx="7">
                  <c:v>0.26714537401093036</c:v>
                </c:pt>
                <c:pt idx="8">
                  <c:v>0.28461875687085914</c:v>
                </c:pt>
                <c:pt idx="9">
                  <c:v>0.25652076382509426</c:v>
                </c:pt>
                <c:pt idx="10">
                  <c:v>-4.0322823037550803E-2</c:v>
                </c:pt>
                <c:pt idx="11">
                  <c:v>-2.2805729546912805</c:v>
                </c:pt>
                <c:pt idx="12">
                  <c:v>-0.26643885668042294</c:v>
                </c:pt>
                <c:pt idx="13">
                  <c:v>0.31156771242693759</c:v>
                </c:pt>
                <c:pt idx="14">
                  <c:v>0.27985430594084321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E-6445-80B2-1BE3B505D4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E-6445-80B2-1BE3B505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fit'!$Z$6:$Z$41</c:f>
              <c:numCache>
                <c:formatCode>0.00E+00</c:formatCode>
                <c:ptCount val="36"/>
                <c:pt idx="0">
                  <c:v>0.12206619703074079</c:v>
                </c:pt>
                <c:pt idx="1">
                  <c:v>0.83570503127342255</c:v>
                </c:pt>
                <c:pt idx="2">
                  <c:v>2.3263737116409655</c:v>
                </c:pt>
                <c:pt idx="3">
                  <c:v>3.9120525020503436</c:v>
                </c:pt>
                <c:pt idx="4">
                  <c:v>5.6383486713054545</c:v>
                </c:pt>
                <c:pt idx="5">
                  <c:v>7.4669298701713345</c:v>
                </c:pt>
                <c:pt idx="6">
                  <c:v>9.1838498038056908</c:v>
                </c:pt>
                <c:pt idx="7">
                  <c:v>10.597232802826626</c:v>
                </c:pt>
                <c:pt idx="8">
                  <c:v>11.637146763929602</c:v>
                </c:pt>
                <c:pt idx="9">
                  <c:v>12.340382986774713</c:v>
                </c:pt>
                <c:pt idx="10">
                  <c:v>12.78879218301657</c:v>
                </c:pt>
                <c:pt idx="11">
                  <c:v>13.061034553650881</c:v>
                </c:pt>
                <c:pt idx="12">
                  <c:v>13.198564227369971</c:v>
                </c:pt>
                <c:pt idx="13">
                  <c:v>13.089812582264598</c:v>
                </c:pt>
                <c:pt idx="14">
                  <c:v>11.791507885762638</c:v>
                </c:pt>
                <c:pt idx="15">
                  <c:v>6.7105442815920435</c:v>
                </c:pt>
                <c:pt idx="16">
                  <c:v>1.6021805434788881</c:v>
                </c:pt>
                <c:pt idx="17">
                  <c:v>0.24195494142971727</c:v>
                </c:pt>
                <c:pt idx="18">
                  <c:v>3.3278824263135005E-2</c:v>
                </c:pt>
                <c:pt idx="19">
                  <c:v>4.51474848247224E-3</c:v>
                </c:pt>
                <c:pt idx="20">
                  <c:v>6.1128421891192735E-4</c:v>
                </c:pt>
                <c:pt idx="21">
                  <c:v>8.2739608583612604E-5</c:v>
                </c:pt>
                <c:pt idx="22">
                  <c:v>1.1198279768017431E-5</c:v>
                </c:pt>
                <c:pt idx="23">
                  <c:v>1.5155731282270314E-6</c:v>
                </c:pt>
                <c:pt idx="24">
                  <c:v>2.0511444302132629E-7</c:v>
                </c:pt>
                <c:pt idx="25">
                  <c:v>2.7759529554965049E-8</c:v>
                </c:pt>
                <c:pt idx="26">
                  <c:v>3.7568685517883327E-9</c:v>
                </c:pt>
                <c:pt idx="27">
                  <c:v>5.0843882689675078E-10</c:v>
                </c:pt>
                <c:pt idx="28">
                  <c:v>6.880896798525732E-11</c:v>
                </c:pt>
                <c:pt idx="29">
                  <c:v>9.3125036241165386E-12</c:v>
                </c:pt>
                <c:pt idx="30">
                  <c:v>1.2590131312062518E-12</c:v>
                </c:pt>
                <c:pt idx="31">
                  <c:v>1.7046028250614399E-13</c:v>
                </c:pt>
                <c:pt idx="32">
                  <c:v>2.3924256073338531E-14</c:v>
                </c:pt>
                <c:pt idx="33">
                  <c:v>2.9905324372888563E-15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8-0D48-AC00-A31F45CA6F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fit'!$AA$6:$AA$41</c:f>
              <c:numCache>
                <c:formatCode>0.00E+00</c:formatCode>
                <c:ptCount val="36"/>
                <c:pt idx="0">
                  <c:v>9.3909443174657976E-14</c:v>
                </c:pt>
                <c:pt idx="1">
                  <c:v>7.0120109091089875E-13</c:v>
                </c:pt>
                <c:pt idx="2">
                  <c:v>5.3076650842981419E-12</c:v>
                </c:pt>
                <c:pt idx="3">
                  <c:v>4.1163808042650832E-11</c:v>
                </c:pt>
                <c:pt idx="4">
                  <c:v>3.2961133578964498E-10</c:v>
                </c:pt>
                <c:pt idx="5">
                  <c:v>2.7323892621517076E-9</c:v>
                </c:pt>
                <c:pt idx="6">
                  <c:v>2.3386215751270854E-8</c:v>
                </c:pt>
                <c:pt idx="7">
                  <c:v>2.0527248450166497E-7</c:v>
                </c:pt>
                <c:pt idx="8">
                  <c:v>1.8323951694730196E-6</c:v>
                </c:pt>
                <c:pt idx="9">
                  <c:v>1.6503327550767198E-5</c:v>
                </c:pt>
                <c:pt idx="10">
                  <c:v>1.4900010030139438E-4</c:v>
                </c:pt>
                <c:pt idx="11">
                  <c:v>1.3420055778392355E-3</c:v>
                </c:pt>
                <c:pt idx="12">
                  <c:v>1.2001702975684741E-2</c:v>
                </c:pt>
                <c:pt idx="13">
                  <c:v>0.10513778694460009</c:v>
                </c:pt>
                <c:pt idx="14">
                  <c:v>0.83231955571046812</c:v>
                </c:pt>
                <c:pt idx="15">
                  <c:v>4.1342163671375891</c:v>
                </c:pt>
                <c:pt idx="16">
                  <c:v>8.548585609881787</c:v>
                </c:pt>
                <c:pt idx="17">
                  <c:v>11.090164118425607</c:v>
                </c:pt>
                <c:pt idx="18">
                  <c:v>12.996833928408156</c:v>
                </c:pt>
                <c:pt idx="19">
                  <c:v>14.902499023848609</c:v>
                </c:pt>
                <c:pt idx="20">
                  <c:v>16.919782676341345</c:v>
                </c:pt>
                <c:pt idx="21">
                  <c:v>19.057030314432929</c:v>
                </c:pt>
                <c:pt idx="22">
                  <c:v>21.303035933706212</c:v>
                </c:pt>
                <c:pt idx="23">
                  <c:v>23.640662582117546</c:v>
                </c:pt>
                <c:pt idx="24">
                  <c:v>26.048811612919284</c:v>
                </c:pt>
                <c:pt idx="25">
                  <c:v>28.502561988373067</c:v>
                </c:pt>
                <c:pt idx="26">
                  <c:v>30.973025858999879</c:v>
                </c:pt>
                <c:pt idx="27">
                  <c:v>33.427160534626609</c:v>
                </c:pt>
                <c:pt idx="28">
                  <c:v>35.827573805694229</c:v>
                </c:pt>
                <c:pt idx="29">
                  <c:v>38.132328258214514</c:v>
                </c:pt>
                <c:pt idx="30">
                  <c:v>40.294745437542268</c:v>
                </c:pt>
                <c:pt idx="31">
                  <c:v>42.263209989597392</c:v>
                </c:pt>
                <c:pt idx="32">
                  <c:v>43.980973798746632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8-0D48-AC00-A31F45CA6F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fit'!$AB$6:$AB$41</c:f>
              <c:numCache>
                <c:formatCode>0.00E+00</c:formatCode>
                <c:ptCount val="36"/>
                <c:pt idx="0">
                  <c:v>0.1220661970308347</c:v>
                </c:pt>
                <c:pt idx="1">
                  <c:v>0.83570503127412377</c:v>
                </c:pt>
                <c:pt idx="2">
                  <c:v>2.3263737116462733</c:v>
                </c:pt>
                <c:pt idx="3">
                  <c:v>3.9120525020915076</c:v>
                </c:pt>
                <c:pt idx="4">
                  <c:v>5.6383486716350655</c:v>
                </c:pt>
                <c:pt idx="5">
                  <c:v>7.4669298729037239</c:v>
                </c:pt>
                <c:pt idx="6">
                  <c:v>9.1838498271919065</c:v>
                </c:pt>
                <c:pt idx="7">
                  <c:v>10.597233008099112</c:v>
                </c:pt>
                <c:pt idx="8">
                  <c:v>11.637148596324771</c:v>
                </c:pt>
                <c:pt idx="9">
                  <c:v>12.340399490102264</c:v>
                </c:pt>
                <c:pt idx="10">
                  <c:v>12.78894118311687</c:v>
                </c:pt>
                <c:pt idx="11">
                  <c:v>13.062376559228721</c:v>
                </c:pt>
                <c:pt idx="12">
                  <c:v>13.210565930345656</c:v>
                </c:pt>
                <c:pt idx="13">
                  <c:v>13.194950369209197</c:v>
                </c:pt>
                <c:pt idx="14">
                  <c:v>12.623827441473106</c:v>
                </c:pt>
                <c:pt idx="15">
                  <c:v>10.844760648729633</c:v>
                </c:pt>
                <c:pt idx="16">
                  <c:v>10.150766153360674</c:v>
                </c:pt>
                <c:pt idx="17">
                  <c:v>11.332119059855325</c:v>
                </c:pt>
                <c:pt idx="18">
                  <c:v>13.030112752671291</c:v>
                </c:pt>
                <c:pt idx="19">
                  <c:v>14.907013772331082</c:v>
                </c:pt>
                <c:pt idx="20">
                  <c:v>16.920393960560258</c:v>
                </c:pt>
                <c:pt idx="21">
                  <c:v>19.057113054041512</c:v>
                </c:pt>
                <c:pt idx="22">
                  <c:v>21.303047131985981</c:v>
                </c:pt>
                <c:pt idx="23">
                  <c:v>23.640664097690674</c:v>
                </c:pt>
                <c:pt idx="24">
                  <c:v>26.048811818033727</c:v>
                </c:pt>
                <c:pt idx="25">
                  <c:v>28.502562016132597</c:v>
                </c:pt>
                <c:pt idx="26">
                  <c:v>30.973025862756746</c:v>
                </c:pt>
                <c:pt idx="27">
                  <c:v>33.427160535135044</c:v>
                </c:pt>
                <c:pt idx="28">
                  <c:v>35.827573805763038</c:v>
                </c:pt>
                <c:pt idx="29">
                  <c:v>38.132328258223829</c:v>
                </c:pt>
                <c:pt idx="30">
                  <c:v>40.294745437543526</c:v>
                </c:pt>
                <c:pt idx="31">
                  <c:v>42.263209989597563</c:v>
                </c:pt>
                <c:pt idx="32">
                  <c:v>43.980973798746653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8-0D48-AC00-A31F45CA6F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8-0D48-AC00-A31F45CA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fit'!$Z$43:$Z$78</c:f>
              <c:numCache>
                <c:formatCode>0.00E+00</c:formatCode>
                <c:ptCount val="36"/>
                <c:pt idx="0">
                  <c:v>7.7826073037786297E-2</c:v>
                </c:pt>
                <c:pt idx="1">
                  <c:v>0.43558875626694465</c:v>
                </c:pt>
                <c:pt idx="2">
                  <c:v>1.0020567313152606</c:v>
                </c:pt>
                <c:pt idx="3">
                  <c:v>1.4219535285287992</c:v>
                </c:pt>
                <c:pt idx="4">
                  <c:v>1.7856712821572767</c:v>
                </c:pt>
                <c:pt idx="5">
                  <c:v>2.1444535674076364</c:v>
                </c:pt>
                <c:pt idx="6">
                  <c:v>2.4912863635279416</c:v>
                </c:pt>
                <c:pt idx="7">
                  <c:v>2.8090167925405916</c:v>
                </c:pt>
                <c:pt idx="8">
                  <c:v>3.0845472480007103</c:v>
                </c:pt>
                <c:pt idx="9">
                  <c:v>3.3121339314531331</c:v>
                </c:pt>
                <c:pt idx="10">
                  <c:v>3.4925556312225896</c:v>
                </c:pt>
                <c:pt idx="11">
                  <c:v>3.6301905826957439</c:v>
                </c:pt>
                <c:pt idx="12">
                  <c:v>3.7260917711732282</c:v>
                </c:pt>
                <c:pt idx="13">
                  <c:v>3.7431910349317898</c:v>
                </c:pt>
                <c:pt idx="14">
                  <c:v>3.4062023042128953</c:v>
                </c:pt>
                <c:pt idx="15">
                  <c:v>1.9534938404808411</c:v>
                </c:pt>
                <c:pt idx="16">
                  <c:v>0.46910732834323188</c:v>
                </c:pt>
                <c:pt idx="17">
                  <c:v>7.1144412833708287E-2</c:v>
                </c:pt>
                <c:pt idx="18">
                  <c:v>9.8156316516173625E-3</c:v>
                </c:pt>
                <c:pt idx="19">
                  <c:v>1.3346104243785561E-3</c:v>
                </c:pt>
                <c:pt idx="20">
                  <c:v>1.8099259605592848E-4</c:v>
                </c:pt>
                <c:pt idx="21">
                  <c:v>2.4526111037045795E-5</c:v>
                </c:pt>
                <c:pt idx="22">
                  <c:v>3.322160556792101E-6</c:v>
                </c:pt>
                <c:pt idx="23">
                  <c:v>4.498807397918599E-7</c:v>
                </c:pt>
                <c:pt idx="24">
                  <c:v>6.0910833160006362E-8</c:v>
                </c:pt>
                <c:pt idx="25">
                  <c:v>8.2458608321440452E-9</c:v>
                </c:pt>
                <c:pt idx="26">
                  <c:v>1.1161909430388148E-9</c:v>
                </c:pt>
                <c:pt idx="27">
                  <c:v>1.5108231064168046E-10</c:v>
                </c:pt>
                <c:pt idx="28">
                  <c:v>2.04486142845731E-11</c:v>
                </c:pt>
                <c:pt idx="29">
                  <c:v>2.7676819768237056E-12</c:v>
                </c:pt>
                <c:pt idx="30">
                  <c:v>3.7419820552191055E-13</c:v>
                </c:pt>
                <c:pt idx="31">
                  <c:v>5.0665215404894204E-14</c:v>
                </c:pt>
                <c:pt idx="32">
                  <c:v>7.1110844706945995E-15</c:v>
                </c:pt>
                <c:pt idx="33">
                  <c:v>8.8890106435260938E-16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7-DF44-B2F7-6B0BC3BA01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fit'!$AA$43:$AA$78</c:f>
              <c:numCache>
                <c:formatCode>0.00E+00</c:formatCode>
                <c:ptCount val="36"/>
                <c:pt idx="0">
                  <c:v>8.6943894340349417E-14</c:v>
                </c:pt>
                <c:pt idx="1">
                  <c:v>6.49190874725011E-13</c:v>
                </c:pt>
                <c:pt idx="2">
                  <c:v>4.9139794325573173E-12</c:v>
                </c:pt>
                <c:pt idx="3">
                  <c:v>3.8110563284358373E-11</c:v>
                </c:pt>
                <c:pt idx="4">
                  <c:v>3.0516306117348778E-10</c:v>
                </c:pt>
                <c:pt idx="5">
                  <c:v>2.5297196455886517E-9</c:v>
                </c:pt>
                <c:pt idx="6">
                  <c:v>2.1651589047519808E-8</c:v>
                </c:pt>
                <c:pt idx="7">
                  <c:v>1.9004680040856576E-7</c:v>
                </c:pt>
                <c:pt idx="8">
                  <c:v>1.6964808502604469E-6</c:v>
                </c:pt>
                <c:pt idx="9">
                  <c:v>1.5279225585114398E-5</c:v>
                </c:pt>
                <c:pt idx="10">
                  <c:v>1.379483099821189E-4</c:v>
                </c:pt>
                <c:pt idx="11">
                  <c:v>1.2424649451579395E-3</c:v>
                </c:pt>
                <c:pt idx="12">
                  <c:v>1.1111500187275939E-2</c:v>
                </c:pt>
                <c:pt idx="13">
                  <c:v>9.7339397724767421E-2</c:v>
                </c:pt>
                <c:pt idx="14">
                  <c:v>0.77058388446100035</c:v>
                </c:pt>
                <c:pt idx="15">
                  <c:v>3.8275689733996003</c:v>
                </c:pt>
                <c:pt idx="16">
                  <c:v>7.9145110321084662</c:v>
                </c:pt>
                <c:pt idx="17">
                  <c:v>10.267572937646076</c:v>
                </c:pt>
                <c:pt idx="18">
                  <c:v>12.032819252574624</c:v>
                </c:pt>
                <c:pt idx="19">
                  <c:v>13.797135375692454</c:v>
                </c:pt>
                <c:pt idx="20">
                  <c:v>15.6647909682258</c:v>
                </c:pt>
                <c:pt idx="21">
                  <c:v>17.643512452920334</c:v>
                </c:pt>
                <c:pt idx="22">
                  <c:v>19.722925008766726</c:v>
                </c:pt>
                <c:pt idx="23">
                  <c:v>21.887162783541505</c:v>
                </c:pt>
                <c:pt idx="24">
                  <c:v>24.116692081254794</c:v>
                </c:pt>
                <c:pt idx="25">
                  <c:v>26.388440333283796</c:v>
                </c:pt>
                <c:pt idx="26">
                  <c:v>28.675662389748844</c:v>
                </c:pt>
                <c:pt idx="27">
                  <c:v>30.947766437238901</c:v>
                </c:pt>
                <c:pt idx="28">
                  <c:v>33.17013376003009</c:v>
                </c:pt>
                <c:pt idx="29">
                  <c:v>35.303937569596791</c:v>
                </c:pt>
                <c:pt idx="30">
                  <c:v>37.305961694152188</c:v>
                </c:pt>
                <c:pt idx="31">
                  <c:v>39.128419247311101</c:v>
                </c:pt>
                <c:pt idx="32">
                  <c:v>40.718771293660481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DF44-B2F7-6B0BC3BA01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fit'!$AB$43:$AB$78</c:f>
              <c:numCache>
                <c:formatCode>0.00E+00</c:formatCode>
                <c:ptCount val="36"/>
                <c:pt idx="0">
                  <c:v>7.7826073037873242E-2</c:v>
                </c:pt>
                <c:pt idx="1">
                  <c:v>0.43558875626759386</c:v>
                </c:pt>
                <c:pt idx="2">
                  <c:v>1.0020567313201747</c:v>
                </c:pt>
                <c:pt idx="3">
                  <c:v>1.4219535285669098</c:v>
                </c:pt>
                <c:pt idx="4">
                  <c:v>1.7856712824624397</c:v>
                </c:pt>
                <c:pt idx="5">
                  <c:v>2.1444535699373559</c:v>
                </c:pt>
                <c:pt idx="6">
                  <c:v>2.4912863851795306</c:v>
                </c:pt>
                <c:pt idx="7">
                  <c:v>2.8090169825873921</c:v>
                </c:pt>
                <c:pt idx="8">
                  <c:v>3.0845489444815608</c:v>
                </c:pt>
                <c:pt idx="9">
                  <c:v>3.3121492106787183</c:v>
                </c:pt>
                <c:pt idx="10">
                  <c:v>3.4926935795325718</c:v>
                </c:pt>
                <c:pt idx="11">
                  <c:v>3.6314330476409018</c:v>
                </c:pt>
                <c:pt idx="12">
                  <c:v>3.7372032713605043</c:v>
                </c:pt>
                <c:pt idx="13">
                  <c:v>3.8405304326565575</c:v>
                </c:pt>
                <c:pt idx="14">
                  <c:v>4.1767861886738959</c:v>
                </c:pt>
                <c:pt idx="15">
                  <c:v>5.7810628138804416</c:v>
                </c:pt>
                <c:pt idx="16">
                  <c:v>8.3836183604516989</c:v>
                </c:pt>
                <c:pt idx="17">
                  <c:v>10.338717350479785</c:v>
                </c:pt>
                <c:pt idx="18">
                  <c:v>12.042634884226242</c:v>
                </c:pt>
                <c:pt idx="19">
                  <c:v>13.798469986116833</c:v>
                </c:pt>
                <c:pt idx="20">
                  <c:v>15.664971960821855</c:v>
                </c:pt>
                <c:pt idx="21">
                  <c:v>17.643536979031371</c:v>
                </c:pt>
                <c:pt idx="22">
                  <c:v>19.722928330927282</c:v>
                </c:pt>
                <c:pt idx="23">
                  <c:v>21.887163233422246</c:v>
                </c:pt>
                <c:pt idx="24">
                  <c:v>24.116692142165626</c:v>
                </c:pt>
                <c:pt idx="25">
                  <c:v>26.388440341529655</c:v>
                </c:pt>
                <c:pt idx="26">
                  <c:v>28.675662390865035</c:v>
                </c:pt>
                <c:pt idx="27">
                  <c:v>30.947766437389983</c:v>
                </c:pt>
                <c:pt idx="28">
                  <c:v>33.17013376005054</c:v>
                </c:pt>
                <c:pt idx="29">
                  <c:v>35.303937569599562</c:v>
                </c:pt>
                <c:pt idx="30">
                  <c:v>37.305961694152565</c:v>
                </c:pt>
                <c:pt idx="31">
                  <c:v>39.12841924731115</c:v>
                </c:pt>
                <c:pt idx="32">
                  <c:v>40.718771293660488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7-DF44-B2F7-6B0BC3BA01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77-DF44-B2F7-6B0BC3BA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fit'!$Z$80:$Z$115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F-A848-B58D-F576F669C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fit'!$AA$80:$AA$115</c:f>
              <c:numCache>
                <c:formatCode>0.00E+00</c:formatCode>
                <c:ptCount val="36"/>
                <c:pt idx="0">
                  <c:v>7.5591311693984939E-14</c:v>
                </c:pt>
                <c:pt idx="1">
                  <c:v>5.6442364507078299E-13</c:v>
                </c:pt>
                <c:pt idx="2">
                  <c:v>4.272343144536198E-12</c:v>
                </c:pt>
                <c:pt idx="3">
                  <c:v>3.3134327486919593E-11</c:v>
                </c:pt>
                <c:pt idx="4">
                  <c:v>2.6531680286088044E-10</c:v>
                </c:pt>
                <c:pt idx="5">
                  <c:v>2.1994048883929987E-9</c:v>
                </c:pt>
                <c:pt idx="6">
                  <c:v>1.8824461783989637E-8</c:v>
                </c:pt>
                <c:pt idx="7">
                  <c:v>1.6523169378509695E-7</c:v>
                </c:pt>
                <c:pt idx="8">
                  <c:v>1.474965133640213E-6</c:v>
                </c:pt>
                <c:pt idx="9">
                  <c:v>1.3284161152545517E-5</c:v>
                </c:pt>
                <c:pt idx="10">
                  <c:v>1.1993589402260601E-4</c:v>
                </c:pt>
                <c:pt idx="11">
                  <c:v>1.0802317477363902E-3</c:v>
                </c:pt>
                <c:pt idx="12">
                  <c:v>9.6606309208575065E-3</c:v>
                </c:pt>
                <c:pt idx="13">
                  <c:v>8.4629436136298239E-2</c:v>
                </c:pt>
                <c:pt idx="14">
                  <c:v>0.66996592502091801</c:v>
                </c:pt>
                <c:pt idx="15">
                  <c:v>3.3277892771384727</c:v>
                </c:pt>
                <c:pt idx="16">
                  <c:v>6.8810843460912894</c:v>
                </c:pt>
                <c:pt idx="17">
                  <c:v>8.9268983424191291</c:v>
                </c:pt>
                <c:pt idx="18">
                  <c:v>10.461649982207318</c:v>
                </c:pt>
                <c:pt idx="19">
                  <c:v>11.995592888735592</c:v>
                </c:pt>
                <c:pt idx="20">
                  <c:v>13.619381851759801</c:v>
                </c:pt>
                <c:pt idx="21">
                  <c:v>15.339734426715877</c:v>
                </c:pt>
                <c:pt idx="22">
                  <c:v>17.147630470963151</c:v>
                </c:pt>
                <c:pt idx="23">
                  <c:v>19.029275794698936</c:v>
                </c:pt>
                <c:pt idx="24">
                  <c:v>20.967687288145264</c:v>
                </c:pt>
                <c:pt idx="25">
                  <c:v>22.942805052449213</c:v>
                </c:pt>
                <c:pt idx="26">
                  <c:v>24.931376149883583</c:v>
                </c:pt>
                <c:pt idx="27">
                  <c:v>26.906803252132423</c:v>
                </c:pt>
                <c:pt idx="28">
                  <c:v>28.838987935947223</c:v>
                </c:pt>
                <c:pt idx="29">
                  <c:v>30.694173168752165</c:v>
                </c:pt>
                <c:pt idx="30">
                  <c:v>32.434785672555222</c:v>
                </c:pt>
                <c:pt idx="31">
                  <c:v>34.019278269707719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F-A848-B58D-F576F669C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fit'!$AB$80:$AB$115</c:f>
              <c:numCache>
                <c:formatCode>0.00E+00</c:formatCode>
                <c:ptCount val="36"/>
                <c:pt idx="0">
                  <c:v>2.7535635812061025E-2</c:v>
                </c:pt>
                <c:pt idx="1">
                  <c:v>0.14149456668218321</c:v>
                </c:pt>
                <c:pt idx="2">
                  <c:v>0.30095354175353922</c:v>
                </c:pt>
                <c:pt idx="3">
                  <c:v>0.39864146118916433</c:v>
                </c:pt>
                <c:pt idx="4">
                  <c:v>0.47280399718892496</c:v>
                </c:pt>
                <c:pt idx="5">
                  <c:v>0.5433121221338616</c:v>
                </c:pt>
                <c:pt idx="6">
                  <c:v>0.61197544176080854</c:v>
                </c:pt>
                <c:pt idx="7">
                  <c:v>0.67714471776169449</c:v>
                </c:pt>
                <c:pt idx="8">
                  <c:v>0.73702651062567437</c:v>
                </c:pt>
                <c:pt idx="9">
                  <c:v>0.79037513001193216</c:v>
                </c:pt>
                <c:pt idx="10">
                  <c:v>0.83665800235229215</c:v>
                </c:pt>
                <c:pt idx="11">
                  <c:v>0.87643592235300005</c:v>
                </c:pt>
                <c:pt idx="12">
                  <c:v>0.91543294501833927</c:v>
                </c:pt>
                <c:pt idx="13">
                  <c:v>1.0022018851372714</c:v>
                </c:pt>
                <c:pt idx="14">
                  <c:v>1.5116121925668276</c:v>
                </c:pt>
                <c:pt idx="15">
                  <c:v>3.8139726785906087</c:v>
                </c:pt>
                <c:pt idx="16">
                  <c:v>6.9985713231617783</c:v>
                </c:pt>
                <c:pt idx="17">
                  <c:v>8.9448117702371306</c:v>
                </c:pt>
                <c:pt idx="18">
                  <c:v>10.464132493647694</c:v>
                </c:pt>
                <c:pt idx="19">
                  <c:v>11.995931668732293</c:v>
                </c:pt>
                <c:pt idx="20">
                  <c:v>13.619427932129145</c:v>
                </c:pt>
                <c:pt idx="21">
                  <c:v>15.339740685987486</c:v>
                </c:pt>
                <c:pt idx="22">
                  <c:v>17.147631320430566</c:v>
                </c:pt>
                <c:pt idx="23">
                  <c:v>19.02927590990717</c:v>
                </c:pt>
                <c:pt idx="24">
                  <c:v>20.967687303762432</c:v>
                </c:pt>
                <c:pt idx="25">
                  <c:v>22.942805054565401</c:v>
                </c:pt>
                <c:pt idx="26">
                  <c:v>24.931376150170252</c:v>
                </c:pt>
                <c:pt idx="27">
                  <c:v>26.906803252171247</c:v>
                </c:pt>
                <c:pt idx="28">
                  <c:v>28.838987935952481</c:v>
                </c:pt>
                <c:pt idx="29">
                  <c:v>30.694173168752876</c:v>
                </c:pt>
                <c:pt idx="30">
                  <c:v>32.434785672555321</c:v>
                </c:pt>
                <c:pt idx="31">
                  <c:v>34.019278269707733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F-A848-B58D-F576F669C7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F-A848-B58D-F576F66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fit'!$Z$117:$Z$152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FD4B-B6A5-3236F10801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fit'!$AA$117:$AA$152</c:f>
              <c:numCache>
                <c:formatCode>0.00E+00</c:formatCode>
                <c:ptCount val="36"/>
                <c:pt idx="0">
                  <c:v>4.4687117540827144E-14</c:v>
                </c:pt>
                <c:pt idx="1">
                  <c:v>3.3366884639081108E-13</c:v>
                </c:pt>
                <c:pt idx="2">
                  <c:v>2.5256698950737776E-12</c:v>
                </c:pt>
                <c:pt idx="3">
                  <c:v>1.9587933505353606E-11</c:v>
                </c:pt>
                <c:pt idx="4">
                  <c:v>1.5684663871157656E-10</c:v>
                </c:pt>
                <c:pt idx="5">
                  <c:v>1.3002164212386412E-9</c:v>
                </c:pt>
                <c:pt idx="6">
                  <c:v>1.1128407716873784E-8</c:v>
                </c:pt>
                <c:pt idx="7">
                  <c:v>9.7679587192983377E-8</c:v>
                </c:pt>
                <c:pt idx="8">
                  <c:v>8.7195127083430228E-7</c:v>
                </c:pt>
                <c:pt idx="9">
                  <c:v>7.8531627187298638E-6</c:v>
                </c:pt>
                <c:pt idx="10">
                  <c:v>7.0902188008716146E-5</c:v>
                </c:pt>
                <c:pt idx="11">
                  <c:v>6.385977700433318E-4</c:v>
                </c:pt>
                <c:pt idx="12">
                  <c:v>5.7110498522181486E-3</c:v>
                </c:pt>
                <c:pt idx="13">
                  <c:v>5.0030161870277721E-2</c:v>
                </c:pt>
                <c:pt idx="14">
                  <c:v>0.39606199930700614</c:v>
                </c:pt>
                <c:pt idx="15">
                  <c:v>1.9672804618156197</c:v>
                </c:pt>
                <c:pt idx="16">
                  <c:v>4.0678725913231597</c:v>
                </c:pt>
                <c:pt idx="17">
                  <c:v>5.2772910876005064</c:v>
                </c:pt>
                <c:pt idx="18">
                  <c:v>6.1845861905197141</c:v>
                </c:pt>
                <c:pt idx="19">
                  <c:v>7.0914031967180815</c:v>
                </c:pt>
                <c:pt idx="20">
                  <c:v>8.0513342605672449</c:v>
                </c:pt>
                <c:pt idx="21">
                  <c:v>9.0683505817014645</c:v>
                </c:pt>
                <c:pt idx="22">
                  <c:v>10.137119746045826</c:v>
                </c:pt>
                <c:pt idx="23">
                  <c:v>11.249487078581737</c:v>
                </c:pt>
                <c:pt idx="24">
                  <c:v>12.395412718829878</c:v>
                </c:pt>
                <c:pt idx="25">
                  <c:v>13.56303790898053</c:v>
                </c:pt>
                <c:pt idx="26">
                  <c:v>14.738616270804519</c:v>
                </c:pt>
                <c:pt idx="27">
                  <c:v>15.906424331456995</c:v>
                </c:pt>
                <c:pt idx="28">
                  <c:v>17.048668884981375</c:v>
                </c:pt>
                <c:pt idx="29">
                  <c:v>18.145393874937568</c:v>
                </c:pt>
                <c:pt idx="30">
                  <c:v>19.174387205088632</c:v>
                </c:pt>
                <c:pt idx="31">
                  <c:v>20.111087539356792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FD4B-B6A5-3236F10801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fit'!$AB$117:$AB$152</c:f>
              <c:numCache>
                <c:formatCode>0.00E+00</c:formatCode>
                <c:ptCount val="36"/>
                <c:pt idx="0">
                  <c:v>1.4787569223180909E-3</c:v>
                </c:pt>
                <c:pt idx="1">
                  <c:v>1.198486996817673E-2</c:v>
                </c:pt>
                <c:pt idx="2">
                  <c:v>3.9404415551865433E-2</c:v>
                </c:pt>
                <c:pt idx="3">
                  <c:v>7.7270308580993735E-2</c:v>
                </c:pt>
                <c:pt idx="4">
                  <c:v>0.12616672866419518</c:v>
                </c:pt>
                <c:pt idx="5">
                  <c:v>0.18126360779112224</c:v>
                </c:pt>
                <c:pt idx="6">
                  <c:v>0.23125096523277378</c:v>
                </c:pt>
                <c:pt idx="7">
                  <c:v>0.26801630002101295</c:v>
                </c:pt>
                <c:pt idx="8">
                  <c:v>0.29105422358226718</c:v>
                </c:pt>
                <c:pt idx="9">
                  <c:v>0.30407394605127053</c:v>
                </c:pt>
                <c:pt idx="10">
                  <c:v>0.3110493923420764</c:v>
                </c:pt>
                <c:pt idx="11">
                  <c:v>0.31509295449122643</c:v>
                </c:pt>
                <c:pt idx="12">
                  <c:v>0.32129570980485506</c:v>
                </c:pt>
                <c:pt idx="13">
                  <c:v>0.3615981441298638</c:v>
                </c:pt>
                <c:pt idx="14">
                  <c:v>0.67591630524795987</c:v>
                </c:pt>
                <c:pt idx="15">
                  <c:v>2.1262579569562323</c:v>
                </c:pt>
                <c:pt idx="16">
                  <c:v>4.1057872158563384</c:v>
                </c:pt>
                <c:pt idx="17">
                  <c:v>5.2830129357842299</c:v>
                </c:pt>
                <c:pt idx="18">
                  <c:v>6.1853728610112952</c:v>
                </c:pt>
                <c:pt idx="19">
                  <c:v>7.0915098937795813</c:v>
                </c:pt>
                <c:pt idx="20">
                  <c:v>8.0513487049481043</c:v>
                </c:pt>
                <c:pt idx="21">
                  <c:v>9.068352536633844</c:v>
                </c:pt>
                <c:pt idx="22">
                  <c:v>10.137120010619993</c:v>
                </c:pt>
                <c:pt idx="23">
                  <c:v>11.24948711438808</c:v>
                </c:pt>
                <c:pt idx="24">
                  <c:v>12.395412723675745</c:v>
                </c:pt>
                <c:pt idx="25">
                  <c:v>13.563037909636346</c:v>
                </c:pt>
                <c:pt idx="26">
                  <c:v>14.738616270893274</c:v>
                </c:pt>
                <c:pt idx="27">
                  <c:v>15.906424331469006</c:v>
                </c:pt>
                <c:pt idx="28">
                  <c:v>17.048668884983002</c:v>
                </c:pt>
                <c:pt idx="29">
                  <c:v>18.145393874937788</c:v>
                </c:pt>
                <c:pt idx="30">
                  <c:v>19.17438720508866</c:v>
                </c:pt>
                <c:pt idx="31">
                  <c:v>20.111087539356795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0-FD4B-B6A5-3236F10801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0-FD4B-B6A5-3236F10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0.69674169629914406</c:v>
                </c:pt>
                <c:pt idx="2">
                  <c:v>0.83396596464150208</c:v>
                </c:pt>
                <c:pt idx="3">
                  <c:v>0.71814756031651983</c:v>
                </c:pt>
                <c:pt idx="4">
                  <c:v>0.69846430329571185</c:v>
                </c:pt>
                <c:pt idx="5">
                  <c:v>1.1121458663621746</c:v>
                </c:pt>
                <c:pt idx="6">
                  <c:v>2.2400296059626177</c:v>
                </c:pt>
                <c:pt idx="7">
                  <c:v>4.2723234357818933</c:v>
                </c:pt>
                <c:pt idx="8">
                  <c:v>7.2845757430400946</c:v>
                </c:pt>
                <c:pt idx="9">
                  <c:v>11.223852347512103</c:v>
                </c:pt>
                <c:pt idx="10">
                  <c:v>15.905120503269682</c:v>
                </c:pt>
                <c:pt idx="11">
                  <c:v>21.017839943146175</c:v>
                </c:pt>
                <c:pt idx="12">
                  <c:v>26.142760965923486</c:v>
                </c:pt>
                <c:pt idx="13">
                  <c:v>30.77892956624185</c:v>
                </c:pt>
                <c:pt idx="14">
                  <c:v>34.38089960723206</c:v>
                </c:pt>
                <c:pt idx="15">
                  <c:v>36.406152035869916</c:v>
                </c:pt>
                <c:pt idx="16">
                  <c:v>36.372721141053709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0.48553589642588812</c:v>
                </c:pt>
                <c:pt idx="2">
                  <c:v>0.5811628820001622</c:v>
                </c:pt>
                <c:pt idx="3">
                  <c:v>0.50045292440003264</c:v>
                </c:pt>
                <c:pt idx="4">
                  <c:v>0.4867363234086719</c:v>
                </c:pt>
                <c:pt idx="5">
                  <c:v>0.7750171161690641</c:v>
                </c:pt>
                <c:pt idx="6">
                  <c:v>1.5610014278298974</c:v>
                </c:pt>
                <c:pt idx="7">
                  <c:v>2.9772387675834877</c:v>
                </c:pt>
                <c:pt idx="8">
                  <c:v>5.0763762700957757</c:v>
                </c:pt>
                <c:pt idx="9">
                  <c:v>7.821525882328328</c:v>
                </c:pt>
                <c:pt idx="10">
                  <c:v>11.083744495752386</c:v>
                </c:pt>
                <c:pt idx="11">
                  <c:v>14.646627023955038</c:v>
                </c:pt>
                <c:pt idx="12">
                  <c:v>18.218012425637244</c:v>
                </c:pt>
                <c:pt idx="13">
                  <c:v>21.448802673004128</c:v>
                </c:pt>
                <c:pt idx="14">
                  <c:v>23.95889466554722</c:v>
                </c:pt>
                <c:pt idx="15">
                  <c:v>25.370225089218604</c:v>
                </c:pt>
                <c:pt idx="16">
                  <c:v>25.346928220997395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0.35874118351715434</c:v>
                </c:pt>
                <c:pt idx="2">
                  <c:v>0.42939576999288215</c:v>
                </c:pt>
                <c:pt idx="3">
                  <c:v>0.36976272138777383</c:v>
                </c:pt>
                <c:pt idx="4">
                  <c:v>0.35962812637699193</c:v>
                </c:pt>
                <c:pt idx="5">
                  <c:v>0.57262616327067051</c:v>
                </c:pt>
                <c:pt idx="6">
                  <c:v>1.153355506387657</c:v>
                </c:pt>
                <c:pt idx="7">
                  <c:v>2.1997511758825889</c:v>
                </c:pt>
                <c:pt idx="8">
                  <c:v>3.7507118310263357</c:v>
                </c:pt>
                <c:pt idx="9">
                  <c:v>5.7789825069397525</c:v>
                </c:pt>
                <c:pt idx="10">
                  <c:v>8.189292794780787</c:v>
                </c:pt>
                <c:pt idx="11">
                  <c:v>10.821750465384977</c:v>
                </c:pt>
                <c:pt idx="12">
                  <c:v>13.460490536359162</c:v>
                </c:pt>
                <c:pt idx="13">
                  <c:v>15.847579782628694</c:v>
                </c:pt>
                <c:pt idx="14">
                  <c:v>17.702176690437938</c:v>
                </c:pt>
                <c:pt idx="15">
                  <c:v>18.744946854803985</c:v>
                </c:pt>
                <c:pt idx="16">
                  <c:v>18.727733820423946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3345-9739-E42D63CA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3345-9739-E42D63CA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A-3345-9739-E42D63CA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A-3345-9739-E42D63C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9-6F4C-A4B8-D27EF4AA2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9-6F4C-A4B8-D27EF4AA2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9-6F4C-A4B8-D27EF4AA2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9-6F4C-A4B8-D27EF4A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D-434E-AB02-C8D65F5F8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D-434E-AB02-C8D65F5F88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D-434E-AB02-C8D65F5F88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D-434E-AB02-C8D65F5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C-014E-9F52-2DA8393072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C-014E-9F52-2DA8393072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C-014E-9F52-2DA8393072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C-014E-9F52-2DA8393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5-8144-939F-9CD3F2F462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5-8144-939F-9CD3F2F462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5-8144-939F-9CD3F2F462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5-8144-939F-9CD3F2F462F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5-8144-939F-9CD3F2F462F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45-8144-939F-9CD3F2F462F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45-8144-939F-9CD3F2F462F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145-8144-939F-9CD3F2F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fit'!$AH$154:$AH$182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fit'!$AL$154:$AL$182</c:f>
              <c:numCache>
                <c:formatCode>General</c:formatCode>
                <c:ptCount val="29"/>
                <c:pt idx="0">
                  <c:v>1.0888928972013445E-4</c:v>
                </c:pt>
                <c:pt idx="1">
                  <c:v>6.1178907669237361</c:v>
                </c:pt>
                <c:pt idx="2">
                  <c:v>12.168177910096965</c:v>
                </c:pt>
                <c:pt idx="3">
                  <c:v>14.920285181129664</c:v>
                </c:pt>
                <c:pt idx="4">
                  <c:v>15.702372460675203</c:v>
                </c:pt>
                <c:pt idx="5">
                  <c:v>15.887168752740852</c:v>
                </c:pt>
                <c:pt idx="6">
                  <c:v>15.933007068558345</c:v>
                </c:pt>
                <c:pt idx="7">
                  <c:v>15.956679901400232</c:v>
                </c:pt>
                <c:pt idx="8">
                  <c:v>16.001561499708153</c:v>
                </c:pt>
                <c:pt idx="9">
                  <c:v>16.124655680942091</c:v>
                </c:pt>
                <c:pt idx="10">
                  <c:v>16.452933629504152</c:v>
                </c:pt>
                <c:pt idx="11">
                  <c:v>17.194636114856443</c:v>
                </c:pt>
                <c:pt idx="12">
                  <c:v>18.378684132672173</c:v>
                </c:pt>
                <c:pt idx="13">
                  <c:v>19.514963040596015</c:v>
                </c:pt>
                <c:pt idx="14">
                  <c:v>20.181176409005396</c:v>
                </c:pt>
                <c:pt idx="15">
                  <c:v>20.465597348298534</c:v>
                </c:pt>
                <c:pt idx="16">
                  <c:v>20.570329556969629</c:v>
                </c:pt>
                <c:pt idx="17">
                  <c:v>20.606757050058143</c:v>
                </c:pt>
                <c:pt idx="18">
                  <c:v>20.619173627097602</c:v>
                </c:pt>
                <c:pt idx="19">
                  <c:v>20.623376662218824</c:v>
                </c:pt>
                <c:pt idx="20">
                  <c:v>20.624796054447529</c:v>
                </c:pt>
                <c:pt idx="21">
                  <c:v>20.625275011436557</c:v>
                </c:pt>
                <c:pt idx="22">
                  <c:v>20.625436586395811</c:v>
                </c:pt>
                <c:pt idx="23">
                  <c:v>20.625491088374996</c:v>
                </c:pt>
                <c:pt idx="24">
                  <c:v>20.625509472257175</c:v>
                </c:pt>
                <c:pt idx="25">
                  <c:v>20.625515673199736</c:v>
                </c:pt>
                <c:pt idx="26">
                  <c:v>20.625517764790331</c:v>
                </c:pt>
                <c:pt idx="27">
                  <c:v>20.625518470287282</c:v>
                </c:pt>
                <c:pt idx="28">
                  <c:v>20.625518708252471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B54A-8FAB-675F89406B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fit'!$AH$184:$AH$212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fit'!$AK$184:$AK$212</c:f>
              <c:numCache>
                <c:formatCode>General</c:formatCode>
                <c:ptCount val="29"/>
                <c:pt idx="0">
                  <c:v>0.32066253776584674</c:v>
                </c:pt>
                <c:pt idx="1">
                  <c:v>0.38032337540411798</c:v>
                </c:pt>
                <c:pt idx="2">
                  <c:v>0.4510133579868375</c:v>
                </c:pt>
                <c:pt idx="3">
                  <c:v>0.53474256069998805</c:v>
                </c:pt>
                <c:pt idx="4">
                  <c:v>0.63387573873610625</c:v>
                </c:pt>
                <c:pt idx="5">
                  <c:v>0.75119019653408159</c:v>
                </c:pt>
                <c:pt idx="6">
                  <c:v>0.88994117610203793</c:v>
                </c:pt>
                <c:pt idx="7">
                  <c:v>1.0539349237582958</c:v>
                </c:pt>
                <c:pt idx="8">
                  <c:v>1.2476091814235193</c:v>
                </c:pt>
                <c:pt idx="9">
                  <c:v>1.4761202186843849</c:v>
                </c:pt>
                <c:pt idx="10">
                  <c:v>1.7454346026330585</c:v>
                </c:pt>
                <c:pt idx="11">
                  <c:v>2.0624226086420498</c:v>
                </c:pt>
                <c:pt idx="12">
                  <c:v>2.4349484135816395</c:v>
                </c:pt>
                <c:pt idx="13">
                  <c:v>2.871949893864195</c:v>
                </c:pt>
                <c:pt idx="14">
                  <c:v>3.3834979095325255</c:v>
                </c:pt>
                <c:pt idx="15">
                  <c:v>3.9808213892590856</c:v>
                </c:pt>
                <c:pt idx="16">
                  <c:v>4.6762804536573794</c:v>
                </c:pt>
                <c:pt idx="17">
                  <c:v>5.4832655349809203</c:v>
                </c:pt>
                <c:pt idx="18">
                  <c:v>6.4159965718678222</c:v>
                </c:pt>
                <c:pt idx="19">
                  <c:v>7.4891938746076221</c:v>
                </c:pt>
                <c:pt idx="20">
                  <c:v>8.7175926325297439</c:v>
                </c:pt>
                <c:pt idx="21">
                  <c:v>10.11527818034161</c:v>
                </c:pt>
                <c:pt idx="22">
                  <c:v>11.694831207563167</c:v>
                </c:pt>
                <c:pt idx="23">
                  <c:v>13.466292989664213</c:v>
                </c:pt>
                <c:pt idx="24">
                  <c:v>15.43599125066145</c:v>
                </c:pt>
                <c:pt idx="25">
                  <c:v>17.605305997960148</c:v>
                </c:pt>
                <c:pt idx="26">
                  <c:v>19.96949674781504</c:v>
                </c:pt>
                <c:pt idx="27">
                  <c:v>22.51674910652417</c:v>
                </c:pt>
                <c:pt idx="28">
                  <c:v>25.227617533493536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B54A-8FAB-675F8940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71632"/>
        <c:axId val="351876256"/>
      </c:scatterChart>
      <c:valAx>
        <c:axId val="80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6256"/>
        <c:crosses val="autoZero"/>
        <c:crossBetween val="midCat"/>
      </c:valAx>
      <c:valAx>
        <c:axId val="35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604F-A0CE-12B4BFC93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604F-A0CE-12B4BFC93E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A-604F-A0CE-12B4BFC93E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A-604F-A0CE-12B4BFC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8E41-A08F-3D685FCEC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8E41-A08F-3D685FCECB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8E41-A08F-3D685FCECB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8E41-A08F-3D685FCE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3E48-9598-DD2E0DFD1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3E48-9598-DD2E0DFD16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B-3E48-9598-DD2E0DFD16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B-3E48-9598-DD2E0DFD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A443-95CE-1486383ACB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A-A443-95CE-1486383ACB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A-A443-95CE-1486383ACB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A-A443-95CE-1486383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5.1659056131416799E-3</c:v>
                </c:pt>
                <c:pt idx="1">
                  <c:v>0.85884036481149395</c:v>
                </c:pt>
                <c:pt idx="2">
                  <c:v>0.87989282217316789</c:v>
                </c:pt>
                <c:pt idx="3">
                  <c:v>0.57161173677667587</c:v>
                </c:pt>
                <c:pt idx="4">
                  <c:v>0.49178425611549403</c:v>
                </c:pt>
                <c:pt idx="5">
                  <c:v>1.1752763489350688</c:v>
                </c:pt>
                <c:pt idx="6">
                  <c:v>3.0683628664961162</c:v>
                </c:pt>
                <c:pt idx="7">
                  <c:v>6.4748075322642684</c:v>
                </c:pt>
                <c:pt idx="8">
                  <c:v>11.513692860025916</c:v>
                </c:pt>
                <c:pt idx="9">
                  <c:v>18.089000000430413</c:v>
                </c:pt>
                <c:pt idx="10">
                  <c:v>25.870938515958684</c:v>
                </c:pt>
                <c:pt idx="11">
                  <c:v>34.28902608431774</c:v>
                </c:pt>
                <c:pt idx="12">
                  <c:v>42.536918130262151</c:v>
                </c:pt>
                <c:pt idx="13">
                  <c:v>49.588987385841037</c:v>
                </c:pt>
                <c:pt idx="14">
                  <c:v>54.228653379072128</c:v>
                </c:pt>
                <c:pt idx="15">
                  <c:v>55.088461851041238</c:v>
                </c:pt>
                <c:pt idx="16">
                  <c:v>50.701914101429246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3.7926620243545002E-3</c:v>
                </c:pt>
                <c:pt idx="1">
                  <c:v>0.630536343582626</c:v>
                </c:pt>
                <c:pt idx="2">
                  <c:v>0.64599246329024185</c:v>
                </c:pt>
                <c:pt idx="3">
                  <c:v>0.41966119575107336</c:v>
                </c:pt>
                <c:pt idx="4">
                  <c:v>0.36105411364849643</c:v>
                </c:pt>
                <c:pt idx="5">
                  <c:v>0.86285470748607629</c:v>
                </c:pt>
                <c:pt idx="6">
                  <c:v>2.2527053709798728</c:v>
                </c:pt>
                <c:pt idx="7">
                  <c:v>4.7536208521024088</c:v>
                </c:pt>
                <c:pt idx="8">
                  <c:v>8.4530281697781806</c:v>
                </c:pt>
                <c:pt idx="9">
                  <c:v>13.280432996230857</c:v>
                </c:pt>
                <c:pt idx="10">
                  <c:v>18.993712504982163</c:v>
                </c:pt>
                <c:pt idx="11">
                  <c:v>25.174034684502107</c:v>
                </c:pt>
                <c:pt idx="12">
                  <c:v>31.229404117511336</c:v>
                </c:pt>
                <c:pt idx="13">
                  <c:v>36.406834225934496</c:v>
                </c:pt>
                <c:pt idx="14">
                  <c:v>39.813145981505855</c:v>
                </c:pt>
                <c:pt idx="15">
                  <c:v>40.444393082025826</c:v>
                </c:pt>
                <c:pt idx="16">
                  <c:v>37.223913593270055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2.5135403529940002E-3</c:v>
                </c:pt>
                <c:pt idx="1">
                  <c:v>0.4178802470262194</c:v>
                </c:pt>
                <c:pt idx="2">
                  <c:v>0.42812360125507676</c:v>
                </c:pt>
                <c:pt idx="3">
                  <c:v>0.27812532288203745</c:v>
                </c:pt>
                <c:pt idx="4">
                  <c:v>0.23928419628280362</c:v>
                </c:pt>
                <c:pt idx="5">
                  <c:v>0.57184640026188827</c:v>
                </c:pt>
                <c:pt idx="6">
                  <c:v>1.4929529225130285</c:v>
                </c:pt>
                <c:pt idx="7">
                  <c:v>3.1504040586444595</c:v>
                </c:pt>
                <c:pt idx="8">
                  <c:v>5.6021409957689698</c:v>
                </c:pt>
                <c:pt idx="9">
                  <c:v>8.8014444806588337</c:v>
                </c:pt>
                <c:pt idx="10">
                  <c:v>12.587850572465623</c:v>
                </c:pt>
                <c:pt idx="11">
                  <c:v>16.683783480004656</c:v>
                </c:pt>
                <c:pt idx="12">
                  <c:v>20.696905483604638</c:v>
                </c:pt>
                <c:pt idx="13">
                  <c:v>24.128183941521701</c:v>
                </c:pt>
                <c:pt idx="14">
                  <c:v>26.38567538091872</c:v>
                </c:pt>
                <c:pt idx="15">
                  <c:v>26.804026673408973</c:v>
                </c:pt>
                <c:pt idx="16">
                  <c:v>24.669693295165271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C-E84B-82BB-0D5050B888FD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C-E84B-82BB-0D5050B888FD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C-E84B-82BB-0D5050B8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144E-944B-262D76D96F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144E-944B-262D76D96F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144E-944B-262D76D96F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6-144E-944B-262D76D96F0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fit'!$BA$6:$BA$41</c:f>
              <c:numCache>
                <c:formatCode>General</c:formatCode>
                <c:ptCount val="36"/>
                <c:pt idx="0">
                  <c:v>3.6014757268563487E-4</c:v>
                </c:pt>
                <c:pt idx="1">
                  <c:v>0.79903831075174581</c:v>
                </c:pt>
                <c:pt idx="2">
                  <c:v>2.8019772680168913</c:v>
                </c:pt>
                <c:pt idx="3">
                  <c:v>4.5471755298562231</c:v>
                </c:pt>
                <c:pt idx="4">
                  <c:v>6.6573167389041457</c:v>
                </c:pt>
                <c:pt idx="5">
                  <c:v>8.7169122905057534</c:v>
                </c:pt>
                <c:pt idx="6">
                  <c:v>10.34953415566034</c:v>
                </c:pt>
                <c:pt idx="7">
                  <c:v>11.448938367657236</c:v>
                </c:pt>
                <c:pt idx="8">
                  <c:v>12.122719261370289</c:v>
                </c:pt>
                <c:pt idx="9">
                  <c:v>12.536781425151558</c:v>
                </c:pt>
                <c:pt idx="10">
                  <c:v>12.837060326402471</c:v>
                </c:pt>
                <c:pt idx="11">
                  <c:v>13.146617738365654</c:v>
                </c:pt>
                <c:pt idx="12">
                  <c:v>13.593519608387211</c:v>
                </c:pt>
                <c:pt idx="13">
                  <c:v>14.344901074448789</c:v>
                </c:pt>
                <c:pt idx="14">
                  <c:v>15.626930555607531</c:v>
                </c:pt>
                <c:pt idx="15">
                  <c:v>17.684296229904486</c:v>
                </c:pt>
                <c:pt idx="16">
                  <c:v>20.613240329906422</c:v>
                </c:pt>
                <c:pt idx="17">
                  <c:v>24.123529731815218</c:v>
                </c:pt>
                <c:pt idx="18">
                  <c:v>27.552728725972052</c:v>
                </c:pt>
                <c:pt idx="19">
                  <c:v>30.294155230964392</c:v>
                </c:pt>
                <c:pt idx="20">
                  <c:v>32.155290763515758</c:v>
                </c:pt>
                <c:pt idx="21">
                  <c:v>33.282856149190117</c:v>
                </c:pt>
                <c:pt idx="22">
                  <c:v>33.919483304723222</c:v>
                </c:pt>
                <c:pt idx="23">
                  <c:v>34.264686744345141</c:v>
                </c:pt>
                <c:pt idx="24">
                  <c:v>34.447774282971892</c:v>
                </c:pt>
                <c:pt idx="25">
                  <c:v>34.543741083853597</c:v>
                </c:pt>
                <c:pt idx="26">
                  <c:v>34.593732019002488</c:v>
                </c:pt>
                <c:pt idx="27">
                  <c:v>34.619689175307094</c:v>
                </c:pt>
                <c:pt idx="28">
                  <c:v>34.633144469132162</c:v>
                </c:pt>
                <c:pt idx="29">
                  <c:v>34.64011315387949</c:v>
                </c:pt>
                <c:pt idx="30">
                  <c:v>34.643720704325972</c:v>
                </c:pt>
                <c:pt idx="31">
                  <c:v>34.645587825549661</c:v>
                </c:pt>
                <c:pt idx="32">
                  <c:v>34.646554054601772</c:v>
                </c:pt>
                <c:pt idx="33">
                  <c:v>34.64705404364593</c:v>
                </c:pt>
                <c:pt idx="34">
                  <c:v>34.647312761752524</c:v>
                </c:pt>
                <c:pt idx="35">
                  <c:v>34.64744663256176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6-144E-944B-262D76D96F06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fit'!$BA$43:$BA$78</c:f>
              <c:numCache>
                <c:formatCode>General</c:formatCode>
                <c:ptCount val="36"/>
                <c:pt idx="0">
                  <c:v>4.8402578084863869E-3</c:v>
                </c:pt>
                <c:pt idx="1">
                  <c:v>0.11453073224448482</c:v>
                </c:pt>
                <c:pt idx="2">
                  <c:v>0.41390683340741125</c:v>
                </c:pt>
                <c:pt idx="3">
                  <c:v>0.72357660626016596</c:v>
                </c:pt>
                <c:pt idx="4">
                  <c:v>1.1466869549909269</c:v>
                </c:pt>
                <c:pt idx="5">
                  <c:v>1.6113827389685185</c:v>
                </c:pt>
                <c:pt idx="6">
                  <c:v>2.0167392243399562</c:v>
                </c:pt>
                <c:pt idx="7">
                  <c:v>2.3114724963712878</c:v>
                </c:pt>
                <c:pt idx="8">
                  <c:v>2.5095441872143014</c:v>
                </c:pt>
                <c:pt idx="9">
                  <c:v>2.6519184880841244</c:v>
                </c:pt>
                <c:pt idx="10">
                  <c:v>2.7780623602441565</c:v>
                </c:pt>
                <c:pt idx="11">
                  <c:v>2.9201111993638165</c:v>
                </c:pt>
                <c:pt idx="12">
                  <c:v>3.1069337434707545</c:v>
                </c:pt>
                <c:pt idx="13">
                  <c:v>3.3698487965405568</c:v>
                </c:pt>
                <c:pt idx="14">
                  <c:v>3.7478010527041254</c:v>
                </c:pt>
                <c:pt idx="15">
                  <c:v>4.2917527416970183</c:v>
                </c:pt>
                <c:pt idx="16">
                  <c:v>5.0678381937311254</c:v>
                </c:pt>
                <c:pt idx="17">
                  <c:v>6.1577053258940806</c:v>
                </c:pt>
                <c:pt idx="18">
                  <c:v>7.6529090708431715</c:v>
                </c:pt>
                <c:pt idx="19">
                  <c:v>9.6390763789562772</c:v>
                </c:pt>
                <c:pt idx="20">
                  <c:v>12.166992080820226</c:v>
                </c:pt>
                <c:pt idx="21">
                  <c:v>15.214839647707661</c:v>
                </c:pt>
                <c:pt idx="22">
                  <c:v>18.658492329131118</c:v>
                </c:pt>
                <c:pt idx="23">
                  <c:v>22.275147138912459</c:v>
                </c:pt>
                <c:pt idx="24">
                  <c:v>25.79334997892364</c:v>
                </c:pt>
                <c:pt idx="25">
                  <c:v>28.969736885594489</c:v>
                </c:pt>
                <c:pt idx="26">
                  <c:v>31.650069081616017</c:v>
                </c:pt>
                <c:pt idx="27">
                  <c:v>33.785780138195115</c:v>
                </c:pt>
                <c:pt idx="28">
                  <c:v>35.411106129642633</c:v>
                </c:pt>
                <c:pt idx="29">
                  <c:v>36.605283529800857</c:v>
                </c:pt>
                <c:pt idx="30">
                  <c:v>37.460204800672201</c:v>
                </c:pt>
                <c:pt idx="31">
                  <c:v>38.060942235028079</c:v>
                </c:pt>
                <c:pt idx="32">
                  <c:v>38.477558981433852</c:v>
                </c:pt>
                <c:pt idx="33">
                  <c:v>38.763860238671512</c:v>
                </c:pt>
                <c:pt idx="34">
                  <c:v>38.959375557535104</c:v>
                </c:pt>
                <c:pt idx="35">
                  <c:v>39.092320811188706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6-144E-944B-262D76D96F06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fit'!$BA$80:$BA$115</c:f>
              <c:numCache>
                <c:formatCode>General</c:formatCode>
                <c:ptCount val="36"/>
                <c:pt idx="0">
                  <c:v>1.645852091045423E-2</c:v>
                </c:pt>
                <c:pt idx="1">
                  <c:v>5.6051945142053083E-2</c:v>
                </c:pt>
                <c:pt idx="2">
                  <c:v>0.16209009694819126</c:v>
                </c:pt>
                <c:pt idx="3">
                  <c:v>0.28316602894278814</c:v>
                </c:pt>
                <c:pt idx="4">
                  <c:v>0.45990033050435131</c:v>
                </c:pt>
                <c:pt idx="5">
                  <c:v>0.67055275046201013</c:v>
                </c:pt>
                <c:pt idx="6">
                  <c:v>0.87088732227495647</c:v>
                </c:pt>
                <c:pt idx="7">
                  <c:v>1.0309527128495726</c:v>
                </c:pt>
                <c:pt idx="8">
                  <c:v>1.1526935363991262</c:v>
                </c:pt>
                <c:pt idx="9">
                  <c:v>1.2549770217847982</c:v>
                </c:pt>
                <c:pt idx="10">
                  <c:v>1.3577697378909814</c:v>
                </c:pt>
                <c:pt idx="11">
                  <c:v>1.4776778152057326</c:v>
                </c:pt>
                <c:pt idx="12">
                  <c:v>1.6292743697856964</c:v>
                </c:pt>
                <c:pt idx="13">
                  <c:v>1.8274470782241661</c:v>
                </c:pt>
                <c:pt idx="14">
                  <c:v>2.0893886056369659</c:v>
                </c:pt>
                <c:pt idx="15">
                  <c:v>2.436163337179801</c:v>
                </c:pt>
                <c:pt idx="16">
                  <c:v>2.8939681556884174</c:v>
                </c:pt>
                <c:pt idx="17">
                  <c:v>3.4950731237718502</c:v>
                </c:pt>
                <c:pt idx="18">
                  <c:v>4.278224312431183</c:v>
                </c:pt>
                <c:pt idx="19">
                  <c:v>5.2880612485303988</c:v>
                </c:pt>
                <c:pt idx="20">
                  <c:v>6.5728783440929099</c:v>
                </c:pt>
                <c:pt idx="21">
                  <c:v>8.1799420567594296</c:v>
                </c:pt>
                <c:pt idx="22">
                  <c:v>10.147765769503698</c:v>
                </c:pt>
                <c:pt idx="23">
                  <c:v>12.495515462810001</c:v>
                </c:pt>
                <c:pt idx="24">
                  <c:v>15.211225830389573</c:v>
                </c:pt>
                <c:pt idx="25">
                  <c:v>18.242412133420146</c:v>
                </c:pt>
                <c:pt idx="26">
                  <c:v>21.493837094505331</c:v>
                </c:pt>
                <c:pt idx="27">
                  <c:v>24.836083289113194</c:v>
                </c:pt>
                <c:pt idx="28">
                  <c:v>28.124608774301638</c:v>
                </c:pt>
                <c:pt idx="29">
                  <c:v>31.223890065766202</c:v>
                </c:pt>
                <c:pt idx="30">
                  <c:v>34.028500306476893</c:v>
                </c:pt>
                <c:pt idx="31">
                  <c:v>36.474650989503644</c:v>
                </c:pt>
                <c:pt idx="32">
                  <c:v>38.540533343944425</c:v>
                </c:pt>
                <c:pt idx="33">
                  <c:v>40.238326824434004</c:v>
                </c:pt>
                <c:pt idx="34">
                  <c:v>41.602619890858257</c:v>
                </c:pt>
                <c:pt idx="35">
                  <c:v>42.679266746499373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6-144E-944B-262D76D96F06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fit'!$BA$117:$BA$152</c:f>
              <c:numCache>
                <c:formatCode>General</c:formatCode>
                <c:ptCount val="36"/>
                <c:pt idx="0">
                  <c:v>5.0746849558909575E-2</c:v>
                </c:pt>
                <c:pt idx="1">
                  <c:v>7.297034501798895E-2</c:v>
                </c:pt>
                <c:pt idx="2">
                  <c:v>0.11827960597159171</c:v>
                </c:pt>
                <c:pt idx="3">
                  <c:v>0.17434054600250212</c:v>
                </c:pt>
                <c:pt idx="4">
                  <c:v>0.25702461103667096</c:v>
                </c:pt>
                <c:pt idx="5">
                  <c:v>0.36275501306439933</c:v>
                </c:pt>
                <c:pt idx="6">
                  <c:v>0.47520575350427247</c:v>
                </c:pt>
                <c:pt idx="7">
                  <c:v>0.5789759395117906</c:v>
                </c:pt>
                <c:pt idx="8">
                  <c:v>0.672422069875106</c:v>
                </c:pt>
                <c:pt idx="9">
                  <c:v>0.76382646769396878</c:v>
                </c:pt>
                <c:pt idx="10">
                  <c:v>0.86324294419172776</c:v>
                </c:pt>
                <c:pt idx="11">
                  <c:v>0.9793962272021246</c:v>
                </c:pt>
                <c:pt idx="12">
                  <c:v>1.1199379500789568</c:v>
                </c:pt>
                <c:pt idx="13">
                  <c:v>1.2924156055506095</c:v>
                </c:pt>
                <c:pt idx="14">
                  <c:v>1.5050773674978171</c:v>
                </c:pt>
                <c:pt idx="15">
                  <c:v>1.767442008260367</c:v>
                </c:pt>
                <c:pt idx="16">
                  <c:v>2.0907156682910166</c:v>
                </c:pt>
                <c:pt idx="17">
                  <c:v>2.4881127880902465</c:v>
                </c:pt>
                <c:pt idx="18">
                  <c:v>2.9750931895074775</c:v>
                </c:pt>
                <c:pt idx="19">
                  <c:v>3.5694886991534016</c:v>
                </c:pt>
                <c:pt idx="20">
                  <c:v>4.2914599069088633</c:v>
                </c:pt>
                <c:pt idx="21">
                  <c:v>5.163194362657797</c:v>
                </c:pt>
                <c:pt idx="22">
                  <c:v>6.2082338428943871</c:v>
                </c:pt>
                <c:pt idx="23">
                  <c:v>7.4503081613455429</c:v>
                </c:pt>
                <c:pt idx="24">
                  <c:v>8.9115703224718672</c:v>
                </c:pt>
                <c:pt idx="25">
                  <c:v>10.610190912922091</c:v>
                </c:pt>
                <c:pt idx="26">
                  <c:v>12.557395059711295</c:v>
                </c:pt>
                <c:pt idx="27">
                  <c:v>14.754215768678925</c:v>
                </c:pt>
                <c:pt idx="28">
                  <c:v>17.188465233535929</c:v>
                </c:pt>
                <c:pt idx="29">
                  <c:v>19.832619967292771</c:v>
                </c:pt>
                <c:pt idx="30">
                  <c:v>22.643369772546883</c:v>
                </c:pt>
                <c:pt idx="31">
                  <c:v>25.563393609552048</c:v>
                </c:pt>
                <c:pt idx="32">
                  <c:v>28.525471160586118</c:v>
                </c:pt>
                <c:pt idx="33">
                  <c:v>31.458423072752709</c:v>
                </c:pt>
                <c:pt idx="34">
                  <c:v>34.293820775584443</c:v>
                </c:pt>
                <c:pt idx="35">
                  <c:v>36.972159338802896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56-144E-944B-262D76D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6-6142-9EA6-A3B3C0B78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6-6142-9EA6-A3B3C0B780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6-6142-9EA6-A3B3C0B780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6-6142-9EA6-A3B3C0B7802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6-6142-9EA6-A3B3C0B7802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6-6142-9EA6-A3B3C0B7802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6-6142-9EA6-A3B3C0B7802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6-6142-9EA6-A3B3C0B7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F042-8DE1-1762CE806A22}"/>
            </c:ext>
          </c:extLst>
        </c:ser>
        <c:ser>
          <c:idx val="1"/>
          <c:order val="1"/>
          <c:tx>
            <c:v>8.5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1.34'!$N$44:$N$79</c:f>
              <c:numCache>
                <c:formatCode>General</c:formatCode>
                <c:ptCount val="36"/>
                <c:pt idx="0">
                  <c:v>6.4678649904157427E-3</c:v>
                </c:pt>
                <c:pt idx="1">
                  <c:v>3.6600773911258697E-2</c:v>
                </c:pt>
                <c:pt idx="2">
                  <c:v>9.2206987320516076E-2</c:v>
                </c:pt>
                <c:pt idx="3">
                  <c:v>0.1350075082832137</c:v>
                </c:pt>
                <c:pt idx="4">
                  <c:v>0.19245120956909254</c:v>
                </c:pt>
                <c:pt idx="5">
                  <c:v>0.26617223155357317</c:v>
                </c:pt>
                <c:pt idx="6">
                  <c:v>0.3568377977291281</c:v>
                </c:pt>
                <c:pt idx="7">
                  <c:v>0.46461647867573308</c:v>
                </c:pt>
                <c:pt idx="8">
                  <c:v>0.59012194184224664</c:v>
                </c:pt>
                <c:pt idx="9">
                  <c:v>0.73536681054889663</c:v>
                </c:pt>
                <c:pt idx="10">
                  <c:v>0.90435913072765772</c:v>
                </c:pt>
                <c:pt idx="11">
                  <c:v>1.1033203840333421</c:v>
                </c:pt>
                <c:pt idx="12">
                  <c:v>1.3407236352516241</c:v>
                </c:pt>
                <c:pt idx="13">
                  <c:v>1.6273431423816491</c:v>
                </c:pt>
                <c:pt idx="14">
                  <c:v>1.9763987782418722</c:v>
                </c:pt>
                <c:pt idx="15">
                  <c:v>2.4037837722304123</c:v>
                </c:pt>
                <c:pt idx="16">
                  <c:v>2.9283086875872857</c:v>
                </c:pt>
                <c:pt idx="17">
                  <c:v>3.5718604349167733</c:v>
                </c:pt>
                <c:pt idx="18">
                  <c:v>4.3593434563241162</c:v>
                </c:pt>
                <c:pt idx="19">
                  <c:v>5.318234520958514</c:v>
                </c:pt>
                <c:pt idx="20">
                  <c:v>6.4775498825280957</c:v>
                </c:pt>
                <c:pt idx="21">
                  <c:v>7.8660142202928913</c:v>
                </c:pt>
                <c:pt idx="22">
                  <c:v>9.5092682159329698</c:v>
                </c:pt>
                <c:pt idx="23">
                  <c:v>11.426096776496586</c:v>
                </c:pt>
                <c:pt idx="24">
                  <c:v>13.623933366265643</c:v>
                </c:pt>
                <c:pt idx="25">
                  <c:v>16.094283529491207</c:v>
                </c:pt>
                <c:pt idx="26">
                  <c:v>18.809113197505763</c:v>
                </c:pt>
                <c:pt idx="27">
                  <c:v>21.719467635041809</c:v>
                </c:pt>
                <c:pt idx="28">
                  <c:v>24.757392401611874</c:v>
                </c:pt>
                <c:pt idx="29">
                  <c:v>27.841502166816582</c:v>
                </c:pt>
                <c:pt idx="30">
                  <c:v>30.885447424555863</c:v>
                </c:pt>
                <c:pt idx="31">
                  <c:v>33.807513243594862</c:v>
                </c:pt>
                <c:pt idx="32">
                  <c:v>36.539159278157712</c:v>
                </c:pt>
                <c:pt idx="33">
                  <c:v>39.030707862532516</c:v>
                </c:pt>
                <c:pt idx="34">
                  <c:v>41.253390204912279</c:v>
                </c:pt>
                <c:pt idx="35">
                  <c:v>43.198062534456163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4-F042-8DE1-1762CE806A22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1.34'!$N$81:$N$116</c:f>
              <c:numCache>
                <c:formatCode>General</c:formatCode>
                <c:ptCount val="36"/>
                <c:pt idx="0">
                  <c:v>1.7061601767912736E-2</c:v>
                </c:pt>
                <c:pt idx="1">
                  <c:v>3.6786603231485845E-2</c:v>
                </c:pt>
                <c:pt idx="2">
                  <c:v>6.9889783177222317E-2</c:v>
                </c:pt>
                <c:pt idx="3">
                  <c:v>0.10625582482384446</c:v>
                </c:pt>
                <c:pt idx="4">
                  <c:v>0.15690675696641698</c:v>
                </c:pt>
                <c:pt idx="5">
                  <c:v>0.22404597134780577</c:v>
                </c:pt>
                <c:pt idx="6">
                  <c:v>0.3087519323466561</c:v>
                </c:pt>
                <c:pt idx="7">
                  <c:v>0.4110961606802408</c:v>
                </c:pt>
                <c:pt idx="8">
                  <c:v>0.53082431088225923</c:v>
                </c:pt>
                <c:pt idx="9">
                  <c:v>0.66821131956670154</c:v>
                </c:pt>
                <c:pt idx="10">
                  <c:v>0.82466468978378904</c:v>
                </c:pt>
                <c:pt idx="11">
                  <c:v>1.0029380945494493</c:v>
                </c:pt>
                <c:pt idx="12">
                  <c:v>1.2070778838878589</c:v>
                </c:pt>
                <c:pt idx="13">
                  <c:v>1.4422840114194095</c:v>
                </c:pt>
                <c:pt idx="14">
                  <c:v>1.7147994330452998</c:v>
                </c:pt>
                <c:pt idx="15">
                  <c:v>2.0318629661787622</c:v>
                </c:pt>
                <c:pt idx="16">
                  <c:v>2.4017153401661178</c:v>
                </c:pt>
                <c:pt idx="17">
                  <c:v>2.8336321208962154</c:v>
                </c:pt>
                <c:pt idx="18">
                  <c:v>3.3379547877225946</c:v>
                </c:pt>
                <c:pt idx="19">
                  <c:v>3.9260921460961185</c:v>
                </c:pt>
                <c:pt idx="20">
                  <c:v>4.6104643573078778</c:v>
                </c:pt>
                <c:pt idx="21">
                  <c:v>5.4043605912960562</c:v>
                </c:pt>
                <c:pt idx="22">
                  <c:v>6.3216796944709737</c:v>
                </c:pt>
                <c:pt idx="23">
                  <c:v>7.3765231041851802</c:v>
                </c:pt>
                <c:pt idx="24">
                  <c:v>8.5826128101250632</c:v>
                </c:pt>
                <c:pt idx="25">
                  <c:v>9.9525170366814244</c:v>
                </c:pt>
                <c:pt idx="26">
                  <c:v>11.496684977942872</c:v>
                </c:pt>
                <c:pt idx="27">
                  <c:v>13.222320945353509</c:v>
                </c:pt>
                <c:pt idx="28">
                  <c:v>15.132167165691357</c:v>
                </c:pt>
                <c:pt idx="29">
                  <c:v>17.223309152650206</c:v>
                </c:pt>
                <c:pt idx="30">
                  <c:v>19.486159494475572</c:v>
                </c:pt>
                <c:pt idx="31">
                  <c:v>21.903802251713028</c:v>
                </c:pt>
                <c:pt idx="32">
                  <c:v>24.451876459979772</c:v>
                </c:pt>
                <c:pt idx="33">
                  <c:v>27.099132324259752</c:v>
                </c:pt>
                <c:pt idx="34">
                  <c:v>29.808705981038763</c:v>
                </c:pt>
                <c:pt idx="35">
                  <c:v>32.54004079204973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4-F042-8DE1-1762CE8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16804792470985835"/>
          <c:h val="0.181075880720634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3F4A-91EF-24D6D2A3C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1.34'!$B$6:$B$142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'exclude 1.34'!$C$6:$C$142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3F4A-91EF-24D6D2A3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'exclude 1.34'!$P$6</c:f>
              <c:strCache>
                <c:ptCount val="1"/>
                <c:pt idx="0">
                  <c:v>2.97E+14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1.34'!$P$7:$P$42</c:f>
              <c:numCache>
                <c:formatCode>General</c:formatCode>
                <c:ptCount val="36"/>
                <c:pt idx="0">
                  <c:v>4.8753403456272847E-2</c:v>
                </c:pt>
                <c:pt idx="1">
                  <c:v>7.5871271405557481E-2</c:v>
                </c:pt>
                <c:pt idx="2">
                  <c:v>0.11568302919894408</c:v>
                </c:pt>
                <c:pt idx="3">
                  <c:v>0.17185800725365349</c:v>
                </c:pt>
                <c:pt idx="4">
                  <c:v>0.24749505647741707</c:v>
                </c:pt>
                <c:pt idx="5">
                  <c:v>0.34432011443084637</c:v>
                </c:pt>
                <c:pt idx="6">
                  <c:v>0.46242079727105107</c:v>
                </c:pt>
                <c:pt idx="7">
                  <c:v>0.60094771881656894</c:v>
                </c:pt>
                <c:pt idx="8">
                  <c:v>0.75958268636690096</c:v>
                </c:pt>
                <c:pt idx="9">
                  <c:v>0.94007038013002653</c:v>
                </c:pt>
                <c:pt idx="10">
                  <c:v>1.1472573694589354</c:v>
                </c:pt>
                <c:pt idx="11">
                  <c:v>1.3896105693875078</c:v>
                </c:pt>
                <c:pt idx="12">
                  <c:v>1.6795223672923141</c:v>
                </c:pt>
                <c:pt idx="13">
                  <c:v>2.0336858991741531</c:v>
                </c:pt>
                <c:pt idx="14">
                  <c:v>2.4736213915973662</c:v>
                </c:pt>
                <c:pt idx="15">
                  <c:v>3.0262142042468305</c:v>
                </c:pt>
                <c:pt idx="16">
                  <c:v>3.7239150259010243</c:v>
                </c:pt>
                <c:pt idx="17">
                  <c:v>4.6040274124538927</c:v>
                </c:pt>
                <c:pt idx="18">
                  <c:v>5.7062879025170927</c:v>
                </c:pt>
                <c:pt idx="19">
                  <c:v>7.0678689915186137</c:v>
                </c:pt>
                <c:pt idx="20">
                  <c:v>8.7153009917493947</c:v>
                </c:pt>
                <c:pt idx="21">
                  <c:v>10.653973831474167</c:v>
                </c:pt>
                <c:pt idx="22">
                  <c:v>12.857890938474227</c:v>
                </c:pt>
                <c:pt idx="23">
                  <c:v>15.264342136660925</c:v>
                </c:pt>
                <c:pt idx="24">
                  <c:v>17.778239911314017</c:v>
                </c:pt>
                <c:pt idx="25">
                  <c:v>20.287448608569854</c:v>
                </c:pt>
                <c:pt idx="26">
                  <c:v>22.68465736297782</c:v>
                </c:pt>
                <c:pt idx="27">
                  <c:v>24.887338405716228</c:v>
                </c:pt>
                <c:pt idx="28">
                  <c:v>26.848537596264286</c:v>
                </c:pt>
                <c:pt idx="29">
                  <c:v>28.556593685119086</c:v>
                </c:pt>
                <c:pt idx="30">
                  <c:v>30.027022526505814</c:v>
                </c:pt>
                <c:pt idx="31">
                  <c:v>31.291651102637996</c:v>
                </c:pt>
                <c:pt idx="32">
                  <c:v>32.388921975246276</c:v>
                </c:pt>
                <c:pt idx="33">
                  <c:v>33.357105139698106</c:v>
                </c:pt>
                <c:pt idx="34">
                  <c:v>34.230470202561222</c:v>
                </c:pt>
                <c:pt idx="35">
                  <c:v>35.037692678575233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0146-BA27-4E33A03C949F}"/>
            </c:ext>
          </c:extLst>
        </c:ser>
        <c:ser>
          <c:idx val="1"/>
          <c:order val="1"/>
          <c:tx>
            <c:strRef>
              <c:f>'exclude 1.34'!$Q$6</c:f>
              <c:strCache>
                <c:ptCount val="1"/>
                <c:pt idx="0">
                  <c:v>5.94E+14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1.34'!$Q$7:$Q$42</c:f>
              <c:numCache>
                <c:formatCode>General</c:formatCode>
                <c:ptCount val="36"/>
                <c:pt idx="0">
                  <c:v>6.9768301159808421E-2</c:v>
                </c:pt>
                <c:pt idx="1">
                  <c:v>0.10857518321870964</c:v>
                </c:pt>
                <c:pt idx="2">
                  <c:v>0.16554758946151868</c:v>
                </c:pt>
                <c:pt idx="3">
                  <c:v>0.24593649585000851</c:v>
                </c:pt>
                <c:pt idx="4">
                  <c:v>0.35417649664945666</c:v>
                </c:pt>
                <c:pt idx="5">
                  <c:v>0.49273748571291021</c:v>
                </c:pt>
                <c:pt idx="6">
                  <c:v>0.66174484568039704</c:v>
                </c:pt>
                <c:pt idx="7">
                  <c:v>0.85998306693190907</c:v>
                </c:pt>
                <c:pt idx="8">
                  <c:v>1.0869968014797886</c:v>
                </c:pt>
                <c:pt idx="9">
                  <c:v>1.3452827647438534</c:v>
                </c:pt>
                <c:pt idx="10">
                  <c:v>1.64177661426265</c:v>
                </c:pt>
                <c:pt idx="11">
                  <c:v>1.9885948841876464</c:v>
                </c:pt>
                <c:pt idx="12">
                  <c:v>2.4034716351850496</c:v>
                </c:pt>
                <c:pt idx="13">
                  <c:v>2.9102954915813628</c:v>
                </c:pt>
                <c:pt idx="14">
                  <c:v>3.5398628602226219</c:v>
                </c:pt>
                <c:pt idx="15">
                  <c:v>4.3306478934409123</c:v>
                </c:pt>
                <c:pt idx="16">
                  <c:v>5.3290889784468964</c:v>
                </c:pt>
                <c:pt idx="17">
                  <c:v>6.5885691723695983</c:v>
                </c:pt>
                <c:pt idx="18">
                  <c:v>8.1659532394381031</c:v>
                </c:pt>
                <c:pt idx="19">
                  <c:v>10.114436683392118</c:v>
                </c:pt>
                <c:pt idx="20">
                  <c:v>12.471985567861189</c:v>
                </c:pt>
                <c:pt idx="21">
                  <c:v>15.246313121291841</c:v>
                </c:pt>
                <c:pt idx="22">
                  <c:v>18.400217085972898</c:v>
                </c:pt>
                <c:pt idx="23">
                  <c:v>21.843956394799946</c:v>
                </c:pt>
                <c:pt idx="24">
                  <c:v>25.441456560799178</c:v>
                </c:pt>
                <c:pt idx="25">
                  <c:v>29.032246447293378</c:v>
                </c:pt>
                <c:pt idx="26">
                  <c:v>32.462759405644491</c:v>
                </c:pt>
                <c:pt idx="27">
                  <c:v>35.614894507076094</c:v>
                </c:pt>
                <c:pt idx="28">
                  <c:v>38.421458276172793</c:v>
                </c:pt>
                <c:pt idx="29">
                  <c:v>40.865762943270525</c:v>
                </c:pt>
                <c:pt idx="30">
                  <c:v>42.97001238981327</c:v>
                </c:pt>
                <c:pt idx="31">
                  <c:v>44.779752451017906</c:v>
                </c:pt>
                <c:pt idx="32">
                  <c:v>46.349996152315249</c:v>
                </c:pt>
                <c:pt idx="33">
                  <c:v>47.735509568951201</c:v>
                </c:pt>
                <c:pt idx="34">
                  <c:v>48.985334040855818</c:v>
                </c:pt>
                <c:pt idx="35">
                  <c:v>50.140505512320857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D-0146-BA27-4E33A03C949F}"/>
            </c:ext>
          </c:extLst>
        </c:ser>
        <c:ser>
          <c:idx val="2"/>
          <c:order val="2"/>
          <c:tx>
            <c:strRef>
              <c:f>'exclude 1.34'!$R$6</c:f>
              <c:strCache>
                <c:ptCount val="1"/>
                <c:pt idx="0">
                  <c:v>8.92E+14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1.34'!$R$7:$R$42</c:f>
              <c:numCache>
                <c:formatCode>General</c:formatCode>
                <c:ptCount val="36"/>
                <c:pt idx="0">
                  <c:v>9.9939996286384725E-2</c:v>
                </c:pt>
                <c:pt idx="1">
                  <c:v>0.15552913324944687</c:v>
                </c:pt>
                <c:pt idx="2">
                  <c:v>0.23713957773039673</c:v>
                </c:pt>
                <c:pt idx="3">
                  <c:v>0.35229311984588696</c:v>
                </c:pt>
                <c:pt idx="4">
                  <c:v>0.50734211914941008</c:v>
                </c:pt>
                <c:pt idx="5">
                  <c:v>0.7058245890137711</c:v>
                </c:pt>
                <c:pt idx="6">
                  <c:v>0.9479201345084709</c:v>
                </c:pt>
                <c:pt idx="7">
                  <c:v>1.231887592026395</c:v>
                </c:pt>
                <c:pt idx="8">
                  <c:v>1.5570746957757864</c:v>
                </c:pt>
                <c:pt idx="9">
                  <c:v>1.9270578798339666</c:v>
                </c:pt>
                <c:pt idx="10">
                  <c:v>2.3517721659389341</c:v>
                </c:pt>
                <c:pt idx="11">
                  <c:v>2.8485739517379236</c:v>
                </c:pt>
                <c:pt idx="12">
                  <c:v>3.442866492400694</c:v>
                </c:pt>
                <c:pt idx="13">
                  <c:v>4.1688691825060094</c:v>
                </c:pt>
                <c:pt idx="14">
                  <c:v>5.0706965086425138</c:v>
                </c:pt>
                <c:pt idx="15">
                  <c:v>6.203460987200466</c:v>
                </c:pt>
                <c:pt idx="16">
                  <c:v>7.6336835477170304</c:v>
                </c:pt>
                <c:pt idx="17">
                  <c:v>9.4378330513016397</c:v>
                </c:pt>
                <c:pt idx="18">
                  <c:v>11.697365750025901</c:v>
                </c:pt>
                <c:pt idx="19">
                  <c:v>14.48848184308946</c:v>
                </c:pt>
                <c:pt idx="20">
                  <c:v>17.865566032356487</c:v>
                </c:pt>
                <c:pt idx="21">
                  <c:v>21.839667175395348</c:v>
                </c:pt>
                <c:pt idx="22">
                  <c:v>26.357494688435288</c:v>
                </c:pt>
                <c:pt idx="23">
                  <c:v>31.290498474024346</c:v>
                </c:pt>
                <c:pt idx="24">
                  <c:v>36.443757866233099</c:v>
                </c:pt>
                <c:pt idx="25">
                  <c:v>41.587405080738435</c:v>
                </c:pt>
                <c:pt idx="26">
                  <c:v>46.501462706030146</c:v>
                </c:pt>
                <c:pt idx="27">
                  <c:v>51.016756400937162</c:v>
                </c:pt>
                <c:pt idx="28">
                  <c:v>55.037034492825228</c:v>
                </c:pt>
                <c:pt idx="29">
                  <c:v>58.538392491968615</c:v>
                </c:pt>
                <c:pt idx="30">
                  <c:v>61.552636473506986</c:v>
                </c:pt>
                <c:pt idx="31">
                  <c:v>64.145008825842609</c:v>
                </c:pt>
                <c:pt idx="32">
                  <c:v>66.39431326736711</c:v>
                </c:pt>
                <c:pt idx="33">
                  <c:v>68.37899977128761</c:v>
                </c:pt>
                <c:pt idx="34">
                  <c:v>70.169317881437266</c:v>
                </c:pt>
                <c:pt idx="35">
                  <c:v>71.824049767540004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D-0146-BA27-4E33A03C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23595844269466318"/>
          <c:h val="0.222343339895013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tx>
            <c:v>4.4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D14E-99C5-A49B0F6E8E3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C-D14E-99C5-A49B0F6E8E3A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C-D14E-99C5-A49B0F6E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(x10^21)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FG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72222222222221"/>
          <c:y val="0.1579855643044619"/>
          <c:w val="0.37999999999999995"/>
          <c:h val="6.6500437445319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1E-E142-A8FA-41601AD8DA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1E-E142-A8FA-41601AD8DA2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E-E142-A8FA-41601AD8DA2B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E-E142-A8FA-41601AD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rate'!$N$44:$N$79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A-3347-8EDE-5BE2CD0BD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rate'!$P$44:$P$79</c:f>
              <c:numCache>
                <c:formatCode>General</c:formatCode>
                <c:ptCount val="36"/>
                <c:pt idx="0">
                  <c:v>2.6565645032313817E-2</c:v>
                </c:pt>
                <c:pt idx="1">
                  <c:v>0.47408576100916194</c:v>
                </c:pt>
                <c:pt idx="2">
                  <c:v>1.0085962881204553</c:v>
                </c:pt>
                <c:pt idx="3">
                  <c:v>1.1187763292504802</c:v>
                </c:pt>
                <c:pt idx="4">
                  <c:v>1.2446721035372317</c:v>
                </c:pt>
                <c:pt idx="5">
                  <c:v>1.3898352773644971</c:v>
                </c:pt>
                <c:pt idx="6">
                  <c:v>1.5588631564615716</c:v>
                </c:pt>
                <c:pt idx="7">
                  <c:v>1.7578208184940609</c:v>
                </c:pt>
                <c:pt idx="8">
                  <c:v>1.994748380089685</c:v>
                </c:pt>
                <c:pt idx="9">
                  <c:v>2.2803336044941136</c:v>
                </c:pt>
                <c:pt idx="10">
                  <c:v>2.6287902308124917</c:v>
                </c:pt>
                <c:pt idx="11">
                  <c:v>3.0589791136568731</c:v>
                </c:pt>
                <c:pt idx="12">
                  <c:v>3.5957903617043199</c:v>
                </c:pt>
                <c:pt idx="13">
                  <c:v>4.2717549445974914</c:v>
                </c:pt>
                <c:pt idx="14">
                  <c:v>5.1287494806949487</c:v>
                </c:pt>
                <c:pt idx="15">
                  <c:v>6.2194648860980992</c:v>
                </c:pt>
                <c:pt idx="16">
                  <c:v>7.6079950071157736</c:v>
                </c:pt>
                <c:pt idx="17">
                  <c:v>9.3684630633820198</c:v>
                </c:pt>
                <c:pt idx="18">
                  <c:v>11.580141074932106</c:v>
                </c:pt>
                <c:pt idx="19">
                  <c:v>14.317343083426179</c:v>
                </c:pt>
                <c:pt idx="20">
                  <c:v>17.633093410549275</c:v>
                </c:pt>
                <c:pt idx="21">
                  <c:v>21.537910767398397</c:v>
                </c:pt>
                <c:pt idx="22">
                  <c:v>25.979100873250918</c:v>
                </c:pt>
                <c:pt idx="23">
                  <c:v>30.829973412199521</c:v>
                </c:pt>
                <c:pt idx="24">
                  <c:v>35.898557082478696</c:v>
                </c:pt>
                <c:pt idx="25">
                  <c:v>40.958499601204295</c:v>
                </c:pt>
                <c:pt idx="26">
                  <c:v>45.79318102423769</c:v>
                </c:pt>
                <c:pt idx="27">
                  <c:v>50.235976897317094</c:v>
                </c:pt>
                <c:pt idx="28">
                  <c:v>54.192034421831544</c:v>
                </c:pt>
                <c:pt idx="29">
                  <c:v>57.63771520254339</c:v>
                </c:pt>
                <c:pt idx="30">
                  <c:v>60.604228580053316</c:v>
                </c:pt>
                <c:pt idx="31">
                  <c:v>63.155712203056048</c:v>
                </c:pt>
                <c:pt idx="32">
                  <c:v>65.369670198463197</c:v>
                </c:pt>
                <c:pt idx="33">
                  <c:v>67.323274880886117</c:v>
                </c:pt>
                <c:pt idx="34">
                  <c:v>69.085640263779936</c:v>
                </c:pt>
                <c:pt idx="35">
                  <c:v>70.714603189849726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A-3347-8EDE-5BE2CD0BD8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rate'!$Q$44:$Q$79</c:f>
              <c:numCache>
                <c:formatCode>General</c:formatCode>
                <c:ptCount val="36"/>
                <c:pt idx="0">
                  <c:v>1.9668262332223484E-2</c:v>
                </c:pt>
                <c:pt idx="1">
                  <c:v>0.35099630007695931</c:v>
                </c:pt>
                <c:pt idx="2">
                  <c:v>0.74672895606074352</c:v>
                </c:pt>
                <c:pt idx="3">
                  <c:v>0.82830235471470259</c:v>
                </c:pt>
                <c:pt idx="4">
                  <c:v>0.92151112537238067</c:v>
                </c:pt>
                <c:pt idx="5">
                  <c:v>1.0289847959849305</c:v>
                </c:pt>
                <c:pt idx="6">
                  <c:v>1.1541270488267792</c:v>
                </c:pt>
                <c:pt idx="7">
                  <c:v>1.3014282525092418</c:v>
                </c:pt>
                <c:pt idx="8">
                  <c:v>1.476841024513404</c:v>
                </c:pt>
                <c:pt idx="9">
                  <c:v>1.6882782060672821</c:v>
                </c:pt>
                <c:pt idx="10">
                  <c:v>1.9462631459960869</c:v>
                </c:pt>
                <c:pt idx="11">
                  <c:v>2.2647597527939869</c:v>
                </c:pt>
                <c:pt idx="12">
                  <c:v>2.6621957810418539</c:v>
                </c:pt>
                <c:pt idx="13">
                  <c:v>3.1626560080554702</c:v>
                </c:pt>
                <c:pt idx="14">
                  <c:v>3.7971443983333728</c:v>
                </c:pt>
                <c:pt idx="15">
                  <c:v>4.6046714392605699</c:v>
                </c:pt>
                <c:pt idx="16">
                  <c:v>5.6326899437294218</c:v>
                </c:pt>
                <c:pt idx="17">
                  <c:v>6.9360781172906751</c:v>
                </c:pt>
                <c:pt idx="18">
                  <c:v>8.5735261548845418</c:v>
                </c:pt>
                <c:pt idx="19">
                  <c:v>10.600053539928856</c:v>
                </c:pt>
                <c:pt idx="20">
                  <c:v>13.054917601489826</c:v>
                </c:pt>
                <c:pt idx="21">
                  <c:v>15.945906020574292</c:v>
                </c:pt>
                <c:pt idx="22">
                  <c:v>19.234005818750912</c:v>
                </c:pt>
                <c:pt idx="23">
                  <c:v>22.82541997489761</c:v>
                </c:pt>
                <c:pt idx="24">
                  <c:v>26.578019738939254</c:v>
                </c:pt>
                <c:pt idx="25">
                  <c:v>30.324221900536035</c:v>
                </c:pt>
                <c:pt idx="26">
                  <c:v>33.903648728127962</c:v>
                </c:pt>
                <c:pt idx="27">
                  <c:v>37.192937379465285</c:v>
                </c:pt>
                <c:pt idx="28">
                  <c:v>40.121862203194283</c:v>
                </c:pt>
                <c:pt idx="29">
                  <c:v>42.672922169015052</c:v>
                </c:pt>
                <c:pt idx="30">
                  <c:v>44.86922356692746</c:v>
                </c:pt>
                <c:pt idx="31">
                  <c:v>46.758251639558409</c:v>
                </c:pt>
                <c:pt idx="32">
                  <c:v>48.397387696417731</c:v>
                </c:pt>
                <c:pt idx="33">
                  <c:v>49.843767384944627</c:v>
                </c:pt>
                <c:pt idx="34">
                  <c:v>51.148560271916587</c:v>
                </c:pt>
                <c:pt idx="35">
                  <c:v>52.354586706450206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A-3347-8EDE-5BE2CD0BD8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rate'!$R$44:$R$79</c:f>
              <c:numCache>
                <c:formatCode>General</c:formatCode>
                <c:ptCount val="36"/>
                <c:pt idx="0">
                  <c:v>1.2747656121358433E-2</c:v>
                </c:pt>
                <c:pt idx="1">
                  <c:v>0.22749239651535533</c:v>
                </c:pt>
                <c:pt idx="2">
                  <c:v>0.4839799158122785</c:v>
                </c:pt>
                <c:pt idx="3">
                  <c:v>0.53685035332863618</c:v>
                </c:pt>
                <c:pt idx="4">
                  <c:v>0.59726206310596452</c:v>
                </c:pt>
                <c:pt idx="5">
                  <c:v>0.66691932981957402</c:v>
                </c:pt>
                <c:pt idx="6">
                  <c:v>0.74802819335483239</c:v>
                </c:pt>
                <c:pt idx="7">
                  <c:v>0.84349901121807636</c:v>
                </c:pt>
                <c:pt idx="8">
                  <c:v>0.95718987312710202</c:v>
                </c:pt>
                <c:pt idx="9">
                  <c:v>1.0942293551204949</c:v>
                </c:pt>
                <c:pt idx="10">
                  <c:v>1.2614379901870341</c:v>
                </c:pt>
                <c:pt idx="11">
                  <c:v>1.4678662526689366</c:v>
                </c:pt>
                <c:pt idx="12">
                  <c:v>1.7254577842828811</c:v>
                </c:pt>
                <c:pt idx="13">
                  <c:v>2.0498227316597721</c:v>
                </c:pt>
                <c:pt idx="14">
                  <c:v>2.4610557971759666</c:v>
                </c:pt>
                <c:pt idx="15">
                  <c:v>2.9844409774505225</c:v>
                </c:pt>
                <c:pt idx="16">
                  <c:v>3.6507340215437885</c:v>
                </c:pt>
                <c:pt idx="17">
                  <c:v>4.4955033228959929</c:v>
                </c:pt>
                <c:pt idx="18">
                  <c:v>5.5567879522778938</c:v>
                </c:pt>
                <c:pt idx="19">
                  <c:v>6.8702478700224523</c:v>
                </c:pt>
                <c:pt idx="20">
                  <c:v>8.4613270590665408</c:v>
                </c:pt>
                <c:pt idx="21">
                  <c:v>10.335072974939333</c:v>
                </c:pt>
                <c:pt idx="22">
                  <c:v>12.466200006491645</c:v>
                </c:pt>
                <c:pt idx="23">
                  <c:v>14.793915179220948</c:v>
                </c:pt>
                <c:pt idx="24">
                  <c:v>17.22610011478184</c:v>
                </c:pt>
                <c:pt idx="25">
                  <c:v>19.654138551043975</c:v>
                </c:pt>
                <c:pt idx="26">
                  <c:v>21.974084336745143</c:v>
                </c:pt>
                <c:pt idx="27">
                  <c:v>24.105981903640913</c:v>
                </c:pt>
                <c:pt idx="28">
                  <c:v>26.004315667322551</c:v>
                </c:pt>
                <c:pt idx="29">
                  <c:v>27.657742626956317</c:v>
                </c:pt>
                <c:pt idx="30">
                  <c:v>29.081238738942588</c:v>
                </c:pt>
                <c:pt idx="31">
                  <c:v>30.305580771133165</c:v>
                </c:pt>
                <c:pt idx="32">
                  <c:v>31.367959462042151</c:v>
                </c:pt>
                <c:pt idx="33">
                  <c:v>32.305406328410747</c:v>
                </c:pt>
                <c:pt idx="34">
                  <c:v>33.151086071326432</c:v>
                </c:pt>
                <c:pt idx="35">
                  <c:v>33.932751985732843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5A-3347-8EDE-5BE2CD0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rate'!$N$81:$N$116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0.21788559385167783</c:v>
                </c:pt>
                <c:pt idx="2">
                  <c:v>0.39834496631791572</c:v>
                </c:pt>
                <c:pt idx="3">
                  <c:v>0.43547224362129167</c:v>
                </c:pt>
                <c:pt idx="4">
                  <c:v>0.47955467709520078</c:v>
                </c:pt>
                <c:pt idx="5">
                  <c:v>0.53234446310714634</c:v>
                </c:pt>
                <c:pt idx="6">
                  <c:v>0.5960333267301734</c:v>
                </c:pt>
                <c:pt idx="7">
                  <c:v>0.67338211975089135</c:v>
                </c:pt>
                <c:pt idx="8">
                  <c:v>0.7678632550475204</c:v>
                </c:pt>
                <c:pt idx="9">
                  <c:v>0.88383480904755429</c:v>
                </c:pt>
                <c:pt idx="10">
                  <c:v>1.0267508298323023</c:v>
                </c:pt>
                <c:pt idx="11">
                  <c:v>1.2034113510953355</c:v>
                </c:pt>
                <c:pt idx="12">
                  <c:v>1.4222531234743852</c:v>
                </c:pt>
                <c:pt idx="13">
                  <c:v>1.6936772354942053</c:v>
                </c:pt>
                <c:pt idx="14">
                  <c:v>2.0304013499037215</c:v>
                </c:pt>
                <c:pt idx="15">
                  <c:v>2.4478106077691839</c:v>
                </c:pt>
                <c:pt idx="16">
                  <c:v>2.9642605286859034</c:v>
                </c:pt>
                <c:pt idx="17">
                  <c:v>3.6012559427905408</c:v>
                </c:pt>
                <c:pt idx="18">
                  <c:v>4.3833920553331502</c:v>
                </c:pt>
                <c:pt idx="19">
                  <c:v>5.3379006274293133</c:v>
                </c:pt>
                <c:pt idx="20">
                  <c:v>6.4936061233988767</c:v>
                </c:pt>
                <c:pt idx="21">
                  <c:v>7.8790840534315087</c:v>
                </c:pt>
                <c:pt idx="22">
                  <c:v>9.5198594025460661</c:v>
                </c:pt>
                <c:pt idx="23">
                  <c:v>11.434627338195057</c:v>
                </c:pt>
                <c:pt idx="24">
                  <c:v>13.630751483247888</c:v>
                </c:pt>
                <c:pt idx="25">
                  <c:v>16.099682560138216</c:v>
                </c:pt>
                <c:pt idx="26">
                  <c:v>18.813342752460663</c:v>
                </c:pt>
                <c:pt idx="27">
                  <c:v>21.722741477187874</c:v>
                </c:pt>
                <c:pt idx="28">
                  <c:v>24.75989387373118</c:v>
                </c:pt>
                <c:pt idx="29">
                  <c:v>27.843387836580344</c:v>
                </c:pt>
                <c:pt idx="30">
                  <c:v>30.886849621699621</c:v>
                </c:pt>
                <c:pt idx="31">
                  <c:v>33.808542090167208</c:v>
                </c:pt>
                <c:pt idx="32">
                  <c:v>36.539904658862049</c:v>
                </c:pt>
                <c:pt idx="33">
                  <c:v>39.031241576084412</c:v>
                </c:pt>
                <c:pt idx="34">
                  <c:v>41.253768337106315</c:v>
                </c:pt>
                <c:pt idx="35">
                  <c:v>43.198327952525624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40-97AA-488A751D19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rate'!$P$81:$P$116</c:f>
              <c:numCache>
                <c:formatCode>General</c:formatCode>
                <c:ptCount val="36"/>
                <c:pt idx="0">
                  <c:v>7.6523422991393086E-2</c:v>
                </c:pt>
                <c:pt idx="1">
                  <c:v>0.30729030632556475</c:v>
                </c:pt>
                <c:pt idx="2">
                  <c:v>0.56179733849868985</c:v>
                </c:pt>
                <c:pt idx="3">
                  <c:v>0.61415900323249961</c:v>
                </c:pt>
                <c:pt idx="4">
                  <c:v>0.67632972432659433</c:v>
                </c:pt>
                <c:pt idx="5">
                  <c:v>0.75078067460609965</c:v>
                </c:pt>
                <c:pt idx="6">
                  <c:v>0.84060290684404071</c:v>
                </c:pt>
                <c:pt idx="7">
                  <c:v>0.94969012955151888</c:v>
                </c:pt>
                <c:pt idx="8">
                  <c:v>1.0829395862689379</c:v>
                </c:pt>
                <c:pt idx="9">
                  <c:v>1.2464975972587855</c:v>
                </c:pt>
                <c:pt idx="10">
                  <c:v>1.448056163061312</c:v>
                </c:pt>
                <c:pt idx="11">
                  <c:v>1.6972055663555281</c:v>
                </c:pt>
                <c:pt idx="12">
                  <c:v>2.0058443987005692</c:v>
                </c:pt>
                <c:pt idx="13">
                  <c:v>2.3886416137541366</c:v>
                </c:pt>
                <c:pt idx="14">
                  <c:v>2.8635332962879607</c:v>
                </c:pt>
                <c:pt idx="15">
                  <c:v>3.452217552301323</c:v>
                </c:pt>
                <c:pt idx="16">
                  <c:v>4.1805816978829027</c:v>
                </c:pt>
                <c:pt idx="17">
                  <c:v>5.0789546121630575</c:v>
                </c:pt>
                <c:pt idx="18">
                  <c:v>6.18202361898833</c:v>
                </c:pt>
                <c:pt idx="19">
                  <c:v>7.5281944526115678</c:v>
                </c:pt>
                <c:pt idx="20">
                  <c:v>9.158119082325177</c:v>
                </c:pt>
                <c:pt idx="21">
                  <c:v>11.112098370266791</c:v>
                </c:pt>
                <c:pt idx="22">
                  <c:v>13.42613093537557</c:v>
                </c:pt>
                <c:pt idx="23">
                  <c:v>16.126583108861094</c:v>
                </c:pt>
                <c:pt idx="24">
                  <c:v>19.223840019392064</c:v>
                </c:pt>
                <c:pt idx="25">
                  <c:v>22.705844375452401</c:v>
                </c:pt>
                <c:pt idx="26">
                  <c:v>26.53299722673227</c:v>
                </c:pt>
                <c:pt idx="27">
                  <c:v>30.636205747958453</c:v>
                </c:pt>
                <c:pt idx="28">
                  <c:v>34.919588939077258</c:v>
                </c:pt>
                <c:pt idx="29">
                  <c:v>39.268328971160166</c:v>
                </c:pt>
                <c:pt idx="30">
                  <c:v>43.560610474067119</c:v>
                </c:pt>
                <c:pt idx="31">
                  <c:v>47.681157214920802</c:v>
                </c:pt>
                <c:pt idx="32">
                  <c:v>51.533276235656857</c:v>
                </c:pt>
                <c:pt idx="33">
                  <c:v>55.046880191385078</c:v>
                </c:pt>
                <c:pt idx="34">
                  <c:v>58.181373468972311</c:v>
                </c:pt>
                <c:pt idx="35">
                  <c:v>60.923841703459125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40-97AA-488A751D19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rate'!$Q$81:$Q$116</c:f>
              <c:numCache>
                <c:formatCode>General</c:formatCode>
                <c:ptCount val="36"/>
                <c:pt idx="0">
                  <c:v>5.665523107470849E-2</c:v>
                </c:pt>
                <c:pt idx="1">
                  <c:v>0.2275068551736239</c:v>
                </c:pt>
                <c:pt idx="2">
                  <c:v>0.41593484433360245</c:v>
                </c:pt>
                <c:pt idx="3">
                  <c:v>0.4547015656717745</c:v>
                </c:pt>
                <c:pt idx="4">
                  <c:v>0.50073056479356437</c:v>
                </c:pt>
                <c:pt idx="5">
                  <c:v>0.55585141050235387</c:v>
                </c:pt>
                <c:pt idx="6">
                  <c:v>0.62235260875192833</c:v>
                </c:pt>
                <c:pt idx="7">
                  <c:v>0.7031169233655794</c:v>
                </c:pt>
                <c:pt idx="8">
                  <c:v>0.80177009994595583</c:v>
                </c:pt>
                <c:pt idx="9">
                  <c:v>0.92286265624459074</c:v>
                </c:pt>
                <c:pt idx="10">
                  <c:v>1.0720894769255391</c:v>
                </c:pt>
                <c:pt idx="11">
                  <c:v>1.2565508674901926</c:v>
                </c:pt>
                <c:pt idx="12">
                  <c:v>1.485056123548893</c:v>
                </c:pt>
                <c:pt idx="13">
                  <c:v>1.7684656186528172</c:v>
                </c:pt>
                <c:pt idx="14">
                  <c:v>2.1200585944719599</c:v>
                </c:pt>
                <c:pt idx="15">
                  <c:v>2.5558995599006908</c:v>
                </c:pt>
                <c:pt idx="16">
                  <c:v>3.0951545665552982</c:v>
                </c:pt>
                <c:pt idx="17">
                  <c:v>3.7602780419587201</c:v>
                </c:pt>
                <c:pt idx="18">
                  <c:v>4.5769512516773183</c:v>
                </c:pt>
                <c:pt idx="19">
                  <c:v>5.5736084405949606</c:v>
                </c:pt>
                <c:pt idx="20">
                  <c:v>6.78034688643225</c:v>
                </c:pt>
                <c:pt idx="21">
                  <c:v>8.2270039196125051</c:v>
                </c:pt>
                <c:pt idx="22">
                  <c:v>9.9402316421280545</c:v>
                </c:pt>
                <c:pt idx="23">
                  <c:v>11.939550751418672</c:v>
                </c:pt>
                <c:pt idx="24">
                  <c:v>14.232650028794259</c:v>
                </c:pt>
                <c:pt idx="25">
                  <c:v>16.810602682819265</c:v>
                </c:pt>
                <c:pt idx="26">
                  <c:v>19.644091053718171</c:v>
                </c:pt>
                <c:pt idx="27">
                  <c:v>22.681961261692649</c:v>
                </c:pt>
                <c:pt idx="28">
                  <c:v>25.853226411471077</c:v>
                </c:pt>
                <c:pt idx="29">
                  <c:v>29.072879450635359</c:v>
                </c:pt>
                <c:pt idx="30">
                  <c:v>32.250732595184857</c:v>
                </c:pt>
                <c:pt idx="31">
                  <c:v>35.301439406659561</c:v>
                </c:pt>
                <c:pt idx="32">
                  <c:v>38.153411844845287</c:v>
                </c:pt>
                <c:pt idx="33">
                  <c:v>40.7547597228562</c:v>
                </c:pt>
                <c:pt idx="34">
                  <c:v>43.075427487075252</c:v>
                </c:pt>
                <c:pt idx="35">
                  <c:v>45.105853799256479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40-97AA-488A751D19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rate'!$R$81:$R$116</c:f>
              <c:numCache>
                <c:formatCode>General</c:formatCode>
                <c:ptCount val="36"/>
                <c:pt idx="0">
                  <c:v>3.6720142888944152E-2</c:v>
                </c:pt>
                <c:pt idx="1">
                  <c:v>0.1474547728730233</c:v>
                </c:pt>
                <c:pt idx="2">
                  <c:v>0.2695812306595417</c:v>
                </c:pt>
                <c:pt idx="3">
                  <c:v>0.29470723438188873</c:v>
                </c:pt>
                <c:pt idx="4">
                  <c:v>0.32454016229914384</c:v>
                </c:pt>
                <c:pt idx="5">
                  <c:v>0.36026581891004328</c:v>
                </c:pt>
                <c:pt idx="6">
                  <c:v>0.40336746117129041</c:v>
                </c:pt>
                <c:pt idx="7">
                  <c:v>0.45571350436419894</c:v>
                </c:pt>
                <c:pt idx="8">
                  <c:v>0.51965391501582558</c:v>
                </c:pt>
                <c:pt idx="9">
                  <c:v>0.59813803529432141</c:v>
                </c:pt>
                <c:pt idx="10">
                  <c:v>0.69485690969166602</c:v>
                </c:pt>
                <c:pt idx="11">
                  <c:v>0.81441248277009182</c:v>
                </c:pt>
                <c:pt idx="12">
                  <c:v>0.96251435252128537</c:v>
                </c:pt>
                <c:pt idx="13">
                  <c:v>1.1462014888878571</c:v>
                </c:pt>
                <c:pt idx="14">
                  <c:v>1.3740806108316632</c:v>
                </c:pt>
                <c:pt idx="15">
                  <c:v>1.6565636618017403</c:v>
                </c:pt>
                <c:pt idx="16">
                  <c:v>2.0060727984218771</c:v>
                </c:pt>
                <c:pt idx="17">
                  <c:v>2.4371614833025155</c:v>
                </c:pt>
                <c:pt idx="18">
                  <c:v>2.9664746003012867</c:v>
                </c:pt>
                <c:pt idx="19">
                  <c:v>3.612441330894796</c:v>
                </c:pt>
                <c:pt idx="20">
                  <c:v>4.394568723549785</c:v>
                </c:pt>
                <c:pt idx="21">
                  <c:v>5.3321953462287448</c:v>
                </c:pt>
                <c:pt idx="22">
                  <c:v>6.4425953142231389</c:v>
                </c:pt>
                <c:pt idx="23">
                  <c:v>7.7384206419309871</c:v>
                </c:pt>
                <c:pt idx="24">
                  <c:v>9.2246546846927551</c:v>
                </c:pt>
                <c:pt idx="25">
                  <c:v>10.895511691557731</c:v>
                </c:pt>
                <c:pt idx="26">
                  <c:v>12.731989910424563</c:v>
                </c:pt>
                <c:pt idx="27">
                  <c:v>14.700934807459623</c:v>
                </c:pt>
                <c:pt idx="28">
                  <c:v>16.756337410707975</c:v>
                </c:pt>
                <c:pt idx="29">
                  <c:v>18.843101817246826</c:v>
                </c:pt>
                <c:pt idx="30">
                  <c:v>20.90277431940401</c:v>
                </c:pt>
                <c:pt idx="31">
                  <c:v>22.880039046855348</c:v>
                </c:pt>
                <c:pt idx="32">
                  <c:v>24.728497405579802</c:v>
                </c:pt>
                <c:pt idx="33">
                  <c:v>26.414517636588172</c:v>
                </c:pt>
                <c:pt idx="34">
                  <c:v>27.918619734195381</c:v>
                </c:pt>
                <c:pt idx="35">
                  <c:v>29.234606676521167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40-97AA-488A751D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7049-B71E-EE9857E47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7049-B71E-EE9857E47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7049-B71E-EE9857E474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7049-B71E-EE9857E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fits'!$AI$4:$AI$20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fits'!$AK$4:$AK$20</c:f>
              <c:numCache>
                <c:formatCode>0.00E+00</c:formatCode>
                <c:ptCount val="17"/>
                <c:pt idx="0">
                  <c:v>0</c:v>
                </c:pt>
                <c:pt idx="1">
                  <c:v>0.67019749197577672</c:v>
                </c:pt>
                <c:pt idx="2">
                  <c:v>0.66634896135617749</c:v>
                </c:pt>
                <c:pt idx="3">
                  <c:v>0.37810691878568314</c:v>
                </c:pt>
                <c:pt idx="4">
                  <c:v>0.32374704829049866</c:v>
                </c:pt>
                <c:pt idx="5">
                  <c:v>1.0362051289151997</c:v>
                </c:pt>
                <c:pt idx="6">
                  <c:v>2.9704493925088338</c:v>
                </c:pt>
                <c:pt idx="7">
                  <c:v>6.4321883176604802</c:v>
                </c:pt>
                <c:pt idx="8">
                  <c:v>11.527913859784304</c:v>
                </c:pt>
                <c:pt idx="9">
                  <c:v>18.136280117354033</c:v>
                </c:pt>
                <c:pt idx="10">
                  <c:v>25.900817434286871</c:v>
                </c:pt>
                <c:pt idx="11">
                  <c:v>34.243981938477013</c:v>
                </c:pt>
                <c:pt idx="12">
                  <c:v>42.402540516478453</c:v>
                </c:pt>
                <c:pt idx="13">
                  <c:v>49.484291224337404</c:v>
                </c:pt>
                <c:pt idx="14">
                  <c:v>54.54611913457385</c:v>
                </c:pt>
                <c:pt idx="15">
                  <c:v>56.69338761931337</c:v>
                </c:pt>
                <c:pt idx="16">
                  <c:v>55.200665069567187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DB44-A9E2-A147497946F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fits'!$AI$21:$AI$37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fits'!$AK$21:$AK$37</c:f>
              <c:numCache>
                <c:formatCode>0.00E+00</c:formatCode>
                <c:ptCount val="17"/>
                <c:pt idx="0">
                  <c:v>0</c:v>
                </c:pt>
                <c:pt idx="1">
                  <c:v>0.49237572687062314</c:v>
                </c:pt>
                <c:pt idx="2">
                  <c:v>0.48954831691475686</c:v>
                </c:pt>
                <c:pt idx="3">
                  <c:v>0.27778478911204474</c:v>
                </c:pt>
                <c:pt idx="4">
                  <c:v>0.23784808229335255</c:v>
                </c:pt>
                <c:pt idx="5">
                  <c:v>0.76127150525822895</c:v>
                </c:pt>
                <c:pt idx="6">
                  <c:v>2.1823077470152645</c:v>
                </c:pt>
                <c:pt idx="7">
                  <c:v>4.7255524471453532</c:v>
                </c:pt>
                <c:pt idx="8">
                  <c:v>8.4692423262878762</c:v>
                </c:pt>
                <c:pt idx="9">
                  <c:v>13.32422787674977</c:v>
                </c:pt>
                <c:pt idx="10">
                  <c:v>19.028620613237454</c:v>
                </c:pt>
                <c:pt idx="11">
                  <c:v>25.158114883711804</c:v>
                </c:pt>
                <c:pt idx="12">
                  <c:v>31.151984240365877</c:v>
                </c:pt>
                <c:pt idx="13">
                  <c:v>36.354752370725613</c:v>
                </c:pt>
                <c:pt idx="14">
                  <c:v>40.073538588873326</c:v>
                </c:pt>
                <c:pt idx="15">
                  <c:v>41.651077886794504</c:v>
                </c:pt>
                <c:pt idx="16">
                  <c:v>40.554415545846787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C-DB44-A9E2-A147497946F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fits'!$AI$38:$AI$54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fits'!$AK$38:$AK$54</c:f>
              <c:numCache>
                <c:formatCode>0.00E+00</c:formatCode>
                <c:ptCount val="17"/>
                <c:pt idx="0">
                  <c:v>0</c:v>
                </c:pt>
                <c:pt idx="1">
                  <c:v>0.32584789111109835</c:v>
                </c:pt>
                <c:pt idx="2">
                  <c:v>0.32397674775218205</c:v>
                </c:pt>
                <c:pt idx="3">
                  <c:v>0.18383438251553957</c:v>
                </c:pt>
                <c:pt idx="4">
                  <c:v>0.1574047862039967</c:v>
                </c:pt>
                <c:pt idx="5">
                  <c:v>0.50379964123728083</c:v>
                </c:pt>
                <c:pt idx="6">
                  <c:v>1.4442230563229721</c:v>
                </c:pt>
                <c:pt idx="7">
                  <c:v>3.1273095223920429</c:v>
                </c:pt>
                <c:pt idx="8">
                  <c:v>5.6048350897990007</c:v>
                </c:pt>
                <c:pt idx="9">
                  <c:v>8.8178017667866051</c:v>
                </c:pt>
                <c:pt idx="10">
                  <c:v>12.592895139215155</c:v>
                </c:pt>
                <c:pt idx="11">
                  <c:v>16.649315211556445</c:v>
                </c:pt>
                <c:pt idx="12">
                  <c:v>20.615980469152213</c:v>
                </c:pt>
                <c:pt idx="13">
                  <c:v>24.059105161737261</c:v>
                </c:pt>
                <c:pt idx="14">
                  <c:v>26.520149808227014</c:v>
                </c:pt>
                <c:pt idx="15">
                  <c:v>27.564144922770033</c:v>
                </c:pt>
                <c:pt idx="16">
                  <c:v>26.838387962064555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C-DB44-A9E2-A147497946F5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C-DB44-A9E2-A147497946F5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C-DB44-A9E2-A147497946F5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C-DB44-A9E2-A147497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rate'!$U$6:$U$20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fission rate'!$W$6:$W$20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ED4A-85A3-E3DA8277B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rate'!$O$118:$O$153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1.0189918418203934</c:v>
                </c:pt>
                <c:pt idx="2">
                  <c:v>1.9019320350303062</c:v>
                </c:pt>
                <c:pt idx="3">
                  <c:v>2.7427325118600363</c:v>
                </c:pt>
                <c:pt idx="4">
                  <c:v>3.5909841322357146</c:v>
                </c:pt>
                <c:pt idx="5">
                  <c:v>4.4480919426956111</c:v>
                </c:pt>
                <c:pt idx="6">
                  <c:v>5.3157145418508591</c:v>
                </c:pt>
                <c:pt idx="7">
                  <c:v>6.19581357271126</c:v>
                </c:pt>
                <c:pt idx="8">
                  <c:v>7.0907055208622793</c:v>
                </c:pt>
                <c:pt idx="9">
                  <c:v>8.0031208582718332</c:v>
                </c:pt>
                <c:pt idx="10">
                  <c:v>8.9362709191509122</c:v>
                </c:pt>
                <c:pt idx="11">
                  <c:v>9.8939225857629598</c:v>
                </c:pt>
                <c:pt idx="12">
                  <c:v>10.880480365600596</c:v>
                </c:pt>
                <c:pt idx="13">
                  <c:v>11.901074686487624</c:v>
                </c:pt>
                <c:pt idx="14">
                  <c:v>12.961654136806604</c:v>
                </c:pt>
                <c:pt idx="15">
                  <c:v>14.069077834538685</c:v>
                </c:pt>
                <c:pt idx="16">
                  <c:v>15.231202015747751</c:v>
                </c:pt>
                <c:pt idx="17">
                  <c:v>16.456952196481168</c:v>
                </c:pt>
                <c:pt idx="18">
                  <c:v>17.756368830342655</c:v>
                </c:pt>
                <c:pt idx="19">
                  <c:v>19.140610299790733</c:v>
                </c:pt>
                <c:pt idx="20">
                  <c:v>20.621892555868996</c:v>
                </c:pt>
                <c:pt idx="21">
                  <c:v>22.213340245943378</c:v>
                </c:pt>
                <c:pt idx="22">
                  <c:v>23.928720624207312</c:v>
                </c:pt>
                <c:pt idx="23">
                  <c:v>25.782030311649926</c:v>
                </c:pt>
                <c:pt idx="24">
                  <c:v>27.786907991008555</c:v>
                </c:pt>
                <c:pt idx="25">
                  <c:v>29.955855734200792</c:v>
                </c:pt>
                <c:pt idx="26">
                  <c:v>32.299270206730789</c:v>
                </c:pt>
                <c:pt idx="27">
                  <c:v>34.824313986449503</c:v>
                </c:pt>
                <c:pt idx="28">
                  <c:v>37.533696110810276</c:v>
                </c:pt>
                <c:pt idx="29">
                  <c:v>40.424475665617308</c:v>
                </c:pt>
                <c:pt idx="30">
                  <c:v>43.487044164747957</c:v>
                </c:pt>
                <c:pt idx="31">
                  <c:v>46.704468838802875</c:v>
                </c:pt>
                <c:pt idx="32">
                  <c:v>50.052375266117025</c:v>
                </c:pt>
                <c:pt idx="33">
                  <c:v>53.499502883108363</c:v>
                </c:pt>
                <c:pt idx="34">
                  <c:v>57.008979210253088</c:v>
                </c:pt>
                <c:pt idx="35">
                  <c:v>60.540240724970339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1-ED4A-85A3-E3DA8277B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rate'!$O$81:$O$116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1.0178855938516778</c:v>
                </c:pt>
                <c:pt idx="2">
                  <c:v>1.9983449663179158</c:v>
                </c:pt>
                <c:pt idx="3">
                  <c:v>2.8354722436212914</c:v>
                </c:pt>
                <c:pt idx="4">
                  <c:v>3.6795546770952008</c:v>
                </c:pt>
                <c:pt idx="5">
                  <c:v>4.5323444631071466</c:v>
                </c:pt>
                <c:pt idx="6">
                  <c:v>5.3960333267301728</c:v>
                </c:pt>
                <c:pt idx="7">
                  <c:v>6.2733821197508908</c:v>
                </c:pt>
                <c:pt idx="8">
                  <c:v>7.1678632550475205</c:v>
                </c:pt>
                <c:pt idx="9">
                  <c:v>8.0838348090475538</c:v>
                </c:pt>
                <c:pt idx="10">
                  <c:v>9.0267508298323023</c:v>
                </c:pt>
                <c:pt idx="11">
                  <c:v>10.003411351095336</c:v>
                </c:pt>
                <c:pt idx="12">
                  <c:v>11.022253123474385</c:v>
                </c:pt>
                <c:pt idx="13">
                  <c:v>12.093677235494205</c:v>
                </c:pt>
                <c:pt idx="14">
                  <c:v>13.230401349903721</c:v>
                </c:pt>
                <c:pt idx="15">
                  <c:v>14.447810607769185</c:v>
                </c:pt>
                <c:pt idx="16">
                  <c:v>15.764260528685904</c:v>
                </c:pt>
                <c:pt idx="17">
                  <c:v>17.201255942790539</c:v>
                </c:pt>
                <c:pt idx="18">
                  <c:v>18.783392055333152</c:v>
                </c:pt>
                <c:pt idx="19">
                  <c:v>20.537900627429313</c:v>
                </c:pt>
                <c:pt idx="20">
                  <c:v>22.493606123398877</c:v>
                </c:pt>
                <c:pt idx="21">
                  <c:v>24.679084053431509</c:v>
                </c:pt>
                <c:pt idx="22">
                  <c:v>27.119859402546069</c:v>
                </c:pt>
                <c:pt idx="23">
                  <c:v>29.834627338195055</c:v>
                </c:pt>
                <c:pt idx="24">
                  <c:v>32.830751483247887</c:v>
                </c:pt>
                <c:pt idx="25">
                  <c:v>36.09968256013822</c:v>
                </c:pt>
                <c:pt idx="26">
                  <c:v>39.613342752460667</c:v>
                </c:pt>
                <c:pt idx="27">
                  <c:v>43.322741477187876</c:v>
                </c:pt>
                <c:pt idx="28">
                  <c:v>47.159893873731178</c:v>
                </c:pt>
                <c:pt idx="29">
                  <c:v>51.043387836580344</c:v>
                </c:pt>
                <c:pt idx="30">
                  <c:v>54.886849621699625</c:v>
                </c:pt>
                <c:pt idx="31">
                  <c:v>58.608542090167205</c:v>
                </c:pt>
                <c:pt idx="32">
                  <c:v>62.139904658862051</c:v>
                </c:pt>
                <c:pt idx="33">
                  <c:v>65.431241576084403</c:v>
                </c:pt>
                <c:pt idx="34">
                  <c:v>68.453768337106311</c:v>
                </c:pt>
                <c:pt idx="35">
                  <c:v>71.198327952525631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1-ED4A-85A3-E3DA8277B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rate'!$O$44:$O$79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1.1361526720750716</c:v>
                </c:pt>
                <c:pt idx="2">
                  <c:v>2.3151498002702882</c:v>
                </c:pt>
                <c:pt idx="3">
                  <c:v>3.1932734611799933</c:v>
                </c:pt>
                <c:pt idx="4">
                  <c:v>4.0825404343946428</c:v>
                </c:pt>
                <c:pt idx="5">
                  <c:v>4.9854690451697516</c:v>
                </c:pt>
                <c:pt idx="6">
                  <c:v>5.9053190341099713</c:v>
                </c:pt>
                <c:pt idx="7">
                  <c:v>6.8463908722087696</c:v>
                </c:pt>
                <c:pt idx="8">
                  <c:v>7.8143854408477154</c:v>
                </c:pt>
                <c:pt idx="9">
                  <c:v>8.81688094732392</c:v>
                </c:pt>
                <c:pt idx="10">
                  <c:v>9.8639557082065288</c:v>
                </c:pt>
                <c:pt idx="11">
                  <c:v>10.968983098519427</c:v>
                </c:pt>
                <c:pt idx="12">
                  <c:v>12.149611563392504</c:v>
                </c:pt>
                <c:pt idx="13">
                  <c:v>13.428907335288216</c:v>
                </c:pt>
                <c:pt idx="14">
                  <c:v>14.836563221534773</c:v>
                </c:pt>
                <c:pt idx="15">
                  <c:v>16.409939956620114</c:v>
                </c:pt>
                <c:pt idx="16">
                  <c:v>18.194483574726782</c:v>
                </c:pt>
                <c:pt idx="17">
                  <c:v>20.242751482957143</c:v>
                </c:pt>
                <c:pt idx="18">
                  <c:v>22.610951868831791</c:v>
                </c:pt>
                <c:pt idx="19">
                  <c:v>25.351777442681396</c:v>
                </c:pt>
                <c:pt idx="20">
                  <c:v>28.502825341744288</c:v>
                </c:pt>
                <c:pt idx="21">
                  <c:v>32.07155390612018</c:v>
                </c:pt>
                <c:pt idx="22">
                  <c:v>36.020600015621127</c:v>
                </c:pt>
                <c:pt idx="23">
                  <c:v>40.260133323670942</c:v>
                </c:pt>
                <c:pt idx="24">
                  <c:v>44.654035702796584</c:v>
                </c:pt>
                <c:pt idx="25">
                  <c:v>49.04181103398399</c:v>
                </c:pt>
                <c:pt idx="26">
                  <c:v>53.269863957414813</c:v>
                </c:pt>
                <c:pt idx="27">
                  <c:v>57.220048643495019</c:v>
                </c:pt>
                <c:pt idx="28">
                  <c:v>60.82510928256054</c:v>
                </c:pt>
                <c:pt idx="29">
                  <c:v>64.068284962607223</c:v>
                </c:pt>
                <c:pt idx="30">
                  <c:v>66.971704808994758</c:v>
                </c:pt>
                <c:pt idx="31">
                  <c:v>69.580845914187279</c:v>
                </c:pt>
                <c:pt idx="32">
                  <c:v>71.950662933019231</c:v>
                </c:pt>
                <c:pt idx="33">
                  <c:v>74.135875247299523</c:v>
                </c:pt>
                <c:pt idx="34">
                  <c:v>76.185488463632581</c:v>
                </c:pt>
                <c:pt idx="35">
                  <c:v>78.140512059245282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ED4A-85A3-E3DA8277B90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fission rate'!$O$185:$O$213</c:f>
              <c:numCache>
                <c:formatCode>General</c:formatCode>
                <c:ptCount val="29"/>
                <c:pt idx="0">
                  <c:v>0.28924373753724508</c:v>
                </c:pt>
                <c:pt idx="1">
                  <c:v>1.3678173242683047</c:v>
                </c:pt>
                <c:pt idx="2">
                  <c:v>2.4335271684542183</c:v>
                </c:pt>
                <c:pt idx="3">
                  <c:v>3.5088015955949978</c:v>
                </c:pt>
                <c:pt idx="4">
                  <c:v>4.5978003378365582</c:v>
                </c:pt>
                <c:pt idx="5">
                  <c:v>5.70299071919837</c:v>
                </c:pt>
                <c:pt idx="6">
                  <c:v>6.8272658554724783</c:v>
                </c:pt>
                <c:pt idx="7">
                  <c:v>7.9740109889427577</c:v>
                </c:pt>
                <c:pt idx="8">
                  <c:v>9.1471772470952892</c:v>
                </c:pt>
                <c:pt idx="9">
                  <c:v>10.351362422087007</c:v>
                </c:pt>
                <c:pt idx="10">
                  <c:v>11.591897676129172</c:v>
                </c:pt>
                <c:pt idx="11">
                  <c:v>12.874938094765886</c:v>
                </c:pt>
                <c:pt idx="12">
                  <c:v>14.20755364297416</c:v>
                </c:pt>
                <c:pt idx="13">
                  <c:v>15.597815239216725</c:v>
                </c:pt>
                <c:pt idx="14">
                  <c:v>17.054868269319993</c:v>
                </c:pt>
                <c:pt idx="15">
                  <c:v>18.58898286653929</c:v>
                </c:pt>
                <c:pt idx="16">
                  <c:v>20.211566708413841</c:v>
                </c:pt>
                <c:pt idx="17">
                  <c:v>21.935122075778548</c:v>
                </c:pt>
                <c:pt idx="18">
                  <c:v>23.773124842805387</c:v>
                </c:pt>
                <c:pt idx="19">
                  <c:v>25.7397995792589</c:v>
                </c:pt>
                <c:pt idx="20">
                  <c:v>27.849763101625683</c:v>
                </c:pt>
                <c:pt idx="21">
                  <c:v>30.117510109415068</c:v>
                </c:pt>
                <c:pt idx="22">
                  <c:v>32.556720881670905</c:v>
                </c:pt>
                <c:pt idx="23">
                  <c:v>35.17938442780175</c:v>
                </c:pt>
                <c:pt idx="24">
                  <c:v>37.994752637047746</c:v>
                </c:pt>
                <c:pt idx="25">
                  <c:v>41.008172241230952</c:v>
                </c:pt>
                <c:pt idx="26">
                  <c:v>44.219879806405821</c:v>
                </c:pt>
                <c:pt idx="27">
                  <c:v>47.623885094046862</c:v>
                </c:pt>
                <c:pt idx="28">
                  <c:v>51.207100793564479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1-ED4A-85A3-E3DA8277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E44E-B463-4D5DE68605E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3-E44E-B463-4D5DE68605E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3-E44E-B463-4D5DE68605E7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3-E44E-B463-4D5DE6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temperature'!$U$44:$U$79</c:f>
              <c:numCache>
                <c:formatCode>General</c:formatCode>
                <c:ptCount val="36"/>
                <c:pt idx="0">
                  <c:v>0.15985310269220851</c:v>
                </c:pt>
                <c:pt idx="1">
                  <c:v>0.26291290478156054</c:v>
                </c:pt>
                <c:pt idx="2">
                  <c:v>0.42239521169073185</c:v>
                </c:pt>
                <c:pt idx="3">
                  <c:v>0.65880372986446345</c:v>
                </c:pt>
                <c:pt idx="4">
                  <c:v>0.99171758991815173</c:v>
                </c:pt>
                <c:pt idx="5">
                  <c:v>1.4346283595690741</c:v>
                </c:pt>
                <c:pt idx="6">
                  <c:v>1.9909302429912448</c:v>
                </c:pt>
                <c:pt idx="7">
                  <c:v>2.6539605158963915</c:v>
                </c:pt>
                <c:pt idx="8">
                  <c:v>3.4114082111021875</c:v>
                </c:pt>
                <c:pt idx="9">
                  <c:v>4.2512348534907227</c:v>
                </c:pt>
                <c:pt idx="10">
                  <c:v>5.1657814540848284</c:v>
                </c:pt>
                <c:pt idx="11">
                  <c:v>6.1528557267554387</c:v>
                </c:pt>
                <c:pt idx="12">
                  <c:v>7.2146498242781663</c:v>
                </c:pt>
                <c:pt idx="13">
                  <c:v>8.3558951558627754</c:v>
                </c:pt>
                <c:pt idx="14">
                  <c:v>9.5822087187330638</c:v>
                </c:pt>
                <c:pt idx="15">
                  <c:v>10.89899336872352</c:v>
                </c:pt>
                <c:pt idx="16">
                  <c:v>12.310886154543217</c:v>
                </c:pt>
                <c:pt idx="17">
                  <c:v>13.82157677201659</c:v>
                </c:pt>
                <c:pt idx="18">
                  <c:v>15.433723379156499</c:v>
                </c:pt>
                <c:pt idx="19">
                  <c:v>17.148608007029992</c:v>
                </c:pt>
                <c:pt idx="20">
                  <c:v>18.965116619584304</c:v>
                </c:pt>
                <c:pt idx="21">
                  <c:v>20.87770501098526</c:v>
                </c:pt>
                <c:pt idx="22">
                  <c:v>22.873380367178843</c:v>
                </c:pt>
                <c:pt idx="23">
                  <c:v>24.928469370036868</c:v>
                </c:pt>
                <c:pt idx="24">
                  <c:v>27.006810004885558</c:v>
                </c:pt>
                <c:pt idx="25">
                  <c:v>29.06128243701777</c:v>
                </c:pt>
                <c:pt idx="26">
                  <c:v>31.039527021078275</c:v>
                </c:pt>
                <c:pt idx="27">
                  <c:v>32.892472187202543</c:v>
                </c:pt>
                <c:pt idx="28">
                  <c:v>34.58245218271589</c:v>
                </c:pt>
                <c:pt idx="29">
                  <c:v>36.08783955759062</c:v>
                </c:pt>
                <c:pt idx="30">
                  <c:v>37.403136836599423</c:v>
                </c:pt>
                <c:pt idx="31">
                  <c:v>38.535664378460915</c:v>
                </c:pt>
                <c:pt idx="32">
                  <c:v>39.500913659970713</c:v>
                </c:pt>
                <c:pt idx="33">
                  <c:v>40.318259691364034</c:v>
                </c:pt>
                <c:pt idx="34">
                  <c:v>41.007838167078312</c:v>
                </c:pt>
                <c:pt idx="35">
                  <c:v>41.588667494463742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0-D548-A0C9-00E3CBA83055}"/>
            </c:ext>
          </c:extLst>
        </c:ser>
        <c:ser>
          <c:idx val="0"/>
          <c:order val="1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temperature'!$T$44:$T$79</c:f>
              <c:numCache>
                <c:formatCode>General</c:formatCode>
                <c:ptCount val="36"/>
                <c:pt idx="0">
                  <c:v>0.18426097956366197</c:v>
                </c:pt>
                <c:pt idx="1">
                  <c:v>0.30305692263137657</c:v>
                </c:pt>
                <c:pt idx="2">
                  <c:v>0.48689048982049071</c:v>
                </c:pt>
                <c:pt idx="3">
                  <c:v>0.75939608653549773</c:v>
                </c:pt>
                <c:pt idx="4">
                  <c:v>1.1431423694082568</c:v>
                </c:pt>
                <c:pt idx="5">
                  <c:v>1.6536809257496612</c:v>
                </c:pt>
                <c:pt idx="6">
                  <c:v>2.2949242187863219</c:v>
                </c:pt>
                <c:pt idx="7">
                  <c:v>3.0591921967504381</c:v>
                </c:pt>
                <c:pt idx="8">
                  <c:v>3.9322941380720988</c:v>
                </c:pt>
                <c:pt idx="9">
                  <c:v>4.9003534198999477</c:v>
                </c:pt>
                <c:pt idx="10">
                  <c:v>5.9545416067039101</c:v>
                </c:pt>
                <c:pt idx="11">
                  <c:v>7.0923316734665054</c:v>
                </c:pt>
                <c:pt idx="12">
                  <c:v>8.3162504914901003</c:v>
                </c:pt>
                <c:pt idx="13">
                  <c:v>9.631751906092834</c:v>
                </c:pt>
                <c:pt idx="14">
                  <c:v>11.045310570523421</c:v>
                </c:pt>
                <c:pt idx="15">
                  <c:v>12.563154299517624</c:v>
                </c:pt>
                <c:pt idx="16">
                  <c:v>14.190628170043164</c:v>
                </c:pt>
                <c:pt idx="17">
                  <c:v>15.931985255424557</c:v>
                </c:pt>
                <c:pt idx="18">
                  <c:v>17.790289586268884</c:v>
                </c:pt>
                <c:pt idx="19">
                  <c:v>19.767018946217913</c:v>
                </c:pt>
                <c:pt idx="20">
                  <c:v>21.860889197704751</c:v>
                </c:pt>
                <c:pt idx="21">
                  <c:v>24.065509593345066</c:v>
                </c:pt>
                <c:pt idx="22">
                  <c:v>26.365903453896721</c:v>
                </c:pt>
                <c:pt idx="23">
                  <c:v>28.734782796115368</c:v>
                </c:pt>
                <c:pt idx="24">
                  <c:v>31.130464048430834</c:v>
                </c:pt>
                <c:pt idx="25">
                  <c:v>33.498632676099717</c:v>
                </c:pt>
                <c:pt idx="26">
                  <c:v>35.77893427010352</c:v>
                </c:pt>
                <c:pt idx="27">
                  <c:v>37.914804551240408</c:v>
                </c:pt>
                <c:pt idx="28">
                  <c:v>39.862826605062324</c:v>
                </c:pt>
                <c:pt idx="29">
                  <c:v>41.598070698830597</c:v>
                </c:pt>
                <c:pt idx="30">
                  <c:v>43.114199951036809</c:v>
                </c:pt>
                <c:pt idx="31">
                  <c:v>44.419652461696124</c:v>
                </c:pt>
                <c:pt idx="32">
                  <c:v>45.532285092146694</c:v>
                </c:pt>
                <c:pt idx="33">
                  <c:v>46.474431211618572</c:v>
                </c:pt>
                <c:pt idx="34">
                  <c:v>47.269301021970534</c:v>
                </c:pt>
                <c:pt idx="35">
                  <c:v>47.938816840061442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0-D548-A0C9-00E3CBA83055}"/>
            </c:ext>
          </c:extLst>
        </c:ser>
        <c:ser>
          <c:idx val="2"/>
          <c:order val="2"/>
          <c:tx>
            <c:v>165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temperature'!$V$44:$V$79</c:f>
              <c:numCache>
                <c:formatCode>General</c:formatCode>
                <c:ptCount val="36"/>
                <c:pt idx="0">
                  <c:v>0.20866885643511546</c:v>
                </c:pt>
                <c:pt idx="1">
                  <c:v>0.34320094048119271</c:v>
                </c:pt>
                <c:pt idx="2">
                  <c:v>0.55138576795024974</c:v>
                </c:pt>
                <c:pt idx="3">
                  <c:v>0.85998844320653223</c:v>
                </c:pt>
                <c:pt idx="4">
                  <c:v>1.2945671488983623</c:v>
                </c:pt>
                <c:pt idx="5">
                  <c:v>1.872733491930249</c:v>
                </c:pt>
                <c:pt idx="6">
                  <c:v>2.5989181945813993</c:v>
                </c:pt>
                <c:pt idx="7">
                  <c:v>3.464423877604486</c:v>
                </c:pt>
                <c:pt idx="8">
                  <c:v>4.4531800650420115</c:v>
                </c:pt>
                <c:pt idx="9">
                  <c:v>5.5494719863091744</c:v>
                </c:pt>
                <c:pt idx="10">
                  <c:v>6.7433017593229945</c:v>
                </c:pt>
                <c:pt idx="11">
                  <c:v>8.0318076201775757</c:v>
                </c:pt>
                <c:pt idx="12">
                  <c:v>9.417851158702037</c:v>
                </c:pt>
                <c:pt idx="13">
                  <c:v>10.907608656322894</c:v>
                </c:pt>
                <c:pt idx="14">
                  <c:v>12.508412422313782</c:v>
                </c:pt>
                <c:pt idx="15">
                  <c:v>14.227315230311733</c:v>
                </c:pt>
                <c:pt idx="16">
                  <c:v>16.070370185543116</c:v>
                </c:pt>
                <c:pt idx="17">
                  <c:v>18.04239373883253</c:v>
                </c:pt>
                <c:pt idx="18">
                  <c:v>20.146855793381274</c:v>
                </c:pt>
                <c:pt idx="19">
                  <c:v>22.385429885405838</c:v>
                </c:pt>
                <c:pt idx="20">
                  <c:v>24.756661775825204</c:v>
                </c:pt>
                <c:pt idx="21">
                  <c:v>27.253314175704876</c:v>
                </c:pt>
                <c:pt idx="22">
                  <c:v>29.858426540614605</c:v>
                </c:pt>
                <c:pt idx="23">
                  <c:v>32.541096222193879</c:v>
                </c:pt>
                <c:pt idx="24">
                  <c:v>35.254118091976117</c:v>
                </c:pt>
                <c:pt idx="25">
                  <c:v>37.935982915181675</c:v>
                </c:pt>
                <c:pt idx="26">
                  <c:v>40.518341519128782</c:v>
                </c:pt>
                <c:pt idx="27">
                  <c:v>42.93713691527828</c:v>
                </c:pt>
                <c:pt idx="28">
                  <c:v>45.143201027408772</c:v>
                </c:pt>
                <c:pt idx="29">
                  <c:v>47.108301840070581</c:v>
                </c:pt>
                <c:pt idx="30">
                  <c:v>48.825263065474211</c:v>
                </c:pt>
                <c:pt idx="31">
                  <c:v>50.303640544931348</c:v>
                </c:pt>
                <c:pt idx="32">
                  <c:v>51.563656524322681</c:v>
                </c:pt>
                <c:pt idx="33">
                  <c:v>52.630602731873125</c:v>
                </c:pt>
                <c:pt idx="34">
                  <c:v>53.530763876862785</c:v>
                </c:pt>
                <c:pt idx="35">
                  <c:v>54.288966185659156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00-D548-A0C9-00E3CBA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7549-BC52-27F98A5FCD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9-7549-BC52-27F98A5FCD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9-7549-BC52-27F98A5FCD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9-7549-BC52-27F98A5F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Robinson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temperature'!$AB$6:$AB$20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temperature'!$AD$6:$AD$20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EA4A-ABAD-34E63DD3CEDE}"/>
            </c:ext>
          </c:extLst>
        </c:ser>
        <c:ser>
          <c:idx val="3"/>
          <c:order val="1"/>
          <c:tx>
            <c:v>4.4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temperature'!$O$44:$O$79</c:f>
              <c:numCache>
                <c:formatCode>General</c:formatCode>
                <c:ptCount val="36"/>
                <c:pt idx="0">
                  <c:v>0.1849081581170717</c:v>
                </c:pt>
                <c:pt idx="1">
                  <c:v>1.1041213473470914</c:v>
                </c:pt>
                <c:pt idx="2">
                  <c:v>2.0886005918921131</c:v>
                </c:pt>
                <c:pt idx="3">
                  <c:v>3.162063308113896</c:v>
                </c:pt>
                <c:pt idx="4">
                  <c:v>4.3471574203795855</c:v>
                </c:pt>
                <c:pt idx="5">
                  <c:v>5.6594891377317218</c:v>
                </c:pt>
                <c:pt idx="6">
                  <c:v>7.1029846651142208</c:v>
                </c:pt>
                <c:pt idx="7">
                  <c:v>8.6699369761670226</c:v>
                </c:pt>
                <c:pt idx="8">
                  <c:v>10.346105507347817</c:v>
                </c:pt>
                <c:pt idx="9">
                  <c:v>12.117564897039586</c:v>
                </c:pt>
                <c:pt idx="10">
                  <c:v>13.975455701659719</c:v>
                </c:pt>
                <c:pt idx="11">
                  <c:v>15.91724202053839</c:v>
                </c:pt>
                <c:pt idx="12">
                  <c:v>17.945459600090416</c:v>
                </c:pt>
                <c:pt idx="13">
                  <c:v>20.065581441136814</c:v>
                </c:pt>
                <c:pt idx="14">
                  <c:v>22.28410493780574</c:v>
                </c:pt>
                <c:pt idx="15">
                  <c:v>24.607279778743226</c:v>
                </c:pt>
                <c:pt idx="16">
                  <c:v>27.040469814393539</c:v>
                </c:pt>
                <c:pt idx="17">
                  <c:v>29.587943056120977</c:v>
                </c:pt>
                <c:pt idx="18">
                  <c:v>32.252774296305951</c:v>
                </c:pt>
                <c:pt idx="19">
                  <c:v>35.036446508999404</c:v>
                </c:pt>
                <c:pt idx="20">
                  <c:v>37.937671046367029</c:v>
                </c:pt>
                <c:pt idx="21">
                  <c:v>40.950034714847028</c:v>
                </c:pt>
                <c:pt idx="22">
                  <c:v>44.058508232711205</c:v>
                </c:pt>
                <c:pt idx="23">
                  <c:v>47.235707773321991</c:v>
                </c:pt>
                <c:pt idx="24">
                  <c:v>50.439803360191505</c:v>
                </c:pt>
                <c:pt idx="25">
                  <c:v>53.616289690014767</c:v>
                </c:pt>
                <c:pt idx="26">
                  <c:v>56.70460037140343</c:v>
                </c:pt>
                <c:pt idx="27">
                  <c:v>59.64797245483232</c:v>
                </c:pt>
                <c:pt idx="28">
                  <c:v>62.402836532927566</c:v>
                </c:pt>
                <c:pt idx="29">
                  <c:v>64.944175312424079</c:v>
                </c:pt>
                <c:pt idx="30">
                  <c:v>67.2656296548287</c:v>
                </c:pt>
                <c:pt idx="31">
                  <c:v>69.375667297236447</c:v>
                </c:pt>
                <c:pt idx="32">
                  <c:v>71.292207819514999</c:v>
                </c:pt>
                <c:pt idx="33">
                  <c:v>73.037663032231379</c:v>
                </c:pt>
                <c:pt idx="34">
                  <c:v>74.635324658274499</c:v>
                </c:pt>
                <c:pt idx="35">
                  <c:v>76.107192012103809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EA4A-ABAD-34E63DD3CED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temperature'!$O$81:$O$116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1.0067630349387942</c:v>
                </c:pt>
                <c:pt idx="2">
                  <c:v>1.9107383905499553</c:v>
                </c:pt>
                <c:pt idx="3">
                  <c:v>2.8539448368281102</c:v>
                </c:pt>
                <c:pt idx="4">
                  <c:v>3.8409913888231566</c:v>
                </c:pt>
                <c:pt idx="5">
                  <c:v>4.8713006712076963</c:v>
                </c:pt>
                <c:pt idx="6">
                  <c:v>5.9384385142368581</c:v>
                </c:pt>
                <c:pt idx="7">
                  <c:v>7.032050774269635</c:v>
                </c:pt>
                <c:pt idx="8">
                  <c:v>8.1415269326190174</c:v>
                </c:pt>
                <c:pt idx="9">
                  <c:v>9.2592697287029004</c:v>
                </c:pt>
                <c:pt idx="10">
                  <c:v>10.382100852003084</c:v>
                </c:pt>
                <c:pt idx="11">
                  <c:v>11.510887648452613</c:v>
                </c:pt>
                <c:pt idx="12">
                  <c:v>12.6493434985296</c:v>
                </c:pt>
                <c:pt idx="13">
                  <c:v>13.802841205979387</c:v>
                </c:pt>
                <c:pt idx="14">
                  <c:v>14.977605036915115</c:v>
                </c:pt>
                <c:pt idx="15">
                  <c:v>16.180298162287727</c:v>
                </c:pt>
                <c:pt idx="16">
                  <c:v>17.417886033325438</c:v>
                </c:pt>
                <c:pt idx="17">
                  <c:v>18.697644696503772</c:v>
                </c:pt>
                <c:pt idx="18">
                  <c:v>20.027210697185431</c:v>
                </c:pt>
                <c:pt idx="19">
                  <c:v>21.414595165732099</c:v>
                </c:pt>
                <c:pt idx="20">
                  <c:v>22.868098834548572</c:v>
                </c:pt>
                <c:pt idx="21">
                  <c:v>24.396070760434824</c:v>
                </c:pt>
                <c:pt idx="22">
                  <c:v>26.006460431325472</c:v>
                </c:pt>
                <c:pt idx="23">
                  <c:v>27.706132104933978</c:v>
                </c:pt>
                <c:pt idx="24">
                  <c:v>29.499953072723372</c:v>
                </c:pt>
                <c:pt idx="25">
                  <c:v>31.389740345864183</c:v>
                </c:pt>
                <c:pt idx="26">
                  <c:v>33.373245285808281</c:v>
                </c:pt>
                <c:pt idx="27">
                  <c:v>35.443442457837257</c:v>
                </c:pt>
                <c:pt idx="28">
                  <c:v>37.588415533266314</c:v>
                </c:pt>
                <c:pt idx="29">
                  <c:v>39.792048239304833</c:v>
                </c:pt>
                <c:pt idx="30">
                  <c:v>42.03552245276255</c:v>
                </c:pt>
                <c:pt idx="31">
                  <c:v>44.299361948744249</c:v>
                </c:pt>
                <c:pt idx="32">
                  <c:v>46.565559499900544</c:v>
                </c:pt>
                <c:pt idx="33">
                  <c:v>48.819293707970658</c:v>
                </c:pt>
                <c:pt idx="34">
                  <c:v>51.049897613597224</c:v>
                </c:pt>
                <c:pt idx="35">
                  <c:v>53.250998904606689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EA4A-ABAD-34E63DD3CEDE}"/>
            </c:ext>
          </c:extLst>
        </c:ser>
        <c:ser>
          <c:idx val="1"/>
          <c:order val="3"/>
          <c:tx>
            <c:v>17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temperature'!$O$118:$O$153</c:f>
              <c:numCache>
                <c:formatCode>General</c:formatCode>
                <c:ptCount val="36"/>
                <c:pt idx="0">
                  <c:v>8.2860251984784639E-2</c:v>
                </c:pt>
                <c:pt idx="1">
                  <c:v>0.92274769896454678</c:v>
                </c:pt>
                <c:pt idx="2">
                  <c:v>1.7779118921732353</c:v>
                </c:pt>
                <c:pt idx="3">
                  <c:v>2.6508052654908596</c:v>
                </c:pt>
                <c:pt idx="4">
                  <c:v>3.5419693089702662</c:v>
                </c:pt>
                <c:pt idx="5">
                  <c:v>4.4491664508101625</c:v>
                </c:pt>
                <c:pt idx="6">
                  <c:v>5.3675211817197592</c:v>
                </c:pt>
                <c:pt idx="7">
                  <c:v>6.2909068002228548</c:v>
                </c:pt>
                <c:pt idx="8">
                  <c:v>7.2138820954667455</c:v>
                </c:pt>
                <c:pt idx="9">
                  <c:v>8.1330870611977346</c:v>
                </c:pt>
                <c:pt idx="10">
                  <c:v>9.0475586149508143</c:v>
                </c:pt>
                <c:pt idx="11">
                  <c:v>9.9582238394234111</c:v>
                </c:pt>
                <c:pt idx="12">
                  <c:v>10.867133300209469</c:v>
                </c:pt>
                <c:pt idx="13">
                  <c:v>11.776826656005923</c:v>
                </c:pt>
                <c:pt idx="14">
                  <c:v>12.689950938342086</c:v>
                </c:pt>
                <c:pt idx="15">
                  <c:v>13.609092496110991</c:v>
                </c:pt>
                <c:pt idx="16">
                  <c:v>14.536741147461438</c:v>
                </c:pt>
                <c:pt idx="17">
                  <c:v>15.475318321915195</c:v>
                </c:pt>
                <c:pt idx="18">
                  <c:v>16.427225853548091</c:v>
                </c:pt>
                <c:pt idx="19">
                  <c:v>17.394891503183459</c:v>
                </c:pt>
                <c:pt idx="20">
                  <c:v>18.380798694777074</c:v>
                </c:pt>
                <c:pt idx="21">
                  <c:v>19.387493474330611</c:v>
                </c:pt>
                <c:pt idx="22">
                  <c:v>20.417563911300419</c:v>
                </c:pt>
                <c:pt idx="23">
                  <c:v>21.473587993424111</c:v>
                </c:pt>
                <c:pt idx="24">
                  <c:v>22.558046825120645</c:v>
                </c:pt>
                <c:pt idx="25">
                  <c:v>23.67320153522704</c:v>
                </c:pt>
                <c:pt idx="26">
                  <c:v>24.820935368974109</c:v>
                </c:pt>
                <c:pt idx="27">
                  <c:v>26.002567326748188</c:v>
                </c:pt>
                <c:pt idx="28">
                  <c:v>27.218650318132443</c:v>
                </c:pt>
                <c:pt idx="29">
                  <c:v>28.468774362660504</c:v>
                </c:pt>
                <c:pt idx="30">
                  <c:v>29.751402314680998</c:v>
                </c:pt>
                <c:pt idx="31">
                  <c:v>31.063769622734796</c:v>
                </c:pt>
                <c:pt idx="32">
                  <c:v>32.401878232615488</c:v>
                </c:pt>
                <c:pt idx="33">
                  <c:v>33.760606086440276</c:v>
                </c:pt>
                <c:pt idx="34">
                  <c:v>35.133937738052168</c:v>
                </c:pt>
                <c:pt idx="35">
                  <c:v>36.51530092260451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EA4A-ABAD-34E63DD3CEDE}"/>
            </c:ext>
          </c:extLst>
        </c:ser>
        <c:ser>
          <c:idx val="5"/>
          <c:order val="4"/>
          <c:tx>
            <c:v>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temperature'!$O$185:$O$213</c:f>
              <c:numCache>
                <c:formatCode>General</c:formatCode>
                <c:ptCount val="29"/>
                <c:pt idx="0">
                  <c:v>0.38860824269486621</c:v>
                </c:pt>
                <c:pt idx="1">
                  <c:v>1.4481903640587526</c:v>
                </c:pt>
                <c:pt idx="2">
                  <c:v>2.4750554040569286</c:v>
                </c:pt>
                <c:pt idx="3">
                  <c:v>3.5003067095680409</c:v>
                </c:pt>
                <c:pt idx="4">
                  <c:v>4.528070079821946</c:v>
                </c:pt>
                <c:pt idx="5">
                  <c:v>5.5587274615467672</c:v>
                </c:pt>
                <c:pt idx="6">
                  <c:v>6.5927242435644198</c:v>
                </c:pt>
                <c:pt idx="7">
                  <c:v>7.6305789119195975</c:v>
                </c:pt>
                <c:pt idx="8">
                  <c:v>8.6728936648591137</c:v>
                </c:pt>
                <c:pt idx="9">
                  <c:v>9.7203658894656062</c:v>
                </c:pt>
                <c:pt idx="10">
                  <c:v>10.773800262550891</c:v>
                </c:pt>
                <c:pt idx="11">
                  <c:v>11.834121068053326</c:v>
                </c:pt>
                <c:pt idx="12">
                  <c:v>12.902384091226597</c:v>
                </c:pt>
                <c:pt idx="13">
                  <c:v>13.979787144548162</c:v>
                </c:pt>
                <c:pt idx="14">
                  <c:v>15.06767789301191</c:v>
                </c:pt>
                <c:pt idx="15">
                  <c:v>16.167557176888078</c:v>
                </c:pt>
                <c:pt idx="16">
                  <c:v>17.281075493153384</c:v>
                </c:pt>
                <c:pt idx="17">
                  <c:v>18.41001973333525</c:v>
                </c:pt>
                <c:pt idx="18">
                  <c:v>19.556286764710762</c:v>
                </c:pt>
                <c:pt idx="19">
                  <c:v>20.721840114839875</c:v>
                </c:pt>
                <c:pt idx="20">
                  <c:v>21.908646068935408</c:v>
                </c:pt>
                <c:pt idx="21">
                  <c:v>23.118586167042757</c:v>
                </c:pt>
                <c:pt idx="22">
                  <c:v>24.353344676903404</c:v>
                </c:pt>
                <c:pt idx="23">
                  <c:v>25.614272369545692</c:v>
                </c:pt>
                <c:pt idx="24">
                  <c:v>26.902231944677535</c:v>
                </c:pt>
                <c:pt idx="25">
                  <c:v>28.217435552663606</c:v>
                </c:pt>
                <c:pt idx="26">
                  <c:v>29.559290400218558</c:v>
                </c:pt>
                <c:pt idx="27">
                  <c:v>30.926273239050541</c:v>
                </c:pt>
                <c:pt idx="28">
                  <c:v>32.315857020115757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EA4A-ABAD-34E63DD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Fission Density x 10</a:t>
                </a:r>
                <a:r>
                  <a:rPr lang="en-US" sz="1200" b="0" i="0" baseline="30000">
                    <a:effectLst/>
                  </a:rPr>
                  <a:t>21</a:t>
                </a:r>
                <a:r>
                  <a:rPr lang="en-US" sz="1200" b="0" i="0" baseline="0">
                    <a:effectLst/>
                  </a:rPr>
                  <a:t> (cm</a:t>
                </a:r>
                <a:r>
                  <a:rPr lang="en-US" sz="1200" b="0" i="0" baseline="30000">
                    <a:effectLst/>
                  </a:rPr>
                  <a:t>3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Fission Gas Swelling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6.6405839895013127E-2"/>
          <c:w val="0.28333333333333333"/>
          <c:h val="0.3328997156605424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temperature'!$L$81:$L$116</c:f>
              <c:numCache>
                <c:formatCode>General</c:formatCode>
                <c:ptCount val="36"/>
                <c:pt idx="0">
                  <c:v>9.3937547734030766E-3</c:v>
                </c:pt>
                <c:pt idx="1">
                  <c:v>1.1966213008879182E-2</c:v>
                </c:pt>
                <c:pt idx="2">
                  <c:v>1.5242155625845783E-2</c:v>
                </c:pt>
                <c:pt idx="3">
                  <c:v>1.9413354808691351E-2</c:v>
                </c:pt>
                <c:pt idx="4">
                  <c:v>2.4723482460586955E-2</c:v>
                </c:pt>
                <c:pt idx="5">
                  <c:v>3.1481921112790655E-2</c:v>
                </c:pt>
                <c:pt idx="6">
                  <c:v>4.0081104051835188E-2</c:v>
                </c:pt>
                <c:pt idx="7">
                  <c:v>5.1018195258318924E-2</c:v>
                </c:pt>
                <c:pt idx="8">
                  <c:v>6.492204760097707E-2</c:v>
                </c:pt>
                <c:pt idx="9">
                  <c:v>8.2586485412153229E-2</c:v>
                </c:pt>
                <c:pt idx="10">
                  <c:v>0.10501100886359026</c:v>
                </c:pt>
                <c:pt idx="11">
                  <c:v>0.13344995095020842</c:v>
                </c:pt>
                <c:pt idx="12">
                  <c:v>0.1694708337532356</c:v>
                </c:pt>
                <c:pt idx="13">
                  <c:v>0.21502201470686255</c:v>
                </c:pt>
                <c:pt idx="14">
                  <c:v>0.27250845831318399</c:v>
                </c:pt>
                <c:pt idx="15">
                  <c:v>0.34487229872900987</c:v>
                </c:pt>
                <c:pt idx="16">
                  <c:v>0.43567137414092322</c:v>
                </c:pt>
                <c:pt idx="17">
                  <c:v>0.54914368139151737</c:v>
                </c:pt>
                <c:pt idx="18">
                  <c:v>0.69023839971308987</c:v>
                </c:pt>
                <c:pt idx="19">
                  <c:v>0.86458487915183635</c:v>
                </c:pt>
                <c:pt idx="20">
                  <c:v>1.0783608934893463</c:v>
                </c:pt>
                <c:pt idx="21">
                  <c:v>1.3380134472902854</c:v>
                </c:pt>
                <c:pt idx="22">
                  <c:v>1.6497851005451531</c:v>
                </c:pt>
                <c:pt idx="23">
                  <c:v>2.0190145957805798</c:v>
                </c:pt>
                <c:pt idx="24">
                  <c:v>2.4492220731630092</c:v>
                </c:pt>
                <c:pt idx="25">
                  <c:v>2.9410615579615542</c:v>
                </c:pt>
                <c:pt idx="26">
                  <c:v>3.4913184184478183</c:v>
                </c:pt>
                <c:pt idx="27">
                  <c:v>4.0922163642377516</c:v>
                </c:pt>
                <c:pt idx="28">
                  <c:v>4.7313252305041882</c:v>
                </c:pt>
                <c:pt idx="29">
                  <c:v>5.3922760618960455</c:v>
                </c:pt>
                <c:pt idx="30">
                  <c:v>6.05628415850944</c:v>
                </c:pt>
                <c:pt idx="31">
                  <c:v>6.7042171761951668</c:v>
                </c:pt>
                <c:pt idx="32">
                  <c:v>7.3187445559060249</c:v>
                </c:pt>
                <c:pt idx="33">
                  <c:v>7.8860732502935704</c:v>
                </c:pt>
                <c:pt idx="34">
                  <c:v>8.3969304229597412</c:v>
                </c:pt>
                <c:pt idx="35">
                  <c:v>8.8467116676776936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114E-BA0E-D366C04B68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temperature'!$M$81:$M$116</c:f>
              <c:numCache>
                <c:formatCode>General</c:formatCode>
                <c:ptCount val="36"/>
                <c:pt idx="0">
                  <c:v>1.1192509436198179</c:v>
                </c:pt>
                <c:pt idx="1">
                  <c:v>1.2189008381481017</c:v>
                </c:pt>
                <c:pt idx="2">
                  <c:v>1.327184023932934</c:v>
                </c:pt>
                <c:pt idx="3">
                  <c:v>1.4448042956582123</c:v>
                </c:pt>
                <c:pt idx="4">
                  <c:v>1.5725146911843328</c:v>
                </c:pt>
                <c:pt idx="5">
                  <c:v>1.7111194213026018</c:v>
                </c:pt>
                <c:pt idx="6">
                  <c:v>1.8614755674570185</c:v>
                </c:pt>
                <c:pt idx="7">
                  <c:v>2.0244944699771561</c:v>
                </c:pt>
                <c:pt idx="8">
                  <c:v>2.201142717012099</c:v>
                </c:pt>
                <c:pt idx="9">
                  <c:v>2.3924426311276625</c:v>
                </c:pt>
                <c:pt idx="10">
                  <c:v>2.5994721366435081</c:v>
                </c:pt>
                <c:pt idx="11">
                  <c:v>2.8233638765675724</c:v>
                </c:pt>
                <c:pt idx="12">
                  <c:v>3.0653034338877507</c:v>
                </c:pt>
                <c:pt idx="13">
                  <c:v>3.3265264986166461</c:v>
                </c:pt>
                <c:pt idx="14">
                  <c:v>3.608314810146096</c:v>
                </c:pt>
                <c:pt idx="15">
                  <c:v>3.9119906951464176</c:v>
                </c:pt>
                <c:pt idx="16">
                  <c:v>4.2389100156492843</c:v>
                </c:pt>
                <c:pt idx="17">
                  <c:v>4.5904533415102593</c:v>
                </c:pt>
                <c:pt idx="18">
                  <c:v>4.9680151677925579</c:v>
                </c:pt>
                <c:pt idx="19">
                  <c:v>5.3729910125562519</c:v>
                </c:pt>
                <c:pt idx="20">
                  <c:v>5.8067622559949212</c:v>
                </c:pt>
                <c:pt idx="21">
                  <c:v>6.2706786197640856</c:v>
                </c:pt>
                <c:pt idx="22">
                  <c:v>6.7660382374900676</c:v>
                </c:pt>
                <c:pt idx="23">
                  <c:v>7.294065335313821</c:v>
                </c:pt>
                <c:pt idx="24">
                  <c:v>7.855885625839977</c:v>
                </c:pt>
                <c:pt idx="25">
                  <c:v>8.4524996201301779</c:v>
                </c:pt>
                <c:pt idx="26">
                  <c:v>9.0847541793841238</c:v>
                </c:pt>
                <c:pt idx="27">
                  <c:v>9.7533127582510826</c:v>
                </c:pt>
                <c:pt idx="28">
                  <c:v>10.458624931182461</c:v>
                </c:pt>
                <c:pt idx="29">
                  <c:v>11.200895935871829</c:v>
                </c:pt>
                <c:pt idx="30">
                  <c:v>11.980057105705692</c:v>
                </c:pt>
                <c:pt idx="31">
                  <c:v>12.79573818655026</c:v>
                </c:pt>
                <c:pt idx="32">
                  <c:v>13.647242630997056</c:v>
                </c:pt>
                <c:pt idx="33">
                  <c:v>14.533527023494903</c:v>
                </c:pt>
                <c:pt idx="34">
                  <c:v>15.453185800891513</c:v>
                </c:pt>
                <c:pt idx="35">
                  <c:v>16.404442384428396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D-114E-BA0E-D366C04B68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temperature'!$N$81:$N$116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0.20676303493879403</c:v>
                </c:pt>
                <c:pt idx="2">
                  <c:v>0.31073839054995517</c:v>
                </c:pt>
                <c:pt idx="3">
                  <c:v>0.45394483682811004</c:v>
                </c:pt>
                <c:pt idx="4">
                  <c:v>0.64099138882315643</c:v>
                </c:pt>
                <c:pt idx="5">
                  <c:v>0.87130067120769616</c:v>
                </c:pt>
                <c:pt idx="6">
                  <c:v>1.138438514236858</c:v>
                </c:pt>
                <c:pt idx="7">
                  <c:v>1.4320507742696349</c:v>
                </c:pt>
                <c:pt idx="8">
                  <c:v>1.7415269326190168</c:v>
                </c:pt>
                <c:pt idx="9">
                  <c:v>2.0592697287029011</c:v>
                </c:pt>
                <c:pt idx="10">
                  <c:v>2.382100852003084</c:v>
                </c:pt>
                <c:pt idx="11">
                  <c:v>2.7108876484526117</c:v>
                </c:pt>
                <c:pt idx="12">
                  <c:v>3.0493434985296002</c:v>
                </c:pt>
                <c:pt idx="13">
                  <c:v>3.4028412059793873</c:v>
                </c:pt>
                <c:pt idx="14">
                  <c:v>3.7776050369151166</c:v>
                </c:pt>
                <c:pt idx="15">
                  <c:v>4.180298162287726</c:v>
                </c:pt>
                <c:pt idx="16">
                  <c:v>4.6178860333254379</c:v>
                </c:pt>
                <c:pt idx="17">
                  <c:v>5.0976446965037718</c:v>
                </c:pt>
                <c:pt idx="18">
                  <c:v>5.6272106971854301</c:v>
                </c:pt>
                <c:pt idx="19">
                  <c:v>6.2145951657320984</c:v>
                </c:pt>
                <c:pt idx="20">
                  <c:v>6.8680988345485714</c:v>
                </c:pt>
                <c:pt idx="21">
                  <c:v>7.5960707604348254</c:v>
                </c:pt>
                <c:pt idx="22">
                  <c:v>8.4064604313254705</c:v>
                </c:pt>
                <c:pt idx="23">
                  <c:v>9.3061321049339778</c:v>
                </c:pt>
                <c:pt idx="24">
                  <c:v>10.299953072723373</c:v>
                </c:pt>
                <c:pt idx="25">
                  <c:v>11.389740345864181</c:v>
                </c:pt>
                <c:pt idx="26">
                  <c:v>12.573245285808278</c:v>
                </c:pt>
                <c:pt idx="27">
                  <c:v>13.843442457837257</c:v>
                </c:pt>
                <c:pt idx="28">
                  <c:v>15.188415533266316</c:v>
                </c:pt>
                <c:pt idx="29">
                  <c:v>16.592048239304834</c:v>
                </c:pt>
                <c:pt idx="30">
                  <c:v>18.035522452762546</c:v>
                </c:pt>
                <c:pt idx="31">
                  <c:v>19.499361948744244</c:v>
                </c:pt>
                <c:pt idx="32">
                  <c:v>20.965559499900547</c:v>
                </c:pt>
                <c:pt idx="33">
                  <c:v>22.41929370797066</c:v>
                </c:pt>
                <c:pt idx="34">
                  <c:v>23.849897613597225</c:v>
                </c:pt>
                <c:pt idx="35">
                  <c:v>25.250998904606686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D-114E-BA0E-D366C04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49311"/>
        <c:axId val="1802605327"/>
      </c:scatterChart>
      <c:valAx>
        <c:axId val="16412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5327"/>
        <c:crosses val="autoZero"/>
        <c:crossBetween val="midCat"/>
      </c:valAx>
      <c:valAx>
        <c:axId val="1802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temperature'!$T$81:$T$116</c:f>
              <c:numCache>
                <c:formatCode>General</c:formatCode>
                <c:ptCount val="36"/>
                <c:pt idx="0">
                  <c:v>0.13406686386233715</c:v>
                </c:pt>
                <c:pt idx="1">
                  <c:v>0.20603936431650827</c:v>
                </c:pt>
                <c:pt idx="2">
                  <c:v>0.30965080618303031</c:v>
                </c:pt>
                <c:pt idx="3">
                  <c:v>0.4523560298992117</c:v>
                </c:pt>
                <c:pt idx="4">
                  <c:v>0.63874791896227545</c:v>
                </c:pt>
                <c:pt idx="5">
                  <c:v>0.86825111885846928</c:v>
                </c:pt>
                <c:pt idx="6">
                  <c:v>1.1344539794370292</c:v>
                </c:pt>
                <c:pt idx="7">
                  <c:v>1.4270385965596912</c:v>
                </c:pt>
                <c:pt idx="8">
                  <c:v>1.7354315883548503</c:v>
                </c:pt>
                <c:pt idx="9">
                  <c:v>2.052062284652441</c:v>
                </c:pt>
                <c:pt idx="10">
                  <c:v>2.3737634990210732</c:v>
                </c:pt>
                <c:pt idx="11">
                  <c:v>2.7013995416830276</c:v>
                </c:pt>
                <c:pt idx="12">
                  <c:v>3.0386707962847468</c:v>
                </c:pt>
                <c:pt idx="13">
                  <c:v>3.3909312617584595</c:v>
                </c:pt>
                <c:pt idx="14">
                  <c:v>3.764383419285914</c:v>
                </c:pt>
                <c:pt idx="15">
                  <c:v>4.1656671187197194</c:v>
                </c:pt>
                <c:pt idx="16">
                  <c:v>4.6017234322087992</c:v>
                </c:pt>
                <c:pt idx="17">
                  <c:v>5.079802940066009</c:v>
                </c:pt>
                <c:pt idx="18">
                  <c:v>5.6075154597452812</c:v>
                </c:pt>
                <c:pt idx="19">
                  <c:v>6.1928440826520363</c:v>
                </c:pt>
                <c:pt idx="20">
                  <c:v>6.8440604886276519</c:v>
                </c:pt>
                <c:pt idx="21">
                  <c:v>7.5694845127733039</c:v>
                </c:pt>
                <c:pt idx="22">
                  <c:v>8.3770378198158326</c:v>
                </c:pt>
                <c:pt idx="23">
                  <c:v>9.273560642566709</c:v>
                </c:pt>
                <c:pt idx="24">
                  <c:v>10.263903236968842</c:v>
                </c:pt>
                <c:pt idx="25">
                  <c:v>11.349876254653658</c:v>
                </c:pt>
                <c:pt idx="26">
                  <c:v>12.529238927307951</c:v>
                </c:pt>
                <c:pt idx="27">
                  <c:v>13.794990409234828</c:v>
                </c:pt>
                <c:pt idx="28">
                  <c:v>15.135256078899884</c:v>
                </c:pt>
                <c:pt idx="29">
                  <c:v>16.533976070467268</c:v>
                </c:pt>
                <c:pt idx="30">
                  <c:v>17.972398124177879</c:v>
                </c:pt>
                <c:pt idx="31">
                  <c:v>19.43111418192364</c:v>
                </c:pt>
                <c:pt idx="32">
                  <c:v>20.892180041650896</c:v>
                </c:pt>
                <c:pt idx="33">
                  <c:v>22.340826179992764</c:v>
                </c:pt>
                <c:pt idx="34">
                  <c:v>23.766422971949638</c:v>
                </c:pt>
                <c:pt idx="35">
                  <c:v>25.162620408440564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164F-875F-606F06E380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temperature'!$U$81:$U$116</c:f>
              <c:numCache>
                <c:formatCode>General</c:formatCode>
                <c:ptCount val="36"/>
                <c:pt idx="0">
                  <c:v>0.11630788139386902</c:v>
                </c:pt>
                <c:pt idx="1">
                  <c:v>0.17874664370458748</c:v>
                </c:pt>
                <c:pt idx="2">
                  <c:v>0.26863333863043631</c:v>
                </c:pt>
                <c:pt idx="3">
                  <c:v>0.39243531143790122</c:v>
                </c:pt>
                <c:pt idx="4">
                  <c:v>0.55413705563761884</c:v>
                </c:pt>
                <c:pt idx="5">
                  <c:v>0.75323943025905349</c:v>
                </c:pt>
                <c:pt idx="6">
                  <c:v>0.98418009555776398</c:v>
                </c:pt>
                <c:pt idx="7">
                  <c:v>1.2380078943560997</c:v>
                </c:pt>
                <c:pt idx="8">
                  <c:v>1.5055500332491403</c:v>
                </c:pt>
                <c:pt idx="9">
                  <c:v>1.7802386804636583</c:v>
                </c:pt>
                <c:pt idx="10">
                  <c:v>2.0593261865566665</c:v>
                </c:pt>
                <c:pt idx="11">
                  <c:v>2.3435623720872831</c:v>
                </c:pt>
                <c:pt idx="12">
                  <c:v>2.6361574544788398</c:v>
                </c:pt>
                <c:pt idx="13">
                  <c:v>2.9417562225691807</c:v>
                </c:pt>
                <c:pt idx="14">
                  <c:v>3.2657395544131189</c:v>
                </c:pt>
                <c:pt idx="15">
                  <c:v>3.6138677612977399</c:v>
                </c:pt>
                <c:pt idx="16">
                  <c:v>3.9921624758098417</c:v>
                </c:pt>
                <c:pt idx="17">
                  <c:v>4.4069138401275119</c:v>
                </c:pt>
                <c:pt idx="18">
                  <c:v>4.8647236477168052</c:v>
                </c:pt>
                <c:pt idx="19">
                  <c:v>5.3725175207753999</c:v>
                </c:pt>
                <c:pt idx="20">
                  <c:v>5.937471442467241</c:v>
                </c:pt>
                <c:pt idx="21">
                  <c:v>6.5668031723959075</c:v>
                </c:pt>
                <c:pt idx="22">
                  <c:v>7.2673850428808704</c:v>
                </c:pt>
                <c:pt idx="23">
                  <c:v>8.0451512047154257</c:v>
                </c:pt>
                <c:pt idx="24">
                  <c:v>8.9043094313693576</c:v>
                </c:pt>
                <c:pt idx="25">
                  <c:v>9.846430528999587</c:v>
                </c:pt>
                <c:pt idx="26">
                  <c:v>10.869570549581258</c:v>
                </c:pt>
                <c:pt idx="27">
                  <c:v>11.967656004800311</c:v>
                </c:pt>
                <c:pt idx="28">
                  <c:v>13.130385228508732</c:v>
                </c:pt>
                <c:pt idx="29">
                  <c:v>14.343825702879032</c:v>
                </c:pt>
                <c:pt idx="30">
                  <c:v>15.591709160413224</c:v>
                </c:pt>
                <c:pt idx="31">
                  <c:v>16.857198404689402</c:v>
                </c:pt>
                <c:pt idx="32">
                  <c:v>18.124726187664027</c:v>
                </c:pt>
                <c:pt idx="33">
                  <c:v>19.381479410540638</c:v>
                </c:pt>
                <c:pt idx="34">
                  <c:v>20.618236486954803</c:v>
                </c:pt>
                <c:pt idx="35">
                  <c:v>21.829488553032483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4-164F-875F-606F06E380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temperature'!$V$81:$V$116</c:f>
              <c:numCache>
                <c:formatCode>General</c:formatCode>
                <c:ptCount val="36"/>
                <c:pt idx="0">
                  <c:v>0.15182584633080531</c:v>
                </c:pt>
                <c:pt idx="1">
                  <c:v>0.23333208492842911</c:v>
                </c:pt>
                <c:pt idx="2">
                  <c:v>0.35066827373562448</c:v>
                </c:pt>
                <c:pt idx="3">
                  <c:v>0.51227674836052228</c:v>
                </c:pt>
                <c:pt idx="4">
                  <c:v>0.72335878228693218</c:v>
                </c:pt>
                <c:pt idx="5">
                  <c:v>0.98326280745788541</c:v>
                </c:pt>
                <c:pt idx="6">
                  <c:v>1.2847278633162946</c:v>
                </c:pt>
                <c:pt idx="7">
                  <c:v>1.6160692987632834</c:v>
                </c:pt>
                <c:pt idx="8">
                  <c:v>1.9653131434605609</c:v>
                </c:pt>
                <c:pt idx="9">
                  <c:v>2.3238858888412244</c:v>
                </c:pt>
                <c:pt idx="10">
                  <c:v>2.6882008114854807</c:v>
                </c:pt>
                <c:pt idx="11">
                  <c:v>3.0592367112787731</c:v>
                </c:pt>
                <c:pt idx="12">
                  <c:v>3.4411841380906547</c:v>
                </c:pt>
                <c:pt idx="13">
                  <c:v>3.8401063009477396</c:v>
                </c:pt>
                <c:pt idx="14">
                  <c:v>4.26302728415871</c:v>
                </c:pt>
                <c:pt idx="15">
                  <c:v>4.7174664761417002</c:v>
                </c:pt>
                <c:pt idx="16">
                  <c:v>5.2112843886077576</c:v>
                </c:pt>
                <c:pt idx="17">
                  <c:v>5.7526920400045078</c:v>
                </c:pt>
                <c:pt idx="18">
                  <c:v>6.3503072717737599</c:v>
                </c:pt>
                <c:pt idx="19">
                  <c:v>7.0131706445286746</c:v>
                </c:pt>
                <c:pt idx="20">
                  <c:v>7.7506495347880646</c:v>
                </c:pt>
                <c:pt idx="21">
                  <c:v>8.5721658531507021</c:v>
                </c:pt>
                <c:pt idx="22">
                  <c:v>9.4866905967507957</c:v>
                </c:pt>
                <c:pt idx="23">
                  <c:v>10.501970080417996</c:v>
                </c:pt>
                <c:pt idx="24">
                  <c:v>11.62349704256833</c:v>
                </c:pt>
                <c:pt idx="25">
                  <c:v>12.853321980307731</c:v>
                </c:pt>
                <c:pt idx="26">
                  <c:v>14.188907305034645</c:v>
                </c:pt>
                <c:pt idx="27">
                  <c:v>15.62232481366935</c:v>
                </c:pt>
                <c:pt idx="28">
                  <c:v>17.140126929291043</c:v>
                </c:pt>
                <c:pt idx="29">
                  <c:v>18.72412643805551</c:v>
                </c:pt>
                <c:pt idx="30">
                  <c:v>20.353087087942537</c:v>
                </c:pt>
                <c:pt idx="31">
                  <c:v>22.005029959157884</c:v>
                </c:pt>
                <c:pt idx="32">
                  <c:v>23.659633895637771</c:v>
                </c:pt>
                <c:pt idx="33">
                  <c:v>25.300172949444896</c:v>
                </c:pt>
                <c:pt idx="34">
                  <c:v>26.914609456944476</c:v>
                </c:pt>
                <c:pt idx="35">
                  <c:v>28.495752263848651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4-164F-875F-606F06E3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temperature'!$Y$44:$Y$79</c:f>
              <c:numCache>
                <c:formatCode>General</c:formatCode>
                <c:ptCount val="36"/>
                <c:pt idx="0">
                  <c:v>0.16691180008902945</c:v>
                </c:pt>
                <c:pt idx="1">
                  <c:v>0.27452245508316186</c:v>
                </c:pt>
                <c:pt idx="2">
                  <c:v>0.44104708601144421</c:v>
                </c:pt>
                <c:pt idx="3">
                  <c:v>0.6878947896855806</c:v>
                </c:pt>
                <c:pt idx="4">
                  <c:v>1.0355092602232034</c:v>
                </c:pt>
                <c:pt idx="5">
                  <c:v>1.4979778178939096</c:v>
                </c:pt>
                <c:pt idx="6">
                  <c:v>2.0788445461031064</c:v>
                </c:pt>
                <c:pt idx="7">
                  <c:v>2.7711525119810352</c:v>
                </c:pt>
                <c:pt idx="8">
                  <c:v>3.5620471280431114</c:v>
                </c:pt>
                <c:pt idx="9">
                  <c:v>4.4389583314102543</c:v>
                </c:pt>
                <c:pt idx="10">
                  <c:v>5.3938889320654333</c:v>
                </c:pt>
                <c:pt idx="11">
                  <c:v>6.4245498382240696</c:v>
                </c:pt>
                <c:pt idx="12">
                  <c:v>7.5332300024287475</c:v>
                </c:pt>
                <c:pt idx="13">
                  <c:v>8.7248697606182706</c:v>
                </c:pt>
                <c:pt idx="14">
                  <c:v>10.005334142009648</c:v>
                </c:pt>
                <c:pt idx="15">
                  <c:v>11.380264578503592</c:v>
                </c:pt>
                <c:pt idx="16">
                  <c:v>12.854502878823846</c:v>
                </c:pt>
                <c:pt idx="17">
                  <c:v>14.431901666169235</c:v>
                </c:pt>
                <c:pt idx="18">
                  <c:v>16.115236475899266</c:v>
                </c:pt>
                <c:pt idx="19">
                  <c:v>17.90584595023962</c:v>
                </c:pt>
                <c:pt idx="20">
                  <c:v>19.802566860201935</c:v>
                </c:pt>
                <c:pt idx="21">
                  <c:v>21.799610182237341</c:v>
                </c:pt>
                <c:pt idx="22">
                  <c:v>23.883409373404508</c:v>
                </c:pt>
                <c:pt idx="23">
                  <c:v>26.029245763397334</c:v>
                </c:pt>
                <c:pt idx="24">
                  <c:v>28.199360516995295</c:v>
                </c:pt>
                <c:pt idx="25">
                  <c:v>30.344553110102137</c:v>
                </c:pt>
                <c:pt idx="26">
                  <c:v>32.410151831558835</c:v>
                </c:pt>
                <c:pt idx="27">
                  <c:v>34.344918238561725</c:v>
                </c:pt>
                <c:pt idx="28">
                  <c:v>36.10952335672895</c:v>
                </c:pt>
                <c:pt idx="29">
                  <c:v>37.681384724070973</c:v>
                </c:pt>
                <c:pt idx="30">
                  <c:v>39.05476211114788</c:v>
                </c:pt>
                <c:pt idx="31">
                  <c:v>40.237299124686366</c:v>
                </c:pt>
                <c:pt idx="32">
                  <c:v>41.245171304819507</c:v>
                </c:pt>
                <c:pt idx="33">
                  <c:v>42.098609211859475</c:v>
                </c:pt>
                <c:pt idx="34">
                  <c:v>42.818637680157252</c:v>
                </c:pt>
                <c:pt idx="35">
                  <c:v>43.425114920483779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B-9F46-8989-2EE872323EF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temperature'!$X$44:$X$79</c:f>
              <c:numCache>
                <c:formatCode>General</c:formatCode>
                <c:ptCount val="36"/>
                <c:pt idx="0">
                  <c:v>0.1923974653426464</c:v>
                </c:pt>
                <c:pt idx="1">
                  <c:v>0.31643912838677934</c:v>
                </c:pt>
                <c:pt idx="2">
                  <c:v>0.50839030793569007</c:v>
                </c:pt>
                <c:pt idx="3">
                  <c:v>0.79292904328708036</c:v>
                </c:pt>
                <c:pt idx="4">
                  <c:v>1.193620564271165</c:v>
                </c:pt>
                <c:pt idx="5">
                  <c:v>1.7267031758603595</c:v>
                </c:pt>
                <c:pt idx="6">
                  <c:v>2.3962621054849569</c:v>
                </c:pt>
                <c:pt idx="7">
                  <c:v>3.194278170259226</c:v>
                </c:pt>
                <c:pt idx="8">
                  <c:v>4.105934023244604</c:v>
                </c:pt>
                <c:pt idx="9">
                  <c:v>5.1167402860038376</c:v>
                </c:pt>
                <c:pt idx="10">
                  <c:v>6.2174786822477772</c:v>
                </c:pt>
                <c:pt idx="11">
                  <c:v>7.4055106001044351</c:v>
                </c:pt>
                <c:pt idx="12">
                  <c:v>8.6834744909430253</c:v>
                </c:pt>
                <c:pt idx="13">
                  <c:v>10.057065027710937</c:v>
                </c:pt>
                <c:pt idx="14">
                  <c:v>11.533042767510253</c:v>
                </c:pt>
                <c:pt idx="15">
                  <c:v>13.117910529183144</c:v>
                </c:pt>
                <c:pt idx="16">
                  <c:v>14.817249414399029</c:v>
                </c:pt>
                <c:pt idx="17">
                  <c:v>16.635500301142443</c:v>
                </c:pt>
                <c:pt idx="18">
                  <c:v>18.575862519645593</c:v>
                </c:pt>
                <c:pt idx="19">
                  <c:v>20.639879108633636</c:v>
                </c:pt>
                <c:pt idx="20">
                  <c:v>22.826209226363478</c:v>
                </c:pt>
                <c:pt idx="21">
                  <c:v>25.128179926662241</c:v>
                </c:pt>
                <c:pt idx="22">
                  <c:v>27.530153199071819</c:v>
                </c:pt>
                <c:pt idx="23">
                  <c:v>30.003636093956551</c:v>
                </c:pt>
                <c:pt idx="24">
                  <c:v>32.505104401603013</c:v>
                </c:pt>
                <c:pt idx="25">
                  <c:v>34.977845198631321</c:v>
                </c:pt>
                <c:pt idx="26">
                  <c:v>37.358838982242197</c:v>
                </c:pt>
                <c:pt idx="27">
                  <c:v>39.589023741731353</c:v>
                </c:pt>
                <c:pt idx="28">
                  <c:v>41.623065384592707</c:v>
                </c:pt>
                <c:pt idx="29">
                  <c:v>43.434933345907133</c:v>
                </c:pt>
                <c:pt idx="30">
                  <c:v>45.018010923954719</c:v>
                </c:pt>
                <c:pt idx="31">
                  <c:v>46.381108823308224</c:v>
                </c:pt>
                <c:pt idx="32">
                  <c:v>47.542872417874648</c:v>
                </c:pt>
                <c:pt idx="33">
                  <c:v>48.5266212604025</c:v>
                </c:pt>
                <c:pt idx="34">
                  <c:v>49.356590454918098</c:v>
                </c:pt>
                <c:pt idx="35">
                  <c:v>50.05567035079477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B-9F46-8989-2EE872323E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temperature'!$Z$44:$Z$79</c:f>
              <c:numCache>
                <c:formatCode>General</c:formatCode>
                <c:ptCount val="36"/>
                <c:pt idx="0">
                  <c:v>0.21788313059626344</c:v>
                </c:pt>
                <c:pt idx="1">
                  <c:v>0.35835580169039694</c:v>
                </c:pt>
                <c:pt idx="2">
                  <c:v>0.5757335298599362</c:v>
                </c:pt>
                <c:pt idx="3">
                  <c:v>0.89796329688858045</c:v>
                </c:pt>
                <c:pt idx="4">
                  <c:v>1.3517318683191271</c:v>
                </c:pt>
                <c:pt idx="5">
                  <c:v>1.9554285338268098</c:v>
                </c:pt>
                <c:pt idx="6">
                  <c:v>2.7136796648668082</c:v>
                </c:pt>
                <c:pt idx="7">
                  <c:v>3.6174038285374186</c:v>
                </c:pt>
                <c:pt idx="8">
                  <c:v>4.6498209184460979</c:v>
                </c:pt>
                <c:pt idx="9">
                  <c:v>5.7945222405974226</c:v>
                </c:pt>
                <c:pt idx="10">
                  <c:v>7.0410684324301238</c:v>
                </c:pt>
                <c:pt idx="11">
                  <c:v>8.3864713619848033</c:v>
                </c:pt>
                <c:pt idx="12">
                  <c:v>9.8337189794573074</c:v>
                </c:pt>
                <c:pt idx="13">
                  <c:v>11.389260294803607</c:v>
                </c:pt>
                <c:pt idx="14">
                  <c:v>13.060751393010861</c:v>
                </c:pt>
                <c:pt idx="15">
                  <c:v>14.855556479862701</c:v>
                </c:pt>
                <c:pt idx="16">
                  <c:v>16.779995949974218</c:v>
                </c:pt>
                <c:pt idx="17">
                  <c:v>18.839098936115654</c:v>
                </c:pt>
                <c:pt idx="18">
                  <c:v>21.036488563391927</c:v>
                </c:pt>
                <c:pt idx="19">
                  <c:v>23.373912267027659</c:v>
                </c:pt>
                <c:pt idx="20">
                  <c:v>25.849851592525027</c:v>
                </c:pt>
                <c:pt idx="21">
                  <c:v>28.456749671087149</c:v>
                </c:pt>
                <c:pt idx="22">
                  <c:v>31.176897024739141</c:v>
                </c:pt>
                <c:pt idx="23">
                  <c:v>33.978026424515782</c:v>
                </c:pt>
                <c:pt idx="24">
                  <c:v>36.810848286210749</c:v>
                </c:pt>
                <c:pt idx="25">
                  <c:v>39.611137287160517</c:v>
                </c:pt>
                <c:pt idx="26">
                  <c:v>42.307526132925567</c:v>
                </c:pt>
                <c:pt idx="27">
                  <c:v>44.833129244900995</c:v>
                </c:pt>
                <c:pt idx="28">
                  <c:v>47.13660741245647</c:v>
                </c:pt>
                <c:pt idx="29">
                  <c:v>49.188481967743314</c:v>
                </c:pt>
                <c:pt idx="30">
                  <c:v>50.981259736761579</c:v>
                </c:pt>
                <c:pt idx="31">
                  <c:v>52.524918521930097</c:v>
                </c:pt>
                <c:pt idx="32">
                  <c:v>53.840573530929809</c:v>
                </c:pt>
                <c:pt idx="33">
                  <c:v>54.954633308945539</c:v>
                </c:pt>
                <c:pt idx="34">
                  <c:v>55.894543229678959</c:v>
                </c:pt>
                <c:pt idx="35">
                  <c:v>56.686225781105783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B-9F46-8989-2EE87232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135</c:v>
                </c:pt>
                <c:pt idx="1">
                  <c:v>140</c:v>
                </c:pt>
                <c:pt idx="2">
                  <c:v>145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0.86450000000000016</c:v>
                </c:pt>
                <c:pt idx="1">
                  <c:v>0.90849999999999997</c:v>
                </c:pt>
                <c:pt idx="2">
                  <c:v>0.95250000000000001</c:v>
                </c:pt>
                <c:pt idx="3">
                  <c:v>0.99650000000000005</c:v>
                </c:pt>
                <c:pt idx="4">
                  <c:v>1.0405000000000002</c:v>
                </c:pt>
                <c:pt idx="5">
                  <c:v>1.0845000000000002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EE4E-A9F7-7D708A80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12959"/>
        <c:axId val="470314607"/>
      </c:scatterChart>
      <c:valAx>
        <c:axId val="4703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4607"/>
        <c:crosses val="autoZero"/>
        <c:crossBetween val="midCat"/>
      </c:valAx>
      <c:valAx>
        <c:axId val="4703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fits'!$AW$4:$AW$20</c:f>
              <c:numCache>
                <c:formatCode>0.00E+00</c:formatCode>
                <c:ptCount val="17"/>
                <c:pt idx="0">
                  <c:v>0.19402266567547954</c:v>
                </c:pt>
                <c:pt idx="1">
                  <c:v>0.28664361507997282</c:v>
                </c:pt>
                <c:pt idx="2">
                  <c:v>0.3580418029839833</c:v>
                </c:pt>
                <c:pt idx="3">
                  <c:v>0.51027364805221043</c:v>
                </c:pt>
                <c:pt idx="4">
                  <c:v>0.96937936357998422</c:v>
                </c:pt>
                <c:pt idx="5">
                  <c:v>2.0420693252085012</c:v>
                </c:pt>
                <c:pt idx="6">
                  <c:v>4.0640795679771591</c:v>
                </c:pt>
                <c:pt idx="7">
                  <c:v>7.3398557984068793</c:v>
                </c:pt>
                <c:pt idx="8">
                  <c:v>12.075178003205677</c:v>
                </c:pt>
                <c:pt idx="9">
                  <c:v>18.306290432085046</c:v>
                </c:pt>
                <c:pt idx="10">
                  <c:v>25.831054428073077</c:v>
                </c:pt>
                <c:pt idx="11">
                  <c:v>34.149594274607772</c:v>
                </c:pt>
                <c:pt idx="12">
                  <c:v>42.423858924590824</c:v>
                </c:pt>
                <c:pt idx="13">
                  <c:v>49.467475172480299</c:v>
                </c:pt>
                <c:pt idx="14">
                  <c:v>53.779220526397324</c:v>
                </c:pt>
                <c:pt idx="15">
                  <c:v>53.635396733119187</c:v>
                </c:pt>
                <c:pt idx="16">
                  <c:v>47.258337604729839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3-B845-AC0B-4B6DE4F8D15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fits'!$AW$21:$AW$37</c:f>
              <c:numCache>
                <c:formatCode>0.00E+00</c:formatCode>
                <c:ptCount val="17"/>
                <c:pt idx="0">
                  <c:v>0.14910046277730224</c:v>
                </c:pt>
                <c:pt idx="1">
                  <c:v>0.22027681926640039</c:v>
                </c:pt>
                <c:pt idx="2">
                  <c:v>0.27514413500441998</c:v>
                </c:pt>
                <c:pt idx="3">
                  <c:v>0.39212963497213732</c:v>
                </c:pt>
                <c:pt idx="4">
                  <c:v>0.7449382844697644</c:v>
                </c:pt>
                <c:pt idx="5">
                  <c:v>1.5692675922780086</c:v>
                </c:pt>
                <c:pt idx="6">
                  <c:v>3.1231203954423004</c:v>
                </c:pt>
                <c:pt idx="7">
                  <c:v>5.6404538740415697</c:v>
                </c:pt>
                <c:pt idx="8">
                  <c:v>9.2794036311593775</c:v>
                </c:pt>
                <c:pt idx="9">
                  <c:v>14.067822260131587</c:v>
                </c:pt>
                <c:pt idx="10">
                  <c:v>19.850372408001181</c:v>
                </c:pt>
                <c:pt idx="11">
                  <c:v>26.242914930967359</c:v>
                </c:pt>
                <c:pt idx="12">
                  <c:v>32.601433324472026</c:v>
                </c:pt>
                <c:pt idx="13">
                  <c:v>38.014236197424054</c:v>
                </c:pt>
                <c:pt idx="14">
                  <c:v>41.327680146917011</c:v>
                </c:pt>
                <c:pt idx="15">
                  <c:v>41.217155976653189</c:v>
                </c:pt>
                <c:pt idx="16">
                  <c:v>36.316581789143527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3-B845-AC0B-4B6DE4F8D15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fits'!$AW$38:$AW$54</c:f>
              <c:numCache>
                <c:formatCode>0.00E+00</c:formatCode>
                <c:ptCount val="17"/>
                <c:pt idx="0">
                  <c:v>9.4147633197991951E-2</c:v>
                </c:pt>
                <c:pt idx="1">
                  <c:v>0.13909105844486008</c:v>
                </c:pt>
                <c:pt idx="2">
                  <c:v>0.17373634270783989</c:v>
                </c:pt>
                <c:pt idx="3">
                  <c:v>0.24760538198033913</c:v>
                </c:pt>
                <c:pt idx="4">
                  <c:v>0.47038201662830365</c:v>
                </c:pt>
                <c:pt idx="5">
                  <c:v>0.9908945077384228</c:v>
                </c:pt>
                <c:pt idx="6">
                  <c:v>1.9720555385695993</c:v>
                </c:pt>
                <c:pt idx="7">
                  <c:v>3.5615944612902877</c:v>
                </c:pt>
                <c:pt idx="8">
                  <c:v>5.8593640360954131</c:v>
                </c:pt>
                <c:pt idx="9">
                  <c:v>8.8829514367076658</c:v>
                </c:pt>
                <c:pt idx="10">
                  <c:v>12.534270823179066</c:v>
                </c:pt>
                <c:pt idx="11">
                  <c:v>16.570762309819873</c:v>
                </c:pt>
                <c:pt idx="12">
                  <c:v>20.585769682992794</c:v>
                </c:pt>
                <c:pt idx="13">
                  <c:v>24.003616750421894</c:v>
                </c:pt>
                <c:pt idx="14">
                  <c:v>26.095849730576383</c:v>
                </c:pt>
                <c:pt idx="15">
                  <c:v>26.026060617600574</c:v>
                </c:pt>
                <c:pt idx="16">
                  <c:v>22.931653984172986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3-B845-AC0B-4B6DE4F8D15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3-B845-AC0B-4B6DE4F8D15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3-B845-AC0B-4B6DE4F8D15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3-B845-AC0B-4B6DE4F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fits'!$BB$21:$BB$41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fits'!$BD$21:$BD$42</c:f>
              <c:numCache>
                <c:formatCode>0.00E+00</c:formatCode>
                <c:ptCount val="22"/>
                <c:pt idx="0">
                  <c:v>0.21332999999999999</c:v>
                </c:pt>
                <c:pt idx="1">
                  <c:v>0.30707593750000001</c:v>
                </c:pt>
                <c:pt idx="2">
                  <c:v>0.32795999999999997</c:v>
                </c:pt>
                <c:pt idx="3">
                  <c:v>0.32342156249999987</c:v>
                </c:pt>
                <c:pt idx="4">
                  <c:v>0.45240999999999981</c:v>
                </c:pt>
                <c:pt idx="5">
                  <c:v>0.94552218749999939</c:v>
                </c:pt>
                <c:pt idx="6">
                  <c:v>2.0651399999999982</c:v>
                </c:pt>
                <c:pt idx="7">
                  <c:v>4.0655678124999968</c:v>
                </c:pt>
                <c:pt idx="8">
                  <c:v>7.1531699999999976</c:v>
                </c:pt>
                <c:pt idx="9">
                  <c:v>11.44650843749999</c:v>
                </c:pt>
                <c:pt idx="10">
                  <c:v>16.936479999999989</c:v>
                </c:pt>
                <c:pt idx="11">
                  <c:v>23.446454062499992</c:v>
                </c:pt>
                <c:pt idx="12">
                  <c:v>30.592409999999973</c:v>
                </c:pt>
                <c:pt idx="13">
                  <c:v>37.743074687499984</c:v>
                </c:pt>
                <c:pt idx="14">
                  <c:v>43.980059999999959</c:v>
                </c:pt>
                <c:pt idx="15">
                  <c:v>48.058000312499971</c:v>
                </c:pt>
                <c:pt idx="16">
                  <c:v>48.364689999999946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047-84DE-0C7E3DF01E57}"/>
            </c:ext>
          </c:extLst>
        </c:ser>
        <c:ser>
          <c:idx val="4"/>
          <c:order val="1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D-4047-84DE-0C7E3DF0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fits'!$BH$4:$BH$20</c:f>
              <c:numCache>
                <c:formatCode>0.00E+00</c:formatCode>
                <c:ptCount val="17"/>
                <c:pt idx="0">
                  <c:v>0.19737837114164206</c:v>
                </c:pt>
                <c:pt idx="1">
                  <c:v>0.2870501085446393</c:v>
                </c:pt>
                <c:pt idx="2">
                  <c:v>0.31258805956580782</c:v>
                </c:pt>
                <c:pt idx="3">
                  <c:v>0.31652140378945942</c:v>
                </c:pt>
                <c:pt idx="4">
                  <c:v>0.45684584711020859</c:v>
                </c:pt>
                <c:pt idx="5">
                  <c:v>0.98803096502836385</c:v>
                </c:pt>
                <c:pt idx="6">
                  <c:v>2.235584854755627</c:v>
                </c:pt>
                <c:pt idx="7">
                  <c:v>4.5572729671046908</c:v>
                </c:pt>
                <c:pt idx="8">
                  <c:v>8.2876374107306034</c:v>
                </c:pt>
                <c:pt idx="9">
                  <c:v>13.66601244288603</c:v>
                </c:pt>
                <c:pt idx="10">
                  <c:v>20.751781282446917</c:v>
                </c:pt>
                <c:pt idx="11">
                  <c:v>29.334168802559098</c:v>
                </c:pt>
                <c:pt idx="12">
                  <c:v>38.847414081851014</c:v>
                </c:pt>
                <c:pt idx="13">
                  <c:v>48.305716214751811</c:v>
                </c:pt>
                <c:pt idx="14">
                  <c:v>56.275896203047942</c:v>
                </c:pt>
                <c:pt idx="15">
                  <c:v>60.909267172407048</c:v>
                </c:pt>
                <c:pt idx="16">
                  <c:v>60.05775457918979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FC44-997A-F0288D30C3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fits'!$BH$21:$BH$37</c:f>
              <c:numCache>
                <c:formatCode>0.00E+00</c:formatCode>
                <c:ptCount val="17"/>
                <c:pt idx="0">
                  <c:v>0.16106105388837749</c:v>
                </c:pt>
                <c:pt idx="1">
                  <c:v>0.23423332928305238</c:v>
                </c:pt>
                <c:pt idx="2">
                  <c:v>0.25507233652497296</c:v>
                </c:pt>
                <c:pt idx="3">
                  <c:v>0.25828195145037158</c:v>
                </c:pt>
                <c:pt idx="4">
                  <c:v>0.37278691264148939</c:v>
                </c:pt>
                <c:pt idx="5">
                  <c:v>0.8062347843960177</c:v>
                </c:pt>
                <c:pt idx="6">
                  <c:v>1.8242406737942294</c:v>
                </c:pt>
                <c:pt idx="7">
                  <c:v>3.7187417379798133</c:v>
                </c:pt>
                <c:pt idx="8">
                  <c:v>6.7627248512408116</c:v>
                </c:pt>
                <c:pt idx="9">
                  <c:v>11.15148713494745</c:v>
                </c:pt>
                <c:pt idx="10">
                  <c:v>16.933485386874089</c:v>
                </c:pt>
                <c:pt idx="11">
                  <c:v>23.936726779902777</c:v>
                </c:pt>
                <c:pt idx="12">
                  <c:v>31.699549533576462</c:v>
                </c:pt>
                <c:pt idx="13">
                  <c:v>39.417538595440284</c:v>
                </c:pt>
                <c:pt idx="14">
                  <c:v>45.92121770257932</c:v>
                </c:pt>
                <c:pt idx="15">
                  <c:v>49.702055527232673</c:v>
                </c:pt>
                <c:pt idx="16">
                  <c:v>49.007219943832418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FC44-997A-F0288D30C3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fits'!$BH$38:$BH$54</c:f>
              <c:numCache>
                <c:formatCode>0.00E+00</c:formatCode>
                <c:ptCount val="17"/>
                <c:pt idx="0">
                  <c:v>0.1033283502693</c:v>
                </c:pt>
                <c:pt idx="1">
                  <c:v>0.15027185597380505</c:v>
                </c:pt>
                <c:pt idx="2">
                  <c:v>0.16364107334555997</c:v>
                </c:pt>
                <c:pt idx="3">
                  <c:v>0.1657001944504734</c:v>
                </c:pt>
                <c:pt idx="4">
                  <c:v>0.23916059006993989</c:v>
                </c:pt>
                <c:pt idx="5">
                  <c:v>0.51723807953660039</c:v>
                </c:pt>
                <c:pt idx="6">
                  <c:v>1.1703374265013189</c:v>
                </c:pt>
                <c:pt idx="7">
                  <c:v>2.3857502455518951</c:v>
                </c:pt>
                <c:pt idx="8">
                  <c:v>4.3386106407089384</c:v>
                </c:pt>
                <c:pt idx="9">
                  <c:v>7.1542110329292496</c:v>
                </c:pt>
                <c:pt idx="10">
                  <c:v>10.863638769851992</c:v>
                </c:pt>
                <c:pt idx="11">
                  <c:v>15.356552247127754</c:v>
                </c:pt>
                <c:pt idx="12">
                  <c:v>20.336773406775642</c:v>
                </c:pt>
                <c:pt idx="13">
                  <c:v>25.288231614118462</c:v>
                </c:pt>
                <c:pt idx="14">
                  <c:v>29.46065205095061</c:v>
                </c:pt>
                <c:pt idx="15">
                  <c:v>31.886239898699021</c:v>
                </c:pt>
                <c:pt idx="16">
                  <c:v>31.440469721441186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A-FC44-997A-F0288D30C31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A-FC44-997A-F0288D30C31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A-FC44-997A-F0288D30C31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A-FC44-997A-F0288D3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3D43-88EC-D0EFA6F44B9E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2-3D43-88EC-D0EFA6F44B9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2-3D43-88EC-D0EFA6F44B9E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2-3D43-88EC-D0EFA6F44B9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grains'!$H$4:$H$20</c:f>
              <c:numCache>
                <c:formatCode>0.00E+00</c:formatCode>
                <c:ptCount val="17"/>
                <c:pt idx="0">
                  <c:v>0.24036768546853882</c:v>
                </c:pt>
                <c:pt idx="1">
                  <c:v>1.5603422353990304</c:v>
                </c:pt>
                <c:pt idx="2">
                  <c:v>2.1322684803629985</c:v>
                </c:pt>
                <c:pt idx="3">
                  <c:v>2.571352760381711</c:v>
                </c:pt>
                <c:pt idx="4">
                  <c:v>3.4258873163946264</c:v>
                </c:pt>
                <c:pt idx="5">
                  <c:v>5.1267603616763671</c:v>
                </c:pt>
                <c:pt idx="6">
                  <c:v>7.9503304126669532</c:v>
                </c:pt>
                <c:pt idx="7">
                  <c:v>11.9946648792153</c:v>
                </c:pt>
                <c:pt idx="8">
                  <c:v>17.169142914235859</c:v>
                </c:pt>
                <c:pt idx="9">
                  <c:v>23.197422522778641</c:v>
                </c:pt>
                <c:pt idx="10">
                  <c:v>29.633771930512367</c:v>
                </c:pt>
                <c:pt idx="11">
                  <c:v>35.892765211620954</c:v>
                </c:pt>
                <c:pt idx="12">
                  <c:v>41.292342176113024</c:v>
                </c:pt>
                <c:pt idx="13">
                  <c:v>45.110232516545231</c:v>
                </c:pt>
                <c:pt idx="14">
                  <c:v>46.653744214157868</c:v>
                </c:pt>
                <c:pt idx="15">
                  <c:v>45.342916204424604</c:v>
                </c:pt>
                <c:pt idx="16">
                  <c:v>40.807035302015201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2-3D43-88EC-D0EFA6F44B9E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grains'!$H$21:$H$37</c:f>
              <c:numCache>
                <c:formatCode>0.00E+00</c:formatCode>
                <c:ptCount val="17"/>
                <c:pt idx="0">
                  <c:v>0.21907185609544252</c:v>
                </c:pt>
                <c:pt idx="1">
                  <c:v>1.4221007661103366</c:v>
                </c:pt>
                <c:pt idx="2">
                  <c:v>1.9433561244989854</c:v>
                </c:pt>
                <c:pt idx="3">
                  <c:v>2.3435389028892222</c:v>
                </c:pt>
                <c:pt idx="4">
                  <c:v>3.1223643548984401</c:v>
                </c:pt>
                <c:pt idx="5">
                  <c:v>4.6725453381960014</c:v>
                </c:pt>
                <c:pt idx="6">
                  <c:v>7.2459558641586259</c:v>
                </c:pt>
                <c:pt idx="7">
                  <c:v>10.931974875118749</c:v>
                </c:pt>
                <c:pt idx="8">
                  <c:v>15.648010249205772</c:v>
                </c:pt>
                <c:pt idx="9">
                  <c:v>21.142203032780372</c:v>
                </c:pt>
                <c:pt idx="10">
                  <c:v>27.008311900461688</c:v>
                </c:pt>
                <c:pt idx="11">
                  <c:v>32.712777842747556</c:v>
                </c:pt>
                <c:pt idx="12">
                  <c:v>37.633969081227491</c:v>
                </c:pt>
                <c:pt idx="13">
                  <c:v>41.11360621138914</c:v>
                </c:pt>
                <c:pt idx="14">
                  <c:v>42.520367573016877</c:v>
                </c:pt>
                <c:pt idx="15">
                  <c:v>41.325674848184072</c:v>
                </c:pt>
                <c:pt idx="16">
                  <c:v>37.191658886838226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2-3D43-88EC-D0EFA6F44B9E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grains'!$H$38:$H$54</c:f>
              <c:numCache>
                <c:formatCode>0.00E+00</c:formatCode>
                <c:ptCount val="17"/>
                <c:pt idx="0">
                  <c:v>0.18758967129099394</c:v>
                </c:pt>
                <c:pt idx="1">
                  <c:v>1.2177347652593269</c:v>
                </c:pt>
                <c:pt idx="2">
                  <c:v>1.6640820189941716</c:v>
                </c:pt>
                <c:pt idx="3">
                  <c:v>2.0067556841218162</c:v>
                </c:pt>
                <c:pt idx="4">
                  <c:v>2.6736583759574035</c:v>
                </c:pt>
                <c:pt idx="5">
                  <c:v>4.0010673196769844</c:v>
                </c:pt>
                <c:pt idx="6">
                  <c:v>6.2046604386935869</c:v>
                </c:pt>
                <c:pt idx="7">
                  <c:v>9.360972285237299</c:v>
                </c:pt>
                <c:pt idx="8">
                  <c:v>13.399279813139275</c:v>
                </c:pt>
                <c:pt idx="9">
                  <c:v>18.103917992819863</c:v>
                </c:pt>
                <c:pt idx="10">
                  <c:v>23.127025268480615</c:v>
                </c:pt>
                <c:pt idx="11">
                  <c:v>28.011718857500412</c:v>
                </c:pt>
                <c:pt idx="12">
                  <c:v>32.225699892035401</c:v>
                </c:pt>
                <c:pt idx="13">
                  <c:v>35.205288402823292</c:v>
                </c:pt>
                <c:pt idx="14">
                  <c:v>36.409888145191147</c:v>
                </c:pt>
                <c:pt idx="15">
                  <c:v>35.386881267267547</c:v>
                </c:pt>
                <c:pt idx="16">
                  <c:v>31.846952820398815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2-3D43-88EC-D0EFA6F44B9E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grains'!$H$55:$H$71</c:f>
              <c:numCache>
                <c:formatCode>0.00E+00</c:formatCode>
                <c:ptCount val="17"/>
                <c:pt idx="0">
                  <c:v>0.11156445516087199</c:v>
                </c:pt>
                <c:pt idx="1">
                  <c:v>0.7242185280332728</c:v>
                </c:pt>
                <c:pt idx="2">
                  <c:v>0.98967284560192958</c:v>
                </c:pt>
                <c:pt idx="3">
                  <c:v>1.1934697843397828</c:v>
                </c:pt>
                <c:pt idx="4">
                  <c:v>1.5900941557559516</c:v>
                </c:pt>
                <c:pt idx="5">
                  <c:v>2.3795387694309764</c:v>
                </c:pt>
                <c:pt idx="6">
                  <c:v>3.6900728944040746</c:v>
                </c:pt>
                <c:pt idx="7">
                  <c:v>5.5672136189123993</c:v>
                </c:pt>
                <c:pt idx="8">
                  <c:v>7.9689001084822619</c:v>
                </c:pt>
                <c:pt idx="9">
                  <c:v>10.766870762372415</c:v>
                </c:pt>
                <c:pt idx="10">
                  <c:v>13.754243268369278</c:v>
                </c:pt>
                <c:pt idx="11">
                  <c:v>16.659297555934209</c:v>
                </c:pt>
                <c:pt idx="12">
                  <c:v>19.165461647702696</c:v>
                </c:pt>
                <c:pt idx="13">
                  <c:v>20.937500409335758</c:v>
                </c:pt>
                <c:pt idx="14">
                  <c:v>21.653907197722983</c:v>
                </c:pt>
                <c:pt idx="15">
                  <c:v>21.045498407537899</c:v>
                </c:pt>
                <c:pt idx="16">
                  <c:v>18.940210916145286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2-3D43-88EC-D0EFA6F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38100</xdr:rowOff>
    </xdr:from>
    <xdr:to>
      <xdr:col>15</xdr:col>
      <xdr:colOff>457200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29</xdr:row>
      <xdr:rowOff>38100</xdr:rowOff>
    </xdr:from>
    <xdr:to>
      <xdr:col>15</xdr:col>
      <xdr:colOff>469900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12</xdr:row>
      <xdr:rowOff>139700</xdr:rowOff>
    </xdr:from>
    <xdr:to>
      <xdr:col>28</xdr:col>
      <xdr:colOff>228600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152400</xdr:colOff>
      <xdr:row>12</xdr:row>
      <xdr:rowOff>139700</xdr:rowOff>
    </xdr:from>
    <xdr:to>
      <xdr:col>40</xdr:col>
      <xdr:colOff>228600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F3993-4438-C143-8C53-2DC1D97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584200</xdr:colOff>
      <xdr:row>15</xdr:row>
      <xdr:rowOff>127000</xdr:rowOff>
    </xdr:from>
    <xdr:to>
      <xdr:col>51</xdr:col>
      <xdr:colOff>660400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1E3A9-13E2-CD4B-B887-644BC97A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444500</xdr:colOff>
      <xdr:row>31</xdr:row>
      <xdr:rowOff>114300</xdr:rowOff>
    </xdr:from>
    <xdr:to>
      <xdr:col>56</xdr:col>
      <xdr:colOff>749300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2DF60-0A1F-274C-809F-325587B1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12700</xdr:colOff>
      <xdr:row>11</xdr:row>
      <xdr:rowOff>63500</xdr:rowOff>
    </xdr:from>
    <xdr:to>
      <xdr:col>60</xdr:col>
      <xdr:colOff>88900</xdr:colOff>
      <xdr:row>26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1F3BBF-EFAA-F44E-B2D2-55B18015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15</xdr:row>
      <xdr:rowOff>165100</xdr:rowOff>
    </xdr:from>
    <xdr:to>
      <xdr:col>8</xdr:col>
      <xdr:colOff>342900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633FE-C0B7-FF4E-A880-F2496D5D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15</xdr:row>
      <xdr:rowOff>101600</xdr:rowOff>
    </xdr:from>
    <xdr:to>
      <xdr:col>19</xdr:col>
      <xdr:colOff>698500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5B80-44C4-B242-AB2E-6F5EC4FB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203200</xdr:colOff>
      <xdr:row>14</xdr:row>
      <xdr:rowOff>63500</xdr:rowOff>
    </xdr:from>
    <xdr:to>
      <xdr:col>30</xdr:col>
      <xdr:colOff>495300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A6710-1D2A-BE45-9876-F4EC1AB6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139700</xdr:rowOff>
    </xdr:from>
    <xdr:to>
      <xdr:col>15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D8F6-5E30-2345-A54A-6F7672DC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26</xdr:row>
      <xdr:rowOff>50800</xdr:rowOff>
    </xdr:from>
    <xdr:to>
      <xdr:col>15</xdr:col>
      <xdr:colOff>50800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16817-6AD2-5849-B041-73B98910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5</xdr:row>
      <xdr:rowOff>25400</xdr:rowOff>
    </xdr:from>
    <xdr:to>
      <xdr:col>28</xdr:col>
      <xdr:colOff>609600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2659-DACA-294C-B9CB-AD0787C8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317500</xdr:colOff>
      <xdr:row>22</xdr:row>
      <xdr:rowOff>63500</xdr:rowOff>
    </xdr:from>
    <xdr:to>
      <xdr:col>28</xdr:col>
      <xdr:colOff>609600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3050B-B116-BE46-BD24-17F69134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28</xdr:col>
      <xdr:colOff>292100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3C695-4190-724C-B25C-C6E557CE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292100</xdr:colOff>
      <xdr:row>62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61327-C71E-D145-A5FD-4718AD74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787400</xdr:colOff>
      <xdr:row>3</xdr:row>
      <xdr:rowOff>0</xdr:rowOff>
    </xdr:from>
    <xdr:to>
      <xdr:col>42</xdr:col>
      <xdr:colOff>254000</xdr:colOff>
      <xdr:row>19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6C4AF-AF41-E945-AA94-D0E0A72A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292100</xdr:colOff>
      <xdr:row>37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ECA30-C56E-B646-90A4-3F84D5B5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56</xdr:col>
      <xdr:colOff>292100</xdr:colOff>
      <xdr:row>20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AC619-05A5-4D4C-97F3-BCE4BF72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22</xdr:row>
      <xdr:rowOff>0</xdr:rowOff>
    </xdr:from>
    <xdr:to>
      <xdr:col>56</xdr:col>
      <xdr:colOff>292100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FFF5FF-C8BF-664F-B522-70AE858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5</xdr:row>
      <xdr:rowOff>177800</xdr:rowOff>
    </xdr:from>
    <xdr:to>
      <xdr:col>18</xdr:col>
      <xdr:colOff>635000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9A892-28AA-C04D-9165-8A61AA27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41</xdr:row>
      <xdr:rowOff>50800</xdr:rowOff>
    </xdr:from>
    <xdr:to>
      <xdr:col>19</xdr:col>
      <xdr:colOff>495300</xdr:colOff>
      <xdr:row>59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4A837-BE17-8146-9542-9D6623D2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19</xdr:col>
      <xdr:colOff>355600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F9479-5A5C-3B48-9C28-3342A853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355600</xdr:colOff>
      <xdr:row>134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6ABB-811E-6D46-A3EB-337F820C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9</xdr:row>
      <xdr:rowOff>50800</xdr:rowOff>
    </xdr:from>
    <xdr:to>
      <xdr:col>26</xdr:col>
      <xdr:colOff>635000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95690-8E93-D541-80F1-02F93FFC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139700</xdr:colOff>
      <xdr:row>42</xdr:row>
      <xdr:rowOff>152400</xdr:rowOff>
    </xdr:from>
    <xdr:to>
      <xdr:col>30</xdr:col>
      <xdr:colOff>495300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AF846-BF2F-A44C-AEA0-25277BE6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78</xdr:row>
      <xdr:rowOff>139700</xdr:rowOff>
    </xdr:from>
    <xdr:to>
      <xdr:col>30</xdr:col>
      <xdr:colOff>520700</xdr:colOff>
      <xdr:row>96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CA00E-A5C6-F54C-81A1-31635AC1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406400</xdr:colOff>
      <xdr:row>115</xdr:row>
      <xdr:rowOff>152400</xdr:rowOff>
    </xdr:from>
    <xdr:to>
      <xdr:col>30</xdr:col>
      <xdr:colOff>762000</xdr:colOff>
      <xdr:row>133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991FB1-72AD-1B4D-833F-402C47DE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139700</xdr:colOff>
      <xdr:row>12</xdr:row>
      <xdr:rowOff>177800</xdr:rowOff>
    </xdr:from>
    <xdr:to>
      <xdr:col>37</xdr:col>
      <xdr:colOff>393700</xdr:colOff>
      <xdr:row>30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50D9F-1817-FA43-9241-597B2283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749300</xdr:colOff>
      <xdr:row>44</xdr:row>
      <xdr:rowOff>190500</xdr:rowOff>
    </xdr:from>
    <xdr:to>
      <xdr:col>37</xdr:col>
      <xdr:colOff>177800</xdr:colOff>
      <xdr:row>62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F6A29-0E65-FC4A-9E93-BF249EBB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38</xdr:col>
      <xdr:colOff>254000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2D1B7D-A248-F640-974A-C9DAFA53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119</xdr:row>
      <xdr:rowOff>0</xdr:rowOff>
    </xdr:from>
    <xdr:to>
      <xdr:col>38</xdr:col>
      <xdr:colOff>254000</xdr:colOff>
      <xdr:row>137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63ED6-C6AB-6043-ACF7-273C6D53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609600</xdr:colOff>
      <xdr:row>5</xdr:row>
      <xdr:rowOff>76200</xdr:rowOff>
    </xdr:from>
    <xdr:to>
      <xdr:col>44</xdr:col>
      <xdr:colOff>596900</xdr:colOff>
      <xdr:row>32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3927EE-D374-C346-9409-2F02790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215900</xdr:colOff>
      <xdr:row>153</xdr:row>
      <xdr:rowOff>114300</xdr:rowOff>
    </xdr:from>
    <xdr:to>
      <xdr:col>44</xdr:col>
      <xdr:colOff>660400</xdr:colOff>
      <xdr:row>167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22416-9D24-C649-A130-71EE4FB0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139700</xdr:colOff>
      <xdr:row>12</xdr:row>
      <xdr:rowOff>177800</xdr:rowOff>
    </xdr:from>
    <xdr:to>
      <xdr:col>52</xdr:col>
      <xdr:colOff>393700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9BD767-7021-234A-9A07-7083CF58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749300</xdr:colOff>
      <xdr:row>44</xdr:row>
      <xdr:rowOff>190500</xdr:rowOff>
    </xdr:from>
    <xdr:to>
      <xdr:col>52</xdr:col>
      <xdr:colOff>177800</xdr:colOff>
      <xdr:row>62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18221-7E47-BB42-9B5A-F54D5D1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53</xdr:col>
      <xdr:colOff>254000</xdr:colOff>
      <xdr:row>100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186CB9-9BA5-A549-9F11-EC457BC1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53</xdr:col>
      <xdr:colOff>254000</xdr:colOff>
      <xdr:row>137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8FF0E6-E132-C04E-A9B3-19650E00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254000</xdr:colOff>
      <xdr:row>6</xdr:row>
      <xdr:rowOff>63500</xdr:rowOff>
    </xdr:from>
    <xdr:to>
      <xdr:col>60</xdr:col>
      <xdr:colOff>241300</xdr:colOff>
      <xdr:row>33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E355D5-029D-5A40-B04D-D7255CC9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812800</xdr:colOff>
      <xdr:row>61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2F2E3-5071-6F48-A476-72070FCE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2</xdr:row>
      <xdr:rowOff>31750</xdr:rowOff>
    </xdr:from>
    <xdr:to>
      <xdr:col>24</xdr:col>
      <xdr:colOff>158750</xdr:colOff>
      <xdr:row>20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2E0A2-AB37-524D-8F47-0E2C1D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20</xdr:row>
      <xdr:rowOff>101600</xdr:rowOff>
    </xdr:from>
    <xdr:to>
      <xdr:col>9</xdr:col>
      <xdr:colOff>349250</xdr:colOff>
      <xdr:row>37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8C1D5-AD1D-F44C-9164-1E0ABDC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21</xdr:row>
      <xdr:rowOff>88900</xdr:rowOff>
    </xdr:from>
    <xdr:to>
      <xdr:col>24</xdr:col>
      <xdr:colOff>203200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0675C1-97BD-FA4E-B75E-9FB190BF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72AE-1A96-364A-A822-8ADE3974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254000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1D96-E6F3-BE42-BDE8-EAE3833A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19</xdr:col>
      <xdr:colOff>355600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452EB-10B2-334A-A18A-332DC50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19</xdr:col>
      <xdr:colOff>355600</xdr:colOff>
      <xdr:row>137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908EC-EA37-7049-850E-9F1C304B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24</xdr:row>
      <xdr:rowOff>57150</xdr:rowOff>
    </xdr:from>
    <xdr:to>
      <xdr:col>25</xdr:col>
      <xdr:colOff>609600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88DDA-360C-714B-8F76-1A84B85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18</xdr:row>
      <xdr:rowOff>177800</xdr:rowOff>
    </xdr:from>
    <xdr:to>
      <xdr:col>9</xdr:col>
      <xdr:colOff>419100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3CAB-40C5-0346-B60B-E876C545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46</xdr:row>
      <xdr:rowOff>0</xdr:rowOff>
    </xdr:from>
    <xdr:to>
      <xdr:col>25</xdr:col>
      <xdr:colOff>177800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3A29B-3BEF-CB47-BDDA-1728FE2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26</xdr:col>
      <xdr:colOff>355600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23DCF-A49F-A14E-A074-CEB6F799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254000</xdr:colOff>
      <xdr:row>25</xdr:row>
      <xdr:rowOff>19050</xdr:rowOff>
    </xdr:from>
    <xdr:to>
      <xdr:col>32</xdr:col>
      <xdr:colOff>698500</xdr:colOff>
      <xdr:row>43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1A352-395B-844E-9976-BAF9961057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85</xdr:row>
      <xdr:rowOff>165100</xdr:rowOff>
    </xdr:from>
    <xdr:to>
      <xdr:col>10</xdr:col>
      <xdr:colOff>482600</xdr:colOff>
      <xdr:row>99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156CC-1625-944D-816E-B91B6DBB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26</xdr:col>
      <xdr:colOff>444500</xdr:colOff>
      <xdr:row>99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5EE54-AE9F-004A-BDA8-3A88133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35</xdr:col>
      <xdr:colOff>444500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B2021-5016-7F41-A138-3590AD5F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4</xdr:row>
      <xdr:rowOff>25400</xdr:rowOff>
    </xdr:from>
    <xdr:to>
      <xdr:col>10</xdr:col>
      <xdr:colOff>317500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71CF0-5BAF-7F79-F9E4-58B386CC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B1:BH416"/>
  <sheetViews>
    <sheetView topLeftCell="U1" workbookViewId="0">
      <selection activeCell="AR17" sqref="AR17"/>
    </sheetView>
  </sheetViews>
  <sheetFormatPr baseColWidth="10" defaultRowHeight="16" x14ac:dyDescent="0.2"/>
  <cols>
    <col min="18" max="18" width="10.83203125" style="7"/>
  </cols>
  <sheetData>
    <row r="1" spans="2:60" x14ac:dyDescent="0.2">
      <c r="S1" t="s">
        <v>31</v>
      </c>
      <c r="AE1" t="s">
        <v>33</v>
      </c>
      <c r="AQ1" t="s">
        <v>34</v>
      </c>
      <c r="BB1" t="s">
        <v>40</v>
      </c>
    </row>
    <row r="2" spans="2:60" x14ac:dyDescent="0.2">
      <c r="B2" t="s">
        <v>21</v>
      </c>
      <c r="F2" t="s">
        <v>10</v>
      </c>
      <c r="G2" t="s">
        <v>9</v>
      </c>
      <c r="S2" t="s">
        <v>22</v>
      </c>
      <c r="AE2" t="s">
        <v>32</v>
      </c>
      <c r="AQ2" t="s">
        <v>38</v>
      </c>
      <c r="BB2" t="s">
        <v>39</v>
      </c>
    </row>
    <row r="3" spans="2:60" x14ac:dyDescent="0.2">
      <c r="F3" t="s">
        <v>0</v>
      </c>
      <c r="G3" t="s">
        <v>3</v>
      </c>
      <c r="J3" t="s">
        <v>0</v>
      </c>
      <c r="K3" t="s">
        <v>2</v>
      </c>
      <c r="L3" t="s">
        <v>3</v>
      </c>
      <c r="N3" t="s">
        <v>0</v>
      </c>
      <c r="O3" t="s">
        <v>2</v>
      </c>
      <c r="P3" t="s">
        <v>3</v>
      </c>
      <c r="W3" t="s">
        <v>0</v>
      </c>
      <c r="X3" t="s">
        <v>2</v>
      </c>
      <c r="Y3" t="s">
        <v>3</v>
      </c>
      <c r="AI3" t="s">
        <v>0</v>
      </c>
      <c r="AJ3" t="s">
        <v>2</v>
      </c>
      <c r="AK3" t="s">
        <v>3</v>
      </c>
      <c r="AU3" t="s">
        <v>0</v>
      </c>
      <c r="AV3" t="s">
        <v>2</v>
      </c>
      <c r="AW3" t="s">
        <v>3</v>
      </c>
      <c r="BF3" t="s">
        <v>0</v>
      </c>
      <c r="BG3" t="s">
        <v>2</v>
      </c>
      <c r="BH3" t="s">
        <v>3</v>
      </c>
    </row>
    <row r="4" spans="2:60" x14ac:dyDescent="0.2">
      <c r="C4" t="s">
        <v>4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S4">
        <v>1</v>
      </c>
      <c r="T4" t="s">
        <v>4</v>
      </c>
      <c r="U4">
        <v>0.79378000000000004</v>
      </c>
      <c r="W4">
        <v>0</v>
      </c>
      <c r="X4">
        <v>4.4000000000000004</v>
      </c>
      <c r="Y4" s="1">
        <f>($U$4*W4^3+$U$5*W4^2+$U$6*W4+$U$7+$U$8*W4^4)*($U$12*X4^2+$U$13*X4+$U$14)*($U$9*W4^2+$U$10*W4+$U$11)</f>
        <v>5.1659056131416799E-3</v>
      </c>
      <c r="AA4">
        <v>5.1352549894794604E-2</v>
      </c>
      <c r="AB4" s="1">
        <v>1.2311665676389401E-3</v>
      </c>
      <c r="AC4">
        <v>4.4000000000000004</v>
      </c>
      <c r="AE4">
        <v>1</v>
      </c>
      <c r="AF4" t="s">
        <v>4</v>
      </c>
      <c r="AG4">
        <v>0.79229000000000005</v>
      </c>
      <c r="AI4">
        <v>0</v>
      </c>
      <c r="AJ4">
        <v>4.4000000000000004</v>
      </c>
      <c r="AK4" s="1">
        <f>($AG$4*AI4^3+$AG$5*AI4^2+$AG$6*AI4+$AG$7+$AG$8*AI4^4)*($AG$12*AJ4^2+$AG$13*AJ4+$AG$14)*($AG$9*AI4^2+$AG$10*AI4+$AG$11)</f>
        <v>0</v>
      </c>
      <c r="AM4">
        <v>5.1352549894794604E-2</v>
      </c>
      <c r="AN4" s="1">
        <v>1.2311665676389401E-3</v>
      </c>
      <c r="AO4">
        <v>4.4000000000000004</v>
      </c>
      <c r="AQ4">
        <v>1</v>
      </c>
      <c r="AR4" t="s">
        <v>4</v>
      </c>
      <c r="AS4">
        <v>-1.022E-2</v>
      </c>
      <c r="AU4">
        <v>0</v>
      </c>
      <c r="AV4">
        <v>4.4000000000000004</v>
      </c>
      <c r="AW4" s="1">
        <f>($AS$4*AU4^5+$AS$5*AU4^4+$AS$6*AU4^3+$AS$7*AU4^2+$AS$8*AU4+$AS$9)*($AS$14*AV4^3+$AS$15*AV4^2+$AS$16*AV4+$AS$17)*($AS$10*AU4^3+$AS$11*AU4^2+$AS$12*AU4+$AS$13)</f>
        <v>0.19402266567547954</v>
      </c>
      <c r="BB4">
        <v>1</v>
      </c>
      <c r="BC4" t="s">
        <v>4</v>
      </c>
      <c r="BD4">
        <v>-1.0630000000000001E-2</v>
      </c>
      <c r="BF4">
        <v>0</v>
      </c>
      <c r="BG4">
        <v>4.4000000000000004</v>
      </c>
      <c r="BH4" s="1">
        <f>($BD$4*BF4^5+$BD$5*BF4^4+$BD$6*BF4^3+$BD$7*BF4^2+$BD$8*BF4+$BD$9)*($BD$14*BG4^3+$BD$15*BG4^2+$BD$16*BG4+$BD$17)*($BD$10*BF4^3+$BD$11*BF4^2+$BD$12*BF4+$BD$13)</f>
        <v>0.19737837114164206</v>
      </c>
    </row>
    <row r="5" spans="2:60" x14ac:dyDescent="0.2">
      <c r="C5" t="s">
        <v>5</v>
      </c>
      <c r="D5">
        <v>-1.6678900000000001</v>
      </c>
      <c r="F5">
        <v>0.5</v>
      </c>
      <c r="G5">
        <f t="shared" ref="G5:G18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0.72870821054910084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0.69674169629914406</v>
      </c>
      <c r="S5">
        <v>2</v>
      </c>
      <c r="T5" t="s">
        <v>5</v>
      </c>
      <c r="U5">
        <v>-2.4120400000000002</v>
      </c>
      <c r="W5">
        <v>0.5</v>
      </c>
      <c r="X5">
        <v>4.4000000000000004</v>
      </c>
      <c r="Y5" s="1">
        <f t="shared" ref="Y5:Y54" si="3">($U$4*W5^3+$U$5*W5^2+$U$6*W5+$U$7+$U$8*W5^4)*($U$12*X5^2+$U$13*X5+$U$14)*($U$9*W5^2+$U$10*W5+$U$11)</f>
        <v>0.85884036481149395</v>
      </c>
      <c r="AA5">
        <v>0.102705099789589</v>
      </c>
      <c r="AB5" s="1">
        <v>1.8227717790877E-2</v>
      </c>
      <c r="AC5">
        <v>4.4000000000000004</v>
      </c>
      <c r="AE5">
        <v>2</v>
      </c>
      <c r="AF5" t="s">
        <v>5</v>
      </c>
      <c r="AG5">
        <v>-2.4521299999999999</v>
      </c>
      <c r="AI5">
        <v>0.5</v>
      </c>
      <c r="AJ5">
        <v>4.4000000000000004</v>
      </c>
      <c r="AK5" s="1">
        <f t="shared" ref="AK5:AK54" si="4">($AG$4*AI5^3+$AG$5*AI5^2+$AG$6*AI5+$AG$7+$AG$8*AI5^4)*($AG$12*AJ5^2+$AG$13*AJ5+$AG$14)*($AG$9*AI5^2+$AG$10*AI5+$AG$11)</f>
        <v>0.67019749197577672</v>
      </c>
      <c r="AM5">
        <v>0.102705099789589</v>
      </c>
      <c r="AN5" s="1">
        <v>1.8227717790877E-2</v>
      </c>
      <c r="AO5">
        <v>4.4000000000000004</v>
      </c>
      <c r="AQ5">
        <v>2</v>
      </c>
      <c r="AR5" t="s">
        <v>5</v>
      </c>
      <c r="AS5">
        <v>0.14582000000000001</v>
      </c>
      <c r="AU5">
        <v>0.5</v>
      </c>
      <c r="AV5">
        <v>4.4000000000000004</v>
      </c>
      <c r="AW5" s="1">
        <f t="shared" ref="AW5:AW54" si="5">($AS$4*AU5^5+$AS$5*AU5^4+$AS$6*AU5^3+$AS$7*AU5^2+$AS$8*AU5+$AS$9)*($AS$14*AV5^3+$AS$15*AV5^2+$AS$16*AV5+$AS$17)*($AS$10*AU5^3+$AS$11*AU5^2+$AS$12*AU5+$AS$13)</f>
        <v>0.28664361507997282</v>
      </c>
      <c r="BB5">
        <v>2</v>
      </c>
      <c r="BC5" t="s">
        <v>5</v>
      </c>
      <c r="BD5">
        <v>0.12748999999999999</v>
      </c>
      <c r="BF5">
        <v>0.5</v>
      </c>
      <c r="BG5">
        <v>4.4000000000000004</v>
      </c>
      <c r="BH5" s="1">
        <f t="shared" ref="BH5:BH54" si="6">($BD$4*BF5^5+$BD$5*BF5^4+$BD$6*BF5^3+$BD$7*BF5^2+$BD$8*BF5+$BD$9)*($BD$14*BG5^3+$BD$15*BG5^2+$BD$16*BG5+$BD$17)*($BD$10*BF5^3+$BD$11*BF5^2+$BD$12*BF5+$BD$13)</f>
        <v>0.2870501085446393</v>
      </c>
    </row>
    <row r="6" spans="2:60" x14ac:dyDescent="0.2">
      <c r="C6" t="s">
        <v>6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0.87222832935183181</v>
      </c>
      <c r="N6">
        <v>1</v>
      </c>
      <c r="O6">
        <v>5</v>
      </c>
      <c r="P6" s="1">
        <f t="shared" si="2"/>
        <v>0.83396596464150208</v>
      </c>
      <c r="S6">
        <v>3</v>
      </c>
      <c r="T6" t="s">
        <v>6</v>
      </c>
      <c r="U6">
        <v>2.2756099999999999</v>
      </c>
      <c r="W6">
        <v>1</v>
      </c>
      <c r="X6">
        <v>4.4000000000000004</v>
      </c>
      <c r="Y6" s="1">
        <f t="shared" si="3"/>
        <v>0.87989282217316789</v>
      </c>
      <c r="AA6">
        <v>0.15405764968438398</v>
      </c>
      <c r="AB6" s="1">
        <v>6.2367099225238601E-2</v>
      </c>
      <c r="AC6">
        <v>4.4000000000000004</v>
      </c>
      <c r="AE6">
        <v>3</v>
      </c>
      <c r="AF6" t="s">
        <v>6</v>
      </c>
      <c r="AG6">
        <v>2.2592500000000002</v>
      </c>
      <c r="AI6">
        <v>1</v>
      </c>
      <c r="AJ6">
        <v>4.4000000000000004</v>
      </c>
      <c r="AK6" s="1">
        <f t="shared" si="4"/>
        <v>0.66634896135617749</v>
      </c>
      <c r="AM6">
        <v>0.15405764968438398</v>
      </c>
      <c r="AN6" s="1">
        <v>6.2367099225238601E-2</v>
      </c>
      <c r="AO6">
        <v>4.4000000000000004</v>
      </c>
      <c r="AQ6">
        <v>3</v>
      </c>
      <c r="AR6" t="s">
        <v>6</v>
      </c>
      <c r="AS6">
        <v>-0.22056999999999999</v>
      </c>
      <c r="AU6">
        <v>1</v>
      </c>
      <c r="AV6">
        <v>4.4000000000000004</v>
      </c>
      <c r="AW6" s="1">
        <f t="shared" si="5"/>
        <v>0.3580418029839833</v>
      </c>
      <c r="BB6">
        <v>3</v>
      </c>
      <c r="BC6" t="s">
        <v>6</v>
      </c>
      <c r="BD6">
        <v>-0.25278</v>
      </c>
      <c r="BF6">
        <v>1</v>
      </c>
      <c r="BG6">
        <v>4.4000000000000004</v>
      </c>
      <c r="BH6" s="1">
        <f t="shared" si="6"/>
        <v>0.31258805956580782</v>
      </c>
    </row>
    <row r="7" spans="2:60" x14ac:dyDescent="0.2">
      <c r="C7" t="s">
        <v>7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0.75109617576808241</v>
      </c>
      <c r="N7">
        <v>1.5</v>
      </c>
      <c r="O7">
        <v>5</v>
      </c>
      <c r="P7" s="1">
        <f t="shared" si="2"/>
        <v>0.71814756031651983</v>
      </c>
      <c r="S7">
        <v>4</v>
      </c>
      <c r="T7" t="s">
        <v>7</v>
      </c>
      <c r="U7">
        <v>4.1799999999999997E-3</v>
      </c>
      <c r="W7">
        <v>1.5</v>
      </c>
      <c r="X7">
        <v>4.4000000000000004</v>
      </c>
      <c r="Y7" s="1">
        <f>($U$4*W7^3+$U$5*W7^2+$U$6*W7+$U$7+$U$8*W7^4)*($U$12*X7^2+$U$13*X7+$U$14)*($U$9*W7^2+$U$10*W7+$U$11)</f>
        <v>0.57161173677667587</v>
      </c>
      <c r="AA7">
        <v>0.205410199579178</v>
      </c>
      <c r="AB7" s="1">
        <v>0.12782448231728999</v>
      </c>
      <c r="AC7">
        <v>4.4000000000000004</v>
      </c>
      <c r="AE7">
        <v>4</v>
      </c>
      <c r="AF7" t="s">
        <v>7</v>
      </c>
      <c r="AG7">
        <v>0</v>
      </c>
      <c r="AI7">
        <v>1.5</v>
      </c>
      <c r="AJ7">
        <v>4.4000000000000004</v>
      </c>
      <c r="AK7" s="1">
        <f t="shared" si="4"/>
        <v>0.37810691878568314</v>
      </c>
      <c r="AM7">
        <v>0.205410199579178</v>
      </c>
      <c r="AN7" s="1">
        <v>0.12782448231728999</v>
      </c>
      <c r="AO7">
        <v>4.4000000000000004</v>
      </c>
      <c r="AQ7">
        <v>4</v>
      </c>
      <c r="AR7" t="s">
        <v>7</v>
      </c>
      <c r="AS7">
        <v>4.82E-2</v>
      </c>
      <c r="AU7">
        <v>1.5</v>
      </c>
      <c r="AV7">
        <v>4.4000000000000004</v>
      </c>
      <c r="AW7" s="1">
        <f t="shared" si="5"/>
        <v>0.51027364805221043</v>
      </c>
      <c r="BB7">
        <v>4</v>
      </c>
      <c r="BC7" t="s">
        <v>7</v>
      </c>
      <c r="BD7">
        <v>3.0269999999999998E-2</v>
      </c>
      <c r="BF7">
        <v>1.5</v>
      </c>
      <c r="BG7">
        <v>4.4000000000000004</v>
      </c>
      <c r="BH7" s="1">
        <f t="shared" si="6"/>
        <v>0.31652140378945942</v>
      </c>
    </row>
    <row r="8" spans="2:60" x14ac:dyDescent="0.2">
      <c r="C8" t="s">
        <v>8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0.73050985076758634</v>
      </c>
      <c r="N8">
        <v>2</v>
      </c>
      <c r="O8">
        <v>5</v>
      </c>
      <c r="P8" s="1">
        <f t="shared" si="2"/>
        <v>0.69846430329571185</v>
      </c>
      <c r="S8">
        <v>5</v>
      </c>
      <c r="T8" t="s">
        <v>8</v>
      </c>
      <c r="U8">
        <v>-6.0019999999999997E-2</v>
      </c>
      <c r="W8">
        <v>2</v>
      </c>
      <c r="X8">
        <v>4.4000000000000004</v>
      </c>
      <c r="Y8" s="1">
        <f t="shared" si="3"/>
        <v>0.49178425611549403</v>
      </c>
      <c r="AA8">
        <v>0.25676274947397298</v>
      </c>
      <c r="AB8" s="1">
        <v>0.21323056828484799</v>
      </c>
      <c r="AC8">
        <v>4.4000000000000004</v>
      </c>
      <c r="AE8">
        <v>5</v>
      </c>
      <c r="AF8" t="s">
        <v>8</v>
      </c>
      <c r="AG8">
        <v>-5.108E-2</v>
      </c>
      <c r="AI8">
        <v>2</v>
      </c>
      <c r="AJ8">
        <v>4.4000000000000004</v>
      </c>
      <c r="AK8" s="1">
        <f t="shared" si="4"/>
        <v>0.32374704829049866</v>
      </c>
      <c r="AM8">
        <v>0.25676274947397298</v>
      </c>
      <c r="AN8" s="1">
        <v>0.21323056828484799</v>
      </c>
      <c r="AO8">
        <v>4.4000000000000004</v>
      </c>
      <c r="AQ8">
        <v>5</v>
      </c>
      <c r="AR8" t="s">
        <v>8</v>
      </c>
      <c r="AS8">
        <v>0.22006999999999999</v>
      </c>
      <c r="AU8">
        <v>2</v>
      </c>
      <c r="AV8">
        <v>4.4000000000000004</v>
      </c>
      <c r="AW8" s="1">
        <f t="shared" si="5"/>
        <v>0.96937936357998422</v>
      </c>
      <c r="BB8">
        <v>5</v>
      </c>
      <c r="BC8" t="s">
        <v>8</v>
      </c>
      <c r="BD8">
        <v>0.22028</v>
      </c>
      <c r="BF8">
        <v>2</v>
      </c>
      <c r="BG8">
        <v>4.4000000000000004</v>
      </c>
      <c r="BH8" s="1">
        <f t="shared" si="6"/>
        <v>0.45684584711020859</v>
      </c>
    </row>
    <row r="9" spans="2:60" x14ac:dyDescent="0.2">
      <c r="C9" t="s">
        <v>11</v>
      </c>
      <c r="D9" s="1">
        <v>-5.1429999999999997E-2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1.1631711270490754</v>
      </c>
      <c r="N9">
        <v>2.5</v>
      </c>
      <c r="O9">
        <v>5</v>
      </c>
      <c r="P9" s="1">
        <f t="shared" si="2"/>
        <v>1.1121458663621746</v>
      </c>
      <c r="S9">
        <v>6</v>
      </c>
      <c r="T9" t="s">
        <v>11</v>
      </c>
      <c r="U9">
        <v>-2.7859999999999999E-2</v>
      </c>
      <c r="W9">
        <v>2.5</v>
      </c>
      <c r="X9">
        <v>4.4000000000000004</v>
      </c>
      <c r="Y9" s="1">
        <f t="shared" si="3"/>
        <v>1.1752763489350688</v>
      </c>
      <c r="AA9">
        <v>0.30811529936876797</v>
      </c>
      <c r="AB9" s="1">
        <v>0.31311572501694002</v>
      </c>
      <c r="AC9">
        <v>4.4000000000000004</v>
      </c>
      <c r="AE9">
        <v>6</v>
      </c>
      <c r="AF9" t="s">
        <v>11</v>
      </c>
      <c r="AG9">
        <v>-4.4490000000000002E-2</v>
      </c>
      <c r="AI9">
        <v>2.5</v>
      </c>
      <c r="AJ9">
        <v>4.4000000000000004</v>
      </c>
      <c r="AK9" s="1">
        <f t="shared" si="4"/>
        <v>1.0362051289151997</v>
      </c>
      <c r="AM9">
        <v>0.30811529936876797</v>
      </c>
      <c r="AN9" s="1">
        <v>0.31311572501694002</v>
      </c>
      <c r="AO9">
        <v>4.4000000000000004</v>
      </c>
      <c r="AQ9">
        <v>6</v>
      </c>
      <c r="AR9" t="s">
        <v>35</v>
      </c>
      <c r="AS9">
        <v>0.21622</v>
      </c>
      <c r="AU9">
        <v>2.5</v>
      </c>
      <c r="AV9">
        <v>4.4000000000000004</v>
      </c>
      <c r="AW9" s="1">
        <f t="shared" si="5"/>
        <v>2.0420693252085012</v>
      </c>
      <c r="BB9">
        <v>6</v>
      </c>
      <c r="BC9" t="s">
        <v>35</v>
      </c>
      <c r="BD9">
        <v>0.21332999999999999</v>
      </c>
      <c r="BF9">
        <v>2.5</v>
      </c>
      <c r="BG9">
        <v>4.4000000000000004</v>
      </c>
      <c r="BH9" s="1">
        <f t="shared" si="6"/>
        <v>0.98803096502836385</v>
      </c>
    </row>
    <row r="10" spans="2:60" x14ac:dyDescent="0.2">
      <c r="C10" t="s">
        <v>12</v>
      </c>
      <c r="D10">
        <v>0.35938999999999999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2.342802181078584</v>
      </c>
      <c r="N10">
        <v>3</v>
      </c>
      <c r="O10">
        <v>5</v>
      </c>
      <c r="P10" s="1">
        <f t="shared" si="2"/>
        <v>2.2400296059626177</v>
      </c>
      <c r="S10">
        <v>7</v>
      </c>
      <c r="T10" t="s">
        <v>12</v>
      </c>
      <c r="U10">
        <v>0.39119999999999999</v>
      </c>
      <c r="W10">
        <v>3</v>
      </c>
      <c r="X10">
        <v>4.4000000000000004</v>
      </c>
      <c r="Y10" s="1">
        <f t="shared" si="3"/>
        <v>3.0683628664961162</v>
      </c>
      <c r="AA10">
        <v>0.35946784926356201</v>
      </c>
      <c r="AB10" s="1">
        <v>0.42378788689055502</v>
      </c>
      <c r="AC10">
        <v>4.4000000000000004</v>
      </c>
      <c r="AE10">
        <v>7</v>
      </c>
      <c r="AF10" t="s">
        <v>12</v>
      </c>
      <c r="AG10">
        <v>0.35653000000000001</v>
      </c>
      <c r="AI10">
        <v>3</v>
      </c>
      <c r="AJ10">
        <v>4.4000000000000004</v>
      </c>
      <c r="AK10" s="1">
        <f t="shared" si="4"/>
        <v>2.9704493925088338</v>
      </c>
      <c r="AM10">
        <v>0.35946784926356201</v>
      </c>
      <c r="AN10" s="1">
        <v>0.42378788689055502</v>
      </c>
      <c r="AO10">
        <v>4.4000000000000004</v>
      </c>
      <c r="AQ10">
        <v>7</v>
      </c>
      <c r="AR10" t="s">
        <v>11</v>
      </c>
      <c r="AS10">
        <v>-1.3500000000000001E-3</v>
      </c>
      <c r="AU10">
        <v>3</v>
      </c>
      <c r="AV10">
        <v>4.4000000000000004</v>
      </c>
      <c r="AW10" s="1">
        <f t="shared" si="5"/>
        <v>4.0640795679771591</v>
      </c>
      <c r="BB10">
        <v>7</v>
      </c>
      <c r="BC10" t="s">
        <v>11</v>
      </c>
      <c r="BD10">
        <v>-2.2899999999999999E-3</v>
      </c>
      <c r="BF10">
        <v>3</v>
      </c>
      <c r="BG10">
        <v>4.4000000000000004</v>
      </c>
      <c r="BH10" s="1">
        <f t="shared" si="6"/>
        <v>2.235584854755627</v>
      </c>
    </row>
    <row r="11" spans="2:60" x14ac:dyDescent="0.2">
      <c r="C11" t="s">
        <v>13</v>
      </c>
      <c r="D11">
        <v>1.97326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4.4683376670468906</v>
      </c>
      <c r="N11">
        <v>3.5</v>
      </c>
      <c r="O11">
        <v>5</v>
      </c>
      <c r="P11" s="1">
        <f t="shared" si="2"/>
        <v>4.2723234357818933</v>
      </c>
      <c r="S11">
        <v>8</v>
      </c>
      <c r="T11" t="s">
        <v>13</v>
      </c>
      <c r="U11">
        <v>1.9786300000000001</v>
      </c>
      <c r="W11">
        <v>3.5</v>
      </c>
      <c r="X11">
        <v>4.4000000000000004</v>
      </c>
      <c r="Y11" s="1">
        <f t="shared" si="3"/>
        <v>6.4748075322642684</v>
      </c>
      <c r="AA11">
        <v>0.410820399158357</v>
      </c>
      <c r="AB11" s="1">
        <v>0.54238464998144198</v>
      </c>
      <c r="AC11">
        <v>4.4000000000000004</v>
      </c>
      <c r="AE11">
        <v>8</v>
      </c>
      <c r="AF11" t="s">
        <v>13</v>
      </c>
      <c r="AG11">
        <v>1.1441699999999999</v>
      </c>
      <c r="AI11">
        <v>3.5</v>
      </c>
      <c r="AJ11">
        <v>4.4000000000000004</v>
      </c>
      <c r="AK11" s="1">
        <f t="shared" si="4"/>
        <v>6.4321883176604802</v>
      </c>
      <c r="AM11">
        <v>0.410820399158357</v>
      </c>
      <c r="AN11" s="1">
        <v>0.54238464998144198</v>
      </c>
      <c r="AO11">
        <v>4.4000000000000004</v>
      </c>
      <c r="AQ11">
        <v>8</v>
      </c>
      <c r="AR11" t="s">
        <v>12</v>
      </c>
      <c r="AS11">
        <v>5.8E-4</v>
      </c>
      <c r="AU11">
        <v>3.5</v>
      </c>
      <c r="AV11">
        <v>4.4000000000000004</v>
      </c>
      <c r="AW11" s="1">
        <f t="shared" si="5"/>
        <v>7.3398557984068793</v>
      </c>
      <c r="BB11">
        <v>8</v>
      </c>
      <c r="BC11" t="s">
        <v>12</v>
      </c>
      <c r="BD11" s="1">
        <v>2.2409999999999999E-2</v>
      </c>
      <c r="BF11">
        <v>3.5</v>
      </c>
      <c r="BG11">
        <v>4.4000000000000004</v>
      </c>
      <c r="BH11" s="1">
        <f t="shared" si="6"/>
        <v>4.5572729671046908</v>
      </c>
    </row>
    <row r="12" spans="2:60" x14ac:dyDescent="0.2">
      <c r="C12" t="s">
        <v>14</v>
      </c>
      <c r="D12">
        <v>1.66E-3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7.6187921327461634</v>
      </c>
      <c r="N12">
        <v>4</v>
      </c>
      <c r="O12">
        <v>5</v>
      </c>
      <c r="P12" s="1">
        <f t="shared" si="2"/>
        <v>7.2845757430400946</v>
      </c>
      <c r="S12">
        <v>9</v>
      </c>
      <c r="T12" t="s">
        <v>14</v>
      </c>
      <c r="U12">
        <v>1.7700000000000001E-3</v>
      </c>
      <c r="W12">
        <v>4</v>
      </c>
      <c r="X12">
        <v>4.4000000000000004</v>
      </c>
      <c r="Y12" s="1">
        <f t="shared" si="3"/>
        <v>11.513692860025916</v>
      </c>
      <c r="AA12">
        <v>0.46217294905315098</v>
      </c>
      <c r="AB12" s="1">
        <v>0.66643799146365001</v>
      </c>
      <c r="AC12">
        <v>4.4000000000000004</v>
      </c>
      <c r="AE12">
        <v>9</v>
      </c>
      <c r="AF12" t="s">
        <v>14</v>
      </c>
      <c r="AG12">
        <v>2.3500000000000001E-3</v>
      </c>
      <c r="AI12">
        <v>4</v>
      </c>
      <c r="AJ12">
        <v>4.4000000000000004</v>
      </c>
      <c r="AK12" s="1">
        <f t="shared" si="4"/>
        <v>11.527913859784304</v>
      </c>
      <c r="AM12">
        <v>0.46217294905315098</v>
      </c>
      <c r="AN12" s="1">
        <v>0.66643799146365001</v>
      </c>
      <c r="AO12">
        <v>4.4000000000000004</v>
      </c>
      <c r="AQ12">
        <v>9</v>
      </c>
      <c r="AR12" t="s">
        <v>13</v>
      </c>
      <c r="AS12">
        <v>-5.1999999999999995E-4</v>
      </c>
      <c r="AU12">
        <v>4</v>
      </c>
      <c r="AV12">
        <v>4.4000000000000004</v>
      </c>
      <c r="AW12" s="1">
        <f t="shared" si="5"/>
        <v>12.075178003205677</v>
      </c>
      <c r="BB12">
        <v>9</v>
      </c>
      <c r="BC12" t="s">
        <v>13</v>
      </c>
      <c r="BD12">
        <v>1.0019999999999999E-2</v>
      </c>
      <c r="BF12">
        <v>4</v>
      </c>
      <c r="BG12">
        <v>4.4000000000000004</v>
      </c>
      <c r="BH12" s="1">
        <f t="shared" si="6"/>
        <v>8.2876374107306034</v>
      </c>
    </row>
    <row r="13" spans="2:60" x14ac:dyDescent="0.2">
      <c r="C13" t="s">
        <v>15</v>
      </c>
      <c r="D13" s="1">
        <v>-6.0479999999999999E-2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11.738802777365684</v>
      </c>
      <c r="N13">
        <v>4.5</v>
      </c>
      <c r="O13">
        <v>5</v>
      </c>
      <c r="P13" s="1">
        <f t="shared" si="2"/>
        <v>11.223852347512103</v>
      </c>
      <c r="S13">
        <v>10</v>
      </c>
      <c r="T13" t="s">
        <v>15</v>
      </c>
      <c r="U13">
        <v>-6.3329999999999997E-2</v>
      </c>
      <c r="W13">
        <v>4.5</v>
      </c>
      <c r="X13">
        <v>4.4000000000000004</v>
      </c>
      <c r="Y13" s="1">
        <f t="shared" si="3"/>
        <v>18.089000000430413</v>
      </c>
      <c r="AA13">
        <v>0.51352549894794597</v>
      </c>
      <c r="AB13" s="1">
        <v>0.79392377328731001</v>
      </c>
      <c r="AC13">
        <v>4.4000000000000004</v>
      </c>
      <c r="AE13">
        <v>10</v>
      </c>
      <c r="AF13" t="s">
        <v>15</v>
      </c>
      <c r="AG13">
        <v>-8.4320000000000006E-2</v>
      </c>
      <c r="AI13">
        <v>4.5</v>
      </c>
      <c r="AJ13">
        <v>4.4000000000000004</v>
      </c>
      <c r="AK13" s="1">
        <f t="shared" si="4"/>
        <v>18.136280117354033</v>
      </c>
      <c r="AM13">
        <v>0.51352549894794597</v>
      </c>
      <c r="AN13" s="1">
        <v>0.79392377328731001</v>
      </c>
      <c r="AO13">
        <v>4.4000000000000004</v>
      </c>
      <c r="AQ13">
        <v>10</v>
      </c>
      <c r="AR13" t="s">
        <v>14</v>
      </c>
      <c r="AS13">
        <v>0.99858999999999998</v>
      </c>
      <c r="AU13">
        <v>4.5</v>
      </c>
      <c r="AV13">
        <v>4.4000000000000004</v>
      </c>
      <c r="AW13" s="1">
        <f t="shared" si="5"/>
        <v>18.306290432085046</v>
      </c>
      <c r="BB13">
        <v>10</v>
      </c>
      <c r="BC13" t="s">
        <v>14</v>
      </c>
      <c r="BD13">
        <v>0.99939999999999996</v>
      </c>
      <c r="BF13">
        <v>4.5</v>
      </c>
      <c r="BG13">
        <v>4.4000000000000004</v>
      </c>
      <c r="BH13" s="1">
        <f t="shared" si="6"/>
        <v>13.66601244288603</v>
      </c>
    </row>
    <row r="14" spans="2:60" x14ac:dyDescent="0.2">
      <c r="C14" t="s">
        <v>20</v>
      </c>
      <c r="D14">
        <v>0.84777000000000002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16.634847551206768</v>
      </c>
      <c r="N14">
        <v>5</v>
      </c>
      <c r="O14">
        <v>5</v>
      </c>
      <c r="P14" s="1">
        <f t="shared" si="2"/>
        <v>15.905120503269682</v>
      </c>
      <c r="S14">
        <v>11</v>
      </c>
      <c r="T14" t="s">
        <v>20</v>
      </c>
      <c r="U14">
        <v>0.86899000000000004</v>
      </c>
      <c r="W14">
        <v>5</v>
      </c>
      <c r="X14">
        <v>4.4000000000000004</v>
      </c>
      <c r="Y14" s="1">
        <f t="shared" si="3"/>
        <v>25.870938515958684</v>
      </c>
      <c r="AA14">
        <v>0.56487804884274095</v>
      </c>
      <c r="AB14" s="1">
        <v>0.92306241257487898</v>
      </c>
      <c r="AC14">
        <v>4.4000000000000004</v>
      </c>
      <c r="AE14">
        <v>11</v>
      </c>
      <c r="AF14" t="s">
        <v>20</v>
      </c>
      <c r="AG14">
        <v>1.1600299999999999</v>
      </c>
      <c r="AI14">
        <v>5</v>
      </c>
      <c r="AJ14">
        <v>4.4000000000000004</v>
      </c>
      <c r="AK14" s="1">
        <f t="shared" si="4"/>
        <v>25.900817434286871</v>
      </c>
      <c r="AM14">
        <v>0.56487804884274095</v>
      </c>
      <c r="AN14" s="1">
        <v>0.92306241257487898</v>
      </c>
      <c r="AO14">
        <v>4.4000000000000004</v>
      </c>
      <c r="AQ14">
        <v>11</v>
      </c>
      <c r="AR14" t="s">
        <v>15</v>
      </c>
      <c r="AS14" s="1">
        <v>2.9E-4</v>
      </c>
      <c r="AU14">
        <v>5</v>
      </c>
      <c r="AV14">
        <v>4.4000000000000004</v>
      </c>
      <c r="AW14" s="1">
        <f t="shared" si="5"/>
        <v>25.831054428073077</v>
      </c>
      <c r="BB14">
        <v>11</v>
      </c>
      <c r="BC14" t="s">
        <v>15</v>
      </c>
      <c r="BD14" s="1">
        <v>2.1000000000000001E-4</v>
      </c>
      <c r="BF14">
        <v>5</v>
      </c>
      <c r="BG14">
        <v>4.4000000000000004</v>
      </c>
      <c r="BH14" s="1">
        <f t="shared" si="6"/>
        <v>20.751781282446917</v>
      </c>
    </row>
    <row r="15" spans="2:60" x14ac:dyDescent="0.2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21.982138597316904</v>
      </c>
      <c r="N15">
        <v>5.5</v>
      </c>
      <c r="O15">
        <v>5</v>
      </c>
      <c r="P15" s="1">
        <f t="shared" si="2"/>
        <v>21.017839943146175</v>
      </c>
      <c r="W15">
        <v>5.5</v>
      </c>
      <c r="X15">
        <v>4.4000000000000004</v>
      </c>
      <c r="Y15" s="1">
        <f t="shared" si="3"/>
        <v>34.28902608431774</v>
      </c>
      <c r="AA15">
        <v>0.61623059873753505</v>
      </c>
      <c r="AB15" s="1">
        <v>1.0522603414782701</v>
      </c>
      <c r="AC15">
        <v>4.4000000000000004</v>
      </c>
      <c r="AI15">
        <v>5.5</v>
      </c>
      <c r="AJ15">
        <v>4.4000000000000004</v>
      </c>
      <c r="AK15" s="1">
        <f t="shared" si="4"/>
        <v>34.243981938477013</v>
      </c>
      <c r="AM15">
        <v>0.61623059873753505</v>
      </c>
      <c r="AN15" s="1">
        <v>1.0522603414782701</v>
      </c>
      <c r="AO15">
        <v>4.4000000000000004</v>
      </c>
      <c r="AQ15">
        <v>12</v>
      </c>
      <c r="AR15" t="s">
        <v>20</v>
      </c>
      <c r="AS15">
        <v>-7.0200000000000002E-3</v>
      </c>
      <c r="AU15">
        <v>5.5</v>
      </c>
      <c r="AV15">
        <v>4.4000000000000004</v>
      </c>
      <c r="AW15" s="1">
        <f t="shared" si="5"/>
        <v>34.149594274607772</v>
      </c>
      <c r="BB15">
        <v>12</v>
      </c>
      <c r="BC15" t="s">
        <v>20</v>
      </c>
      <c r="BD15">
        <v>-5.5100000000000001E-3</v>
      </c>
      <c r="BF15">
        <v>5.5</v>
      </c>
      <c r="BG15">
        <v>4.4000000000000004</v>
      </c>
      <c r="BH15" s="1">
        <f t="shared" si="6"/>
        <v>29.334168802559098</v>
      </c>
    </row>
    <row r="16" spans="2:60" x14ac:dyDescent="0.2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27.342191035042831</v>
      </c>
      <c r="N16">
        <v>6</v>
      </c>
      <c r="O16">
        <v>5</v>
      </c>
      <c r="P16" s="1">
        <f t="shared" si="2"/>
        <v>26.142760965923486</v>
      </c>
      <c r="W16">
        <v>6</v>
      </c>
      <c r="X16">
        <v>4.4000000000000004</v>
      </c>
      <c r="Y16" s="1">
        <f t="shared" si="3"/>
        <v>42.536918130262151</v>
      </c>
      <c r="AA16">
        <v>0.66758314863232993</v>
      </c>
      <c r="AB16" s="1">
        <v>1.1801164592956599</v>
      </c>
      <c r="AC16">
        <v>4.4000000000000004</v>
      </c>
      <c r="AI16">
        <v>6</v>
      </c>
      <c r="AJ16">
        <v>4.4000000000000004</v>
      </c>
      <c r="AK16" s="1">
        <f t="shared" si="4"/>
        <v>42.402540516478453</v>
      </c>
      <c r="AM16">
        <v>0.66758314863232993</v>
      </c>
      <c r="AN16" s="1">
        <v>1.1801164592956599</v>
      </c>
      <c r="AO16">
        <v>4.4000000000000004</v>
      </c>
      <c r="AQ16">
        <v>13</v>
      </c>
      <c r="AR16" t="s">
        <v>36</v>
      </c>
      <c r="AS16">
        <v>2.3999999999999998E-3</v>
      </c>
      <c r="AU16">
        <v>6</v>
      </c>
      <c r="AV16">
        <v>4.4000000000000004</v>
      </c>
      <c r="AW16" s="1">
        <f t="shared" si="5"/>
        <v>42.423858924590824</v>
      </c>
      <c r="BB16">
        <v>13</v>
      </c>
      <c r="BC16" t="s">
        <v>36</v>
      </c>
      <c r="BD16">
        <v>2.4399999999999999E-3</v>
      </c>
      <c r="BF16">
        <v>6</v>
      </c>
      <c r="BG16">
        <v>4.4000000000000004</v>
      </c>
      <c r="BH16" s="1">
        <f t="shared" si="6"/>
        <v>38.847414081851014</v>
      </c>
    </row>
    <row r="17" spans="6:60" x14ac:dyDescent="0.2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32.191067085503022</v>
      </c>
      <c r="N17">
        <v>6.5</v>
      </c>
      <c r="O17">
        <v>5</v>
      </c>
      <c r="P17" s="1">
        <f t="shared" si="2"/>
        <v>30.77892956624185</v>
      </c>
      <c r="W17">
        <v>6.5</v>
      </c>
      <c r="X17">
        <v>4.4000000000000004</v>
      </c>
      <c r="Y17" s="1">
        <f>($U$4*W17^3+$U$5*W17^2+$U$6*W17+$U$7+$U$8*W17^4)*($U$12*X17^2+$U$13*X17+$U$14)*($U$9*W17^2+$U$10*W17+$U$11)</f>
        <v>49.588987385841037</v>
      </c>
      <c r="AA17">
        <v>0.71893569852712502</v>
      </c>
      <c r="AB17" s="1">
        <v>1.30542425889136</v>
      </c>
      <c r="AC17">
        <v>4.4000000000000004</v>
      </c>
      <c r="AI17">
        <v>6.5</v>
      </c>
      <c r="AJ17">
        <v>4.4000000000000004</v>
      </c>
      <c r="AK17" s="1">
        <f t="shared" si="4"/>
        <v>49.484291224337404</v>
      </c>
      <c r="AM17">
        <v>0.71893569852712502</v>
      </c>
      <c r="AN17" s="1">
        <v>1.30542425889136</v>
      </c>
      <c r="AO17">
        <v>4.4000000000000004</v>
      </c>
      <c r="AQ17">
        <v>14</v>
      </c>
      <c r="AR17" t="s">
        <v>37</v>
      </c>
      <c r="AS17">
        <v>0.99924999999999997</v>
      </c>
      <c r="AU17">
        <v>6.5</v>
      </c>
      <c r="AV17">
        <v>4.4000000000000004</v>
      </c>
      <c r="AW17" s="1">
        <f t="shared" si="5"/>
        <v>49.467475172480299</v>
      </c>
      <c r="BB17">
        <v>14</v>
      </c>
      <c r="BC17" t="s">
        <v>37</v>
      </c>
      <c r="BD17">
        <v>1.00383</v>
      </c>
      <c r="BF17">
        <v>6.5</v>
      </c>
      <c r="BG17">
        <v>4.4000000000000004</v>
      </c>
      <c r="BH17" s="1">
        <f t="shared" si="6"/>
        <v>48.305716214751811</v>
      </c>
    </row>
    <row r="18" spans="6:60" x14ac:dyDescent="0.2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35.958295538979272</v>
      </c>
      <c r="N18">
        <v>7</v>
      </c>
      <c r="O18">
        <v>5</v>
      </c>
      <c r="P18" s="1">
        <f t="shared" si="2"/>
        <v>34.38089960723206</v>
      </c>
      <c r="W18">
        <v>7</v>
      </c>
      <c r="X18">
        <v>4.4000000000000004</v>
      </c>
      <c r="Y18" s="1">
        <f t="shared" si="3"/>
        <v>54.228653379072128</v>
      </c>
      <c r="AA18">
        <v>0.77028824842191901</v>
      </c>
      <c r="AB18" s="1">
        <v>1.4271566943177401</v>
      </c>
      <c r="AC18">
        <v>4.4000000000000004</v>
      </c>
      <c r="AI18">
        <v>7</v>
      </c>
      <c r="AJ18">
        <v>4.4000000000000004</v>
      </c>
      <c r="AK18" s="1">
        <f t="shared" si="4"/>
        <v>54.54611913457385</v>
      </c>
      <c r="AM18">
        <v>0.77028824842191901</v>
      </c>
      <c r="AN18" s="1">
        <v>1.4271566943177401</v>
      </c>
      <c r="AO18">
        <v>4.4000000000000004</v>
      </c>
      <c r="AU18">
        <v>7</v>
      </c>
      <c r="AV18">
        <v>4.4000000000000004</v>
      </c>
      <c r="AW18" s="1">
        <f t="shared" si="5"/>
        <v>53.779220526397324</v>
      </c>
      <c r="BF18">
        <v>7</v>
      </c>
      <c r="BG18">
        <v>4.4000000000000004</v>
      </c>
      <c r="BH18" s="1">
        <f t="shared" si="6"/>
        <v>56.275896203047942</v>
      </c>
    </row>
    <row r="19" spans="6:60" x14ac:dyDescent="0.2">
      <c r="J19">
        <v>7.5</v>
      </c>
      <c r="K19">
        <v>4.4000000000000004</v>
      </c>
      <c r="L19" s="1">
        <f t="shared" si="1"/>
        <v>38.076466564227168</v>
      </c>
      <c r="N19">
        <v>7.5</v>
      </c>
      <c r="O19">
        <v>5</v>
      </c>
      <c r="P19" s="1">
        <f t="shared" si="2"/>
        <v>36.406152035869916</v>
      </c>
      <c r="W19">
        <v>7.5</v>
      </c>
      <c r="X19">
        <v>4.4000000000000004</v>
      </c>
      <c r="Y19" s="1">
        <f t="shared" si="3"/>
        <v>55.088461851041238</v>
      </c>
      <c r="AA19">
        <v>0.82164079831671399</v>
      </c>
      <c r="AB19" s="1">
        <v>1.5444617583048199</v>
      </c>
      <c r="AC19">
        <v>4.4000000000000004</v>
      </c>
      <c r="AI19">
        <v>7.5</v>
      </c>
      <c r="AJ19">
        <v>4.4000000000000004</v>
      </c>
      <c r="AK19" s="1">
        <f t="shared" si="4"/>
        <v>56.69338761931337</v>
      </c>
      <c r="AM19">
        <v>0.82164079831671399</v>
      </c>
      <c r="AN19" s="1">
        <v>1.5444617583048199</v>
      </c>
      <c r="AO19">
        <v>4.4000000000000004</v>
      </c>
      <c r="AU19">
        <v>7.5</v>
      </c>
      <c r="AV19">
        <v>4.4000000000000004</v>
      </c>
      <c r="AW19" s="1">
        <f t="shared" si="5"/>
        <v>53.635396733119187</v>
      </c>
      <c r="BF19">
        <v>7.5</v>
      </c>
      <c r="BG19">
        <v>4.4000000000000004</v>
      </c>
      <c r="BH19" s="1">
        <f t="shared" si="6"/>
        <v>60.909267172407048</v>
      </c>
    </row>
    <row r="20" spans="6:60" x14ac:dyDescent="0.2">
      <c r="J20">
        <v>8</v>
      </c>
      <c r="K20">
        <v>4.4000000000000004</v>
      </c>
      <c r="L20" s="1">
        <f t="shared" si="1"/>
        <v>38.041501859706152</v>
      </c>
      <c r="N20">
        <v>8</v>
      </c>
      <c r="O20">
        <v>5</v>
      </c>
      <c r="P20" s="1">
        <f t="shared" si="2"/>
        <v>36.372721141053709</v>
      </c>
      <c r="W20">
        <v>8</v>
      </c>
      <c r="X20">
        <v>4.4000000000000004</v>
      </c>
      <c r="Y20" s="1">
        <f t="shared" si="3"/>
        <v>50.701914101429246</v>
      </c>
      <c r="AA20">
        <v>0.87299334821150909</v>
      </c>
      <c r="AB20" s="1">
        <v>1.6566906173748699</v>
      </c>
      <c r="AC20">
        <v>4.4000000000000004</v>
      </c>
      <c r="AI20">
        <v>8</v>
      </c>
      <c r="AJ20">
        <v>4.4000000000000004</v>
      </c>
      <c r="AK20" s="1">
        <f t="shared" si="4"/>
        <v>55.200665069567187</v>
      </c>
      <c r="AM20">
        <v>0.87299334821150909</v>
      </c>
      <c r="AN20" s="1">
        <v>1.6566906173748699</v>
      </c>
      <c r="AO20">
        <v>4.4000000000000004</v>
      </c>
      <c r="AU20">
        <v>8</v>
      </c>
      <c r="AV20">
        <v>4.4000000000000004</v>
      </c>
      <c r="AW20" s="1">
        <f t="shared" si="5"/>
        <v>47.258337604729839</v>
      </c>
      <c r="BF20">
        <v>8</v>
      </c>
      <c r="BG20">
        <v>4.4000000000000004</v>
      </c>
      <c r="BH20" s="1">
        <f t="shared" si="6"/>
        <v>60.05775457918979</v>
      </c>
    </row>
    <row r="21" spans="6:60" x14ac:dyDescent="0.2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3.7926620243545002E-3</v>
      </c>
      <c r="AA21">
        <v>0.92434589810630297</v>
      </c>
      <c r="AB21" s="1">
        <v>1.7633709483457001</v>
      </c>
      <c r="AC21">
        <v>4.4000000000000004</v>
      </c>
      <c r="AI21">
        <v>0</v>
      </c>
      <c r="AJ21">
        <v>8.5</v>
      </c>
      <c r="AK21" s="1">
        <f t="shared" si="4"/>
        <v>0</v>
      </c>
      <c r="AM21">
        <v>0.92434589810630297</v>
      </c>
      <c r="AN21" s="1">
        <v>1.7633709483457001</v>
      </c>
      <c r="AO21">
        <v>4.4000000000000004</v>
      </c>
      <c r="AS21" s="1"/>
      <c r="AU21">
        <v>0</v>
      </c>
      <c r="AV21">
        <v>8.5</v>
      </c>
      <c r="AW21" s="1">
        <f t="shared" si="5"/>
        <v>0.14910046277730224</v>
      </c>
      <c r="BB21">
        <v>0</v>
      </c>
      <c r="BC21">
        <v>8.5</v>
      </c>
      <c r="BD21" s="1">
        <f>($BD$4*BB21^5+$BD$5*BB21^4+$BD$6*BB21^3+$BD$7*BB21^2+$BD$8*BB21+$BD$9)</f>
        <v>0.21332999999999999</v>
      </c>
      <c r="BF21">
        <v>0</v>
      </c>
      <c r="BG21">
        <v>8.5</v>
      </c>
      <c r="BH21" s="1">
        <f t="shared" si="6"/>
        <v>0.16106105388837749</v>
      </c>
    </row>
    <row r="22" spans="6:60" x14ac:dyDescent="0.2">
      <c r="J22">
        <v>0.5</v>
      </c>
      <c r="K22">
        <v>8.5</v>
      </c>
      <c r="L22" s="1">
        <f t="shared" si="1"/>
        <v>0.53855104534854259</v>
      </c>
      <c r="N22">
        <v>0.5</v>
      </c>
      <c r="O22">
        <v>10</v>
      </c>
      <c r="P22" s="1">
        <f t="shared" si="2"/>
        <v>0.48553589642588812</v>
      </c>
      <c r="W22">
        <v>0.5</v>
      </c>
      <c r="X22">
        <v>8.5</v>
      </c>
      <c r="Y22" s="1">
        <f t="shared" si="3"/>
        <v>0.630536343582626</v>
      </c>
      <c r="AA22">
        <v>0.97569844800109806</v>
      </c>
      <c r="AB22" s="1">
        <v>1.8644667178511201</v>
      </c>
      <c r="AC22">
        <v>4.4000000000000004</v>
      </c>
      <c r="AI22">
        <v>0.5</v>
      </c>
      <c r="AJ22">
        <v>8.5</v>
      </c>
      <c r="AK22" s="1">
        <f t="shared" si="4"/>
        <v>0.49237572687062314</v>
      </c>
      <c r="AM22">
        <v>0.97569844800109806</v>
      </c>
      <c r="AN22" s="1">
        <v>1.8644667178511201</v>
      </c>
      <c r="AO22">
        <v>4.4000000000000004</v>
      </c>
      <c r="AS22" s="1"/>
      <c r="AU22">
        <v>0.5</v>
      </c>
      <c r="AV22">
        <v>8.5</v>
      </c>
      <c r="AW22" s="1">
        <f t="shared" si="5"/>
        <v>0.22027681926640039</v>
      </c>
      <c r="BB22">
        <v>0.5</v>
      </c>
      <c r="BC22">
        <v>8.5</v>
      </c>
      <c r="BD22" s="1">
        <f t="shared" ref="BD22:BD37" si="7">($BD$4*BB22^5+$BD$5*BB22^4+$BD$6*BB22^3+$BD$7*BB22^2+$BD$8*BB22+$BD$9)</f>
        <v>0.30707593750000001</v>
      </c>
      <c r="BF22">
        <v>0.5</v>
      </c>
      <c r="BG22">
        <v>8.5</v>
      </c>
      <c r="BH22" s="1">
        <f t="shared" si="6"/>
        <v>0.23423332928305238</v>
      </c>
    </row>
    <row r="23" spans="6:60" x14ac:dyDescent="0.2">
      <c r="J23">
        <v>1</v>
      </c>
      <c r="K23">
        <v>8.5</v>
      </c>
      <c r="L23" s="1">
        <f t="shared" si="1"/>
        <v>0.64461943992792514</v>
      </c>
      <c r="N23">
        <v>1</v>
      </c>
      <c r="O23">
        <v>10</v>
      </c>
      <c r="P23" s="1">
        <f t="shared" si="2"/>
        <v>0.5811628820001622</v>
      </c>
      <c r="W23">
        <v>1</v>
      </c>
      <c r="X23">
        <v>8.5</v>
      </c>
      <c r="Y23" s="1">
        <f t="shared" si="3"/>
        <v>0.64599246329024185</v>
      </c>
      <c r="AA23">
        <v>1.0270509978958899</v>
      </c>
      <c r="AB23" s="1">
        <v>1.9598017913905099</v>
      </c>
      <c r="AC23">
        <v>4.4000000000000004</v>
      </c>
      <c r="AI23">
        <v>1</v>
      </c>
      <c r="AJ23">
        <v>8.5</v>
      </c>
      <c r="AK23" s="1">
        <f t="shared" si="4"/>
        <v>0.48954831691475686</v>
      </c>
      <c r="AM23">
        <v>1.0270509978958899</v>
      </c>
      <c r="AN23" s="1">
        <v>1.9598017913905099</v>
      </c>
      <c r="AO23">
        <v>4.4000000000000004</v>
      </c>
      <c r="AS23" s="1"/>
      <c r="AU23">
        <v>1</v>
      </c>
      <c r="AV23">
        <v>8.5</v>
      </c>
      <c r="AW23" s="1">
        <f t="shared" si="5"/>
        <v>0.27514413500441998</v>
      </c>
      <c r="BB23">
        <v>1</v>
      </c>
      <c r="BC23">
        <v>8.5</v>
      </c>
      <c r="BD23" s="1">
        <f t="shared" si="7"/>
        <v>0.32795999999999997</v>
      </c>
      <c r="BF23">
        <v>1</v>
      </c>
      <c r="BG23">
        <v>8.5</v>
      </c>
      <c r="BH23" s="1">
        <f t="shared" si="6"/>
        <v>0.25507233652497296</v>
      </c>
    </row>
    <row r="24" spans="6:60" x14ac:dyDescent="0.2">
      <c r="J24">
        <v>1.5</v>
      </c>
      <c r="K24">
        <v>8.5</v>
      </c>
      <c r="L24" s="1">
        <f t="shared" si="1"/>
        <v>0.55509684776625379</v>
      </c>
      <c r="N24">
        <v>1.5</v>
      </c>
      <c r="O24">
        <v>10</v>
      </c>
      <c r="P24" s="1">
        <f t="shared" si="2"/>
        <v>0.50045292440003264</v>
      </c>
      <c r="W24">
        <v>1.5</v>
      </c>
      <c r="X24">
        <v>8.5</v>
      </c>
      <c r="Y24" s="1">
        <f t="shared" si="3"/>
        <v>0.41966119575107336</v>
      </c>
      <c r="AA24">
        <v>1.0784035477906799</v>
      </c>
      <c r="AB24" s="1">
        <v>2.0492362427174999</v>
      </c>
      <c r="AC24">
        <v>4.4000000000000004</v>
      </c>
      <c r="AI24">
        <v>1.5</v>
      </c>
      <c r="AJ24">
        <v>8.5</v>
      </c>
      <c r="AK24" s="1">
        <f t="shared" si="4"/>
        <v>0.27778478911204474</v>
      </c>
      <c r="AM24">
        <v>1.0784035477906799</v>
      </c>
      <c r="AN24" s="1">
        <v>2.0492362427174999</v>
      </c>
      <c r="AO24">
        <v>4.4000000000000004</v>
      </c>
      <c r="AS24" s="1"/>
      <c r="AU24">
        <v>1.5</v>
      </c>
      <c r="AV24">
        <v>8.5</v>
      </c>
      <c r="AW24" s="1">
        <f t="shared" si="5"/>
        <v>0.39212963497213732</v>
      </c>
      <c r="BB24">
        <v>1.5</v>
      </c>
      <c r="BC24">
        <v>8.5</v>
      </c>
      <c r="BD24" s="1">
        <f t="shared" si="7"/>
        <v>0.32342156249999987</v>
      </c>
      <c r="BF24">
        <v>1.5</v>
      </c>
      <c r="BG24">
        <v>8.5</v>
      </c>
      <c r="BH24" s="1">
        <f t="shared" si="6"/>
        <v>0.25828195145037158</v>
      </c>
    </row>
    <row r="25" spans="6:60" x14ac:dyDescent="0.2">
      <c r="J25">
        <v>2</v>
      </c>
      <c r="K25">
        <v>8.5</v>
      </c>
      <c r="L25" s="1">
        <f t="shared" si="1"/>
        <v>0.5398825456787999</v>
      </c>
      <c r="N25">
        <v>2</v>
      </c>
      <c r="O25">
        <v>10</v>
      </c>
      <c r="P25" s="1">
        <f t="shared" si="2"/>
        <v>0.4867363234086719</v>
      </c>
      <c r="W25">
        <v>2</v>
      </c>
      <c r="X25">
        <v>8.5</v>
      </c>
      <c r="Y25" s="1">
        <f t="shared" si="3"/>
        <v>0.36105411364849643</v>
      </c>
      <c r="AA25">
        <v>1.1297560976854799</v>
      </c>
      <c r="AB25" s="1">
        <v>2.13274151959105</v>
      </c>
      <c r="AC25">
        <v>4.4000000000000004</v>
      </c>
      <c r="AI25">
        <v>2</v>
      </c>
      <c r="AJ25">
        <v>8.5</v>
      </c>
      <c r="AK25" s="1">
        <f t="shared" si="4"/>
        <v>0.23784808229335255</v>
      </c>
      <c r="AM25">
        <v>1.1297560976854799</v>
      </c>
      <c r="AN25" s="1">
        <v>2.13274151959105</v>
      </c>
      <c r="AO25">
        <v>4.4000000000000004</v>
      </c>
      <c r="AS25" s="1"/>
      <c r="AU25">
        <v>2</v>
      </c>
      <c r="AV25">
        <v>8.5</v>
      </c>
      <c r="AW25" s="1">
        <f t="shared" si="5"/>
        <v>0.7449382844697644</v>
      </c>
      <c r="BB25">
        <v>2</v>
      </c>
      <c r="BC25">
        <v>8.5</v>
      </c>
      <c r="BD25" s="1">
        <f t="shared" si="7"/>
        <v>0.45240999999999981</v>
      </c>
      <c r="BF25">
        <v>2</v>
      </c>
      <c r="BG25">
        <v>8.5</v>
      </c>
      <c r="BH25" s="1">
        <f t="shared" si="6"/>
        <v>0.37278691264148939</v>
      </c>
    </row>
    <row r="26" spans="6:60" x14ac:dyDescent="0.2">
      <c r="J26">
        <v>2.5</v>
      </c>
      <c r="K26">
        <v>8.5</v>
      </c>
      <c r="L26" s="1">
        <f t="shared" si="1"/>
        <v>0.85964041206492348</v>
      </c>
      <c r="N26">
        <v>2.5</v>
      </c>
      <c r="O26">
        <v>10</v>
      </c>
      <c r="P26" s="1">
        <f t="shared" si="2"/>
        <v>0.7750171161690641</v>
      </c>
      <c r="W26">
        <v>2.5</v>
      </c>
      <c r="X26">
        <v>8.5</v>
      </c>
      <c r="Y26" s="1">
        <f t="shared" si="3"/>
        <v>0.86285470748607629</v>
      </c>
      <c r="AA26">
        <v>1.1811086475802701</v>
      </c>
      <c r="AB26" s="1">
        <v>2.2103326420694902</v>
      </c>
      <c r="AC26">
        <v>4.4000000000000004</v>
      </c>
      <c r="AI26">
        <v>2.5</v>
      </c>
      <c r="AJ26">
        <v>8.5</v>
      </c>
      <c r="AK26" s="1">
        <f t="shared" si="4"/>
        <v>0.76127150525822895</v>
      </c>
      <c r="AM26">
        <v>1.1811086475802701</v>
      </c>
      <c r="AN26" s="1">
        <v>2.2103326420694902</v>
      </c>
      <c r="AO26">
        <v>4.4000000000000004</v>
      </c>
      <c r="AS26" s="1"/>
      <c r="AU26">
        <v>2.5</v>
      </c>
      <c r="AV26">
        <v>8.5</v>
      </c>
      <c r="AW26" s="1">
        <f t="shared" si="5"/>
        <v>1.5692675922780086</v>
      </c>
      <c r="BB26">
        <v>2.5</v>
      </c>
      <c r="BC26">
        <v>8.5</v>
      </c>
      <c r="BD26" s="1">
        <f t="shared" si="7"/>
        <v>0.94552218749999939</v>
      </c>
      <c r="BF26">
        <v>2.5</v>
      </c>
      <c r="BG26">
        <v>8.5</v>
      </c>
      <c r="BH26" s="1">
        <f t="shared" si="6"/>
        <v>0.8062347843960177</v>
      </c>
    </row>
    <row r="27" spans="6:60" x14ac:dyDescent="0.2">
      <c r="J27">
        <v>3</v>
      </c>
      <c r="K27">
        <v>8.5</v>
      </c>
      <c r="L27" s="1">
        <f t="shared" si="1"/>
        <v>1.7314455160509017</v>
      </c>
      <c r="N27">
        <v>3</v>
      </c>
      <c r="O27">
        <v>10</v>
      </c>
      <c r="P27" s="1">
        <f t="shared" si="2"/>
        <v>1.5610014278298974</v>
      </c>
      <c r="W27">
        <v>3</v>
      </c>
      <c r="X27">
        <v>8.5</v>
      </c>
      <c r="Y27" s="1">
        <f t="shared" si="3"/>
        <v>2.2527053709798728</v>
      </c>
      <c r="AA27">
        <v>1.2324611974750701</v>
      </c>
      <c r="AB27" s="1">
        <v>2.2821273824528001</v>
      </c>
      <c r="AC27">
        <v>4.4000000000000004</v>
      </c>
      <c r="AI27">
        <v>3</v>
      </c>
      <c r="AJ27">
        <v>8.5</v>
      </c>
      <c r="AK27" s="1">
        <f t="shared" si="4"/>
        <v>2.1823077470152645</v>
      </c>
      <c r="AM27">
        <v>1.2324611974750701</v>
      </c>
      <c r="AN27" s="1">
        <v>2.2821273824528001</v>
      </c>
      <c r="AO27">
        <v>4.4000000000000004</v>
      </c>
      <c r="AS27" s="1"/>
      <c r="AU27">
        <v>3</v>
      </c>
      <c r="AV27">
        <v>8.5</v>
      </c>
      <c r="AW27" s="1">
        <f t="shared" si="5"/>
        <v>3.1231203954423004</v>
      </c>
      <c r="BB27">
        <v>3</v>
      </c>
      <c r="BC27">
        <v>8.5</v>
      </c>
      <c r="BD27" s="1">
        <f t="shared" si="7"/>
        <v>2.0651399999999982</v>
      </c>
      <c r="BF27">
        <v>3</v>
      </c>
      <c r="BG27">
        <v>8.5</v>
      </c>
      <c r="BH27" s="1">
        <f t="shared" si="6"/>
        <v>1.8242406737942294</v>
      </c>
    </row>
    <row r="28" spans="6:60" x14ac:dyDescent="0.2">
      <c r="J28">
        <v>3.5</v>
      </c>
      <c r="K28">
        <v>8.5</v>
      </c>
      <c r="L28" s="1">
        <f t="shared" si="1"/>
        <v>3.3023203069786522</v>
      </c>
      <c r="N28">
        <v>3.5</v>
      </c>
      <c r="O28">
        <v>10</v>
      </c>
      <c r="P28" s="1">
        <f t="shared" si="2"/>
        <v>2.9772387675834877</v>
      </c>
      <c r="W28">
        <v>3.5</v>
      </c>
      <c r="X28">
        <v>8.5</v>
      </c>
      <c r="Y28" s="1">
        <f t="shared" si="3"/>
        <v>4.7536208521024088</v>
      </c>
      <c r="AA28">
        <v>1.2838137473698599</v>
      </c>
      <c r="AB28" s="1">
        <v>2.3482595412910001</v>
      </c>
      <c r="AC28">
        <v>4.4000000000000004</v>
      </c>
      <c r="AI28">
        <v>3.5</v>
      </c>
      <c r="AJ28">
        <v>8.5</v>
      </c>
      <c r="AK28" s="1">
        <f t="shared" si="4"/>
        <v>4.7255524471453532</v>
      </c>
      <c r="AM28">
        <v>1.2838137473698599</v>
      </c>
      <c r="AN28" s="1">
        <v>2.3482595412910001</v>
      </c>
      <c r="AO28">
        <v>4.4000000000000004</v>
      </c>
      <c r="AS28" s="1"/>
      <c r="AU28">
        <v>3.5</v>
      </c>
      <c r="AV28">
        <v>8.5</v>
      </c>
      <c r="AW28" s="1">
        <f t="shared" si="5"/>
        <v>5.6404538740415697</v>
      </c>
      <c r="BB28">
        <v>3.5</v>
      </c>
      <c r="BC28">
        <v>8.5</v>
      </c>
      <c r="BD28" s="1">
        <f t="shared" si="7"/>
        <v>4.0655678124999968</v>
      </c>
      <c r="BF28">
        <v>3.5</v>
      </c>
      <c r="BG28">
        <v>8.5</v>
      </c>
      <c r="BH28" s="1">
        <f t="shared" si="6"/>
        <v>3.7187417379798133</v>
      </c>
    </row>
    <row r="29" spans="6:60" x14ac:dyDescent="0.2">
      <c r="J29">
        <v>4</v>
      </c>
      <c r="K29">
        <v>8.5</v>
      </c>
      <c r="L29" s="1">
        <f t="shared" si="1"/>
        <v>5.6306604042403992</v>
      </c>
      <c r="N29">
        <v>4</v>
      </c>
      <c r="O29">
        <v>10</v>
      </c>
      <c r="P29" s="1">
        <f t="shared" si="2"/>
        <v>5.0763762700957757</v>
      </c>
      <c r="W29">
        <v>4</v>
      </c>
      <c r="X29">
        <v>8.5</v>
      </c>
      <c r="Y29" s="1">
        <f t="shared" si="3"/>
        <v>8.4530281697781806</v>
      </c>
      <c r="AA29">
        <v>1.3351662972646599</v>
      </c>
      <c r="AB29" s="1">
        <v>2.4088836756801202</v>
      </c>
      <c r="AC29">
        <v>4.4000000000000004</v>
      </c>
      <c r="AI29">
        <v>4</v>
      </c>
      <c r="AJ29">
        <v>8.5</v>
      </c>
      <c r="AK29" s="1">
        <f t="shared" si="4"/>
        <v>8.4692423262878762</v>
      </c>
      <c r="AM29">
        <v>1.3351662972646599</v>
      </c>
      <c r="AN29" s="1">
        <v>2.4088836756801202</v>
      </c>
      <c r="AO29">
        <v>4.4000000000000004</v>
      </c>
      <c r="AS29" s="1"/>
      <c r="AU29">
        <v>4</v>
      </c>
      <c r="AV29">
        <v>8.5</v>
      </c>
      <c r="AW29" s="1">
        <f t="shared" si="5"/>
        <v>9.2794036311593775</v>
      </c>
      <c r="BB29">
        <v>4</v>
      </c>
      <c r="BC29">
        <v>8.5</v>
      </c>
      <c r="BD29" s="1">
        <f t="shared" si="7"/>
        <v>7.1531699999999976</v>
      </c>
      <c r="BF29">
        <v>4</v>
      </c>
      <c r="BG29">
        <v>8.5</v>
      </c>
      <c r="BH29" s="1">
        <f t="shared" si="6"/>
        <v>6.7627248512408116</v>
      </c>
    </row>
    <row r="30" spans="6:60" x14ac:dyDescent="0.2">
      <c r="J30">
        <v>4.5</v>
      </c>
      <c r="K30">
        <v>8.5</v>
      </c>
      <c r="L30" s="1">
        <f t="shared" si="1"/>
        <v>8.6755499874591955</v>
      </c>
      <c r="N30">
        <v>4.5</v>
      </c>
      <c r="O30">
        <v>10</v>
      </c>
      <c r="P30" s="1">
        <f t="shared" si="2"/>
        <v>7.821525882328328</v>
      </c>
      <c r="W30">
        <v>4.5</v>
      </c>
      <c r="X30">
        <v>8.5</v>
      </c>
      <c r="Y30" s="1">
        <f t="shared" si="3"/>
        <v>13.280432996230857</v>
      </c>
      <c r="AA30">
        <v>1.3865188471594498</v>
      </c>
      <c r="AB30" s="1">
        <v>2.4642239851560301</v>
      </c>
      <c r="AC30">
        <v>4.4000000000000004</v>
      </c>
      <c r="AI30">
        <v>4.5</v>
      </c>
      <c r="AJ30">
        <v>8.5</v>
      </c>
      <c r="AK30" s="1">
        <f t="shared" si="4"/>
        <v>13.32422787674977</v>
      </c>
      <c r="AM30">
        <v>1.3865188471594498</v>
      </c>
      <c r="AN30" s="1">
        <v>2.4642239851560301</v>
      </c>
      <c r="AO30">
        <v>4.4000000000000004</v>
      </c>
      <c r="AS30" s="1"/>
      <c r="AU30">
        <v>4.5</v>
      </c>
      <c r="AV30">
        <v>8.5</v>
      </c>
      <c r="AW30" s="1">
        <f t="shared" si="5"/>
        <v>14.067822260131587</v>
      </c>
      <c r="BB30">
        <v>4.5</v>
      </c>
      <c r="BC30">
        <v>8.5</v>
      </c>
      <c r="BD30" s="1">
        <f t="shared" si="7"/>
        <v>11.44650843749999</v>
      </c>
      <c r="BF30">
        <v>4.5</v>
      </c>
      <c r="BG30">
        <v>8.5</v>
      </c>
      <c r="BH30" s="1">
        <f t="shared" si="6"/>
        <v>11.15148713494745</v>
      </c>
    </row>
    <row r="31" spans="6:60" x14ac:dyDescent="0.2">
      <c r="J31">
        <v>5</v>
      </c>
      <c r="K31">
        <v>8.5</v>
      </c>
      <c r="L31" s="1">
        <f t="shared" si="1"/>
        <v>12.293966787015371</v>
      </c>
      <c r="N31">
        <v>5</v>
      </c>
      <c r="O31">
        <v>10</v>
      </c>
      <c r="P31" s="1">
        <f t="shared" si="2"/>
        <v>11.083744495752386</v>
      </c>
      <c r="W31">
        <v>5</v>
      </c>
      <c r="X31">
        <v>8.5</v>
      </c>
      <c r="Y31" s="1">
        <f t="shared" si="3"/>
        <v>18.993712504982163</v>
      </c>
      <c r="AA31">
        <v>1.43787139705425</v>
      </c>
      <c r="AB31" s="1">
        <v>2.5144797691713099</v>
      </c>
      <c r="AC31">
        <v>4.4000000000000004</v>
      </c>
      <c r="AI31">
        <v>5</v>
      </c>
      <c r="AJ31">
        <v>8.5</v>
      </c>
      <c r="AK31" s="1">
        <f t="shared" si="4"/>
        <v>19.028620613237454</v>
      </c>
      <c r="AM31">
        <v>1.43787139705425</v>
      </c>
      <c r="AN31" s="1">
        <v>2.5144797691713099</v>
      </c>
      <c r="AO31">
        <v>4.4000000000000004</v>
      </c>
      <c r="AS31" s="1"/>
      <c r="AU31">
        <v>5</v>
      </c>
      <c r="AV31">
        <v>8.5</v>
      </c>
      <c r="AW31" s="1">
        <f t="shared" si="5"/>
        <v>19.850372408001181</v>
      </c>
      <c r="BB31">
        <v>5</v>
      </c>
      <c r="BC31">
        <v>8.5</v>
      </c>
      <c r="BD31" s="1">
        <f t="shared" si="7"/>
        <v>16.936479999999989</v>
      </c>
      <c r="BF31">
        <v>5</v>
      </c>
      <c r="BG31">
        <v>8.5</v>
      </c>
      <c r="BH31" s="1">
        <f t="shared" si="6"/>
        <v>16.933485386874089</v>
      </c>
    </row>
    <row r="32" spans="6:60" x14ac:dyDescent="0.2">
      <c r="J32">
        <v>5.5</v>
      </c>
      <c r="K32">
        <v>8.5</v>
      </c>
      <c r="L32" s="1">
        <f t="shared" si="1"/>
        <v>16.24587667491895</v>
      </c>
      <c r="N32">
        <v>5.5</v>
      </c>
      <c r="O32">
        <v>10</v>
      </c>
      <c r="P32" s="1">
        <f t="shared" si="2"/>
        <v>14.646627023955038</v>
      </c>
      <c r="W32">
        <v>5.5</v>
      </c>
      <c r="X32">
        <v>8.5</v>
      </c>
      <c r="Y32" s="1">
        <f t="shared" si="3"/>
        <v>25.174034684502107</v>
      </c>
      <c r="AA32">
        <v>1.48922394694904</v>
      </c>
      <c r="AB32" s="1">
        <v>2.5598883672889401</v>
      </c>
      <c r="AC32">
        <v>4.4000000000000004</v>
      </c>
      <c r="AI32">
        <v>5.5</v>
      </c>
      <c r="AJ32">
        <v>8.5</v>
      </c>
      <c r="AK32" s="1">
        <f t="shared" si="4"/>
        <v>25.158114883711804</v>
      </c>
      <c r="AM32">
        <v>1.48922394694904</v>
      </c>
      <c r="AN32" s="1">
        <v>2.5598883672889401</v>
      </c>
      <c r="AO32">
        <v>4.4000000000000004</v>
      </c>
      <c r="AS32" s="1"/>
      <c r="AU32">
        <v>5.5</v>
      </c>
      <c r="AV32">
        <v>8.5</v>
      </c>
      <c r="AW32" s="1">
        <f t="shared" si="5"/>
        <v>26.242914930967359</v>
      </c>
      <c r="BB32">
        <v>5.5</v>
      </c>
      <c r="BC32">
        <v>8.5</v>
      </c>
      <c r="BD32" s="1">
        <f t="shared" si="7"/>
        <v>23.446454062499992</v>
      </c>
      <c r="BF32">
        <v>5.5</v>
      </c>
      <c r="BG32">
        <v>8.5</v>
      </c>
      <c r="BH32" s="1">
        <f t="shared" si="6"/>
        <v>23.936726779902777</v>
      </c>
    </row>
    <row r="33" spans="10:60" x14ac:dyDescent="0.2">
      <c r="J33">
        <v>6</v>
      </c>
      <c r="K33">
        <v>8.5</v>
      </c>
      <c r="L33" s="1">
        <f t="shared" si="1"/>
        <v>20.207217856027814</v>
      </c>
      <c r="N33">
        <v>6</v>
      </c>
      <c r="O33">
        <v>10</v>
      </c>
      <c r="P33" s="1">
        <f t="shared" si="2"/>
        <v>18.218012425637244</v>
      </c>
      <c r="W33">
        <v>6</v>
      </c>
      <c r="X33">
        <v>8.5</v>
      </c>
      <c r="Y33" s="1">
        <f t="shared" si="3"/>
        <v>31.229404117511336</v>
      </c>
      <c r="AA33">
        <v>1.54057649684384</v>
      </c>
      <c r="AB33" s="1">
        <v>2.6006962311147901</v>
      </c>
      <c r="AC33">
        <v>4.4000000000000004</v>
      </c>
      <c r="AI33">
        <v>6</v>
      </c>
      <c r="AJ33">
        <v>8.5</v>
      </c>
      <c r="AK33" s="1">
        <f t="shared" si="4"/>
        <v>31.151984240365877</v>
      </c>
      <c r="AM33">
        <v>1.54057649684384</v>
      </c>
      <c r="AN33" s="1">
        <v>2.6006962311147901</v>
      </c>
      <c r="AO33">
        <v>4.4000000000000004</v>
      </c>
      <c r="AS33" s="1"/>
      <c r="AU33">
        <v>6</v>
      </c>
      <c r="AV33">
        <v>8.5</v>
      </c>
      <c r="AW33" s="1">
        <f t="shared" si="5"/>
        <v>32.601433324472026</v>
      </c>
      <c r="BB33">
        <v>6</v>
      </c>
      <c r="BC33">
        <v>8.5</v>
      </c>
      <c r="BD33" s="1">
        <f t="shared" si="7"/>
        <v>30.592409999999973</v>
      </c>
      <c r="BF33">
        <v>6</v>
      </c>
      <c r="BG33">
        <v>8.5</v>
      </c>
      <c r="BH33" s="1">
        <f t="shared" si="6"/>
        <v>31.699549533576462</v>
      </c>
    </row>
    <row r="34" spans="10:60" x14ac:dyDescent="0.2">
      <c r="J34">
        <v>6.5</v>
      </c>
      <c r="K34">
        <v>8.5</v>
      </c>
      <c r="L34" s="1">
        <f t="shared" si="1"/>
        <v>23.790774659611944</v>
      </c>
      <c r="N34">
        <v>6.5</v>
      </c>
      <c r="O34">
        <v>10</v>
      </c>
      <c r="P34" s="1">
        <f t="shared" si="2"/>
        <v>21.448802673004128</v>
      </c>
      <c r="W34">
        <v>6.5</v>
      </c>
      <c r="X34">
        <v>8.5</v>
      </c>
      <c r="Y34" s="1">
        <f>($U$4*W34^3+$U$5*W34^2+$U$6*W34+$U$7+$U$8*W34^4)*($U$12*X34^2+$U$13*X34+$U$14)*($U$9*W34^2+$U$10*W34+$U$11)</f>
        <v>36.406834225934496</v>
      </c>
      <c r="AA34">
        <v>1.59192904673863</v>
      </c>
      <c r="AB34" s="1">
        <v>2.6371214076794098</v>
      </c>
      <c r="AC34">
        <v>4.4000000000000004</v>
      </c>
      <c r="AI34">
        <v>6.5</v>
      </c>
      <c r="AJ34">
        <v>8.5</v>
      </c>
      <c r="AK34" s="1">
        <f t="shared" si="4"/>
        <v>36.354752370725613</v>
      </c>
      <c r="AM34">
        <v>1.59192904673863</v>
      </c>
      <c r="AN34" s="1">
        <v>2.6371214076794098</v>
      </c>
      <c r="AO34">
        <v>4.4000000000000004</v>
      </c>
      <c r="AS34" s="1"/>
      <c r="AU34">
        <v>6.5</v>
      </c>
      <c r="AV34">
        <v>8.5</v>
      </c>
      <c r="AW34" s="1">
        <f t="shared" si="5"/>
        <v>38.014236197424054</v>
      </c>
      <c r="BB34">
        <v>6.5</v>
      </c>
      <c r="BC34">
        <v>8.5</v>
      </c>
      <c r="BD34" s="1">
        <f t="shared" si="7"/>
        <v>37.743074687499984</v>
      </c>
      <c r="BF34">
        <v>6.5</v>
      </c>
      <c r="BG34">
        <v>8.5</v>
      </c>
      <c r="BH34" s="1">
        <f t="shared" si="6"/>
        <v>39.417538595440284</v>
      </c>
    </row>
    <row r="35" spans="10:60" x14ac:dyDescent="0.2">
      <c r="J35">
        <v>7</v>
      </c>
      <c r="K35">
        <v>8.5</v>
      </c>
      <c r="L35" s="1">
        <f t="shared" si="1"/>
        <v>26.574940931263558</v>
      </c>
      <c r="N35">
        <v>7</v>
      </c>
      <c r="O35">
        <v>10</v>
      </c>
      <c r="P35" s="1">
        <f t="shared" si="2"/>
        <v>23.95889466554722</v>
      </c>
      <c r="W35">
        <v>7</v>
      </c>
      <c r="X35">
        <v>8.5</v>
      </c>
      <c r="Y35" s="1">
        <f t="shared" si="3"/>
        <v>39.813145981505855</v>
      </c>
      <c r="AA35">
        <v>1.6432815966334302</v>
      </c>
      <c r="AB35" s="1">
        <v>2.6694051645855699</v>
      </c>
      <c r="AC35">
        <v>4.4000000000000004</v>
      </c>
      <c r="AI35">
        <v>7</v>
      </c>
      <c r="AJ35">
        <v>8.5</v>
      </c>
      <c r="AK35" s="1">
        <f t="shared" si="4"/>
        <v>40.073538588873326</v>
      </c>
      <c r="AM35">
        <v>1.6432815966334302</v>
      </c>
      <c r="AN35" s="1">
        <v>2.6694051645855699</v>
      </c>
      <c r="AO35">
        <v>4.4000000000000004</v>
      </c>
      <c r="AS35" s="1"/>
      <c r="AU35">
        <v>7</v>
      </c>
      <c r="AV35">
        <v>8.5</v>
      </c>
      <c r="AW35" s="1">
        <f t="shared" si="5"/>
        <v>41.327680146917011</v>
      </c>
      <c r="BB35">
        <v>7</v>
      </c>
      <c r="BC35">
        <v>8.5</v>
      </c>
      <c r="BD35" s="1">
        <f t="shared" si="7"/>
        <v>43.980059999999959</v>
      </c>
      <c r="BF35">
        <v>7</v>
      </c>
      <c r="BG35">
        <v>8.5</v>
      </c>
      <c r="BH35" s="1">
        <f t="shared" si="6"/>
        <v>45.92121770257932</v>
      </c>
    </row>
    <row r="36" spans="10:60" x14ac:dyDescent="0.2">
      <c r="J36">
        <v>7.5</v>
      </c>
      <c r="K36">
        <v>8.5</v>
      </c>
      <c r="L36" s="1">
        <f t="shared" si="1"/>
        <v>28.140373025152918</v>
      </c>
      <c r="N36">
        <v>7.5</v>
      </c>
      <c r="O36">
        <v>10</v>
      </c>
      <c r="P36" s="1">
        <f t="shared" si="2"/>
        <v>25.370225089218604</v>
      </c>
      <c r="W36">
        <v>7.5</v>
      </c>
      <c r="X36">
        <v>8.5</v>
      </c>
      <c r="Y36" s="1">
        <f t="shared" si="3"/>
        <v>40.444393082025826</v>
      </c>
      <c r="AA36">
        <v>1.69463414652822</v>
      </c>
      <c r="AB36" s="1">
        <v>2.6978369709504899</v>
      </c>
      <c r="AC36">
        <v>4.4000000000000004</v>
      </c>
      <c r="AI36">
        <v>7.5</v>
      </c>
      <c r="AJ36">
        <v>8.5</v>
      </c>
      <c r="AK36" s="1">
        <f t="shared" si="4"/>
        <v>41.651077886794504</v>
      </c>
      <c r="AM36">
        <v>1.69463414652822</v>
      </c>
      <c r="AN36" s="1">
        <v>2.6978369709504899</v>
      </c>
      <c r="AO36">
        <v>4.4000000000000004</v>
      </c>
      <c r="AS36" s="1"/>
      <c r="AU36">
        <v>7.5</v>
      </c>
      <c r="AV36">
        <v>8.5</v>
      </c>
      <c r="AW36" s="1">
        <f t="shared" si="5"/>
        <v>41.217155976653189</v>
      </c>
      <c r="BB36">
        <v>7.5</v>
      </c>
      <c r="BC36">
        <v>8.5</v>
      </c>
      <c r="BD36" s="1">
        <f t="shared" si="7"/>
        <v>48.058000312499971</v>
      </c>
      <c r="BF36">
        <v>7.5</v>
      </c>
      <c r="BG36">
        <v>8.5</v>
      </c>
      <c r="BH36" s="1">
        <f t="shared" si="6"/>
        <v>49.702055527232673</v>
      </c>
    </row>
    <row r="37" spans="10:60" x14ac:dyDescent="0.2">
      <c r="J37">
        <v>8</v>
      </c>
      <c r="K37">
        <v>8.5</v>
      </c>
      <c r="L37" s="1">
        <f t="shared" si="1"/>
        <v>28.11453239663042</v>
      </c>
      <c r="N37">
        <v>8</v>
      </c>
      <c r="O37">
        <v>10</v>
      </c>
      <c r="P37" s="1">
        <f t="shared" si="2"/>
        <v>25.346928220997395</v>
      </c>
      <c r="W37">
        <v>8</v>
      </c>
      <c r="X37">
        <v>8.5</v>
      </c>
      <c r="Y37" s="1">
        <f t="shared" si="3"/>
        <v>37.223913593270055</v>
      </c>
      <c r="AA37">
        <v>1.74598669642301</v>
      </c>
      <c r="AB37" s="1">
        <v>2.7228839232661701</v>
      </c>
      <c r="AC37">
        <v>4.4000000000000004</v>
      </c>
      <c r="AI37">
        <v>8</v>
      </c>
      <c r="AJ37">
        <v>8.5</v>
      </c>
      <c r="AK37" s="1">
        <f t="shared" si="4"/>
        <v>40.554415545846787</v>
      </c>
      <c r="AM37">
        <v>1.74598669642301</v>
      </c>
      <c r="AN37" s="1">
        <v>2.7228839232661701</v>
      </c>
      <c r="AO37">
        <v>4.4000000000000004</v>
      </c>
      <c r="AS37" s="1"/>
      <c r="AU37">
        <v>8</v>
      </c>
      <c r="AV37">
        <v>8.5</v>
      </c>
      <c r="AW37" s="1">
        <f t="shared" si="5"/>
        <v>36.316581789143527</v>
      </c>
      <c r="BB37">
        <v>8</v>
      </c>
      <c r="BC37">
        <v>8.5</v>
      </c>
      <c r="BD37" s="1">
        <f t="shared" si="7"/>
        <v>48.364689999999946</v>
      </c>
      <c r="BF37">
        <v>8</v>
      </c>
      <c r="BG37">
        <v>8.5</v>
      </c>
      <c r="BH37" s="1">
        <f t="shared" si="6"/>
        <v>49.007219943832418</v>
      </c>
    </row>
    <row r="38" spans="10:60" x14ac:dyDescent="0.2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2.5135403529940002E-3</v>
      </c>
      <c r="AA38">
        <v>1.7973392463178099</v>
      </c>
      <c r="AB38" s="1">
        <v>2.7448325495206798</v>
      </c>
      <c r="AC38">
        <v>4.4000000000000004</v>
      </c>
      <c r="AI38">
        <v>0</v>
      </c>
      <c r="AJ38">
        <v>17</v>
      </c>
      <c r="AK38" s="1">
        <f t="shared" si="4"/>
        <v>0</v>
      </c>
      <c r="AM38">
        <v>1.7973392463178099</v>
      </c>
      <c r="AN38" s="1">
        <v>2.7448325495206798</v>
      </c>
      <c r="AO38">
        <v>4.4000000000000004</v>
      </c>
      <c r="AU38">
        <v>0</v>
      </c>
      <c r="AV38">
        <v>17</v>
      </c>
      <c r="AW38" s="1">
        <f t="shared" si="5"/>
        <v>9.4147633197991951E-2</v>
      </c>
      <c r="BF38">
        <v>0</v>
      </c>
      <c r="BG38">
        <v>17</v>
      </c>
      <c r="BH38" s="1">
        <f t="shared" si="6"/>
        <v>0.1033283502693</v>
      </c>
    </row>
    <row r="39" spans="10:60" x14ac:dyDescent="0.2">
      <c r="J39">
        <v>0.5</v>
      </c>
      <c r="K39">
        <v>17</v>
      </c>
      <c r="L39" s="1">
        <f t="shared" si="1"/>
        <v>0.35539323323248562</v>
      </c>
      <c r="N39">
        <v>0.5</v>
      </c>
      <c r="O39">
        <v>20</v>
      </c>
      <c r="P39" s="1">
        <f t="shared" si="2"/>
        <v>0.35874118351715434</v>
      </c>
      <c r="W39">
        <v>0.5</v>
      </c>
      <c r="X39">
        <v>17</v>
      </c>
      <c r="Y39" s="1">
        <f t="shared" si="3"/>
        <v>0.4178802470262194</v>
      </c>
      <c r="AA39">
        <v>1.8486917962125999</v>
      </c>
      <c r="AB39" s="1">
        <v>2.7639257864549802</v>
      </c>
      <c r="AC39">
        <v>4.4000000000000004</v>
      </c>
      <c r="AI39">
        <v>0.5</v>
      </c>
      <c r="AJ39">
        <v>17</v>
      </c>
      <c r="AK39" s="1">
        <f t="shared" si="4"/>
        <v>0.32584789111109835</v>
      </c>
      <c r="AM39">
        <v>1.8486917962125999</v>
      </c>
      <c r="AN39" s="1">
        <v>2.7639257864549802</v>
      </c>
      <c r="AO39">
        <v>4.4000000000000004</v>
      </c>
      <c r="AU39">
        <v>0.5</v>
      </c>
      <c r="AV39">
        <v>17</v>
      </c>
      <c r="AW39" s="1">
        <f t="shared" si="5"/>
        <v>0.13909105844486008</v>
      </c>
      <c r="BF39">
        <v>0.5</v>
      </c>
      <c r="BG39">
        <v>17</v>
      </c>
      <c r="BH39" s="1">
        <f t="shared" si="6"/>
        <v>0.15027185597380505</v>
      </c>
    </row>
    <row r="40" spans="10:60" x14ac:dyDescent="0.2">
      <c r="J40">
        <v>1</v>
      </c>
      <c r="K40">
        <v>17</v>
      </c>
      <c r="L40" s="1">
        <f t="shared" si="1"/>
        <v>0.42538843613651023</v>
      </c>
      <c r="N40">
        <v>1</v>
      </c>
      <c r="O40">
        <v>20</v>
      </c>
      <c r="P40" s="1">
        <f t="shared" si="2"/>
        <v>0.42939576999288215</v>
      </c>
      <c r="W40">
        <v>1</v>
      </c>
      <c r="X40">
        <v>17</v>
      </c>
      <c r="Y40" s="1">
        <f t="shared" si="3"/>
        <v>0.42812360125507676</v>
      </c>
      <c r="AA40">
        <v>1.9000443461073999</v>
      </c>
      <c r="AB40" s="1">
        <v>2.7803497830435902</v>
      </c>
      <c r="AC40">
        <v>4.4000000000000004</v>
      </c>
      <c r="AI40">
        <v>1</v>
      </c>
      <c r="AJ40">
        <v>17</v>
      </c>
      <c r="AK40" s="1">
        <f t="shared" si="4"/>
        <v>0.32397674775218205</v>
      </c>
      <c r="AM40">
        <v>1.9000443461073999</v>
      </c>
      <c r="AN40" s="1">
        <v>2.7803497830435902</v>
      </c>
      <c r="AO40">
        <v>4.4000000000000004</v>
      </c>
      <c r="AU40">
        <v>1</v>
      </c>
      <c r="AV40">
        <v>17</v>
      </c>
      <c r="AW40" s="1">
        <f t="shared" si="5"/>
        <v>0.17373634270783989</v>
      </c>
      <c r="BF40">
        <v>1</v>
      </c>
      <c r="BG40">
        <v>17</v>
      </c>
      <c r="BH40" s="1">
        <f t="shared" si="6"/>
        <v>0.16364107334555997</v>
      </c>
    </row>
    <row r="41" spans="10:60" x14ac:dyDescent="0.2">
      <c r="J41">
        <v>1.5</v>
      </c>
      <c r="K41">
        <v>17</v>
      </c>
      <c r="L41" s="1">
        <f t="shared" si="1"/>
        <v>0.36631191265655139</v>
      </c>
      <c r="N41">
        <v>1.5</v>
      </c>
      <c r="O41">
        <v>20</v>
      </c>
      <c r="P41" s="1">
        <f t="shared" si="2"/>
        <v>0.36976272138777383</v>
      </c>
      <c r="W41">
        <v>1.5</v>
      </c>
      <c r="X41">
        <v>17</v>
      </c>
      <c r="Y41" s="1">
        <f t="shared" si="3"/>
        <v>0.27812532288203745</v>
      </c>
      <c r="AA41">
        <v>1.9513968960021901</v>
      </c>
      <c r="AB41" s="1">
        <v>2.7943435060008301</v>
      </c>
      <c r="AC41">
        <v>4.4000000000000004</v>
      </c>
      <c r="AI41">
        <v>1.5</v>
      </c>
      <c r="AJ41">
        <v>17</v>
      </c>
      <c r="AK41" s="1">
        <f t="shared" si="4"/>
        <v>0.18383438251553957</v>
      </c>
      <c r="AM41">
        <v>1.9513968960021901</v>
      </c>
      <c r="AN41" s="1">
        <v>2.7943435060008301</v>
      </c>
      <c r="AO41">
        <v>4.4000000000000004</v>
      </c>
      <c r="AU41">
        <v>1.5</v>
      </c>
      <c r="AV41">
        <v>17</v>
      </c>
      <c r="AW41" s="1">
        <f t="shared" si="5"/>
        <v>0.24760538198033913</v>
      </c>
      <c r="BF41">
        <v>1.5</v>
      </c>
      <c r="BG41">
        <v>17</v>
      </c>
      <c r="BH41" s="1">
        <f t="shared" si="6"/>
        <v>0.1657001944504734</v>
      </c>
    </row>
    <row r="42" spans="10:60" x14ac:dyDescent="0.2">
      <c r="J42">
        <v>2</v>
      </c>
      <c r="K42">
        <v>17</v>
      </c>
      <c r="L42" s="1">
        <f t="shared" si="1"/>
        <v>0.35627189870255999</v>
      </c>
      <c r="N42">
        <v>2</v>
      </c>
      <c r="O42">
        <v>20</v>
      </c>
      <c r="P42" s="1">
        <f t="shared" si="2"/>
        <v>0.35962812637699193</v>
      </c>
      <c r="W42">
        <v>2</v>
      </c>
      <c r="X42">
        <v>17</v>
      </c>
      <c r="Y42" s="1">
        <f t="shared" si="3"/>
        <v>0.23928419628280362</v>
      </c>
      <c r="AA42">
        <v>2.0027494458969901</v>
      </c>
      <c r="AB42" s="1">
        <v>2.8060710317963999</v>
      </c>
      <c r="AC42">
        <v>4.4000000000000004</v>
      </c>
      <c r="AI42">
        <v>2</v>
      </c>
      <c r="AJ42">
        <v>17</v>
      </c>
      <c r="AK42" s="1">
        <f t="shared" si="4"/>
        <v>0.1574047862039967</v>
      </c>
      <c r="AM42">
        <v>2.0027494458969901</v>
      </c>
      <c r="AN42" s="1">
        <v>2.8060710317963999</v>
      </c>
      <c r="AO42">
        <v>4.4000000000000004</v>
      </c>
      <c r="AU42">
        <v>2</v>
      </c>
      <c r="AV42">
        <v>17</v>
      </c>
      <c r="AW42" s="1">
        <f t="shared" si="5"/>
        <v>0.47038201662830365</v>
      </c>
      <c r="BF42">
        <v>2</v>
      </c>
      <c r="BG42">
        <v>17</v>
      </c>
      <c r="BH42" s="1">
        <f t="shared" si="6"/>
        <v>0.23916059006993989</v>
      </c>
    </row>
    <row r="43" spans="10:60" x14ac:dyDescent="0.2">
      <c r="J43">
        <v>2.5</v>
      </c>
      <c r="K43">
        <v>17</v>
      </c>
      <c r="L43" s="1">
        <f t="shared" si="1"/>
        <v>0.56728213249189285</v>
      </c>
      <c r="N43">
        <v>2.5</v>
      </c>
      <c r="O43">
        <v>20</v>
      </c>
      <c r="P43" s="1">
        <f t="shared" si="2"/>
        <v>0.57262616327067051</v>
      </c>
      <c r="W43">
        <v>2.5</v>
      </c>
      <c r="X43">
        <v>17</v>
      </c>
      <c r="Y43" s="1">
        <f t="shared" si="3"/>
        <v>0.57184640026188827</v>
      </c>
      <c r="AA43">
        <v>2.0541019957917799</v>
      </c>
      <c r="AB43" s="1">
        <v>2.8157331223898598</v>
      </c>
      <c r="AC43">
        <v>4.4000000000000004</v>
      </c>
      <c r="AI43">
        <v>2.5</v>
      </c>
      <c r="AJ43">
        <v>17</v>
      </c>
      <c r="AK43" s="1">
        <f t="shared" si="4"/>
        <v>0.50379964123728083</v>
      </c>
      <c r="AM43">
        <v>2.0541019957917799</v>
      </c>
      <c r="AN43" s="1">
        <v>2.8157331223898598</v>
      </c>
      <c r="AO43">
        <v>4.4000000000000004</v>
      </c>
      <c r="AU43">
        <v>2.5</v>
      </c>
      <c r="AV43">
        <v>17</v>
      </c>
      <c r="AW43" s="1">
        <f t="shared" si="5"/>
        <v>0.9908945077384228</v>
      </c>
      <c r="BF43">
        <v>2.5</v>
      </c>
      <c r="BG43">
        <v>17</v>
      </c>
      <c r="BH43" s="1">
        <f t="shared" si="6"/>
        <v>0.51723807953660039</v>
      </c>
    </row>
    <row r="44" spans="10:60" x14ac:dyDescent="0.2">
      <c r="J44">
        <v>3</v>
      </c>
      <c r="K44">
        <v>17</v>
      </c>
      <c r="L44" s="1">
        <f t="shared" si="1"/>
        <v>1.1425918219450812</v>
      </c>
      <c r="N44">
        <v>3</v>
      </c>
      <c r="O44">
        <v>20</v>
      </c>
      <c r="P44" s="1">
        <f t="shared" si="2"/>
        <v>1.153355506387657</v>
      </c>
      <c r="W44">
        <v>3</v>
      </c>
      <c r="X44">
        <v>17</v>
      </c>
      <c r="Y44" s="1">
        <f t="shared" si="3"/>
        <v>1.4929529225130285</v>
      </c>
      <c r="AA44">
        <v>2.1054545456865799</v>
      </c>
      <c r="AB44" s="1">
        <v>2.8234874374697498</v>
      </c>
      <c r="AC44">
        <v>4.4000000000000004</v>
      </c>
      <c r="AI44">
        <v>3</v>
      </c>
      <c r="AJ44">
        <v>17</v>
      </c>
      <c r="AK44" s="1">
        <f t="shared" si="4"/>
        <v>1.4442230563229721</v>
      </c>
      <c r="AM44">
        <v>2.1054545456865799</v>
      </c>
      <c r="AN44" s="1">
        <v>2.8234874374697498</v>
      </c>
      <c r="AO44">
        <v>4.4000000000000004</v>
      </c>
      <c r="AU44">
        <v>3</v>
      </c>
      <c r="AV44">
        <v>17</v>
      </c>
      <c r="AW44" s="1">
        <f t="shared" si="5"/>
        <v>1.9720555385695993</v>
      </c>
      <c r="BF44">
        <v>3</v>
      </c>
      <c r="BG44">
        <v>17</v>
      </c>
      <c r="BH44" s="1">
        <f t="shared" si="6"/>
        <v>1.1703374265013189</v>
      </c>
    </row>
    <row r="45" spans="10:60" x14ac:dyDescent="0.2">
      <c r="J45">
        <v>3.5</v>
      </c>
      <c r="K45">
        <v>17</v>
      </c>
      <c r="L45" s="1">
        <f t="shared" si="1"/>
        <v>2.1792220091354308</v>
      </c>
      <c r="N45">
        <v>3.5</v>
      </c>
      <c r="O45">
        <v>20</v>
      </c>
      <c r="P45" s="1">
        <f t="shared" si="2"/>
        <v>2.1997511758825889</v>
      </c>
      <c r="W45">
        <v>3.5</v>
      </c>
      <c r="X45">
        <v>17</v>
      </c>
      <c r="Y45" s="1">
        <f t="shared" si="3"/>
        <v>3.1504040586444595</v>
      </c>
      <c r="AA45">
        <v>2.1568070955813701</v>
      </c>
      <c r="AB45" s="1">
        <v>2.8295106481776902</v>
      </c>
      <c r="AC45">
        <v>4.4000000000000004</v>
      </c>
      <c r="AI45">
        <v>3.5</v>
      </c>
      <c r="AJ45">
        <v>17</v>
      </c>
      <c r="AK45" s="1">
        <f t="shared" si="4"/>
        <v>3.1273095223920429</v>
      </c>
      <c r="AM45">
        <v>2.1568070955813701</v>
      </c>
      <c r="AN45" s="1">
        <v>2.8295106481776902</v>
      </c>
      <c r="AO45">
        <v>4.4000000000000004</v>
      </c>
      <c r="AU45">
        <v>3.5</v>
      </c>
      <c r="AV45">
        <v>17</v>
      </c>
      <c r="AW45" s="1">
        <f t="shared" si="5"/>
        <v>3.5615944612902877</v>
      </c>
      <c r="BF45">
        <v>3.5</v>
      </c>
      <c r="BG45">
        <v>17</v>
      </c>
      <c r="BH45" s="1">
        <f t="shared" si="6"/>
        <v>2.3857502455518951</v>
      </c>
    </row>
    <row r="46" spans="10:60" x14ac:dyDescent="0.2">
      <c r="J46">
        <v>4</v>
      </c>
      <c r="K46">
        <v>17</v>
      </c>
      <c r="L46" s="1">
        <f t="shared" si="1"/>
        <v>3.7157083317924808</v>
      </c>
      <c r="N46">
        <v>4</v>
      </c>
      <c r="O46">
        <v>20</v>
      </c>
      <c r="P46" s="1">
        <f t="shared" si="2"/>
        <v>3.7507118310263357</v>
      </c>
      <c r="W46">
        <v>4</v>
      </c>
      <c r="X46">
        <v>17</v>
      </c>
      <c r="Y46" s="1">
        <f t="shared" si="3"/>
        <v>5.6021409957689698</v>
      </c>
      <c r="AA46">
        <v>2.2081596454761701</v>
      </c>
      <c r="AB46" s="1">
        <v>2.9042418322822998</v>
      </c>
      <c r="AC46">
        <v>4.4000000000000004</v>
      </c>
      <c r="AI46">
        <v>4</v>
      </c>
      <c r="AJ46">
        <v>17</v>
      </c>
      <c r="AK46" s="1">
        <f t="shared" si="4"/>
        <v>5.6048350897990007</v>
      </c>
      <c r="AM46">
        <v>2.2081596454761701</v>
      </c>
      <c r="AN46" s="1">
        <v>2.9042418322822998</v>
      </c>
      <c r="AO46">
        <v>4.4000000000000004</v>
      </c>
      <c r="AU46">
        <v>4</v>
      </c>
      <c r="AV46">
        <v>17</v>
      </c>
      <c r="AW46" s="1">
        <f t="shared" si="5"/>
        <v>5.8593640360954131</v>
      </c>
      <c r="BF46">
        <v>4</v>
      </c>
      <c r="BG46">
        <v>17</v>
      </c>
      <c r="BH46" s="1">
        <f t="shared" si="6"/>
        <v>4.3386106407089384</v>
      </c>
    </row>
    <row r="47" spans="10:60" x14ac:dyDescent="0.2">
      <c r="J47">
        <v>4.5</v>
      </c>
      <c r="K47">
        <v>17</v>
      </c>
      <c r="L47" s="1">
        <f t="shared" si="1"/>
        <v>5.7250501818592685</v>
      </c>
      <c r="N47">
        <v>4.5</v>
      </c>
      <c r="O47">
        <v>20</v>
      </c>
      <c r="P47" s="1">
        <f t="shared" si="2"/>
        <v>5.7789825069397525</v>
      </c>
      <c r="W47">
        <v>4.5</v>
      </c>
      <c r="X47">
        <v>17</v>
      </c>
      <c r="Y47" s="1">
        <f t="shared" si="3"/>
        <v>8.8014444806588337</v>
      </c>
      <c r="AA47">
        <v>2.2595121953709598</v>
      </c>
      <c r="AB47" s="1">
        <v>2.9055911527316498</v>
      </c>
      <c r="AC47">
        <v>4.4000000000000004</v>
      </c>
      <c r="AI47">
        <v>4.5</v>
      </c>
      <c r="AJ47">
        <v>17</v>
      </c>
      <c r="AK47" s="1">
        <f t="shared" si="4"/>
        <v>8.8178017667866051</v>
      </c>
      <c r="AM47">
        <v>2.2595121953709598</v>
      </c>
      <c r="AN47" s="1">
        <v>2.9055911527316498</v>
      </c>
      <c r="AO47">
        <v>4.4000000000000004</v>
      </c>
      <c r="AU47">
        <v>4.5</v>
      </c>
      <c r="AV47">
        <v>17</v>
      </c>
      <c r="AW47" s="1">
        <f t="shared" si="5"/>
        <v>8.8829514367076658</v>
      </c>
      <c r="BF47">
        <v>4.5</v>
      </c>
      <c r="BG47">
        <v>17</v>
      </c>
      <c r="BH47" s="1">
        <f t="shared" si="6"/>
        <v>7.1542110329292496</v>
      </c>
    </row>
    <row r="48" spans="10:60" x14ac:dyDescent="0.2">
      <c r="J48">
        <v>5</v>
      </c>
      <c r="K48">
        <v>17</v>
      </c>
      <c r="L48" s="1">
        <f t="shared" si="1"/>
        <v>8.1128662611034486</v>
      </c>
      <c r="N48">
        <v>5</v>
      </c>
      <c r="O48">
        <v>20</v>
      </c>
      <c r="P48" s="1">
        <f t="shared" si="2"/>
        <v>8.189292794780787</v>
      </c>
      <c r="W48">
        <v>5</v>
      </c>
      <c r="X48">
        <v>17</v>
      </c>
      <c r="Y48" s="1">
        <f t="shared" si="3"/>
        <v>12.587850572465623</v>
      </c>
      <c r="AA48">
        <v>2.3108647452657602</v>
      </c>
      <c r="AB48" s="1">
        <v>2.9064611613291702</v>
      </c>
      <c r="AC48">
        <v>4.4000000000000004</v>
      </c>
      <c r="AI48">
        <v>5</v>
      </c>
      <c r="AJ48">
        <v>17</v>
      </c>
      <c r="AK48" s="1">
        <f t="shared" si="4"/>
        <v>12.592895139215155</v>
      </c>
      <c r="AM48">
        <v>2.3108647452657602</v>
      </c>
      <c r="AN48" s="1">
        <v>2.9064611613291702</v>
      </c>
      <c r="AO48">
        <v>4.4000000000000004</v>
      </c>
      <c r="AU48">
        <v>5</v>
      </c>
      <c r="AV48">
        <v>17</v>
      </c>
      <c r="AW48" s="1">
        <f t="shared" si="5"/>
        <v>12.534270823179066</v>
      </c>
      <c r="BF48">
        <v>5</v>
      </c>
      <c r="BG48">
        <v>17</v>
      </c>
      <c r="BH48" s="1">
        <f t="shared" si="6"/>
        <v>10.863638769851992</v>
      </c>
    </row>
    <row r="49" spans="10:60" x14ac:dyDescent="0.2">
      <c r="J49">
        <v>5.5</v>
      </c>
      <c r="K49">
        <v>17</v>
      </c>
      <c r="L49" s="1">
        <f t="shared" si="1"/>
        <v>10.720756533782287</v>
      </c>
      <c r="N49">
        <v>5.5</v>
      </c>
      <c r="O49">
        <v>20</v>
      </c>
      <c r="P49" s="1">
        <f t="shared" si="2"/>
        <v>10.821750465384977</v>
      </c>
      <c r="W49">
        <v>5.5</v>
      </c>
      <c r="X49">
        <v>17</v>
      </c>
      <c r="Y49" s="1">
        <f t="shared" si="3"/>
        <v>16.683783480004656</v>
      </c>
      <c r="AA49">
        <v>2.36221729516055</v>
      </c>
      <c r="AB49" s="1">
        <v>2.90698289356083</v>
      </c>
      <c r="AC49">
        <v>4.4000000000000004</v>
      </c>
      <c r="AI49">
        <v>5.5</v>
      </c>
      <c r="AJ49">
        <v>17</v>
      </c>
      <c r="AK49" s="1">
        <f t="shared" si="4"/>
        <v>16.649315211556445</v>
      </c>
      <c r="AM49">
        <v>2.36221729516055</v>
      </c>
      <c r="AN49" s="1">
        <v>2.90698289356083</v>
      </c>
      <c r="AO49">
        <v>4.4000000000000004</v>
      </c>
      <c r="AU49">
        <v>5.5</v>
      </c>
      <c r="AV49">
        <v>17</v>
      </c>
      <c r="AW49" s="1">
        <f t="shared" si="5"/>
        <v>16.570762309819873</v>
      </c>
      <c r="BF49">
        <v>5.5</v>
      </c>
      <c r="BG49">
        <v>17</v>
      </c>
      <c r="BH49" s="1">
        <f t="shared" si="6"/>
        <v>15.356552247127754</v>
      </c>
    </row>
    <row r="50" spans="10:60" x14ac:dyDescent="0.2">
      <c r="J50">
        <v>6</v>
      </c>
      <c r="K50">
        <v>17</v>
      </c>
      <c r="L50" s="1">
        <f t="shared" si="1"/>
        <v>13.334870576361373</v>
      </c>
      <c r="N50">
        <v>6</v>
      </c>
      <c r="O50">
        <v>20</v>
      </c>
      <c r="P50" s="1">
        <f t="shared" si="2"/>
        <v>13.460490536359162</v>
      </c>
      <c r="W50">
        <v>6</v>
      </c>
      <c r="X50">
        <v>17</v>
      </c>
      <c r="Y50" s="1">
        <f t="shared" si="3"/>
        <v>20.696905483604638</v>
      </c>
      <c r="AA50">
        <v>2.41356984505535</v>
      </c>
      <c r="AB50" s="1">
        <v>2.9074614068029301</v>
      </c>
      <c r="AC50">
        <v>4.4000000000000004</v>
      </c>
      <c r="AI50">
        <v>6</v>
      </c>
      <c r="AJ50">
        <v>17</v>
      </c>
      <c r="AK50" s="1">
        <f t="shared" si="4"/>
        <v>20.615980469152213</v>
      </c>
      <c r="AM50">
        <v>2.41356984505535</v>
      </c>
      <c r="AN50" s="1">
        <v>2.9074614068029301</v>
      </c>
      <c r="AO50">
        <v>4.4000000000000004</v>
      </c>
      <c r="AU50">
        <v>6</v>
      </c>
      <c r="AV50">
        <v>17</v>
      </c>
      <c r="AW50" s="1">
        <f t="shared" si="5"/>
        <v>20.585769682992794</v>
      </c>
      <c r="BF50">
        <v>6</v>
      </c>
      <c r="BG50">
        <v>17</v>
      </c>
      <c r="BH50" s="1">
        <f t="shared" si="6"/>
        <v>20.336773406775642</v>
      </c>
    </row>
    <row r="51" spans="10:60" x14ac:dyDescent="0.2">
      <c r="J51">
        <v>6.5</v>
      </c>
      <c r="K51">
        <v>17</v>
      </c>
      <c r="L51" s="1">
        <f t="shared" si="1"/>
        <v>15.699682324287323</v>
      </c>
      <c r="N51">
        <v>6.5</v>
      </c>
      <c r="O51">
        <v>20</v>
      </c>
      <c r="P51" s="1">
        <f t="shared" si="2"/>
        <v>15.847579782628694</v>
      </c>
      <c r="W51">
        <v>6.5</v>
      </c>
      <c r="X51">
        <v>17</v>
      </c>
      <c r="Y51" s="1">
        <f t="shared" si="3"/>
        <v>24.128183941521701</v>
      </c>
      <c r="AA51">
        <v>2.4649223949501402</v>
      </c>
      <c r="AB51" s="1">
        <v>2.9086587325709199</v>
      </c>
      <c r="AC51">
        <v>4.4000000000000004</v>
      </c>
      <c r="AI51">
        <v>6.5</v>
      </c>
      <c r="AJ51">
        <v>17</v>
      </c>
      <c r="AK51" s="1">
        <f t="shared" si="4"/>
        <v>24.059105161737261</v>
      </c>
      <c r="AM51">
        <v>2.4649223949501402</v>
      </c>
      <c r="AN51" s="1">
        <v>2.9086587325709199</v>
      </c>
      <c r="AO51">
        <v>4.4000000000000004</v>
      </c>
      <c r="AU51">
        <v>6.5</v>
      </c>
      <c r="AV51">
        <v>17</v>
      </c>
      <c r="AW51" s="1">
        <f t="shared" si="5"/>
        <v>24.003616750421894</v>
      </c>
      <c r="BF51">
        <v>6.5</v>
      </c>
      <c r="BG51">
        <v>17</v>
      </c>
      <c r="BH51" s="1">
        <f t="shared" si="6"/>
        <v>25.288231614118462</v>
      </c>
    </row>
    <row r="52" spans="10:60" x14ac:dyDescent="0.2">
      <c r="J52">
        <v>7</v>
      </c>
      <c r="K52">
        <v>17</v>
      </c>
      <c r="L52" s="1">
        <f t="shared" si="1"/>
        <v>17.536971215814269</v>
      </c>
      <c r="N52">
        <v>7</v>
      </c>
      <c r="O52">
        <v>20</v>
      </c>
      <c r="P52" s="1">
        <f t="shared" si="2"/>
        <v>17.702176690437938</v>
      </c>
      <c r="W52">
        <v>7</v>
      </c>
      <c r="X52">
        <v>17</v>
      </c>
      <c r="Y52" s="1">
        <f t="shared" si="3"/>
        <v>26.38567538091872</v>
      </c>
      <c r="AA52">
        <v>2.5162749448449397</v>
      </c>
      <c r="AB52" s="1">
        <v>2.9090757432396002</v>
      </c>
      <c r="AC52">
        <v>4.4000000000000004</v>
      </c>
      <c r="AI52">
        <v>7</v>
      </c>
      <c r="AJ52">
        <v>17</v>
      </c>
      <c r="AK52" s="1">
        <f t="shared" si="4"/>
        <v>26.520149808227014</v>
      </c>
      <c r="AM52">
        <v>2.5162749448449397</v>
      </c>
      <c r="AN52" s="1">
        <v>2.9090757432396002</v>
      </c>
      <c r="AO52">
        <v>4.4000000000000004</v>
      </c>
      <c r="AU52">
        <v>7</v>
      </c>
      <c r="AV52">
        <v>17</v>
      </c>
      <c r="AW52" s="1">
        <f t="shared" si="5"/>
        <v>26.095849730576383</v>
      </c>
      <c r="BF52">
        <v>7</v>
      </c>
      <c r="BG52">
        <v>17</v>
      </c>
      <c r="BH52" s="1">
        <f t="shared" si="6"/>
        <v>29.46065205095061</v>
      </c>
    </row>
    <row r="53" spans="10:60" x14ac:dyDescent="0.2">
      <c r="J53">
        <v>7.5</v>
      </c>
      <c r="K53">
        <v>17</v>
      </c>
      <c r="L53" s="1">
        <f t="shared" si="1"/>
        <v>18.570009732884053</v>
      </c>
      <c r="N53">
        <v>7.5</v>
      </c>
      <c r="O53">
        <v>20</v>
      </c>
      <c r="P53" s="1">
        <f t="shared" si="2"/>
        <v>18.744946854803985</v>
      </c>
      <c r="W53">
        <v>7.5</v>
      </c>
      <c r="X53">
        <v>17</v>
      </c>
      <c r="Y53" s="1">
        <f t="shared" si="3"/>
        <v>26.804026673408973</v>
      </c>
      <c r="AA53">
        <v>2.5676274947397304</v>
      </c>
      <c r="AB53" s="1">
        <v>3.0518604746507498</v>
      </c>
      <c r="AC53">
        <v>4.4000000000000004</v>
      </c>
      <c r="AI53">
        <v>7.5</v>
      </c>
      <c r="AJ53">
        <v>17</v>
      </c>
      <c r="AK53" s="1">
        <f t="shared" si="4"/>
        <v>27.564144922770033</v>
      </c>
      <c r="AM53">
        <v>2.5676274947397304</v>
      </c>
      <c r="AN53" s="1">
        <v>3.0518604746507498</v>
      </c>
      <c r="AO53">
        <v>4.4000000000000004</v>
      </c>
      <c r="AU53">
        <v>7.5</v>
      </c>
      <c r="AV53">
        <v>17</v>
      </c>
      <c r="AW53" s="1">
        <f t="shared" si="5"/>
        <v>26.026060617600574</v>
      </c>
      <c r="BF53">
        <v>7.5</v>
      </c>
      <c r="BG53">
        <v>17</v>
      </c>
      <c r="BH53" s="1">
        <f t="shared" si="6"/>
        <v>31.886239898699021</v>
      </c>
    </row>
    <row r="54" spans="10:60" x14ac:dyDescent="0.2">
      <c r="J54">
        <v>8</v>
      </c>
      <c r="K54">
        <v>17</v>
      </c>
      <c r="L54" s="1">
        <f t="shared" si="1"/>
        <v>18.552957339060494</v>
      </c>
      <c r="N54">
        <v>8</v>
      </c>
      <c r="O54">
        <v>20</v>
      </c>
      <c r="P54" s="1">
        <f t="shared" si="2"/>
        <v>18.727733820423946</v>
      </c>
      <c r="W54">
        <v>8</v>
      </c>
      <c r="X54">
        <v>17</v>
      </c>
      <c r="Y54" s="1">
        <f t="shared" si="3"/>
        <v>24.669693295165271</v>
      </c>
      <c r="AA54">
        <v>2.6189800446345202</v>
      </c>
      <c r="AB54" s="1">
        <v>3.05209926076189</v>
      </c>
      <c r="AC54">
        <v>4.4000000000000004</v>
      </c>
      <c r="AI54">
        <v>8</v>
      </c>
      <c r="AJ54">
        <v>17</v>
      </c>
      <c r="AK54" s="1">
        <f t="shared" si="4"/>
        <v>26.838387962064555</v>
      </c>
      <c r="AM54">
        <v>2.6189800446345202</v>
      </c>
      <c r="AN54" s="1">
        <v>3.05209926076189</v>
      </c>
      <c r="AO54">
        <v>4.4000000000000004</v>
      </c>
      <c r="AU54">
        <v>8</v>
      </c>
      <c r="AV54">
        <v>17</v>
      </c>
      <c r="AW54" s="1">
        <f t="shared" si="5"/>
        <v>22.931653984172986</v>
      </c>
      <c r="BF54">
        <v>8</v>
      </c>
      <c r="BG54">
        <v>17</v>
      </c>
      <c r="BH54" s="1">
        <f t="shared" si="6"/>
        <v>31.440469721441186</v>
      </c>
    </row>
    <row r="55" spans="10:60" x14ac:dyDescent="0.2">
      <c r="AA55">
        <v>2.6703325945293197</v>
      </c>
      <c r="AB55" s="1">
        <v>3.0523260122731499</v>
      </c>
      <c r="AC55">
        <v>4.4000000000000004</v>
      </c>
      <c r="AM55">
        <v>2.6703325945293197</v>
      </c>
      <c r="AN55" s="1">
        <v>3.0523260122731499</v>
      </c>
      <c r="AO55">
        <v>4.4000000000000004</v>
      </c>
    </row>
    <row r="56" spans="10:60" x14ac:dyDescent="0.2">
      <c r="AA56">
        <v>2.7216851444241099</v>
      </c>
      <c r="AB56" s="1">
        <v>3.0531855878033598</v>
      </c>
      <c r="AC56">
        <v>4.4000000000000004</v>
      </c>
      <c r="AM56">
        <v>2.7216851444241099</v>
      </c>
      <c r="AN56" s="1">
        <v>3.0531855878033598</v>
      </c>
      <c r="AO56">
        <v>4.4000000000000004</v>
      </c>
    </row>
    <row r="57" spans="10:60" x14ac:dyDescent="0.2">
      <c r="AA57">
        <v>2.7730376943189099</v>
      </c>
      <c r="AB57" s="1">
        <v>3.0542793208696901</v>
      </c>
      <c r="AC57">
        <v>4.4000000000000004</v>
      </c>
      <c r="AM57">
        <v>2.7730376943189099</v>
      </c>
      <c r="AN57" s="1">
        <v>3.0542793208696901</v>
      </c>
      <c r="AO57">
        <v>4.4000000000000004</v>
      </c>
    </row>
    <row r="58" spans="10:60" x14ac:dyDescent="0.2">
      <c r="AA58">
        <v>2.8243902442137001</v>
      </c>
      <c r="AB58" s="1">
        <v>3.2532193230550499</v>
      </c>
      <c r="AC58">
        <v>4.4000000000000004</v>
      </c>
      <c r="AM58">
        <v>2.8243902442137001</v>
      </c>
      <c r="AN58" s="1">
        <v>3.2532193230550499</v>
      </c>
      <c r="AO58">
        <v>4.4000000000000004</v>
      </c>
    </row>
    <row r="59" spans="10:60" x14ac:dyDescent="0.2">
      <c r="AA59">
        <v>2.8757427941085001</v>
      </c>
      <c r="AB59" s="1">
        <v>3.2532193230550499</v>
      </c>
      <c r="AC59">
        <v>4.4000000000000004</v>
      </c>
      <c r="AM59">
        <v>2.8757427941085001</v>
      </c>
      <c r="AN59" s="1">
        <v>3.2532193230550499</v>
      </c>
      <c r="AO59">
        <v>4.4000000000000004</v>
      </c>
    </row>
    <row r="60" spans="10:60" x14ac:dyDescent="0.2">
      <c r="AA60">
        <v>2.9270953440032903</v>
      </c>
      <c r="AB60" s="1">
        <v>3.2542101277353499</v>
      </c>
      <c r="AC60">
        <v>4.4000000000000004</v>
      </c>
      <c r="AM60">
        <v>2.9270953440032903</v>
      </c>
      <c r="AN60" s="1">
        <v>3.2542101277353499</v>
      </c>
      <c r="AO60">
        <v>4.4000000000000004</v>
      </c>
    </row>
    <row r="61" spans="10:60" x14ac:dyDescent="0.2">
      <c r="AA61">
        <v>2.9784478938980898</v>
      </c>
      <c r="AB61" s="1">
        <v>3.5132008166016702</v>
      </c>
      <c r="AC61">
        <v>4.4000000000000004</v>
      </c>
      <c r="AM61">
        <v>2.9784478938980898</v>
      </c>
      <c r="AN61" s="1">
        <v>3.5132008166016702</v>
      </c>
      <c r="AO61">
        <v>4.4000000000000004</v>
      </c>
    </row>
    <row r="62" spans="10:60" x14ac:dyDescent="0.2">
      <c r="AA62">
        <v>3.0298004437928796</v>
      </c>
      <c r="AB62" s="1">
        <v>3.51413102313749</v>
      </c>
      <c r="AC62">
        <v>4.4000000000000004</v>
      </c>
      <c r="AM62">
        <v>3.0298004437928796</v>
      </c>
      <c r="AN62" s="1">
        <v>3.51413102313749</v>
      </c>
      <c r="AO62">
        <v>4.4000000000000004</v>
      </c>
    </row>
    <row r="63" spans="10:60" x14ac:dyDescent="0.2">
      <c r="AA63">
        <v>3.08115299368768</v>
      </c>
      <c r="AB63" s="1">
        <v>3.5152646103051302</v>
      </c>
      <c r="AC63">
        <v>4.4000000000000004</v>
      </c>
      <c r="AM63">
        <v>3.08115299368768</v>
      </c>
      <c r="AN63" s="1">
        <v>3.5152646103051302</v>
      </c>
      <c r="AO63">
        <v>4.4000000000000004</v>
      </c>
    </row>
    <row r="64" spans="10:60" x14ac:dyDescent="0.2">
      <c r="AA64">
        <v>3.1325055435824698</v>
      </c>
      <c r="AB64" s="1">
        <v>3.8192085078998002</v>
      </c>
      <c r="AC64">
        <v>4.4000000000000004</v>
      </c>
      <c r="AM64">
        <v>3.1325055435824698</v>
      </c>
      <c r="AN64" s="1">
        <v>3.8192085078998002</v>
      </c>
      <c r="AO64">
        <v>4.4000000000000004</v>
      </c>
    </row>
    <row r="65" spans="27:41" x14ac:dyDescent="0.2">
      <c r="AA65">
        <v>3.18385809347726</v>
      </c>
      <c r="AB65" s="1">
        <v>4.1513862467577196</v>
      </c>
      <c r="AC65">
        <v>4.4000000000000004</v>
      </c>
      <c r="AM65">
        <v>3.18385809347726</v>
      </c>
      <c r="AN65" s="1">
        <v>4.1513862467577196</v>
      </c>
      <c r="AO65">
        <v>4.4000000000000004</v>
      </c>
    </row>
    <row r="66" spans="27:41" x14ac:dyDescent="0.2">
      <c r="AA66">
        <v>3.23521064337206</v>
      </c>
      <c r="AB66" s="1">
        <v>4.1563912075497003</v>
      </c>
      <c r="AC66">
        <v>4.4000000000000004</v>
      </c>
      <c r="AM66">
        <v>3.23521064337206</v>
      </c>
      <c r="AN66" s="1">
        <v>4.1563912075497003</v>
      </c>
      <c r="AO66">
        <v>4.4000000000000004</v>
      </c>
    </row>
    <row r="67" spans="27:41" x14ac:dyDescent="0.2">
      <c r="AA67">
        <v>3.2865631932668502</v>
      </c>
      <c r="AB67" s="1">
        <v>4.5193144461249402</v>
      </c>
      <c r="AC67">
        <v>4.4000000000000004</v>
      </c>
      <c r="AM67">
        <v>3.2865631932668502</v>
      </c>
      <c r="AN67" s="1">
        <v>4.5193144461249402</v>
      </c>
      <c r="AO67">
        <v>4.4000000000000004</v>
      </c>
    </row>
    <row r="68" spans="27:41" x14ac:dyDescent="0.2">
      <c r="AA68">
        <v>3.3379157431616502</v>
      </c>
      <c r="AB68" s="1">
        <v>4.9058301649596503</v>
      </c>
      <c r="AC68">
        <v>4.4000000000000004</v>
      </c>
      <c r="AM68">
        <v>3.3379157431616502</v>
      </c>
      <c r="AN68" s="1">
        <v>4.9058301649596503</v>
      </c>
      <c r="AO68">
        <v>4.4000000000000004</v>
      </c>
    </row>
    <row r="69" spans="27:41" x14ac:dyDescent="0.2">
      <c r="AA69">
        <v>3.38926829305644</v>
      </c>
      <c r="AB69" s="1">
        <v>5.3143422524460497</v>
      </c>
      <c r="AC69">
        <v>4.4000000000000004</v>
      </c>
      <c r="AM69">
        <v>3.38926829305644</v>
      </c>
      <c r="AN69" s="1">
        <v>5.3143422524460497</v>
      </c>
      <c r="AO69">
        <v>4.4000000000000004</v>
      </c>
    </row>
    <row r="70" spans="27:41" x14ac:dyDescent="0.2">
      <c r="AA70">
        <v>3.4406208429512399</v>
      </c>
      <c r="AB70" s="1">
        <v>5.7467644276055596</v>
      </c>
      <c r="AC70">
        <v>4.4000000000000004</v>
      </c>
      <c r="AM70">
        <v>3.4406208429512399</v>
      </c>
      <c r="AN70" s="1">
        <v>5.7467644276055596</v>
      </c>
      <c r="AO70">
        <v>4.4000000000000004</v>
      </c>
    </row>
    <row r="71" spans="27:41" x14ac:dyDescent="0.2">
      <c r="AA71">
        <v>3.4919733928460297</v>
      </c>
      <c r="AB71" s="1">
        <v>6.1972167426404603</v>
      </c>
      <c r="AC71">
        <v>4.4000000000000004</v>
      </c>
      <c r="AM71">
        <v>3.4919733928460297</v>
      </c>
      <c r="AN71" s="1">
        <v>6.1972167426404603</v>
      </c>
      <c r="AO71">
        <v>4.4000000000000004</v>
      </c>
    </row>
    <row r="72" spans="27:41" x14ac:dyDescent="0.2">
      <c r="AA72">
        <v>3.5433259427408301</v>
      </c>
      <c r="AB72" s="1">
        <v>6.6761896149027304</v>
      </c>
      <c r="AC72">
        <v>4.4000000000000004</v>
      </c>
      <c r="AM72">
        <v>3.5433259427408301</v>
      </c>
      <c r="AN72" s="1">
        <v>6.6761896149027304</v>
      </c>
      <c r="AO72">
        <v>4.4000000000000004</v>
      </c>
    </row>
    <row r="73" spans="27:41" x14ac:dyDescent="0.2">
      <c r="AA73">
        <v>3.5946784926356199</v>
      </c>
      <c r="AB73" s="1">
        <v>7.1732297015375499</v>
      </c>
      <c r="AC73">
        <v>4.4000000000000004</v>
      </c>
      <c r="AM73">
        <v>3.5946784926356199</v>
      </c>
      <c r="AN73" s="1">
        <v>7.1732297015375499</v>
      </c>
      <c r="AO73">
        <v>4.4000000000000004</v>
      </c>
    </row>
    <row r="74" spans="27:41" x14ac:dyDescent="0.2">
      <c r="AA74">
        <v>3.6460310425304101</v>
      </c>
      <c r="AB74" s="1">
        <v>7.6972349484210802</v>
      </c>
      <c r="AC74">
        <v>4.4000000000000004</v>
      </c>
      <c r="AM74">
        <v>3.6460310425304101</v>
      </c>
      <c r="AN74" s="1">
        <v>7.6972349484210802</v>
      </c>
      <c r="AO74">
        <v>4.4000000000000004</v>
      </c>
    </row>
    <row r="75" spans="27:41" x14ac:dyDescent="0.2">
      <c r="AA75">
        <v>3.6973835924252101</v>
      </c>
      <c r="AB75" s="1">
        <v>8.2393223428742104</v>
      </c>
      <c r="AC75">
        <v>4.4000000000000004</v>
      </c>
      <c r="AM75">
        <v>3.6973835924252101</v>
      </c>
      <c r="AN75" s="1">
        <v>8.2393223428742104</v>
      </c>
      <c r="AO75">
        <v>4.4000000000000004</v>
      </c>
    </row>
    <row r="76" spans="27:41" x14ac:dyDescent="0.2">
      <c r="AA76">
        <v>3.7487361423199999</v>
      </c>
      <c r="AB76" s="1">
        <v>8.8021427741883898</v>
      </c>
      <c r="AC76">
        <v>4.4000000000000004</v>
      </c>
      <c r="AM76">
        <v>3.7487361423199999</v>
      </c>
      <c r="AN76" s="1">
        <v>8.8021427741883898</v>
      </c>
      <c r="AO76">
        <v>4.4000000000000004</v>
      </c>
    </row>
    <row r="77" spans="27:41" x14ac:dyDescent="0.2">
      <c r="AA77">
        <v>3.8000886922147998</v>
      </c>
      <c r="AB77" s="1">
        <v>9.3859120059741805</v>
      </c>
      <c r="AC77">
        <v>4.4000000000000004</v>
      </c>
      <c r="AM77">
        <v>3.8000886922147998</v>
      </c>
      <c r="AN77" s="1">
        <v>9.3859120059741805</v>
      </c>
      <c r="AO77">
        <v>4.4000000000000004</v>
      </c>
    </row>
    <row r="78" spans="27:41" x14ac:dyDescent="0.2">
      <c r="AA78">
        <v>3.85144124210959</v>
      </c>
      <c r="AB78" s="1">
        <v>9.9912385223245206</v>
      </c>
      <c r="AC78">
        <v>4.4000000000000004</v>
      </c>
      <c r="AM78">
        <v>3.85144124210959</v>
      </c>
      <c r="AN78" s="1">
        <v>9.9912385223245206</v>
      </c>
      <c r="AO78">
        <v>4.4000000000000004</v>
      </c>
    </row>
    <row r="79" spans="27:41" x14ac:dyDescent="0.2">
      <c r="AA79">
        <v>3.90279379200439</v>
      </c>
      <c r="AB79" s="1">
        <v>11.258998718171901</v>
      </c>
      <c r="AC79">
        <v>4.4000000000000004</v>
      </c>
      <c r="AM79">
        <v>3.90279379200439</v>
      </c>
      <c r="AN79" s="1">
        <v>11.258998718171901</v>
      </c>
      <c r="AO79">
        <v>4.4000000000000004</v>
      </c>
    </row>
    <row r="80" spans="27:41" x14ac:dyDescent="0.2">
      <c r="AA80">
        <v>3.9541463418991798</v>
      </c>
      <c r="AB80" s="1">
        <v>11.928193579996</v>
      </c>
      <c r="AC80">
        <v>4.4000000000000004</v>
      </c>
      <c r="AM80">
        <v>3.9541463418991798</v>
      </c>
      <c r="AN80" s="1">
        <v>11.928193579996</v>
      </c>
      <c r="AO80">
        <v>4.4000000000000004</v>
      </c>
    </row>
    <row r="81" spans="27:41" x14ac:dyDescent="0.2">
      <c r="AA81">
        <v>4.0054988917939802</v>
      </c>
      <c r="AB81" s="1">
        <v>12.6327867815474</v>
      </c>
      <c r="AC81">
        <v>4.4000000000000004</v>
      </c>
      <c r="AM81">
        <v>4.0054988917939802</v>
      </c>
      <c r="AN81" s="1">
        <v>12.6327867815474</v>
      </c>
      <c r="AO81">
        <v>4.4000000000000004</v>
      </c>
    </row>
    <row r="82" spans="27:41" x14ac:dyDescent="0.2">
      <c r="AA82">
        <v>4.05685144168877</v>
      </c>
      <c r="AB82" s="1">
        <v>13.355510055353999</v>
      </c>
      <c r="AC82">
        <v>4.4000000000000004</v>
      </c>
      <c r="AM82">
        <v>4.05685144168877</v>
      </c>
      <c r="AN82" s="1">
        <v>13.355510055353999</v>
      </c>
      <c r="AO82">
        <v>4.4000000000000004</v>
      </c>
    </row>
    <row r="83" spans="27:41" x14ac:dyDescent="0.2">
      <c r="AA83">
        <v>4.1082039915835695</v>
      </c>
      <c r="AB83" s="1">
        <v>14.1055616450003</v>
      </c>
      <c r="AC83">
        <v>4.4000000000000004</v>
      </c>
      <c r="AM83">
        <v>4.1082039915835695</v>
      </c>
      <c r="AN83" s="1">
        <v>14.1055616450003</v>
      </c>
      <c r="AO83">
        <v>4.4000000000000004</v>
      </c>
    </row>
    <row r="84" spans="27:41" x14ac:dyDescent="0.2">
      <c r="AA84">
        <v>4.1595565414783602</v>
      </c>
      <c r="AB84" s="1">
        <v>14.889582495149</v>
      </c>
      <c r="AC84">
        <v>4.4000000000000004</v>
      </c>
      <c r="AM84">
        <v>4.1595565414783602</v>
      </c>
      <c r="AN84" s="1">
        <v>14.889582495149</v>
      </c>
      <c r="AO84">
        <v>4.4000000000000004</v>
      </c>
    </row>
    <row r="85" spans="27:41" x14ac:dyDescent="0.2">
      <c r="AA85">
        <v>4.2109090913731499</v>
      </c>
      <c r="AB85" s="1">
        <v>15.6964749185986</v>
      </c>
      <c r="AC85">
        <v>4.4000000000000004</v>
      </c>
      <c r="AM85">
        <v>4.2109090913731499</v>
      </c>
      <c r="AN85" s="1">
        <v>15.6964749185986</v>
      </c>
      <c r="AO85">
        <v>4.4000000000000004</v>
      </c>
    </row>
    <row r="86" spans="27:41" x14ac:dyDescent="0.2">
      <c r="AA86">
        <v>4.2622616412679504</v>
      </c>
      <c r="AB86" s="1">
        <v>16.544455158835699</v>
      </c>
      <c r="AC86">
        <v>4.4000000000000004</v>
      </c>
      <c r="AM86">
        <v>4.2622616412679504</v>
      </c>
      <c r="AN86" s="1">
        <v>16.544455158835699</v>
      </c>
      <c r="AO86">
        <v>4.4000000000000004</v>
      </c>
    </row>
    <row r="87" spans="27:41" x14ac:dyDescent="0.2">
      <c r="AA87">
        <v>4.3136141911627401</v>
      </c>
      <c r="AB87" s="1">
        <v>17.417574000506601</v>
      </c>
      <c r="AC87">
        <v>4.4000000000000004</v>
      </c>
      <c r="AM87">
        <v>4.3136141911627401</v>
      </c>
      <c r="AN87" s="1">
        <v>17.417574000506601</v>
      </c>
      <c r="AO87">
        <v>4.4000000000000004</v>
      </c>
    </row>
    <row r="88" spans="27:41" x14ac:dyDescent="0.2">
      <c r="AA88">
        <v>4.3649667410575406</v>
      </c>
      <c r="AB88" s="1">
        <v>18.319373050547</v>
      </c>
      <c r="AC88">
        <v>4.4000000000000004</v>
      </c>
      <c r="AM88">
        <v>4.3649667410575406</v>
      </c>
      <c r="AN88" s="1">
        <v>18.319373050547</v>
      </c>
      <c r="AO88">
        <v>4.4000000000000004</v>
      </c>
    </row>
    <row r="89" spans="27:41" x14ac:dyDescent="0.2">
      <c r="AA89">
        <v>4.4163192909523303</v>
      </c>
      <c r="AB89" s="1">
        <v>19.261403717013799</v>
      </c>
      <c r="AC89">
        <v>4.4000000000000004</v>
      </c>
      <c r="AM89">
        <v>4.4163192909523303</v>
      </c>
      <c r="AN89" s="1">
        <v>19.261403717013799</v>
      </c>
      <c r="AO89">
        <v>4.4000000000000004</v>
      </c>
    </row>
    <row r="90" spans="27:41" x14ac:dyDescent="0.2">
      <c r="AA90">
        <v>4.4676718408471299</v>
      </c>
      <c r="AB90" s="1">
        <v>19.281334465627999</v>
      </c>
      <c r="AC90">
        <v>4.4000000000000004</v>
      </c>
      <c r="AM90">
        <v>4.4676718408471299</v>
      </c>
      <c r="AN90" s="1">
        <v>19.281334465627999</v>
      </c>
      <c r="AO90">
        <v>4.4000000000000004</v>
      </c>
    </row>
    <row r="91" spans="27:41" x14ac:dyDescent="0.2">
      <c r="AA91">
        <v>4.5190243907419196</v>
      </c>
      <c r="AB91" s="1">
        <v>20.2626975904384</v>
      </c>
      <c r="AC91">
        <v>4.4000000000000004</v>
      </c>
      <c r="AM91">
        <v>4.5190243907419196</v>
      </c>
      <c r="AN91" s="1">
        <v>20.2626975904384</v>
      </c>
      <c r="AO91">
        <v>4.4000000000000004</v>
      </c>
    </row>
    <row r="92" spans="27:41" x14ac:dyDescent="0.2">
      <c r="AA92">
        <v>4.5703769406367201</v>
      </c>
      <c r="AB92" s="1">
        <v>21.265438545477299</v>
      </c>
      <c r="AC92">
        <v>4.4000000000000004</v>
      </c>
      <c r="AM92">
        <v>4.5703769406367201</v>
      </c>
      <c r="AN92" s="1">
        <v>21.265438545477299</v>
      </c>
      <c r="AO92">
        <v>4.4000000000000004</v>
      </c>
    </row>
    <row r="93" spans="27:41" x14ac:dyDescent="0.2">
      <c r="AA93">
        <v>4.6217294905315098</v>
      </c>
      <c r="AB93" s="1">
        <v>22.320546992369199</v>
      </c>
      <c r="AC93">
        <v>4.4000000000000004</v>
      </c>
      <c r="AM93">
        <v>4.6217294905315098</v>
      </c>
      <c r="AN93" s="1">
        <v>22.320546992369199</v>
      </c>
      <c r="AO93">
        <v>4.4000000000000004</v>
      </c>
    </row>
    <row r="94" spans="27:41" x14ac:dyDescent="0.2">
      <c r="AA94">
        <v>4.6730820404262996</v>
      </c>
      <c r="AB94" s="1">
        <v>23.431510741059899</v>
      </c>
      <c r="AC94">
        <v>4.4000000000000004</v>
      </c>
      <c r="AM94">
        <v>4.6730820404262996</v>
      </c>
      <c r="AN94" s="1">
        <v>23.431510741059899</v>
      </c>
      <c r="AO94">
        <v>4.4000000000000004</v>
      </c>
    </row>
    <row r="95" spans="27:41" x14ac:dyDescent="0.2">
      <c r="AA95">
        <v>4.7244345903211</v>
      </c>
      <c r="AB95" s="1">
        <v>23.450303112973199</v>
      </c>
      <c r="AC95">
        <v>4.4000000000000004</v>
      </c>
      <c r="AM95">
        <v>4.7244345903211</v>
      </c>
      <c r="AN95" s="1">
        <v>23.450303112973199</v>
      </c>
      <c r="AO95">
        <v>4.4000000000000004</v>
      </c>
    </row>
    <row r="96" spans="27:41" x14ac:dyDescent="0.2">
      <c r="AA96">
        <v>4.7757871402158907</v>
      </c>
      <c r="AB96" s="1">
        <v>24.6142879395859</v>
      </c>
      <c r="AC96">
        <v>4.4000000000000004</v>
      </c>
      <c r="AM96">
        <v>4.7757871402158907</v>
      </c>
      <c r="AN96" s="1">
        <v>24.6142879395859</v>
      </c>
      <c r="AO96">
        <v>4.4000000000000004</v>
      </c>
    </row>
    <row r="97" spans="27:41" x14ac:dyDescent="0.2">
      <c r="AA97">
        <v>4.8271396901106902</v>
      </c>
      <c r="AB97" s="1">
        <v>25.801203281290402</v>
      </c>
      <c r="AC97">
        <v>4.4000000000000004</v>
      </c>
      <c r="AM97">
        <v>4.8271396901106902</v>
      </c>
      <c r="AN97" s="1">
        <v>25.801203281290402</v>
      </c>
      <c r="AO97">
        <v>4.4000000000000004</v>
      </c>
    </row>
    <row r="98" spans="27:41" x14ac:dyDescent="0.2">
      <c r="AA98">
        <v>4.8784922400054791</v>
      </c>
      <c r="AB98" s="1">
        <v>27.051803571160601</v>
      </c>
      <c r="AC98">
        <v>4.4000000000000004</v>
      </c>
      <c r="AM98">
        <v>4.8784922400054791</v>
      </c>
      <c r="AN98" s="1">
        <v>27.051803571160601</v>
      </c>
      <c r="AO98">
        <v>4.4000000000000004</v>
      </c>
    </row>
    <row r="99" spans="27:41" x14ac:dyDescent="0.2">
      <c r="AA99">
        <v>4.9298447899002804</v>
      </c>
      <c r="AB99" s="1">
        <v>27.088245829220401</v>
      </c>
      <c r="AC99">
        <v>4.4000000000000004</v>
      </c>
      <c r="AM99">
        <v>4.9298447899002804</v>
      </c>
      <c r="AN99" s="1">
        <v>27.088245829220401</v>
      </c>
      <c r="AO99">
        <v>4.4000000000000004</v>
      </c>
    </row>
    <row r="100" spans="27:41" x14ac:dyDescent="0.2">
      <c r="AA100">
        <v>4.9811973397950693</v>
      </c>
      <c r="AB100" s="1">
        <v>28.403201913912699</v>
      </c>
      <c r="AC100">
        <v>4.4000000000000004</v>
      </c>
      <c r="AM100">
        <v>4.9811973397950693</v>
      </c>
      <c r="AN100" s="1">
        <v>28.403201913912699</v>
      </c>
      <c r="AO100">
        <v>4.4000000000000004</v>
      </c>
    </row>
    <row r="101" spans="27:41" x14ac:dyDescent="0.2">
      <c r="AA101">
        <v>5.0325498896898706</v>
      </c>
      <c r="AB101" s="1">
        <v>29.752156383573801</v>
      </c>
      <c r="AC101">
        <v>4.4000000000000004</v>
      </c>
      <c r="AM101">
        <v>5.0325498896898706</v>
      </c>
      <c r="AN101" s="1">
        <v>29.752156383573801</v>
      </c>
      <c r="AO101">
        <v>4.4000000000000004</v>
      </c>
    </row>
    <row r="102" spans="27:41" x14ac:dyDescent="0.2">
      <c r="AA102">
        <v>5.0839024395846595</v>
      </c>
      <c r="AB102" s="1">
        <v>29.791615780795698</v>
      </c>
      <c r="AC102">
        <v>4.4000000000000004</v>
      </c>
      <c r="AM102">
        <v>5.0839024395846595</v>
      </c>
      <c r="AN102" s="1">
        <v>29.791615780795698</v>
      </c>
      <c r="AO102">
        <v>4.4000000000000004</v>
      </c>
    </row>
    <row r="103" spans="27:41" x14ac:dyDescent="0.2">
      <c r="AA103">
        <v>5.1352549894794608</v>
      </c>
      <c r="AB103" s="1">
        <v>31.246410155949199</v>
      </c>
      <c r="AC103">
        <v>4.4000000000000004</v>
      </c>
      <c r="AM103">
        <v>5.1352549894794608</v>
      </c>
      <c r="AN103" s="1">
        <v>31.246410155949199</v>
      </c>
      <c r="AO103">
        <v>4.4000000000000004</v>
      </c>
    </row>
    <row r="104" spans="27:41" x14ac:dyDescent="0.2">
      <c r="AA104">
        <v>5.1866075393742497</v>
      </c>
      <c r="AB104" s="1">
        <v>31.248805647108298</v>
      </c>
      <c r="AC104">
        <v>4.4000000000000004</v>
      </c>
      <c r="AM104">
        <v>5.1866075393742497</v>
      </c>
      <c r="AN104" s="1">
        <v>31.248805647108298</v>
      </c>
      <c r="AO104">
        <v>4.4000000000000004</v>
      </c>
    </row>
    <row r="105" spans="27:41" x14ac:dyDescent="0.2">
      <c r="AA105">
        <v>5.2379600892690403</v>
      </c>
      <c r="AB105" s="1">
        <v>32.789137586944598</v>
      </c>
      <c r="AC105">
        <v>4.4000000000000004</v>
      </c>
      <c r="AM105">
        <v>5.2379600892690403</v>
      </c>
      <c r="AN105" s="1">
        <v>32.789137586944598</v>
      </c>
      <c r="AO105">
        <v>4.4000000000000004</v>
      </c>
    </row>
    <row r="106" spans="27:41" x14ac:dyDescent="0.2">
      <c r="AA106">
        <v>5.2893126391638399</v>
      </c>
      <c r="AB106" s="1">
        <v>32.793918655753203</v>
      </c>
      <c r="AC106">
        <v>4.4000000000000004</v>
      </c>
      <c r="AM106">
        <v>5.2893126391638399</v>
      </c>
      <c r="AN106" s="1">
        <v>32.793918655753203</v>
      </c>
      <c r="AO106">
        <v>4.4000000000000004</v>
      </c>
    </row>
    <row r="107" spans="27:41" x14ac:dyDescent="0.2">
      <c r="AA107">
        <v>5.3406651890586305</v>
      </c>
      <c r="AB107" s="1">
        <v>34.419882610232001</v>
      </c>
      <c r="AC107">
        <v>4.4000000000000004</v>
      </c>
      <c r="AM107">
        <v>5.3406651890586305</v>
      </c>
      <c r="AN107" s="1">
        <v>34.419882610232001</v>
      </c>
      <c r="AO107">
        <v>4.4000000000000004</v>
      </c>
    </row>
    <row r="108" spans="27:41" x14ac:dyDescent="0.2">
      <c r="AA108">
        <v>5.3920177389534301</v>
      </c>
      <c r="AB108" s="1">
        <v>34.423996897508701</v>
      </c>
      <c r="AC108">
        <v>4.4000000000000004</v>
      </c>
      <c r="AM108">
        <v>5.3920177389534301</v>
      </c>
      <c r="AN108" s="1">
        <v>34.423996897508701</v>
      </c>
      <c r="AO108">
        <v>4.4000000000000004</v>
      </c>
    </row>
    <row r="109" spans="27:41" x14ac:dyDescent="0.2">
      <c r="AA109">
        <v>5.4433702888482198</v>
      </c>
      <c r="AB109" s="1">
        <v>36.133984746091798</v>
      </c>
      <c r="AC109">
        <v>4.4000000000000004</v>
      </c>
      <c r="AM109">
        <v>5.4433702888482198</v>
      </c>
      <c r="AN109" s="1">
        <v>36.133984746091798</v>
      </c>
      <c r="AO109">
        <v>4.4000000000000004</v>
      </c>
    </row>
    <row r="110" spans="27:41" x14ac:dyDescent="0.2">
      <c r="AA110">
        <v>5.4947228387430203</v>
      </c>
      <c r="AB110" s="1">
        <v>36.145653512265497</v>
      </c>
      <c r="AC110">
        <v>4.4000000000000004</v>
      </c>
      <c r="AM110">
        <v>5.4947228387430203</v>
      </c>
      <c r="AN110" s="1">
        <v>36.145653512265497</v>
      </c>
      <c r="AO110">
        <v>4.4000000000000004</v>
      </c>
    </row>
    <row r="111" spans="27:41" x14ac:dyDescent="0.2">
      <c r="AA111">
        <v>5.54607538863781</v>
      </c>
      <c r="AB111" s="1">
        <v>37.943659298338197</v>
      </c>
      <c r="AC111">
        <v>4.4000000000000004</v>
      </c>
      <c r="AM111">
        <v>5.54607538863781</v>
      </c>
      <c r="AN111" s="1">
        <v>37.943659298338197</v>
      </c>
      <c r="AO111">
        <v>4.4000000000000004</v>
      </c>
    </row>
    <row r="112" spans="27:41" x14ac:dyDescent="0.2">
      <c r="AA112">
        <v>5.5974279385326104</v>
      </c>
      <c r="AB112" s="1">
        <v>37.961385005561901</v>
      </c>
      <c r="AC112">
        <v>4.4000000000000004</v>
      </c>
      <c r="AM112">
        <v>5.5974279385326104</v>
      </c>
      <c r="AN112" s="1">
        <v>37.961385005561901</v>
      </c>
      <c r="AO112">
        <v>4.4000000000000004</v>
      </c>
    </row>
    <row r="113" spans="27:41" x14ac:dyDescent="0.2">
      <c r="AA113">
        <v>5.6487804884274002</v>
      </c>
      <c r="AB113" s="1">
        <v>38.027814606865697</v>
      </c>
      <c r="AC113">
        <v>4.4000000000000004</v>
      </c>
      <c r="AM113">
        <v>5.6487804884274002</v>
      </c>
      <c r="AN113" s="1">
        <v>38.027814606865697</v>
      </c>
      <c r="AO113">
        <v>4.4000000000000004</v>
      </c>
    </row>
    <row r="114" spans="27:41" x14ac:dyDescent="0.2">
      <c r="AA114">
        <v>5.7001330383221998</v>
      </c>
      <c r="AB114" s="1">
        <v>39.893183334122803</v>
      </c>
      <c r="AC114">
        <v>4.4000000000000004</v>
      </c>
      <c r="AM114">
        <v>5.7001330383221998</v>
      </c>
      <c r="AN114" s="1">
        <v>39.893183334122803</v>
      </c>
      <c r="AO114">
        <v>4.4000000000000004</v>
      </c>
    </row>
    <row r="115" spans="27:41" x14ac:dyDescent="0.2">
      <c r="AA115">
        <v>5.7514855882169904</v>
      </c>
      <c r="AB115" s="1">
        <v>39.897643196050502</v>
      </c>
      <c r="AC115">
        <v>4.4000000000000004</v>
      </c>
      <c r="AM115">
        <v>5.7514855882169904</v>
      </c>
      <c r="AN115" s="1">
        <v>39.897643196050502</v>
      </c>
      <c r="AO115">
        <v>4.4000000000000004</v>
      </c>
    </row>
    <row r="116" spans="27:41" x14ac:dyDescent="0.2">
      <c r="AA116">
        <v>5.8028381381117793</v>
      </c>
      <c r="AB116" s="1">
        <v>41.933822639746303</v>
      </c>
      <c r="AC116">
        <v>4.4000000000000004</v>
      </c>
      <c r="AM116">
        <v>5.8028381381117793</v>
      </c>
      <c r="AN116" s="1">
        <v>41.933822639746303</v>
      </c>
      <c r="AO116">
        <v>4.4000000000000004</v>
      </c>
    </row>
    <row r="117" spans="27:41" x14ac:dyDescent="0.2">
      <c r="AA117">
        <v>5.8541906880065806</v>
      </c>
      <c r="AB117" s="1">
        <v>41.952564746610598</v>
      </c>
      <c r="AC117">
        <v>4.4000000000000004</v>
      </c>
      <c r="AM117">
        <v>5.8541906880065806</v>
      </c>
      <c r="AN117" s="1">
        <v>41.952564746610598</v>
      </c>
      <c r="AO117">
        <v>4.4000000000000004</v>
      </c>
    </row>
    <row r="118" spans="27:41" x14ac:dyDescent="0.2">
      <c r="AA118">
        <v>5.9055432379013695</v>
      </c>
      <c r="AB118" s="1">
        <v>42.039346911811897</v>
      </c>
      <c r="AC118">
        <v>4.4000000000000004</v>
      </c>
      <c r="AM118">
        <v>5.9055432379013695</v>
      </c>
      <c r="AN118" s="1">
        <v>42.039346911811897</v>
      </c>
      <c r="AO118">
        <v>4.4000000000000004</v>
      </c>
    </row>
    <row r="119" spans="27:41" x14ac:dyDescent="0.2">
      <c r="AA119">
        <v>5.9568957877961699</v>
      </c>
      <c r="AB119" s="1">
        <v>44.137246965011599</v>
      </c>
      <c r="AC119">
        <v>4.4000000000000004</v>
      </c>
      <c r="AM119">
        <v>5.9568957877961699</v>
      </c>
      <c r="AN119" s="1">
        <v>44.137246965011599</v>
      </c>
      <c r="AO119">
        <v>4.4000000000000004</v>
      </c>
    </row>
    <row r="120" spans="27:41" x14ac:dyDescent="0.2">
      <c r="AA120">
        <v>6.0082483376909597</v>
      </c>
      <c r="AB120" s="1">
        <v>44.151162123232297</v>
      </c>
      <c r="AC120">
        <v>4.4000000000000004</v>
      </c>
      <c r="AM120">
        <v>6.0082483376909597</v>
      </c>
      <c r="AN120" s="1">
        <v>44.151162123232297</v>
      </c>
      <c r="AO120">
        <v>4.4000000000000004</v>
      </c>
    </row>
    <row r="121" spans="27:41" x14ac:dyDescent="0.2">
      <c r="AA121">
        <v>6.0596008875857592</v>
      </c>
      <c r="AB121" s="1">
        <v>44.264705710647</v>
      </c>
      <c r="AC121">
        <v>4.4000000000000004</v>
      </c>
      <c r="AM121">
        <v>6.0596008875857592</v>
      </c>
      <c r="AN121" s="1">
        <v>44.264705710647</v>
      </c>
      <c r="AO121">
        <v>4.4000000000000004</v>
      </c>
    </row>
    <row r="122" spans="27:41" x14ac:dyDescent="0.2">
      <c r="AA122">
        <v>6.1109534374805499</v>
      </c>
      <c r="AB122" s="1">
        <v>44.274610112761401</v>
      </c>
      <c r="AC122">
        <v>4.4000000000000004</v>
      </c>
      <c r="AM122">
        <v>6.1109534374805499</v>
      </c>
      <c r="AN122" s="1">
        <v>44.274610112761401</v>
      </c>
      <c r="AO122">
        <v>4.4000000000000004</v>
      </c>
    </row>
    <row r="123" spans="27:41" x14ac:dyDescent="0.2">
      <c r="AA123">
        <v>6.1623059873753494</v>
      </c>
      <c r="AB123" s="1">
        <v>44.283390255610399</v>
      </c>
      <c r="AC123">
        <v>4.4000000000000004</v>
      </c>
      <c r="AM123">
        <v>6.1623059873753494</v>
      </c>
      <c r="AN123" s="1">
        <v>44.283390255610399</v>
      </c>
      <c r="AO123">
        <v>4.4000000000000004</v>
      </c>
    </row>
    <row r="124" spans="27:41" x14ac:dyDescent="0.2">
      <c r="AA124">
        <v>6.2136585372701401</v>
      </c>
      <c r="AB124" s="1">
        <v>44.2835841176055</v>
      </c>
      <c r="AC124">
        <v>4.4000000000000004</v>
      </c>
      <c r="AM124">
        <v>6.2136585372701401</v>
      </c>
      <c r="AN124" s="1">
        <v>44.2835841176055</v>
      </c>
      <c r="AO124">
        <v>4.4000000000000004</v>
      </c>
    </row>
    <row r="125" spans="27:41" x14ac:dyDescent="0.2">
      <c r="AA125">
        <v>6.2650110871649396</v>
      </c>
      <c r="AB125" s="1">
        <v>46.562040475758799</v>
      </c>
      <c r="AC125">
        <v>4.4000000000000004</v>
      </c>
      <c r="AM125">
        <v>6.2650110871649396</v>
      </c>
      <c r="AN125" s="1">
        <v>46.562040475758799</v>
      </c>
      <c r="AO125">
        <v>4.4000000000000004</v>
      </c>
    </row>
    <row r="126" spans="27:41" x14ac:dyDescent="0.2">
      <c r="AA126">
        <v>6.3163636370597303</v>
      </c>
      <c r="AB126" s="1">
        <v>46.575553169524397</v>
      </c>
      <c r="AC126">
        <v>4.4000000000000004</v>
      </c>
      <c r="AM126">
        <v>6.3163636370597303</v>
      </c>
      <c r="AN126" s="1">
        <v>46.575553169524397</v>
      </c>
      <c r="AO126">
        <v>4.4000000000000004</v>
      </c>
    </row>
    <row r="127" spans="27:41" x14ac:dyDescent="0.2">
      <c r="AA127">
        <v>6.36771618695452</v>
      </c>
      <c r="AB127" s="1">
        <v>46.691518037689299</v>
      </c>
      <c r="AC127">
        <v>4.4000000000000004</v>
      </c>
      <c r="AM127">
        <v>6.36771618695452</v>
      </c>
      <c r="AN127" s="1">
        <v>46.691518037689299</v>
      </c>
      <c r="AO127">
        <v>4.4000000000000004</v>
      </c>
    </row>
    <row r="128" spans="27:41" x14ac:dyDescent="0.2">
      <c r="AA128">
        <v>6.4190687368493204</v>
      </c>
      <c r="AB128" s="1">
        <v>46.702737487650801</v>
      </c>
      <c r="AC128">
        <v>4.4000000000000004</v>
      </c>
      <c r="AM128">
        <v>6.4190687368493204</v>
      </c>
      <c r="AN128" s="1">
        <v>46.702737487650801</v>
      </c>
      <c r="AO128">
        <v>4.4000000000000004</v>
      </c>
    </row>
    <row r="129" spans="27:41" x14ac:dyDescent="0.2">
      <c r="AA129">
        <v>6.4704212867441102</v>
      </c>
      <c r="AB129" s="1">
        <v>46.712632601674599</v>
      </c>
      <c r="AC129">
        <v>4.4000000000000004</v>
      </c>
      <c r="AM129">
        <v>6.4704212867441102</v>
      </c>
      <c r="AN129" s="1">
        <v>46.712632601674599</v>
      </c>
      <c r="AO129">
        <v>4.4000000000000004</v>
      </c>
    </row>
    <row r="130" spans="27:41" x14ac:dyDescent="0.2">
      <c r="AA130">
        <v>6.5217738366389097</v>
      </c>
      <c r="AB130" s="1">
        <v>46.712863982239</v>
      </c>
      <c r="AC130">
        <v>4.4000000000000004</v>
      </c>
      <c r="AM130">
        <v>6.5217738366389097</v>
      </c>
      <c r="AN130" s="1">
        <v>46.712863982239</v>
      </c>
      <c r="AO130">
        <v>4.4000000000000004</v>
      </c>
    </row>
    <row r="131" spans="27:41" x14ac:dyDescent="0.2">
      <c r="AA131">
        <v>6.5731263865337004</v>
      </c>
      <c r="AB131" s="1">
        <v>46.724786470484602</v>
      </c>
      <c r="AC131">
        <v>4.4000000000000004</v>
      </c>
      <c r="AM131">
        <v>6.5731263865337004</v>
      </c>
      <c r="AN131" s="1">
        <v>46.724786470484602</v>
      </c>
      <c r="AO131">
        <v>4.4000000000000004</v>
      </c>
    </row>
    <row r="132" spans="27:41" x14ac:dyDescent="0.2">
      <c r="AA132">
        <v>6.6244789364284999</v>
      </c>
      <c r="AB132" s="1">
        <v>49.247462038093097</v>
      </c>
      <c r="AC132">
        <v>4.4000000000000004</v>
      </c>
      <c r="AM132">
        <v>6.6244789364284999</v>
      </c>
      <c r="AN132" s="1">
        <v>49.247462038093097</v>
      </c>
      <c r="AO132">
        <v>4.4000000000000004</v>
      </c>
    </row>
    <row r="133" spans="27:41" x14ac:dyDescent="0.2">
      <c r="AA133">
        <v>6.6758314863232897</v>
      </c>
      <c r="AB133" s="1">
        <v>49.254464443501398</v>
      </c>
      <c r="AC133">
        <v>4.4000000000000004</v>
      </c>
      <c r="AM133">
        <v>6.6758314863232897</v>
      </c>
      <c r="AN133" s="1">
        <v>49.254464443501398</v>
      </c>
      <c r="AO133">
        <v>4.4000000000000004</v>
      </c>
    </row>
    <row r="134" spans="27:41" x14ac:dyDescent="0.2">
      <c r="AA134">
        <v>6.7271840362180901</v>
      </c>
      <c r="AB134" s="1">
        <v>49.4075061992976</v>
      </c>
      <c r="AC134">
        <v>4.4000000000000004</v>
      </c>
      <c r="AM134">
        <v>6.7271840362180901</v>
      </c>
      <c r="AN134" s="1">
        <v>49.4075061992976</v>
      </c>
      <c r="AO134">
        <v>4.4000000000000004</v>
      </c>
    </row>
    <row r="135" spans="27:41" x14ac:dyDescent="0.2">
      <c r="AA135">
        <v>6.7785365861128799</v>
      </c>
      <c r="AB135" s="1">
        <v>49.407730133330702</v>
      </c>
      <c r="AC135">
        <v>4.4000000000000004</v>
      </c>
      <c r="AM135">
        <v>6.7785365861128799</v>
      </c>
      <c r="AN135" s="1">
        <v>49.407730133330702</v>
      </c>
      <c r="AO135">
        <v>4.4000000000000004</v>
      </c>
    </row>
    <row r="136" spans="27:41" x14ac:dyDescent="0.2">
      <c r="AA136">
        <v>6.8298891360076697</v>
      </c>
      <c r="AB136" s="1">
        <v>49.418952784733797</v>
      </c>
      <c r="AC136">
        <v>4.4000000000000004</v>
      </c>
      <c r="AM136">
        <v>6.8298891360076697</v>
      </c>
      <c r="AN136" s="1">
        <v>49.418952784733797</v>
      </c>
      <c r="AO136">
        <v>4.4000000000000004</v>
      </c>
    </row>
    <row r="137" spans="27:41" x14ac:dyDescent="0.2">
      <c r="AA137">
        <v>6.8812416859024692</v>
      </c>
      <c r="AB137" s="1">
        <v>49.419181617218101</v>
      </c>
      <c r="AC137">
        <v>4.4000000000000004</v>
      </c>
      <c r="AM137">
        <v>6.8812416859024692</v>
      </c>
      <c r="AN137" s="1">
        <v>49.419181617218101</v>
      </c>
      <c r="AO137">
        <v>4.4000000000000004</v>
      </c>
    </row>
    <row r="138" spans="27:41" x14ac:dyDescent="0.2">
      <c r="AA138">
        <v>6.9325942357972599</v>
      </c>
      <c r="AB138" s="1">
        <v>49.432782465032403</v>
      </c>
      <c r="AC138">
        <v>4.4000000000000004</v>
      </c>
      <c r="AM138">
        <v>6.9325942357972599</v>
      </c>
      <c r="AN138" s="1">
        <v>49.432782465032403</v>
      </c>
      <c r="AO138">
        <v>4.4000000000000004</v>
      </c>
    </row>
    <row r="139" spans="27:41" x14ac:dyDescent="0.2">
      <c r="AA139">
        <v>6.9839467856920594</v>
      </c>
      <c r="AB139" s="1">
        <v>49.432991903723902</v>
      </c>
      <c r="AC139">
        <v>4.4000000000000004</v>
      </c>
      <c r="AM139">
        <v>6.9839467856920594</v>
      </c>
      <c r="AN139" s="1">
        <v>49.432991903723902</v>
      </c>
      <c r="AO139">
        <v>4.4000000000000004</v>
      </c>
    </row>
    <row r="140" spans="27:41" x14ac:dyDescent="0.2">
      <c r="AA140">
        <v>7.0352993355868501</v>
      </c>
      <c r="AB140" s="1">
        <v>49.444978986912297</v>
      </c>
      <c r="AC140">
        <v>4.4000000000000004</v>
      </c>
      <c r="AM140">
        <v>7.0352993355868501</v>
      </c>
      <c r="AN140" s="1">
        <v>49.444978986912297</v>
      </c>
      <c r="AO140">
        <v>4.4000000000000004</v>
      </c>
    </row>
    <row r="141" spans="27:41" x14ac:dyDescent="0.2">
      <c r="AB141" s="1"/>
      <c r="AN141" s="1"/>
    </row>
    <row r="142" spans="27:41" x14ac:dyDescent="0.2">
      <c r="AA142" s="2">
        <v>5.1352549894794604E-2</v>
      </c>
      <c r="AB142">
        <v>2.48174382707236E-4</v>
      </c>
      <c r="AC142">
        <v>8.5</v>
      </c>
      <c r="AM142" s="2">
        <v>5.1352549894794604E-2</v>
      </c>
      <c r="AN142">
        <v>2.48174382707236E-4</v>
      </c>
      <c r="AO142">
        <v>8.5</v>
      </c>
    </row>
    <row r="143" spans="27:41" x14ac:dyDescent="0.2">
      <c r="AA143" s="1">
        <v>0.102705099789589</v>
      </c>
      <c r="AB143">
        <v>4.0074642951022001E-3</v>
      </c>
      <c r="AC143">
        <v>8.5</v>
      </c>
      <c r="AM143" s="1">
        <v>0.102705099789589</v>
      </c>
      <c r="AN143">
        <v>4.0074642951022001E-3</v>
      </c>
      <c r="AO143">
        <v>8.5</v>
      </c>
    </row>
    <row r="144" spans="27:41" x14ac:dyDescent="0.2">
      <c r="AA144" s="1">
        <v>0.15405764968438398</v>
      </c>
      <c r="AB144">
        <v>1.5036074719459801E-2</v>
      </c>
      <c r="AC144">
        <v>8.5</v>
      </c>
      <c r="AM144" s="1">
        <v>0.15405764968438398</v>
      </c>
      <c r="AN144">
        <v>1.5036074719459801E-2</v>
      </c>
      <c r="AO144">
        <v>8.5</v>
      </c>
    </row>
    <row r="145" spans="27:41" x14ac:dyDescent="0.2">
      <c r="AA145" s="1">
        <v>0.205410199579178</v>
      </c>
      <c r="AB145">
        <v>3.3006320147262701E-2</v>
      </c>
      <c r="AC145">
        <v>8.5</v>
      </c>
      <c r="AM145" s="1">
        <v>0.205410199579178</v>
      </c>
      <c r="AN145">
        <v>3.3006320147262701E-2</v>
      </c>
      <c r="AO145">
        <v>8.5</v>
      </c>
    </row>
    <row r="146" spans="27:41" x14ac:dyDescent="0.2">
      <c r="AA146" s="1">
        <v>0.25676274947397298</v>
      </c>
      <c r="AB146">
        <v>5.8017575463639302E-2</v>
      </c>
      <c r="AC146">
        <v>8.5</v>
      </c>
      <c r="AM146" s="1">
        <v>0.25676274947397298</v>
      </c>
      <c r="AN146">
        <v>5.8017575463639302E-2</v>
      </c>
      <c r="AO146">
        <v>8.5</v>
      </c>
    </row>
    <row r="147" spans="27:41" x14ac:dyDescent="0.2">
      <c r="AA147" s="1">
        <v>0.30811529936876797</v>
      </c>
      <c r="AB147">
        <v>8.8776307975577201E-2</v>
      </c>
      <c r="AC147">
        <v>8.5</v>
      </c>
      <c r="AM147" s="1">
        <v>0.30811529936876797</v>
      </c>
      <c r="AN147">
        <v>8.8776307975577201E-2</v>
      </c>
      <c r="AO147">
        <v>8.5</v>
      </c>
    </row>
    <row r="148" spans="27:41" x14ac:dyDescent="0.2">
      <c r="AA148" s="1">
        <v>0.35946784926356201</v>
      </c>
      <c r="AB148">
        <v>0.124242782158721</v>
      </c>
      <c r="AC148">
        <v>8.5</v>
      </c>
      <c r="AM148" s="1">
        <v>0.35946784926356201</v>
      </c>
      <c r="AN148">
        <v>0.124242782158721</v>
      </c>
      <c r="AO148">
        <v>8.5</v>
      </c>
    </row>
    <row r="149" spans="27:41" x14ac:dyDescent="0.2">
      <c r="AA149" s="1">
        <v>0.410820399158357</v>
      </c>
      <c r="AB149">
        <v>0.16351517752040501</v>
      </c>
      <c r="AC149">
        <v>8.5</v>
      </c>
      <c r="AM149" s="1">
        <v>0.410820399158357</v>
      </c>
      <c r="AN149">
        <v>0.16351517752040501</v>
      </c>
      <c r="AO149">
        <v>8.5</v>
      </c>
    </row>
    <row r="150" spans="27:41" x14ac:dyDescent="0.2">
      <c r="AA150" s="1">
        <v>0.46217294905315098</v>
      </c>
      <c r="AB150">
        <v>0.20576157635994199</v>
      </c>
      <c r="AC150">
        <v>8.5</v>
      </c>
      <c r="AM150" s="1">
        <v>0.46217294905315098</v>
      </c>
      <c r="AN150">
        <v>0.20576157635994199</v>
      </c>
      <c r="AO150">
        <v>8.5</v>
      </c>
    </row>
    <row r="151" spans="27:41" x14ac:dyDescent="0.2">
      <c r="AA151" s="1">
        <v>0.51352549894794597</v>
      </c>
      <c r="AB151">
        <v>0.25023547081471798</v>
      </c>
      <c r="AC151">
        <v>8.5</v>
      </c>
      <c r="AM151" s="1">
        <v>0.51352549894794597</v>
      </c>
      <c r="AN151">
        <v>0.25023547081471798</v>
      </c>
      <c r="AO151">
        <v>8.5</v>
      </c>
    </row>
    <row r="152" spans="27:41" x14ac:dyDescent="0.2">
      <c r="AA152" s="1">
        <v>0.56487804884274095</v>
      </c>
      <c r="AB152">
        <v>0.296214896137379</v>
      </c>
      <c r="AC152">
        <v>8.5</v>
      </c>
      <c r="AM152" s="1">
        <v>0.56487804884274095</v>
      </c>
      <c r="AN152">
        <v>0.296214896137379</v>
      </c>
      <c r="AO152">
        <v>8.5</v>
      </c>
    </row>
    <row r="153" spans="27:41" x14ac:dyDescent="0.2">
      <c r="AA153" s="1">
        <v>0.61623059873753505</v>
      </c>
      <c r="AB153">
        <v>0.34301909455554302</v>
      </c>
      <c r="AC153">
        <v>8.5</v>
      </c>
      <c r="AM153" s="1">
        <v>0.61623059873753505</v>
      </c>
      <c r="AN153">
        <v>0.34301909455554302</v>
      </c>
      <c r="AO153">
        <v>8.5</v>
      </c>
    </row>
    <row r="154" spans="27:41" x14ac:dyDescent="0.2">
      <c r="AA154" s="1">
        <v>0.66758314863232993</v>
      </c>
      <c r="AB154">
        <v>0.39001486446981898</v>
      </c>
      <c r="AC154">
        <v>8.5</v>
      </c>
      <c r="AM154" s="1">
        <v>0.66758314863232993</v>
      </c>
      <c r="AN154">
        <v>0.39001486446981898</v>
      </c>
      <c r="AO154">
        <v>8.5</v>
      </c>
    </row>
    <row r="155" spans="27:41" x14ac:dyDescent="0.2">
      <c r="AA155" s="1">
        <v>0.71893569852712502</v>
      </c>
      <c r="AB155">
        <v>0.43662960654078498</v>
      </c>
      <c r="AC155">
        <v>8.5</v>
      </c>
      <c r="AM155" s="1">
        <v>0.71893569852712502</v>
      </c>
      <c r="AN155">
        <v>0.43662960654078498</v>
      </c>
      <c r="AO155">
        <v>8.5</v>
      </c>
    </row>
    <row r="156" spans="27:41" x14ac:dyDescent="0.2">
      <c r="AA156" s="1">
        <v>0.77028824842191901</v>
      </c>
      <c r="AB156">
        <v>0.48235036705366802</v>
      </c>
      <c r="AC156">
        <v>8.5</v>
      </c>
      <c r="AM156" s="1">
        <v>0.77028824842191901</v>
      </c>
      <c r="AN156">
        <v>0.48235036705366802</v>
      </c>
      <c r="AO156">
        <v>8.5</v>
      </c>
    </row>
    <row r="157" spans="27:41" x14ac:dyDescent="0.2">
      <c r="AA157" s="1">
        <v>0.82164079831671399</v>
      </c>
      <c r="AB157">
        <v>0.52674131976649197</v>
      </c>
      <c r="AC157">
        <v>8.5</v>
      </c>
      <c r="AM157" s="1">
        <v>0.82164079831671399</v>
      </c>
      <c r="AN157">
        <v>0.52674131976649197</v>
      </c>
      <c r="AO157">
        <v>8.5</v>
      </c>
    </row>
    <row r="158" spans="27:41" x14ac:dyDescent="0.2">
      <c r="AA158" s="1">
        <v>0.87299334821150909</v>
      </c>
      <c r="AB158">
        <v>0.56950801149344099</v>
      </c>
      <c r="AC158">
        <v>8.5</v>
      </c>
      <c r="AM158" s="1">
        <v>0.87299334821150909</v>
      </c>
      <c r="AN158">
        <v>0.56950801149344099</v>
      </c>
      <c r="AO158">
        <v>8.5</v>
      </c>
    </row>
    <row r="159" spans="27:41" x14ac:dyDescent="0.2">
      <c r="AA159" s="2">
        <v>0.92434589810630297</v>
      </c>
      <c r="AB159">
        <v>0.61046143493192895</v>
      </c>
      <c r="AC159">
        <v>8.5</v>
      </c>
      <c r="AM159" s="2">
        <v>0.92434589810630297</v>
      </c>
      <c r="AN159">
        <v>0.61046143493192895</v>
      </c>
      <c r="AO159">
        <v>8.5</v>
      </c>
    </row>
    <row r="160" spans="27:41" x14ac:dyDescent="0.2">
      <c r="AA160" s="2">
        <v>0.97569844800109806</v>
      </c>
      <c r="AB160">
        <v>0.64938638117657999</v>
      </c>
      <c r="AC160">
        <v>8.5</v>
      </c>
      <c r="AM160" s="2">
        <v>0.97569844800109806</v>
      </c>
      <c r="AN160">
        <v>0.64938638117657999</v>
      </c>
      <c r="AO160">
        <v>8.5</v>
      </c>
    </row>
    <row r="161" spans="27:41" x14ac:dyDescent="0.2">
      <c r="AA161" s="2">
        <v>1.0270509978958899</v>
      </c>
      <c r="AB161">
        <v>0.68612907342908103</v>
      </c>
      <c r="AC161">
        <v>8.5</v>
      </c>
      <c r="AM161" s="2">
        <v>1.0270509978958899</v>
      </c>
      <c r="AN161">
        <v>0.68612907342908103</v>
      </c>
      <c r="AO161">
        <v>8.5</v>
      </c>
    </row>
    <row r="162" spans="27:41" x14ac:dyDescent="0.2">
      <c r="AA162">
        <v>1.0784035477906799</v>
      </c>
      <c r="AB162">
        <v>0.72058440881104102</v>
      </c>
      <c r="AC162">
        <v>8.5</v>
      </c>
      <c r="AM162">
        <v>1.0784035477906799</v>
      </c>
      <c r="AN162">
        <v>0.72058440881104102</v>
      </c>
      <c r="AO162">
        <v>8.5</v>
      </c>
    </row>
    <row r="163" spans="27:41" x14ac:dyDescent="0.2">
      <c r="AA163">
        <v>1.1297560976854799</v>
      </c>
      <c r="AB163">
        <v>0.75270384483499797</v>
      </c>
      <c r="AC163">
        <v>8.5</v>
      </c>
      <c r="AM163">
        <v>1.1297560976854799</v>
      </c>
      <c r="AN163">
        <v>0.75270384483499797</v>
      </c>
      <c r="AO163">
        <v>8.5</v>
      </c>
    </row>
    <row r="164" spans="27:41" x14ac:dyDescent="0.2">
      <c r="AA164">
        <v>1.1811086475802701</v>
      </c>
      <c r="AB164">
        <v>0.78246661309719301</v>
      </c>
      <c r="AC164">
        <v>8.5</v>
      </c>
      <c r="AM164">
        <v>1.1811086475802701</v>
      </c>
      <c r="AN164">
        <v>0.78246661309719301</v>
      </c>
      <c r="AO164">
        <v>8.5</v>
      </c>
    </row>
    <row r="165" spans="27:41" x14ac:dyDescent="0.2">
      <c r="AA165">
        <v>1.2324611974750701</v>
      </c>
      <c r="AB165">
        <v>0.80988732400412899</v>
      </c>
      <c r="AC165">
        <v>8.5</v>
      </c>
      <c r="AM165">
        <v>1.2324611974750701</v>
      </c>
      <c r="AN165">
        <v>0.80988732400412899</v>
      </c>
      <c r="AO165">
        <v>8.5</v>
      </c>
    </row>
    <row r="166" spans="27:41" x14ac:dyDescent="0.2">
      <c r="AA166">
        <v>1.2838137473698599</v>
      </c>
      <c r="AB166">
        <v>0.83500182571642401</v>
      </c>
      <c r="AC166">
        <v>8.5</v>
      </c>
      <c r="AM166">
        <v>1.2838137473698599</v>
      </c>
      <c r="AN166">
        <v>0.83500182571642401</v>
      </c>
      <c r="AO166">
        <v>8.5</v>
      </c>
    </row>
    <row r="167" spans="27:41" x14ac:dyDescent="0.2">
      <c r="AA167">
        <v>1.3351662972646599</v>
      </c>
      <c r="AB167">
        <v>0.85787552020180102</v>
      </c>
      <c r="AC167">
        <v>8.5</v>
      </c>
      <c r="AM167">
        <v>1.3351662972646599</v>
      </c>
      <c r="AN167">
        <v>0.85787552020180102</v>
      </c>
      <c r="AO167">
        <v>8.5</v>
      </c>
    </row>
    <row r="168" spans="27:41" x14ac:dyDescent="0.2">
      <c r="AA168">
        <v>1.3865188471594498</v>
      </c>
      <c r="AB168">
        <v>0.87861586870765895</v>
      </c>
      <c r="AC168">
        <v>8.5</v>
      </c>
      <c r="AM168">
        <v>1.3865188471594498</v>
      </c>
      <c r="AN168">
        <v>0.87861586870765895</v>
      </c>
      <c r="AO168">
        <v>8.5</v>
      </c>
    </row>
    <row r="169" spans="27:41" x14ac:dyDescent="0.2">
      <c r="AA169">
        <v>1.43787139705425</v>
      </c>
      <c r="AB169">
        <v>0.897500694891885</v>
      </c>
      <c r="AC169">
        <v>8.5</v>
      </c>
      <c r="AM169">
        <v>1.43787139705425</v>
      </c>
      <c r="AN169">
        <v>0.897500694891885</v>
      </c>
      <c r="AO169">
        <v>8.5</v>
      </c>
    </row>
    <row r="170" spans="27:41" x14ac:dyDescent="0.2">
      <c r="AA170">
        <v>1.48922394694904</v>
      </c>
      <c r="AB170">
        <v>0.91447114588196299</v>
      </c>
      <c r="AC170">
        <v>8.5</v>
      </c>
      <c r="AM170">
        <v>1.48922394694904</v>
      </c>
      <c r="AN170">
        <v>0.91447114588196299</v>
      </c>
      <c r="AO170">
        <v>8.5</v>
      </c>
    </row>
    <row r="171" spans="27:41" x14ac:dyDescent="0.2">
      <c r="AA171">
        <v>1.54057649684384</v>
      </c>
      <c r="AB171">
        <v>0.92972249701662701</v>
      </c>
      <c r="AC171">
        <v>8.5</v>
      </c>
      <c r="AM171">
        <v>1.54057649684384</v>
      </c>
      <c r="AN171">
        <v>0.92972249701662701</v>
      </c>
      <c r="AO171">
        <v>8.5</v>
      </c>
    </row>
    <row r="172" spans="27:41" x14ac:dyDescent="0.2">
      <c r="AA172">
        <v>1.59192904673863</v>
      </c>
      <c r="AB172">
        <v>0.94335478923573302</v>
      </c>
      <c r="AC172">
        <v>8.5</v>
      </c>
      <c r="AM172">
        <v>1.59192904673863</v>
      </c>
      <c r="AN172">
        <v>0.94335478923573302</v>
      </c>
      <c r="AO172">
        <v>8.5</v>
      </c>
    </row>
    <row r="173" spans="27:41" x14ac:dyDescent="0.2">
      <c r="AA173">
        <v>1.6432815966334302</v>
      </c>
      <c r="AB173">
        <v>0.95547513529494699</v>
      </c>
      <c r="AC173">
        <v>8.5</v>
      </c>
      <c r="AM173">
        <v>1.6432815966334302</v>
      </c>
      <c r="AN173">
        <v>0.95547513529494699</v>
      </c>
      <c r="AO173">
        <v>8.5</v>
      </c>
    </row>
    <row r="174" spans="27:41" x14ac:dyDescent="0.2">
      <c r="AA174">
        <v>1.69463414652822</v>
      </c>
      <c r="AB174">
        <v>0.966187538003213</v>
      </c>
      <c r="AC174">
        <v>8.5</v>
      </c>
      <c r="AM174">
        <v>1.69463414652822</v>
      </c>
      <c r="AN174">
        <v>0.966187538003213</v>
      </c>
      <c r="AO174">
        <v>8.5</v>
      </c>
    </row>
    <row r="175" spans="27:41" x14ac:dyDescent="0.2">
      <c r="AA175">
        <v>1.74598669642301</v>
      </c>
      <c r="AB175">
        <v>0.97558501103768003</v>
      </c>
      <c r="AC175">
        <v>8.5</v>
      </c>
      <c r="AM175">
        <v>1.74598669642301</v>
      </c>
      <c r="AN175">
        <v>0.97558501103768003</v>
      </c>
      <c r="AO175">
        <v>8.5</v>
      </c>
    </row>
    <row r="176" spans="27:41" x14ac:dyDescent="0.2">
      <c r="AA176">
        <v>1.7973392463178099</v>
      </c>
      <c r="AB176">
        <v>0.98376732567512004</v>
      </c>
      <c r="AC176">
        <v>8.5</v>
      </c>
      <c r="AM176">
        <v>1.7973392463178099</v>
      </c>
      <c r="AN176">
        <v>0.98376732567512004</v>
      </c>
      <c r="AO176">
        <v>8.5</v>
      </c>
    </row>
    <row r="177" spans="27:41" x14ac:dyDescent="0.2">
      <c r="AA177">
        <v>1.8486917962125999</v>
      </c>
      <c r="AB177">
        <v>0.99081678476930801</v>
      </c>
      <c r="AC177">
        <v>8.5</v>
      </c>
      <c r="AM177">
        <v>1.8486917962125999</v>
      </c>
      <c r="AN177">
        <v>0.99081678476930801</v>
      </c>
      <c r="AO177">
        <v>8.5</v>
      </c>
    </row>
    <row r="178" spans="27:41" x14ac:dyDescent="0.2">
      <c r="AA178">
        <v>1.9000443461073999</v>
      </c>
      <c r="AB178">
        <v>0.99682742475985697</v>
      </c>
      <c r="AC178">
        <v>8.5</v>
      </c>
      <c r="AM178">
        <v>1.9000443461073999</v>
      </c>
      <c r="AN178">
        <v>0.99682742475985697</v>
      </c>
      <c r="AO178">
        <v>8.5</v>
      </c>
    </row>
    <row r="179" spans="27:41" x14ac:dyDescent="0.2">
      <c r="AA179">
        <v>1.9513968960021901</v>
      </c>
      <c r="AB179">
        <v>1.00187592231885</v>
      </c>
      <c r="AC179">
        <v>8.5</v>
      </c>
      <c r="AM179">
        <v>1.9513968960021901</v>
      </c>
      <c r="AN179">
        <v>1.00187592231885</v>
      </c>
      <c r="AO179">
        <v>8.5</v>
      </c>
    </row>
    <row r="180" spans="27:41" x14ac:dyDescent="0.2">
      <c r="AA180">
        <v>2.0027494458969901</v>
      </c>
      <c r="AB180">
        <v>1.006037388035</v>
      </c>
      <c r="AC180">
        <v>8.5</v>
      </c>
      <c r="AM180">
        <v>2.0027494458969901</v>
      </c>
      <c r="AN180">
        <v>1.006037388035</v>
      </c>
      <c r="AO180">
        <v>8.5</v>
      </c>
    </row>
    <row r="181" spans="27:41" x14ac:dyDescent="0.2">
      <c r="AA181">
        <v>2.0541019957917799</v>
      </c>
      <c r="AB181">
        <v>1.00938343034723</v>
      </c>
      <c r="AC181">
        <v>8.5</v>
      </c>
      <c r="AM181">
        <v>2.0541019957917799</v>
      </c>
      <c r="AN181">
        <v>1.00938343034723</v>
      </c>
      <c r="AO181">
        <v>8.5</v>
      </c>
    </row>
    <row r="182" spans="27:41" x14ac:dyDescent="0.2">
      <c r="AA182">
        <v>2.1054545456865799</v>
      </c>
      <c r="AB182">
        <v>1.0119847575445</v>
      </c>
      <c r="AC182">
        <v>8.5</v>
      </c>
      <c r="AM182">
        <v>2.1054545456865799</v>
      </c>
      <c r="AN182">
        <v>1.0119847575445</v>
      </c>
      <c r="AO182">
        <v>8.5</v>
      </c>
    </row>
    <row r="183" spans="27:41" x14ac:dyDescent="0.2">
      <c r="AA183">
        <v>2.1568070955813701</v>
      </c>
      <c r="AB183">
        <v>1.0138997161215699</v>
      </c>
      <c r="AC183">
        <v>8.5</v>
      </c>
      <c r="AM183">
        <v>2.1568070955813701</v>
      </c>
      <c r="AN183">
        <v>1.0138997161215699</v>
      </c>
      <c r="AO183">
        <v>8.5</v>
      </c>
    </row>
    <row r="184" spans="27:41" x14ac:dyDescent="0.2">
      <c r="AA184">
        <v>2.2081596454761701</v>
      </c>
      <c r="AB184">
        <v>1.01518960739972</v>
      </c>
      <c r="AC184">
        <v>8.5</v>
      </c>
      <c r="AM184">
        <v>2.2081596454761701</v>
      </c>
      <c r="AN184">
        <v>1.01518960739972</v>
      </c>
      <c r="AO184">
        <v>8.5</v>
      </c>
    </row>
    <row r="185" spans="27:41" x14ac:dyDescent="0.2">
      <c r="AA185">
        <v>2.2595121953709598</v>
      </c>
      <c r="AB185">
        <v>1.11631916226442</v>
      </c>
      <c r="AC185">
        <v>8.5</v>
      </c>
      <c r="AM185">
        <v>2.2595121953709598</v>
      </c>
      <c r="AN185">
        <v>1.11631916226442</v>
      </c>
      <c r="AO185">
        <v>8.5</v>
      </c>
    </row>
    <row r="186" spans="27:41" x14ac:dyDescent="0.2">
      <c r="AA186">
        <v>2.3108647452657602</v>
      </c>
      <c r="AB186">
        <v>1.11737189183611</v>
      </c>
      <c r="AC186">
        <v>8.5</v>
      </c>
      <c r="AM186">
        <v>2.3108647452657602</v>
      </c>
      <c r="AN186">
        <v>1.11737189183611</v>
      </c>
      <c r="AO186">
        <v>8.5</v>
      </c>
    </row>
    <row r="187" spans="27:41" x14ac:dyDescent="0.2">
      <c r="AA187">
        <v>2.36221729516055</v>
      </c>
      <c r="AB187">
        <v>1.11809127764668</v>
      </c>
      <c r="AC187">
        <v>8.5</v>
      </c>
      <c r="AM187">
        <v>2.36221729516055</v>
      </c>
      <c r="AN187">
        <v>1.11809127764668</v>
      </c>
      <c r="AO187">
        <v>8.5</v>
      </c>
    </row>
    <row r="188" spans="27:41" x14ac:dyDescent="0.2">
      <c r="AA188">
        <v>2.41356984505535</v>
      </c>
      <c r="AB188">
        <v>1.11869362038241</v>
      </c>
      <c r="AC188">
        <v>8.5</v>
      </c>
      <c r="AM188">
        <v>2.41356984505535</v>
      </c>
      <c r="AN188">
        <v>1.11869362038241</v>
      </c>
      <c r="AO188">
        <v>8.5</v>
      </c>
    </row>
    <row r="189" spans="27:41" x14ac:dyDescent="0.2">
      <c r="AA189">
        <v>2.4649223949501402</v>
      </c>
      <c r="AB189">
        <v>1.1200091928029099</v>
      </c>
      <c r="AC189">
        <v>8.5</v>
      </c>
      <c r="AM189">
        <v>2.4649223949501402</v>
      </c>
      <c r="AN189">
        <v>1.1200091928029099</v>
      </c>
      <c r="AO189">
        <v>8.5</v>
      </c>
    </row>
    <row r="190" spans="27:41" x14ac:dyDescent="0.2">
      <c r="AA190">
        <v>2.5162749448449397</v>
      </c>
      <c r="AB190">
        <v>1.1205423425403001</v>
      </c>
      <c r="AC190">
        <v>8.5</v>
      </c>
      <c r="AM190">
        <v>2.5162749448449397</v>
      </c>
      <c r="AN190">
        <v>1.1205423425403001</v>
      </c>
      <c r="AO190">
        <v>8.5</v>
      </c>
    </row>
    <row r="191" spans="27:41" x14ac:dyDescent="0.2">
      <c r="AA191">
        <v>2.5676274947397304</v>
      </c>
      <c r="AB191">
        <v>1.1210315186159101</v>
      </c>
      <c r="AC191">
        <v>8.5</v>
      </c>
      <c r="AM191">
        <v>2.5676274947397304</v>
      </c>
      <c r="AN191">
        <v>1.1210315186159101</v>
      </c>
      <c r="AO191">
        <v>8.5</v>
      </c>
    </row>
    <row r="192" spans="27:41" x14ac:dyDescent="0.2">
      <c r="AA192">
        <v>2.6189800446345202</v>
      </c>
      <c r="AB192">
        <v>1.1214829766868399</v>
      </c>
      <c r="AC192">
        <v>8.5</v>
      </c>
      <c r="AM192">
        <v>2.6189800446345202</v>
      </c>
      <c r="AN192">
        <v>1.1214829766868399</v>
      </c>
      <c r="AO192">
        <v>8.5</v>
      </c>
    </row>
    <row r="193" spans="27:41" x14ac:dyDescent="0.2">
      <c r="AA193">
        <v>2.6703325945293197</v>
      </c>
      <c r="AB193">
        <v>1.1218992726814101</v>
      </c>
      <c r="AC193">
        <v>8.5</v>
      </c>
      <c r="AM193">
        <v>2.6703325945293197</v>
      </c>
      <c r="AN193">
        <v>1.1218992726814101</v>
      </c>
      <c r="AO193">
        <v>8.5</v>
      </c>
    </row>
    <row r="194" spans="27:41" x14ac:dyDescent="0.2">
      <c r="AA194">
        <v>2.7216851444241099</v>
      </c>
      <c r="AB194">
        <v>1.1222808508928701</v>
      </c>
      <c r="AC194">
        <v>8.5</v>
      </c>
      <c r="AM194">
        <v>2.7216851444241099</v>
      </c>
      <c r="AN194">
        <v>1.1222808508928701</v>
      </c>
      <c r="AO194">
        <v>8.5</v>
      </c>
    </row>
    <row r="195" spans="27:41" x14ac:dyDescent="0.2">
      <c r="AA195">
        <v>2.7730376943189099</v>
      </c>
      <c r="AB195">
        <v>1.3247089660153999</v>
      </c>
      <c r="AC195">
        <v>8.5</v>
      </c>
      <c r="AM195">
        <v>2.7730376943189099</v>
      </c>
      <c r="AN195">
        <v>1.3247089660153999</v>
      </c>
      <c r="AO195">
        <v>8.5</v>
      </c>
    </row>
    <row r="196" spans="27:41" x14ac:dyDescent="0.2">
      <c r="AA196">
        <v>2.8243902442137001</v>
      </c>
      <c r="AB196">
        <v>1.32502712826827</v>
      </c>
      <c r="AC196">
        <v>8.5</v>
      </c>
      <c r="AM196">
        <v>2.8243902442137001</v>
      </c>
      <c r="AN196">
        <v>1.32502712826827</v>
      </c>
      <c r="AO196">
        <v>8.5</v>
      </c>
    </row>
    <row r="197" spans="27:41" x14ac:dyDescent="0.2">
      <c r="AA197">
        <v>2.8757427941085001</v>
      </c>
      <c r="AB197">
        <v>1.32533321322603</v>
      </c>
      <c r="AC197">
        <v>8.5</v>
      </c>
      <c r="AM197">
        <v>2.8757427941085001</v>
      </c>
      <c r="AN197">
        <v>1.32533321322603</v>
      </c>
      <c r="AO197">
        <v>8.5</v>
      </c>
    </row>
    <row r="198" spans="27:41" x14ac:dyDescent="0.2">
      <c r="AA198">
        <v>2.9270953440032903</v>
      </c>
      <c r="AB198">
        <v>1.3255954002585499</v>
      </c>
      <c r="AC198">
        <v>8.5</v>
      </c>
      <c r="AM198">
        <v>2.9270953440032903</v>
      </c>
      <c r="AN198">
        <v>1.3255954002585499</v>
      </c>
      <c r="AO198">
        <v>8.5</v>
      </c>
    </row>
    <row r="199" spans="27:41" x14ac:dyDescent="0.2">
      <c r="AA199">
        <v>2.9784478938980898</v>
      </c>
      <c r="AB199">
        <v>1.606417160623</v>
      </c>
      <c r="AC199">
        <v>8.5</v>
      </c>
      <c r="AM199">
        <v>2.9784478938980898</v>
      </c>
      <c r="AN199">
        <v>1.606417160623</v>
      </c>
      <c r="AO199">
        <v>8.5</v>
      </c>
    </row>
    <row r="200" spans="27:41" x14ac:dyDescent="0.2">
      <c r="AA200">
        <v>3.0298004437928796</v>
      </c>
      <c r="AB200">
        <v>1.6069730219482099</v>
      </c>
      <c r="AC200">
        <v>8.5</v>
      </c>
      <c r="AM200">
        <v>3.0298004437928796</v>
      </c>
      <c r="AN200">
        <v>1.6069730219482099</v>
      </c>
      <c r="AO200">
        <v>8.5</v>
      </c>
    </row>
    <row r="201" spans="27:41" x14ac:dyDescent="0.2">
      <c r="AA201">
        <v>3.08115299368768</v>
      </c>
      <c r="AB201">
        <v>1.6071974184356499</v>
      </c>
      <c r="AC201">
        <v>8.5</v>
      </c>
      <c r="AM201">
        <v>3.08115299368768</v>
      </c>
      <c r="AN201">
        <v>1.6071974184356499</v>
      </c>
      <c r="AO201">
        <v>8.5</v>
      </c>
    </row>
    <row r="202" spans="27:41" x14ac:dyDescent="0.2">
      <c r="AA202">
        <v>3.1325055435824698</v>
      </c>
      <c r="AB202">
        <v>1.9380025162099901</v>
      </c>
      <c r="AC202">
        <v>8.5</v>
      </c>
      <c r="AM202">
        <v>3.1325055435824698</v>
      </c>
      <c r="AN202">
        <v>1.9380025162099901</v>
      </c>
      <c r="AO202">
        <v>8.5</v>
      </c>
    </row>
    <row r="203" spans="27:41" x14ac:dyDescent="0.2">
      <c r="AA203">
        <v>3.18385809347726</v>
      </c>
      <c r="AB203">
        <v>1.9387794152584199</v>
      </c>
      <c r="AC203">
        <v>8.5</v>
      </c>
      <c r="AM203">
        <v>3.18385809347726</v>
      </c>
      <c r="AN203">
        <v>1.9387794152584199</v>
      </c>
      <c r="AO203">
        <v>8.5</v>
      </c>
    </row>
    <row r="204" spans="27:41" x14ac:dyDescent="0.2">
      <c r="AA204">
        <v>3.23521064337206</v>
      </c>
      <c r="AB204">
        <v>2.3095903154719699</v>
      </c>
      <c r="AC204">
        <v>8.5</v>
      </c>
      <c r="AM204">
        <v>3.23521064337206</v>
      </c>
      <c r="AN204">
        <v>2.3095903154719699</v>
      </c>
      <c r="AO204">
        <v>8.5</v>
      </c>
    </row>
    <row r="205" spans="27:41" x14ac:dyDescent="0.2">
      <c r="AA205">
        <v>3.2865631932668502</v>
      </c>
      <c r="AB205">
        <v>2.3124410669439901</v>
      </c>
      <c r="AC205">
        <v>8.5</v>
      </c>
      <c r="AM205">
        <v>3.2865631932668502</v>
      </c>
      <c r="AN205">
        <v>2.3124410669439901</v>
      </c>
      <c r="AO205">
        <v>8.5</v>
      </c>
    </row>
    <row r="206" spans="27:41" x14ac:dyDescent="0.2">
      <c r="AA206">
        <v>3.3379157431616502</v>
      </c>
      <c r="AB206">
        <v>2.7150541971422699</v>
      </c>
      <c r="AC206">
        <v>8.5</v>
      </c>
      <c r="AM206">
        <v>3.3379157431616502</v>
      </c>
      <c r="AN206">
        <v>2.7150541971422699</v>
      </c>
      <c r="AO206">
        <v>8.5</v>
      </c>
    </row>
    <row r="207" spans="27:41" x14ac:dyDescent="0.2">
      <c r="AA207">
        <v>3.38926829305644</v>
      </c>
      <c r="AB207">
        <v>2.7205267063380099</v>
      </c>
      <c r="AC207">
        <v>8.5</v>
      </c>
      <c r="AM207">
        <v>3.38926829305644</v>
      </c>
      <c r="AN207">
        <v>2.7205267063380099</v>
      </c>
      <c r="AO207">
        <v>8.5</v>
      </c>
    </row>
    <row r="208" spans="27:41" x14ac:dyDescent="0.2">
      <c r="AA208">
        <v>3.4406208429512399</v>
      </c>
      <c r="AB208">
        <v>3.15619390991148</v>
      </c>
      <c r="AC208">
        <v>8.5</v>
      </c>
      <c r="AM208">
        <v>3.4406208429512399</v>
      </c>
      <c r="AN208">
        <v>3.15619390991148</v>
      </c>
      <c r="AO208">
        <v>8.5</v>
      </c>
    </row>
    <row r="209" spans="27:41" x14ac:dyDescent="0.2">
      <c r="AA209">
        <v>3.4919733928460297</v>
      </c>
      <c r="AB209">
        <v>3.15961232672232</v>
      </c>
      <c r="AC209">
        <v>8.5</v>
      </c>
      <c r="AM209">
        <v>3.4919733928460297</v>
      </c>
      <c r="AN209">
        <v>3.15961232672232</v>
      </c>
      <c r="AO209">
        <v>8.5</v>
      </c>
    </row>
    <row r="210" spans="27:41" x14ac:dyDescent="0.2">
      <c r="AA210">
        <v>3.5433259427408301</v>
      </c>
      <c r="AB210">
        <v>3.6309738754635301</v>
      </c>
      <c r="AC210">
        <v>8.5</v>
      </c>
      <c r="AM210">
        <v>3.5433259427408301</v>
      </c>
      <c r="AN210">
        <v>3.6309738754635301</v>
      </c>
      <c r="AO210">
        <v>8.5</v>
      </c>
    </row>
    <row r="211" spans="27:41" x14ac:dyDescent="0.2">
      <c r="AA211">
        <v>3.5946784926356199</v>
      </c>
      <c r="AB211">
        <v>3.6342490011672002</v>
      </c>
      <c r="AC211">
        <v>8.5</v>
      </c>
      <c r="AM211">
        <v>3.5946784926356199</v>
      </c>
      <c r="AN211">
        <v>3.6342490011672002</v>
      </c>
      <c r="AO211">
        <v>8.5</v>
      </c>
    </row>
    <row r="212" spans="27:41" x14ac:dyDescent="0.2">
      <c r="AA212">
        <v>3.6460310425304101</v>
      </c>
      <c r="AB212">
        <v>4.1384283722685504</v>
      </c>
      <c r="AC212">
        <v>8.5</v>
      </c>
      <c r="AM212">
        <v>3.6460310425304101</v>
      </c>
      <c r="AN212">
        <v>4.1384283722685504</v>
      </c>
      <c r="AO212">
        <v>8.5</v>
      </c>
    </row>
    <row r="213" spans="27:41" x14ac:dyDescent="0.2">
      <c r="AA213">
        <v>3.6973835924252101</v>
      </c>
      <c r="AB213">
        <v>4.6651077063253101</v>
      </c>
      <c r="AC213">
        <v>8.5</v>
      </c>
      <c r="AM213">
        <v>3.6973835924252101</v>
      </c>
      <c r="AN213">
        <v>4.6651077063253101</v>
      </c>
      <c r="AO213">
        <v>8.5</v>
      </c>
    </row>
    <row r="214" spans="27:41" x14ac:dyDescent="0.2">
      <c r="AA214">
        <v>3.7487361423199999</v>
      </c>
      <c r="AB214">
        <v>5.2196796345615804</v>
      </c>
      <c r="AC214">
        <v>8.5</v>
      </c>
      <c r="AM214">
        <v>3.7487361423199999</v>
      </c>
      <c r="AN214">
        <v>5.2196796345615804</v>
      </c>
      <c r="AO214">
        <v>8.5</v>
      </c>
    </row>
    <row r="215" spans="27:41" x14ac:dyDescent="0.2">
      <c r="AA215">
        <v>3.8000886922147998</v>
      </c>
      <c r="AB215">
        <v>5.23479717028086</v>
      </c>
      <c r="AC215">
        <v>8.5</v>
      </c>
      <c r="AM215">
        <v>3.8000886922147998</v>
      </c>
      <c r="AN215">
        <v>5.23479717028086</v>
      </c>
      <c r="AO215">
        <v>8.5</v>
      </c>
    </row>
    <row r="216" spans="27:41" x14ac:dyDescent="0.2">
      <c r="AA216">
        <v>3.85144124210959</v>
      </c>
      <c r="AB216">
        <v>5.8222324526887901</v>
      </c>
      <c r="AC216">
        <v>8.5</v>
      </c>
      <c r="AM216">
        <v>3.85144124210959</v>
      </c>
      <c r="AN216">
        <v>5.8222324526887901</v>
      </c>
      <c r="AO216">
        <v>8.5</v>
      </c>
    </row>
    <row r="217" spans="27:41" x14ac:dyDescent="0.2">
      <c r="AA217">
        <v>3.90279379200439</v>
      </c>
      <c r="AB217">
        <v>6.43743581407979</v>
      </c>
      <c r="AC217">
        <v>8.5</v>
      </c>
      <c r="AM217">
        <v>3.90279379200439</v>
      </c>
      <c r="AN217">
        <v>6.43743581407979</v>
      </c>
      <c r="AO217">
        <v>8.5</v>
      </c>
    </row>
    <row r="218" spans="27:41" x14ac:dyDescent="0.2">
      <c r="AA218">
        <v>3.9541463418991798</v>
      </c>
      <c r="AB218">
        <v>6.4499776853918798</v>
      </c>
      <c r="AC218">
        <v>8.5</v>
      </c>
      <c r="AM218">
        <v>3.9541463418991798</v>
      </c>
      <c r="AN218">
        <v>6.4499776853918798</v>
      </c>
      <c r="AO218">
        <v>8.5</v>
      </c>
    </row>
    <row r="219" spans="27:41" x14ac:dyDescent="0.2">
      <c r="AA219">
        <v>4.0054988917939802</v>
      </c>
      <c r="AB219">
        <v>7.1023203367170602</v>
      </c>
      <c r="AC219">
        <v>8.5</v>
      </c>
      <c r="AM219">
        <v>4.0054988917939802</v>
      </c>
      <c r="AN219">
        <v>7.1023203367170602</v>
      </c>
      <c r="AO219">
        <v>8.5</v>
      </c>
    </row>
    <row r="220" spans="27:41" x14ac:dyDescent="0.2">
      <c r="AA220">
        <v>4.05685144168877</v>
      </c>
      <c r="AB220">
        <v>7.7786393492228703</v>
      </c>
      <c r="AC220">
        <v>8.5</v>
      </c>
      <c r="AM220">
        <v>4.05685144168877</v>
      </c>
      <c r="AN220">
        <v>7.7786393492228703</v>
      </c>
      <c r="AO220">
        <v>8.5</v>
      </c>
    </row>
    <row r="221" spans="27:41" x14ac:dyDescent="0.2">
      <c r="AA221">
        <v>4.1082039915835695</v>
      </c>
      <c r="AB221">
        <v>7.7937121088085597</v>
      </c>
      <c r="AC221">
        <v>8.5</v>
      </c>
      <c r="AM221">
        <v>4.1082039915835695</v>
      </c>
      <c r="AN221">
        <v>7.7937121088085597</v>
      </c>
      <c r="AO221">
        <v>8.5</v>
      </c>
    </row>
    <row r="222" spans="27:41" x14ac:dyDescent="0.2">
      <c r="AA222">
        <v>4.1595565414783602</v>
      </c>
      <c r="AB222">
        <v>8.5159256260159708</v>
      </c>
      <c r="AC222">
        <v>8.5</v>
      </c>
      <c r="AM222">
        <v>4.1595565414783602</v>
      </c>
      <c r="AN222">
        <v>8.5159256260159708</v>
      </c>
      <c r="AO222">
        <v>8.5</v>
      </c>
    </row>
    <row r="223" spans="27:41" x14ac:dyDescent="0.2">
      <c r="AA223">
        <v>4.2109090913731499</v>
      </c>
      <c r="AB223">
        <v>8.5250900641742309</v>
      </c>
      <c r="AC223">
        <v>8.5</v>
      </c>
      <c r="AM223">
        <v>4.2109090913731499</v>
      </c>
      <c r="AN223">
        <v>8.5250900641742309</v>
      </c>
      <c r="AO223">
        <v>8.5</v>
      </c>
    </row>
    <row r="224" spans="27:41" x14ac:dyDescent="0.2">
      <c r="AA224">
        <v>4.2622616412679504</v>
      </c>
      <c r="AB224">
        <v>9.2861184734048106</v>
      </c>
      <c r="AC224">
        <v>8.5</v>
      </c>
      <c r="AM224">
        <v>4.2622616412679504</v>
      </c>
      <c r="AN224">
        <v>9.2861184734048106</v>
      </c>
      <c r="AO224">
        <v>8.5</v>
      </c>
    </row>
    <row r="225" spans="27:41" x14ac:dyDescent="0.2">
      <c r="AA225">
        <v>4.3136141911627401</v>
      </c>
      <c r="AB225">
        <v>10.072781365613601</v>
      </c>
      <c r="AC225">
        <v>8.5</v>
      </c>
      <c r="AM225">
        <v>4.3136141911627401</v>
      </c>
      <c r="AN225">
        <v>10.072781365613601</v>
      </c>
      <c r="AO225">
        <v>8.5</v>
      </c>
    </row>
    <row r="226" spans="27:41" x14ac:dyDescent="0.2">
      <c r="AA226">
        <v>4.3649667410575406</v>
      </c>
      <c r="AB226">
        <v>10.089133694926399</v>
      </c>
      <c r="AC226">
        <v>8.5</v>
      </c>
      <c r="AM226">
        <v>4.3649667410575406</v>
      </c>
      <c r="AN226">
        <v>10.089133694926399</v>
      </c>
      <c r="AO226">
        <v>8.5</v>
      </c>
    </row>
    <row r="227" spans="27:41" x14ac:dyDescent="0.2">
      <c r="AA227">
        <v>4.4163192909523303</v>
      </c>
      <c r="AB227">
        <v>10.9261082974873</v>
      </c>
      <c r="AC227">
        <v>8.5</v>
      </c>
      <c r="AM227">
        <v>4.4163192909523303</v>
      </c>
      <c r="AN227">
        <v>10.9261082974873</v>
      </c>
      <c r="AO227">
        <v>8.5</v>
      </c>
    </row>
    <row r="228" spans="27:41" x14ac:dyDescent="0.2">
      <c r="AA228">
        <v>4.4676718408471299</v>
      </c>
      <c r="AB228">
        <v>11.789227562912799</v>
      </c>
      <c r="AC228">
        <v>8.5</v>
      </c>
      <c r="AM228">
        <v>4.4676718408471299</v>
      </c>
      <c r="AN228">
        <v>11.789227562912799</v>
      </c>
      <c r="AO228">
        <v>8.5</v>
      </c>
    </row>
    <row r="229" spans="27:41" x14ac:dyDescent="0.2">
      <c r="AA229">
        <v>4.5190243907419196</v>
      </c>
      <c r="AB229">
        <v>11.8132612907234</v>
      </c>
      <c r="AC229">
        <v>8.5</v>
      </c>
      <c r="AM229">
        <v>4.5190243907419196</v>
      </c>
      <c r="AN229">
        <v>11.8132612907234</v>
      </c>
      <c r="AO229">
        <v>8.5</v>
      </c>
    </row>
    <row r="230" spans="27:41" x14ac:dyDescent="0.2">
      <c r="AA230">
        <v>4.5703769406367201</v>
      </c>
      <c r="AB230">
        <v>12.728617559143</v>
      </c>
      <c r="AC230">
        <v>8.5</v>
      </c>
      <c r="AM230">
        <v>4.5703769406367201</v>
      </c>
      <c r="AN230">
        <v>12.728617559143</v>
      </c>
      <c r="AO230">
        <v>8.5</v>
      </c>
    </row>
    <row r="231" spans="27:41" x14ac:dyDescent="0.2">
      <c r="AA231">
        <v>4.6217294905315098</v>
      </c>
      <c r="AB231">
        <v>12.7401167158788</v>
      </c>
      <c r="AC231">
        <v>8.5</v>
      </c>
      <c r="AM231">
        <v>4.6217294905315098</v>
      </c>
      <c r="AN231">
        <v>12.7401167158788</v>
      </c>
      <c r="AO231">
        <v>8.5</v>
      </c>
    </row>
    <row r="232" spans="27:41" x14ac:dyDescent="0.2">
      <c r="AA232">
        <v>4.6730820404262996</v>
      </c>
      <c r="AB232">
        <v>13.7088053126449</v>
      </c>
      <c r="AC232">
        <v>8.5</v>
      </c>
      <c r="AM232">
        <v>4.6730820404262996</v>
      </c>
      <c r="AN232">
        <v>13.7088053126449</v>
      </c>
      <c r="AO232">
        <v>8.5</v>
      </c>
    </row>
    <row r="233" spans="27:41" x14ac:dyDescent="0.2">
      <c r="AA233">
        <v>4.7244345903211</v>
      </c>
      <c r="AB233">
        <v>13.719841783373401</v>
      </c>
      <c r="AC233">
        <v>8.5</v>
      </c>
      <c r="AM233">
        <v>4.7244345903211</v>
      </c>
      <c r="AN233">
        <v>13.719841783373401</v>
      </c>
      <c r="AO233">
        <v>8.5</v>
      </c>
    </row>
    <row r="234" spans="27:41" x14ac:dyDescent="0.2">
      <c r="AA234">
        <v>4.7757871402158907</v>
      </c>
      <c r="AB234">
        <v>14.7405717439983</v>
      </c>
      <c r="AC234">
        <v>8.5</v>
      </c>
      <c r="AM234">
        <v>4.7757871402158907</v>
      </c>
      <c r="AN234">
        <v>14.7405717439983</v>
      </c>
      <c r="AO234">
        <v>8.5</v>
      </c>
    </row>
    <row r="235" spans="27:41" x14ac:dyDescent="0.2">
      <c r="AA235">
        <v>4.8271396901106902</v>
      </c>
      <c r="AB235">
        <v>15.791067535259799</v>
      </c>
      <c r="AC235">
        <v>8.5</v>
      </c>
      <c r="AM235">
        <v>4.8271396901106902</v>
      </c>
      <c r="AN235">
        <v>15.791067535259799</v>
      </c>
      <c r="AO235">
        <v>8.5</v>
      </c>
    </row>
    <row r="236" spans="27:41" x14ac:dyDescent="0.2">
      <c r="AA236">
        <v>4.8784922400054791</v>
      </c>
      <c r="AB236">
        <v>15.819877396251201</v>
      </c>
      <c r="AC236">
        <v>8.5</v>
      </c>
      <c r="AM236">
        <v>4.8784922400054791</v>
      </c>
      <c r="AN236">
        <v>15.819877396251201</v>
      </c>
      <c r="AO236">
        <v>8.5</v>
      </c>
    </row>
    <row r="237" spans="27:41" x14ac:dyDescent="0.2">
      <c r="AA237">
        <v>4.9298447899002804</v>
      </c>
      <c r="AB237">
        <v>16.942713145566699</v>
      </c>
      <c r="AC237">
        <v>8.5</v>
      </c>
      <c r="AM237">
        <v>4.9298447899002804</v>
      </c>
      <c r="AN237">
        <v>16.942713145566699</v>
      </c>
      <c r="AO237">
        <v>8.5</v>
      </c>
    </row>
    <row r="238" spans="27:41" x14ac:dyDescent="0.2">
      <c r="AA238">
        <v>4.9811973397950693</v>
      </c>
      <c r="AB238">
        <v>16.960044110959501</v>
      </c>
      <c r="AC238">
        <v>8.5</v>
      </c>
      <c r="AM238">
        <v>4.9811973397950693</v>
      </c>
      <c r="AN238">
        <v>16.960044110959501</v>
      </c>
      <c r="AO238">
        <v>8.5</v>
      </c>
    </row>
    <row r="239" spans="27:41" x14ac:dyDescent="0.2">
      <c r="AA239">
        <v>5.0325498896898706</v>
      </c>
      <c r="AB239">
        <v>18.136336633863401</v>
      </c>
      <c r="AC239">
        <v>8.5</v>
      </c>
      <c r="AM239">
        <v>5.0325498896898706</v>
      </c>
      <c r="AN239">
        <v>18.136336633863401</v>
      </c>
      <c r="AO239">
        <v>8.5</v>
      </c>
    </row>
    <row r="240" spans="27:41" x14ac:dyDescent="0.2">
      <c r="AA240">
        <v>5.0839024395846595</v>
      </c>
      <c r="AB240">
        <v>18.158576073829401</v>
      </c>
      <c r="AC240">
        <v>8.5</v>
      </c>
      <c r="AM240">
        <v>5.0839024395846595</v>
      </c>
      <c r="AN240">
        <v>18.158576073829401</v>
      </c>
      <c r="AO240">
        <v>8.5</v>
      </c>
    </row>
    <row r="241" spans="27:41" x14ac:dyDescent="0.2">
      <c r="AA241">
        <v>5.1352549894794608</v>
      </c>
      <c r="AB241">
        <v>19.396914414348402</v>
      </c>
      <c r="AC241">
        <v>8.5</v>
      </c>
      <c r="AM241">
        <v>5.1352549894794608</v>
      </c>
      <c r="AN241">
        <v>19.396914414348402</v>
      </c>
      <c r="AO241">
        <v>8.5</v>
      </c>
    </row>
    <row r="242" spans="27:41" x14ac:dyDescent="0.2">
      <c r="AA242">
        <v>5.1866075393742497</v>
      </c>
      <c r="AB242">
        <v>19.414763220950299</v>
      </c>
      <c r="AC242">
        <v>8.5</v>
      </c>
      <c r="AM242">
        <v>5.1866075393742497</v>
      </c>
      <c r="AN242">
        <v>19.414763220950299</v>
      </c>
      <c r="AO242">
        <v>8.5</v>
      </c>
    </row>
    <row r="243" spans="27:41" x14ac:dyDescent="0.2">
      <c r="AA243">
        <v>5.2379600892690403</v>
      </c>
      <c r="AB243">
        <v>20.725103406515501</v>
      </c>
      <c r="AC243">
        <v>8.5</v>
      </c>
      <c r="AM243">
        <v>5.2379600892690403</v>
      </c>
      <c r="AN243">
        <v>20.725103406515501</v>
      </c>
      <c r="AO243">
        <v>8.5</v>
      </c>
    </row>
    <row r="244" spans="27:41" x14ac:dyDescent="0.2">
      <c r="AA244">
        <v>5.2893126391638399</v>
      </c>
      <c r="AB244">
        <v>20.7457848888704</v>
      </c>
      <c r="AC244">
        <v>8.5</v>
      </c>
      <c r="AM244">
        <v>5.2893126391638399</v>
      </c>
      <c r="AN244">
        <v>20.7457848888704</v>
      </c>
      <c r="AO244">
        <v>8.5</v>
      </c>
    </row>
    <row r="245" spans="27:41" x14ac:dyDescent="0.2">
      <c r="AA245">
        <v>5.3406651890586305</v>
      </c>
      <c r="AB245">
        <v>22.1269598697451</v>
      </c>
      <c r="AC245">
        <v>8.5</v>
      </c>
      <c r="AM245">
        <v>5.3406651890586305</v>
      </c>
      <c r="AN245">
        <v>22.1269598697451</v>
      </c>
      <c r="AO245">
        <v>8.5</v>
      </c>
    </row>
    <row r="246" spans="27:41" x14ac:dyDescent="0.2">
      <c r="AA246">
        <v>5.3920177389534301</v>
      </c>
      <c r="AB246">
        <v>22.150023988258699</v>
      </c>
      <c r="AC246">
        <v>8.5</v>
      </c>
      <c r="AM246">
        <v>5.3920177389534301</v>
      </c>
      <c r="AN246">
        <v>22.150023988258699</v>
      </c>
      <c r="AO246">
        <v>8.5</v>
      </c>
    </row>
    <row r="247" spans="27:41" x14ac:dyDescent="0.2">
      <c r="AA247">
        <v>5.4433702888482198</v>
      </c>
      <c r="AB247">
        <v>23.598775340842899</v>
      </c>
      <c r="AC247">
        <v>8.5</v>
      </c>
      <c r="AM247">
        <v>5.4433702888482198</v>
      </c>
      <c r="AN247">
        <v>23.598775340842899</v>
      </c>
      <c r="AO247">
        <v>8.5</v>
      </c>
    </row>
    <row r="248" spans="27:41" x14ac:dyDescent="0.2">
      <c r="AA248">
        <v>5.4947228387430203</v>
      </c>
      <c r="AB248">
        <v>23.630123005490301</v>
      </c>
      <c r="AC248">
        <v>8.5</v>
      </c>
      <c r="AM248">
        <v>5.4947228387430203</v>
      </c>
      <c r="AN248">
        <v>23.630123005490301</v>
      </c>
      <c r="AO248">
        <v>8.5</v>
      </c>
    </row>
    <row r="249" spans="27:41" x14ac:dyDescent="0.2">
      <c r="AA249">
        <v>5.54607538863781</v>
      </c>
      <c r="AB249">
        <v>23.6686814681984</v>
      </c>
      <c r="AC249">
        <v>8.5</v>
      </c>
      <c r="AM249">
        <v>5.54607538863781</v>
      </c>
      <c r="AN249">
        <v>23.6686814681984</v>
      </c>
      <c r="AO249">
        <v>8.5</v>
      </c>
    </row>
    <row r="250" spans="27:41" x14ac:dyDescent="0.2">
      <c r="AA250">
        <v>5.5974279385326104</v>
      </c>
      <c r="AB250">
        <v>25.185323390015402</v>
      </c>
      <c r="AC250">
        <v>8.5</v>
      </c>
      <c r="AM250">
        <v>5.5974279385326104</v>
      </c>
      <c r="AN250">
        <v>25.185323390015402</v>
      </c>
      <c r="AO250">
        <v>8.5</v>
      </c>
    </row>
    <row r="251" spans="27:41" x14ac:dyDescent="0.2">
      <c r="AA251">
        <v>5.6487804884274002</v>
      </c>
      <c r="AB251">
        <v>25.205183607150001</v>
      </c>
      <c r="AC251">
        <v>8.5</v>
      </c>
      <c r="AM251">
        <v>5.6487804884274002</v>
      </c>
      <c r="AN251">
        <v>25.205183607150001</v>
      </c>
      <c r="AO251">
        <v>8.5</v>
      </c>
    </row>
    <row r="252" spans="27:41" x14ac:dyDescent="0.2">
      <c r="AA252">
        <v>5.7001330383221998</v>
      </c>
      <c r="AB252">
        <v>26.835414933699401</v>
      </c>
      <c r="AC252">
        <v>8.5</v>
      </c>
      <c r="AM252">
        <v>5.7001330383221998</v>
      </c>
      <c r="AN252">
        <v>26.835414933699401</v>
      </c>
      <c r="AO252">
        <v>8.5</v>
      </c>
    </row>
    <row r="253" spans="27:41" x14ac:dyDescent="0.2">
      <c r="AA253">
        <v>5.7514855882169904</v>
      </c>
      <c r="AB253">
        <v>26.862273723614901</v>
      </c>
      <c r="AC253">
        <v>8.5</v>
      </c>
      <c r="AM253">
        <v>5.7514855882169904</v>
      </c>
      <c r="AN253">
        <v>26.862273723614901</v>
      </c>
      <c r="AO253">
        <v>8.5</v>
      </c>
    </row>
    <row r="254" spans="27:41" x14ac:dyDescent="0.2">
      <c r="AA254">
        <v>5.8028381381117793</v>
      </c>
      <c r="AB254">
        <v>26.916748226051801</v>
      </c>
      <c r="AC254">
        <v>8.5</v>
      </c>
      <c r="AM254">
        <v>5.8028381381117793</v>
      </c>
      <c r="AN254">
        <v>26.916748226051801</v>
      </c>
      <c r="AO254">
        <v>8.5</v>
      </c>
    </row>
    <row r="255" spans="27:41" x14ac:dyDescent="0.2">
      <c r="AA255">
        <v>5.8541906880065806</v>
      </c>
      <c r="AB255">
        <v>28.6144760380331</v>
      </c>
      <c r="AC255">
        <v>8.5</v>
      </c>
      <c r="AM255">
        <v>5.8541906880065806</v>
      </c>
      <c r="AN255">
        <v>28.6144760380331</v>
      </c>
      <c r="AO255">
        <v>8.5</v>
      </c>
    </row>
    <row r="256" spans="27:41" x14ac:dyDescent="0.2">
      <c r="AA256">
        <v>5.9055432379013695</v>
      </c>
      <c r="AB256">
        <v>28.635240188585101</v>
      </c>
      <c r="AC256">
        <v>8.5</v>
      </c>
      <c r="AM256">
        <v>5.9055432379013695</v>
      </c>
      <c r="AN256">
        <v>28.635240188585101</v>
      </c>
      <c r="AO256">
        <v>8.5</v>
      </c>
    </row>
    <row r="257" spans="27:41" x14ac:dyDescent="0.2">
      <c r="AA257">
        <v>5.9568957877961699</v>
      </c>
      <c r="AB257">
        <v>30.465922108823602</v>
      </c>
      <c r="AC257">
        <v>8.5</v>
      </c>
      <c r="AM257">
        <v>5.9568957877961699</v>
      </c>
      <c r="AN257">
        <v>30.465922108823602</v>
      </c>
      <c r="AO257">
        <v>8.5</v>
      </c>
    </row>
    <row r="258" spans="27:41" x14ac:dyDescent="0.2">
      <c r="AA258">
        <v>6.0082483376909597</v>
      </c>
      <c r="AB258">
        <v>30.493049437043101</v>
      </c>
      <c r="AC258">
        <v>8.5</v>
      </c>
      <c r="AM258">
        <v>6.0082483376909597</v>
      </c>
      <c r="AN258">
        <v>30.493049437043101</v>
      </c>
      <c r="AO258">
        <v>8.5</v>
      </c>
    </row>
    <row r="259" spans="27:41" x14ac:dyDescent="0.2">
      <c r="AA259">
        <v>6.0596008875857592</v>
      </c>
      <c r="AB259">
        <v>30.550254767349799</v>
      </c>
      <c r="AC259">
        <v>8.5</v>
      </c>
      <c r="AM259">
        <v>6.0596008875857592</v>
      </c>
      <c r="AN259">
        <v>30.550254767349799</v>
      </c>
      <c r="AO259">
        <v>8.5</v>
      </c>
    </row>
    <row r="260" spans="27:41" x14ac:dyDescent="0.2">
      <c r="AA260">
        <v>6.1109534374805499</v>
      </c>
      <c r="AB260">
        <v>32.450584639495403</v>
      </c>
      <c r="AC260">
        <v>8.5</v>
      </c>
      <c r="AM260">
        <v>6.1109534374805499</v>
      </c>
      <c r="AN260">
        <v>32.450584639495403</v>
      </c>
      <c r="AO260">
        <v>8.5</v>
      </c>
    </row>
    <row r="261" spans="27:41" x14ac:dyDescent="0.2">
      <c r="AA261">
        <v>6.1623059873753494</v>
      </c>
      <c r="AB261">
        <v>32.483318200717903</v>
      </c>
      <c r="AC261">
        <v>8.5</v>
      </c>
      <c r="AM261">
        <v>6.1623059873753494</v>
      </c>
      <c r="AN261">
        <v>32.483318200717903</v>
      </c>
      <c r="AO261">
        <v>8.5</v>
      </c>
    </row>
    <row r="262" spans="27:41" x14ac:dyDescent="0.2">
      <c r="AA262">
        <v>6.2136585372701401</v>
      </c>
      <c r="AB262">
        <v>32.544391573709497</v>
      </c>
      <c r="AC262">
        <v>8.5</v>
      </c>
      <c r="AM262">
        <v>6.2136585372701401</v>
      </c>
      <c r="AN262">
        <v>32.544391573709497</v>
      </c>
      <c r="AO262">
        <v>8.5</v>
      </c>
    </row>
    <row r="263" spans="27:41" x14ac:dyDescent="0.2">
      <c r="AA263">
        <v>6.2650110871649396</v>
      </c>
      <c r="AB263">
        <v>34.565867612464899</v>
      </c>
      <c r="AC263">
        <v>8.5</v>
      </c>
      <c r="AM263">
        <v>6.2650110871649396</v>
      </c>
      <c r="AN263">
        <v>34.565867612464899</v>
      </c>
      <c r="AO263">
        <v>8.5</v>
      </c>
    </row>
    <row r="264" spans="27:41" x14ac:dyDescent="0.2">
      <c r="AA264">
        <v>6.3163636370597303</v>
      </c>
      <c r="AB264">
        <v>34.598464224856997</v>
      </c>
      <c r="AC264">
        <v>8.5</v>
      </c>
      <c r="AM264">
        <v>6.3163636370597303</v>
      </c>
      <c r="AN264">
        <v>34.598464224856997</v>
      </c>
      <c r="AO264">
        <v>8.5</v>
      </c>
    </row>
    <row r="265" spans="27:41" x14ac:dyDescent="0.2">
      <c r="AA265">
        <v>6.36771618695452</v>
      </c>
      <c r="AB265">
        <v>34.666116908876603</v>
      </c>
      <c r="AC265">
        <v>8.5</v>
      </c>
      <c r="AM265">
        <v>6.36771618695452</v>
      </c>
      <c r="AN265">
        <v>34.666116908876603</v>
      </c>
      <c r="AO265">
        <v>8.5</v>
      </c>
    </row>
    <row r="266" spans="27:41" x14ac:dyDescent="0.2">
      <c r="AA266">
        <v>6.4190687368493204</v>
      </c>
      <c r="AB266">
        <v>36.8164378509396</v>
      </c>
      <c r="AC266">
        <v>8.5</v>
      </c>
      <c r="AM266">
        <v>6.4190687368493204</v>
      </c>
      <c r="AN266">
        <v>36.8164378509396</v>
      </c>
      <c r="AO266">
        <v>8.5</v>
      </c>
    </row>
    <row r="267" spans="27:41" x14ac:dyDescent="0.2">
      <c r="AA267">
        <v>6.4704212867441102</v>
      </c>
      <c r="AB267">
        <v>36.848878316183701</v>
      </c>
      <c r="AC267">
        <v>8.5</v>
      </c>
      <c r="AM267">
        <v>6.4704212867441102</v>
      </c>
      <c r="AN267">
        <v>36.848878316183701</v>
      </c>
      <c r="AO267">
        <v>8.5</v>
      </c>
    </row>
    <row r="268" spans="27:41" x14ac:dyDescent="0.2">
      <c r="AA268">
        <v>6.5217738366389097</v>
      </c>
      <c r="AB268">
        <v>36.923897437735697</v>
      </c>
      <c r="AC268">
        <v>8.5</v>
      </c>
      <c r="AM268">
        <v>6.5217738366389097</v>
      </c>
      <c r="AN268">
        <v>36.923897437735697</v>
      </c>
      <c r="AO268">
        <v>8.5</v>
      </c>
    </row>
    <row r="269" spans="27:41" x14ac:dyDescent="0.2">
      <c r="AA269">
        <v>6.5731263865337004</v>
      </c>
      <c r="AB269">
        <v>39.211341244998302</v>
      </c>
      <c r="AC269">
        <v>8.5</v>
      </c>
      <c r="AM269">
        <v>6.5731263865337004</v>
      </c>
      <c r="AN269">
        <v>39.211341244998302</v>
      </c>
      <c r="AO269">
        <v>8.5</v>
      </c>
    </row>
    <row r="270" spans="27:41" x14ac:dyDescent="0.2">
      <c r="AA270">
        <v>6.6244789364284999</v>
      </c>
      <c r="AB270">
        <v>39.243760188042998</v>
      </c>
      <c r="AC270">
        <v>8.5</v>
      </c>
      <c r="AM270">
        <v>6.6244789364284999</v>
      </c>
      <c r="AN270">
        <v>39.243760188042998</v>
      </c>
      <c r="AO270">
        <v>8.5</v>
      </c>
    </row>
    <row r="271" spans="27:41" x14ac:dyDescent="0.2">
      <c r="AA271">
        <v>6.6758314863232897</v>
      </c>
      <c r="AB271">
        <v>39.327589053128399</v>
      </c>
      <c r="AC271">
        <v>8.5</v>
      </c>
      <c r="AM271">
        <v>6.6758314863232897</v>
      </c>
      <c r="AN271">
        <v>39.327589053128399</v>
      </c>
      <c r="AO271">
        <v>8.5</v>
      </c>
    </row>
    <row r="272" spans="27:41" x14ac:dyDescent="0.2">
      <c r="AA272">
        <v>6.7271840362180901</v>
      </c>
      <c r="AB272">
        <v>41.761829084070499</v>
      </c>
      <c r="AC272">
        <v>8.5</v>
      </c>
      <c r="AM272">
        <v>6.7271840362180901</v>
      </c>
      <c r="AN272">
        <v>41.761829084070499</v>
      </c>
      <c r="AO272">
        <v>8.5</v>
      </c>
    </row>
    <row r="273" spans="27:41" x14ac:dyDescent="0.2">
      <c r="AA273">
        <v>6.7785365861128799</v>
      </c>
      <c r="AB273">
        <v>41.790586796017202</v>
      </c>
      <c r="AC273">
        <v>8.5</v>
      </c>
      <c r="AM273">
        <v>6.7785365861128799</v>
      </c>
      <c r="AN273">
        <v>41.790586796017202</v>
      </c>
      <c r="AO273">
        <v>8.5</v>
      </c>
    </row>
    <row r="274" spans="27:41" x14ac:dyDescent="0.2">
      <c r="AA274">
        <v>6.8298891360076697</v>
      </c>
      <c r="AB274">
        <v>41.9030199758867</v>
      </c>
      <c r="AC274">
        <v>8.5</v>
      </c>
      <c r="AM274">
        <v>6.8298891360076697</v>
      </c>
      <c r="AN274">
        <v>41.9030199758867</v>
      </c>
      <c r="AO274">
        <v>8.5</v>
      </c>
    </row>
    <row r="275" spans="27:41" x14ac:dyDescent="0.2">
      <c r="AA275">
        <v>6.8812416859024692</v>
      </c>
      <c r="AB275">
        <v>41.912334186670897</v>
      </c>
      <c r="AC275">
        <v>8.5</v>
      </c>
      <c r="AM275">
        <v>6.8812416859024692</v>
      </c>
      <c r="AN275">
        <v>41.912334186670897</v>
      </c>
      <c r="AO275">
        <v>8.5</v>
      </c>
    </row>
    <row r="276" spans="27:41" x14ac:dyDescent="0.2">
      <c r="AA276">
        <v>6.9325942357972599</v>
      </c>
      <c r="AB276">
        <v>44.5296461748094</v>
      </c>
      <c r="AC276">
        <v>8.5</v>
      </c>
      <c r="AM276">
        <v>6.9325942357972599</v>
      </c>
      <c r="AN276">
        <v>44.5296461748094</v>
      </c>
      <c r="AO276">
        <v>8.5</v>
      </c>
    </row>
    <row r="277" spans="27:41" x14ac:dyDescent="0.2">
      <c r="AA277">
        <v>6.9839467856920594</v>
      </c>
      <c r="AB277">
        <v>44.5519839586443</v>
      </c>
      <c r="AC277">
        <v>8.5</v>
      </c>
      <c r="AM277">
        <v>6.9839467856920594</v>
      </c>
      <c r="AN277">
        <v>44.5519839586443</v>
      </c>
      <c r="AO277">
        <v>8.5</v>
      </c>
    </row>
    <row r="278" spans="27:41" x14ac:dyDescent="0.2">
      <c r="AA278">
        <v>7.0352993355868501</v>
      </c>
      <c r="AB278">
        <v>44.6837317546374</v>
      </c>
      <c r="AC278">
        <v>8.5</v>
      </c>
      <c r="AM278">
        <v>7.0352993355868501</v>
      </c>
      <c r="AN278">
        <v>44.6837317546374</v>
      </c>
      <c r="AO278">
        <v>8.5</v>
      </c>
    </row>
    <row r="280" spans="27:41" x14ac:dyDescent="0.2">
      <c r="AA280">
        <v>5.1352549894794604E-2</v>
      </c>
      <c r="AB280" s="1">
        <v>1.19415376934569E-4</v>
      </c>
      <c r="AC280">
        <v>17</v>
      </c>
      <c r="AM280">
        <v>5.1352549894794604E-2</v>
      </c>
      <c r="AN280" s="1">
        <v>1.19415376934569E-4</v>
      </c>
      <c r="AO280">
        <v>17</v>
      </c>
    </row>
    <row r="281" spans="27:41" x14ac:dyDescent="0.2">
      <c r="AA281">
        <v>0.102705099789589</v>
      </c>
      <c r="AB281" s="1">
        <v>1.35836520537509E-3</v>
      </c>
      <c r="AC281">
        <v>17</v>
      </c>
      <c r="AM281">
        <v>0.102705099789589</v>
      </c>
      <c r="AN281" s="1">
        <v>1.35836520537509E-3</v>
      </c>
      <c r="AO281">
        <v>17</v>
      </c>
    </row>
    <row r="282" spans="27:41" x14ac:dyDescent="0.2">
      <c r="AA282">
        <v>0.15405764968438398</v>
      </c>
      <c r="AB282" s="1">
        <v>4.5696424998953001E-3</v>
      </c>
      <c r="AC282">
        <v>17</v>
      </c>
      <c r="AM282">
        <v>0.15405764968438398</v>
      </c>
      <c r="AN282" s="1">
        <v>4.5696424998953001E-3</v>
      </c>
      <c r="AO282">
        <v>17</v>
      </c>
    </row>
    <row r="283" spans="27:41" x14ac:dyDescent="0.2">
      <c r="AA283">
        <v>0.205410199579178</v>
      </c>
      <c r="AB283" s="1">
        <v>9.6698506477016308E-3</v>
      </c>
      <c r="AC283">
        <v>17</v>
      </c>
      <c r="AM283">
        <v>0.205410199579178</v>
      </c>
      <c r="AN283" s="1">
        <v>9.6698506477016308E-3</v>
      </c>
      <c r="AO283">
        <v>17</v>
      </c>
    </row>
    <row r="284" spans="27:41" x14ac:dyDescent="0.2">
      <c r="AA284">
        <v>0.25676274947397298</v>
      </c>
      <c r="AB284" s="1">
        <v>1.6801644768274601E-2</v>
      </c>
      <c r="AC284">
        <v>17</v>
      </c>
      <c r="AM284">
        <v>0.25676274947397298</v>
      </c>
      <c r="AN284" s="1">
        <v>1.6801644768274601E-2</v>
      </c>
      <c r="AO284">
        <v>17</v>
      </c>
    </row>
    <row r="285" spans="27:41" x14ac:dyDescent="0.2">
      <c r="AA285">
        <v>0.30811529936876797</v>
      </c>
      <c r="AB285" s="1">
        <v>2.56555778040569E-2</v>
      </c>
      <c r="AC285">
        <v>17</v>
      </c>
      <c r="AM285">
        <v>0.30811529936876797</v>
      </c>
      <c r="AN285" s="1">
        <v>2.56555778040569E-2</v>
      </c>
      <c r="AO285">
        <v>17</v>
      </c>
    </row>
    <row r="286" spans="27:41" x14ac:dyDescent="0.2">
      <c r="AA286">
        <v>0.35946784926356201</v>
      </c>
      <c r="AB286" s="1">
        <v>3.5961088403463001E-2</v>
      </c>
      <c r="AC286">
        <v>17</v>
      </c>
      <c r="AM286">
        <v>0.35946784926356201</v>
      </c>
      <c r="AN286" s="1">
        <v>3.5961088403463001E-2</v>
      </c>
      <c r="AO286">
        <v>17</v>
      </c>
    </row>
    <row r="287" spans="27:41" x14ac:dyDescent="0.2">
      <c r="AA287">
        <v>0.410820399158357</v>
      </c>
      <c r="AB287" s="1">
        <v>4.7465817197010603E-2</v>
      </c>
      <c r="AC287">
        <v>17</v>
      </c>
      <c r="AM287">
        <v>0.410820399158357</v>
      </c>
      <c r="AN287" s="1">
        <v>4.7465817197010603E-2</v>
      </c>
      <c r="AO287">
        <v>17</v>
      </c>
    </row>
    <row r="288" spans="27:41" x14ac:dyDescent="0.2">
      <c r="AA288">
        <v>0.46217294905315098</v>
      </c>
      <c r="AB288" s="1">
        <v>5.99294325607398E-2</v>
      </c>
      <c r="AC288">
        <v>17</v>
      </c>
      <c r="AM288">
        <v>0.46217294905315098</v>
      </c>
      <c r="AN288" s="1">
        <v>5.99294325607398E-2</v>
      </c>
      <c r="AO288">
        <v>17</v>
      </c>
    </row>
    <row r="289" spans="27:41" x14ac:dyDescent="0.2">
      <c r="AA289">
        <v>0.51352549894794597</v>
      </c>
      <c r="AB289" s="1">
        <v>7.31290563683831E-2</v>
      </c>
      <c r="AC289">
        <v>17</v>
      </c>
      <c r="AM289">
        <v>0.51352549894794597</v>
      </c>
      <c r="AN289" s="1">
        <v>7.31290563683831E-2</v>
      </c>
      <c r="AO289">
        <v>17</v>
      </c>
    </row>
    <row r="290" spans="27:41" x14ac:dyDescent="0.2">
      <c r="AA290">
        <v>0.56487804884274095</v>
      </c>
      <c r="AB290" s="1">
        <v>8.6849264589337505E-2</v>
      </c>
      <c r="AC290">
        <v>17</v>
      </c>
      <c r="AM290">
        <v>0.56487804884274095</v>
      </c>
      <c r="AN290" s="1">
        <v>8.6849264589337505E-2</v>
      </c>
      <c r="AO290">
        <v>17</v>
      </c>
    </row>
    <row r="291" spans="27:41" x14ac:dyDescent="0.2">
      <c r="AA291">
        <v>0.61623059873753505</v>
      </c>
      <c r="AB291" s="1">
        <v>0.100884300956574</v>
      </c>
      <c r="AC291">
        <v>17</v>
      </c>
      <c r="AM291">
        <v>0.61623059873753505</v>
      </c>
      <c r="AN291" s="1">
        <v>0.100884300956574</v>
      </c>
      <c r="AO291">
        <v>17</v>
      </c>
    </row>
    <row r="292" spans="27:41" x14ac:dyDescent="0.2">
      <c r="AA292">
        <v>0.66758314863232993</v>
      </c>
      <c r="AB292" s="1">
        <v>0.115042876133651</v>
      </c>
      <c r="AC292">
        <v>17</v>
      </c>
      <c r="AM292">
        <v>0.66758314863232993</v>
      </c>
      <c r="AN292" s="1">
        <v>0.115042876133651</v>
      </c>
      <c r="AO292">
        <v>17</v>
      </c>
    </row>
    <row r="293" spans="27:41" x14ac:dyDescent="0.2">
      <c r="AA293">
        <v>0.71893569852712502</v>
      </c>
      <c r="AB293" s="1">
        <v>0.12915016879288699</v>
      </c>
      <c r="AC293">
        <v>17</v>
      </c>
      <c r="AM293">
        <v>0.71893569852712502</v>
      </c>
      <c r="AN293" s="1">
        <v>0.12915016879288699</v>
      </c>
      <c r="AO293">
        <v>17</v>
      </c>
    </row>
    <row r="294" spans="27:41" x14ac:dyDescent="0.2">
      <c r="AA294">
        <v>0.77028824842191901</v>
      </c>
      <c r="AB294" s="1">
        <v>0.14304830574979999</v>
      </c>
      <c r="AC294">
        <v>17</v>
      </c>
      <c r="AM294">
        <v>0.77028824842191901</v>
      </c>
      <c r="AN294" s="1">
        <v>0.14304830574979999</v>
      </c>
      <c r="AO294">
        <v>17</v>
      </c>
    </row>
    <row r="295" spans="27:41" x14ac:dyDescent="0.2">
      <c r="AA295">
        <v>0.82164079831671399</v>
      </c>
      <c r="AB295" s="1">
        <v>0.15661572771280299</v>
      </c>
      <c r="AC295">
        <v>17</v>
      </c>
      <c r="AM295">
        <v>0.82164079831671399</v>
      </c>
      <c r="AN295" s="1">
        <v>0.15661572771280299</v>
      </c>
      <c r="AO295">
        <v>17</v>
      </c>
    </row>
    <row r="296" spans="27:41" x14ac:dyDescent="0.2">
      <c r="AA296">
        <v>0.87299334821150909</v>
      </c>
      <c r="AB296" s="1">
        <v>0.16975092178738799</v>
      </c>
      <c r="AC296">
        <v>17</v>
      </c>
      <c r="AM296">
        <v>0.87299334821150909</v>
      </c>
      <c r="AN296" s="1">
        <v>0.16975092178738799</v>
      </c>
      <c r="AO296">
        <v>17</v>
      </c>
    </row>
    <row r="297" spans="27:41" x14ac:dyDescent="0.2">
      <c r="AA297">
        <v>0.92434589810630297</v>
      </c>
      <c r="AB297" s="1">
        <v>0.182386508573501</v>
      </c>
      <c r="AC297">
        <v>17</v>
      </c>
      <c r="AM297">
        <v>0.92434589810630297</v>
      </c>
      <c r="AN297" s="1">
        <v>0.182386508573501</v>
      </c>
      <c r="AO297">
        <v>17</v>
      </c>
    </row>
    <row r="298" spans="27:41" x14ac:dyDescent="0.2">
      <c r="AA298">
        <v>0.97569844800109806</v>
      </c>
      <c r="AB298" s="1">
        <v>0.19447308810781799</v>
      </c>
      <c r="AC298">
        <v>17</v>
      </c>
      <c r="AM298">
        <v>0.97569844800109806</v>
      </c>
      <c r="AN298" s="1">
        <v>0.19447308810781799</v>
      </c>
      <c r="AO298">
        <v>17</v>
      </c>
    </row>
    <row r="299" spans="27:41" x14ac:dyDescent="0.2">
      <c r="AA299">
        <v>1.0270509978958899</v>
      </c>
      <c r="AB299" s="1">
        <v>0.205963245243487</v>
      </c>
      <c r="AC299">
        <v>17</v>
      </c>
      <c r="AM299">
        <v>1.0270509978958899</v>
      </c>
      <c r="AN299" s="1">
        <v>0.205963245243487</v>
      </c>
      <c r="AO299">
        <v>17</v>
      </c>
    </row>
    <row r="300" spans="27:41" x14ac:dyDescent="0.2">
      <c r="AA300">
        <v>1.0784035477906799</v>
      </c>
      <c r="AB300" s="1">
        <v>0.21682453867467999</v>
      </c>
      <c r="AC300">
        <v>17</v>
      </c>
      <c r="AM300">
        <v>1.0784035477906799</v>
      </c>
      <c r="AN300" s="1">
        <v>0.21682453867467999</v>
      </c>
      <c r="AO300">
        <v>17</v>
      </c>
    </row>
    <row r="301" spans="27:41" x14ac:dyDescent="0.2">
      <c r="AA301">
        <v>1.1297560976854799</v>
      </c>
      <c r="AB301" s="1">
        <v>0.22703792160590999</v>
      </c>
      <c r="AC301">
        <v>17</v>
      </c>
      <c r="AM301">
        <v>1.1297560976854799</v>
      </c>
      <c r="AN301" s="1">
        <v>0.22703792160590999</v>
      </c>
      <c r="AO301">
        <v>17</v>
      </c>
    </row>
    <row r="302" spans="27:41" x14ac:dyDescent="0.2">
      <c r="AA302">
        <v>1.1811086475802701</v>
      </c>
      <c r="AB302" s="1">
        <v>0.23659641837932999</v>
      </c>
      <c r="AC302">
        <v>17</v>
      </c>
      <c r="AM302">
        <v>1.1811086475802701</v>
      </c>
      <c r="AN302" s="1">
        <v>0.23659641837932999</v>
      </c>
      <c r="AO302">
        <v>17</v>
      </c>
    </row>
    <row r="303" spans="27:41" x14ac:dyDescent="0.2">
      <c r="AA303">
        <v>1.2324611974750701</v>
      </c>
      <c r="AB303" s="1">
        <v>0.24549947375881301</v>
      </c>
      <c r="AC303">
        <v>17</v>
      </c>
      <c r="AM303">
        <v>1.2324611974750701</v>
      </c>
      <c r="AN303" s="1">
        <v>0.24549947375881301</v>
      </c>
      <c r="AO303">
        <v>17</v>
      </c>
    </row>
    <row r="304" spans="27:41" x14ac:dyDescent="0.2">
      <c r="AA304">
        <v>1.2838137473698599</v>
      </c>
      <c r="AB304" s="1">
        <v>0.253756964828183</v>
      </c>
      <c r="AC304">
        <v>17</v>
      </c>
      <c r="AM304">
        <v>1.2838137473698599</v>
      </c>
      <c r="AN304" s="1">
        <v>0.253756964828183</v>
      </c>
      <c r="AO304">
        <v>17</v>
      </c>
    </row>
    <row r="305" spans="27:41" x14ac:dyDescent="0.2">
      <c r="AA305">
        <v>1.3351662972646599</v>
      </c>
      <c r="AB305" s="1">
        <v>0.26138288566537199</v>
      </c>
      <c r="AC305">
        <v>17</v>
      </c>
      <c r="AM305">
        <v>1.3351662972646599</v>
      </c>
      <c r="AN305" s="1">
        <v>0.26138288566537199</v>
      </c>
      <c r="AO305">
        <v>17</v>
      </c>
    </row>
    <row r="306" spans="27:41" x14ac:dyDescent="0.2">
      <c r="AA306">
        <v>1.3865188471594498</v>
      </c>
      <c r="AB306" s="1">
        <v>0.26839625562371</v>
      </c>
      <c r="AC306">
        <v>17</v>
      </c>
      <c r="AM306">
        <v>1.3865188471594498</v>
      </c>
      <c r="AN306" s="1">
        <v>0.26839625562371</v>
      </c>
      <c r="AO306">
        <v>17</v>
      </c>
    </row>
    <row r="307" spans="27:41" x14ac:dyDescent="0.2">
      <c r="AA307">
        <v>1.43787139705425</v>
      </c>
      <c r="AB307" s="1">
        <v>0.274819599082196</v>
      </c>
      <c r="AC307">
        <v>17</v>
      </c>
      <c r="AM307">
        <v>1.43787139705425</v>
      </c>
      <c r="AN307" s="1">
        <v>0.274819599082196</v>
      </c>
      <c r="AO307">
        <v>17</v>
      </c>
    </row>
    <row r="308" spans="27:41" x14ac:dyDescent="0.2">
      <c r="AA308">
        <v>1.48922394694904</v>
      </c>
      <c r="AB308" s="1">
        <v>0.28067950652606599</v>
      </c>
      <c r="AC308">
        <v>17</v>
      </c>
      <c r="AM308">
        <v>1.48922394694904</v>
      </c>
      <c r="AN308" s="1">
        <v>0.28067950652606599</v>
      </c>
      <c r="AO308">
        <v>17</v>
      </c>
    </row>
    <row r="309" spans="27:41" x14ac:dyDescent="0.2">
      <c r="AA309">
        <v>1.54057649684384</v>
      </c>
      <c r="AB309" s="1">
        <v>0.28600623757409699</v>
      </c>
      <c r="AC309">
        <v>17</v>
      </c>
      <c r="AM309">
        <v>1.54057649684384</v>
      </c>
      <c r="AN309" s="1">
        <v>0.28600623757409699</v>
      </c>
      <c r="AO309">
        <v>17</v>
      </c>
    </row>
    <row r="310" spans="27:41" x14ac:dyDescent="0.2">
      <c r="AA310">
        <v>1.59192904673863</v>
      </c>
      <c r="AB310" s="1">
        <v>0.29082484304626799</v>
      </c>
      <c r="AC310">
        <v>17</v>
      </c>
      <c r="AM310">
        <v>1.59192904673863</v>
      </c>
      <c r="AN310" s="1">
        <v>0.29082484304626799</v>
      </c>
      <c r="AO310">
        <v>17</v>
      </c>
    </row>
    <row r="311" spans="27:41" x14ac:dyDescent="0.2">
      <c r="AA311">
        <v>1.6432815966334302</v>
      </c>
      <c r="AB311" s="1">
        <v>0.29516191423285998</v>
      </c>
      <c r="AC311">
        <v>17</v>
      </c>
      <c r="AM311">
        <v>1.6432815966334302</v>
      </c>
      <c r="AN311" s="1">
        <v>0.29516191423285998</v>
      </c>
      <c r="AO311">
        <v>17</v>
      </c>
    </row>
    <row r="312" spans="27:41" x14ac:dyDescent="0.2">
      <c r="AA312">
        <v>1.69463414652822</v>
      </c>
      <c r="AB312" s="1">
        <v>0.299044359843679</v>
      </c>
      <c r="AC312">
        <v>17</v>
      </c>
      <c r="AM312">
        <v>1.69463414652822</v>
      </c>
      <c r="AN312" s="1">
        <v>0.299044359843679</v>
      </c>
      <c r="AO312">
        <v>17</v>
      </c>
    </row>
    <row r="313" spans="27:41" x14ac:dyDescent="0.2">
      <c r="AA313">
        <v>1.74598669642301</v>
      </c>
      <c r="AB313" s="1">
        <v>0.30249902925962302</v>
      </c>
      <c r="AC313">
        <v>17</v>
      </c>
      <c r="AM313">
        <v>1.74598669642301</v>
      </c>
      <c r="AN313" s="1">
        <v>0.30249902925962302</v>
      </c>
      <c r="AO313">
        <v>17</v>
      </c>
    </row>
    <row r="314" spans="27:41" x14ac:dyDescent="0.2">
      <c r="AA314">
        <v>1.7973392463178099</v>
      </c>
      <c r="AB314" s="1">
        <v>0.30555348146438799</v>
      </c>
      <c r="AC314">
        <v>17</v>
      </c>
      <c r="AM314">
        <v>1.7973392463178099</v>
      </c>
      <c r="AN314" s="1">
        <v>0.30555348146438799</v>
      </c>
      <c r="AO314">
        <v>17</v>
      </c>
    </row>
    <row r="315" spans="27:41" x14ac:dyDescent="0.2">
      <c r="AA315">
        <v>1.8486917962125999</v>
      </c>
      <c r="AB315" s="1">
        <v>0.30823094591134997</v>
      </c>
      <c r="AC315">
        <v>17</v>
      </c>
      <c r="AM315">
        <v>1.8486917962125999</v>
      </c>
      <c r="AN315" s="1">
        <v>0.30823094591134997</v>
      </c>
      <c r="AO315">
        <v>17</v>
      </c>
    </row>
    <row r="316" spans="27:41" x14ac:dyDescent="0.2">
      <c r="AA316">
        <v>1.9000443461073999</v>
      </c>
      <c r="AB316" s="1">
        <v>0.310555101220373</v>
      </c>
      <c r="AC316">
        <v>17</v>
      </c>
      <c r="AM316">
        <v>1.9000443461073999</v>
      </c>
      <c r="AN316" s="1">
        <v>0.310555101220373</v>
      </c>
      <c r="AO316">
        <v>17</v>
      </c>
    </row>
    <row r="317" spans="27:41" x14ac:dyDescent="0.2">
      <c r="AA317">
        <v>1.9513968960021901</v>
      </c>
      <c r="AB317" s="1">
        <v>0.31255143064907698</v>
      </c>
      <c r="AC317">
        <v>17</v>
      </c>
      <c r="AM317">
        <v>1.9513968960021901</v>
      </c>
      <c r="AN317" s="1">
        <v>0.31255143064907698</v>
      </c>
      <c r="AO317">
        <v>17</v>
      </c>
    </row>
    <row r="318" spans="27:41" x14ac:dyDescent="0.2">
      <c r="AA318">
        <v>2.0027494458969901</v>
      </c>
      <c r="AB318" s="1">
        <v>0.31423995075163202</v>
      </c>
      <c r="AC318">
        <v>17</v>
      </c>
      <c r="AM318">
        <v>2.0027494458969901</v>
      </c>
      <c r="AN318" s="1">
        <v>0.31423995075163202</v>
      </c>
      <c r="AO318">
        <v>17</v>
      </c>
    </row>
    <row r="319" spans="27:41" x14ac:dyDescent="0.2">
      <c r="AA319">
        <v>2.0541019957917799</v>
      </c>
      <c r="AB319" s="1">
        <v>0.315643186898522</v>
      </c>
      <c r="AC319">
        <v>17</v>
      </c>
      <c r="AM319">
        <v>2.0541019957917799</v>
      </c>
      <c r="AN319" s="1">
        <v>0.315643186898522</v>
      </c>
      <c r="AO319">
        <v>17</v>
      </c>
    </row>
    <row r="320" spans="27:41" x14ac:dyDescent="0.2">
      <c r="AA320">
        <v>2.1054545456865799</v>
      </c>
      <c r="AB320" s="1">
        <v>0.31678004188030201</v>
      </c>
      <c r="AC320">
        <v>17</v>
      </c>
      <c r="AM320">
        <v>2.1054545456865799</v>
      </c>
      <c r="AN320" s="1">
        <v>0.31678004188030201</v>
      </c>
      <c r="AO320">
        <v>17</v>
      </c>
    </row>
    <row r="321" spans="27:41" x14ac:dyDescent="0.2">
      <c r="AA321">
        <v>2.1568070955813701</v>
      </c>
      <c r="AB321" s="1">
        <v>0.31768261539718601</v>
      </c>
      <c r="AC321">
        <v>17</v>
      </c>
      <c r="AM321">
        <v>2.1568070955813701</v>
      </c>
      <c r="AN321" s="1">
        <v>0.31768261539718601</v>
      </c>
      <c r="AO321">
        <v>17</v>
      </c>
    </row>
    <row r="322" spans="27:41" x14ac:dyDescent="0.2">
      <c r="AA322">
        <v>2.2081596454761701</v>
      </c>
      <c r="AB322" s="1">
        <v>0.31883528519875698</v>
      </c>
      <c r="AC322">
        <v>17</v>
      </c>
      <c r="AM322">
        <v>2.2081596454761701</v>
      </c>
      <c r="AN322" s="1">
        <v>0.31883528519875698</v>
      </c>
      <c r="AO322">
        <v>17</v>
      </c>
    </row>
    <row r="323" spans="27:41" x14ac:dyDescent="0.2">
      <c r="AA323">
        <v>2.2595121953709598</v>
      </c>
      <c r="AB323" s="1">
        <v>0.32007774708984899</v>
      </c>
      <c r="AC323">
        <v>17</v>
      </c>
      <c r="AM323">
        <v>2.2595121953709598</v>
      </c>
      <c r="AN323" s="1">
        <v>0.32007774708984899</v>
      </c>
      <c r="AO323">
        <v>17</v>
      </c>
    </row>
    <row r="324" spans="27:41" x14ac:dyDescent="0.2">
      <c r="AA324">
        <v>2.3108647452657602</v>
      </c>
      <c r="AB324" s="1">
        <v>0.32093227798694002</v>
      </c>
      <c r="AC324">
        <v>17</v>
      </c>
      <c r="AM324">
        <v>2.3108647452657602</v>
      </c>
      <c r="AN324" s="1">
        <v>0.32093227798694002</v>
      </c>
      <c r="AO324">
        <v>17</v>
      </c>
    </row>
    <row r="325" spans="27:41" x14ac:dyDescent="0.2">
      <c r="AA325">
        <v>2.36221729516055</v>
      </c>
      <c r="AB325" s="1">
        <v>0.32145336076857101</v>
      </c>
      <c r="AC325">
        <v>17</v>
      </c>
      <c r="AM325">
        <v>2.36221729516055</v>
      </c>
      <c r="AN325" s="1">
        <v>0.32145336076857101</v>
      </c>
      <c r="AO325">
        <v>17</v>
      </c>
    </row>
    <row r="326" spans="27:41" x14ac:dyDescent="0.2">
      <c r="AA326">
        <v>2.41356984505535</v>
      </c>
      <c r="AB326" s="1">
        <v>0.32193055728184</v>
      </c>
      <c r="AC326">
        <v>17</v>
      </c>
      <c r="AM326">
        <v>2.41356984505535</v>
      </c>
      <c r="AN326" s="1">
        <v>0.32193055728184</v>
      </c>
      <c r="AO326">
        <v>17</v>
      </c>
    </row>
    <row r="327" spans="27:41" x14ac:dyDescent="0.2">
      <c r="AA327">
        <v>2.4649223949501402</v>
      </c>
      <c r="AB327" s="1">
        <v>0.470223314140788</v>
      </c>
      <c r="AC327">
        <v>17</v>
      </c>
      <c r="AM327">
        <v>2.4649223949501402</v>
      </c>
      <c r="AN327" s="1">
        <v>0.470223314140788</v>
      </c>
      <c r="AO327">
        <v>17</v>
      </c>
    </row>
    <row r="328" spans="27:41" x14ac:dyDescent="0.2">
      <c r="AA328">
        <v>2.5162749448449397</v>
      </c>
      <c r="AB328" s="1">
        <v>0.47208014496978301</v>
      </c>
      <c r="AC328">
        <v>17</v>
      </c>
      <c r="AM328">
        <v>2.5162749448449397</v>
      </c>
      <c r="AN328" s="1">
        <v>0.47208014496978301</v>
      </c>
      <c r="AO328">
        <v>17</v>
      </c>
    </row>
    <row r="329" spans="27:41" x14ac:dyDescent="0.2">
      <c r="AA329">
        <v>2.5676274947397304</v>
      </c>
      <c r="AB329" s="1">
        <v>0.47392590105010102</v>
      </c>
      <c r="AC329">
        <v>17</v>
      </c>
      <c r="AM329">
        <v>2.5676274947397304</v>
      </c>
      <c r="AN329" s="1">
        <v>0.47392590105010102</v>
      </c>
      <c r="AO329">
        <v>17</v>
      </c>
    </row>
    <row r="330" spans="27:41" x14ac:dyDescent="0.2">
      <c r="AA330">
        <v>2.6189800446345202</v>
      </c>
      <c r="AB330" s="1">
        <v>0.47416017008286698</v>
      </c>
      <c r="AC330">
        <v>17</v>
      </c>
      <c r="AM330">
        <v>2.6189800446345202</v>
      </c>
      <c r="AN330" s="1">
        <v>0.47416017008286698</v>
      </c>
      <c r="AO330">
        <v>17</v>
      </c>
    </row>
    <row r="331" spans="27:41" x14ac:dyDescent="0.2">
      <c r="AA331">
        <v>2.6703325945293197</v>
      </c>
      <c r="AB331" s="1">
        <v>0.47436712287687599</v>
      </c>
      <c r="AC331">
        <v>17</v>
      </c>
      <c r="AM331">
        <v>2.6703325945293197</v>
      </c>
      <c r="AN331" s="1">
        <v>0.47436712287687599</v>
      </c>
      <c r="AO331">
        <v>17</v>
      </c>
    </row>
    <row r="332" spans="27:41" x14ac:dyDescent="0.2">
      <c r="AA332">
        <v>2.7216851444241099</v>
      </c>
      <c r="AB332" s="1">
        <v>0.47522230623783401</v>
      </c>
      <c r="AC332">
        <v>17</v>
      </c>
      <c r="AM332">
        <v>2.7216851444241099</v>
      </c>
      <c r="AN332" s="1">
        <v>0.47522230623783401</v>
      </c>
      <c r="AO332">
        <v>17</v>
      </c>
    </row>
    <row r="333" spans="27:41" x14ac:dyDescent="0.2">
      <c r="AA333">
        <v>2.7730376943189099</v>
      </c>
      <c r="AB333" s="1">
        <v>0.47630942980301999</v>
      </c>
      <c r="AC333">
        <v>17</v>
      </c>
      <c r="AM333">
        <v>2.7730376943189099</v>
      </c>
      <c r="AN333" s="1">
        <v>0.47630942980301999</v>
      </c>
      <c r="AO333">
        <v>17</v>
      </c>
    </row>
    <row r="334" spans="27:41" x14ac:dyDescent="0.2">
      <c r="AA334">
        <v>2.8243902442137001</v>
      </c>
      <c r="AB334" s="1">
        <v>0.47823214445308598</v>
      </c>
      <c r="AC334">
        <v>17</v>
      </c>
      <c r="AM334">
        <v>2.8243902442137001</v>
      </c>
      <c r="AN334" s="1">
        <v>0.47823214445308598</v>
      </c>
      <c r="AO334">
        <v>17</v>
      </c>
    </row>
    <row r="335" spans="27:41" x14ac:dyDescent="0.2">
      <c r="AA335">
        <v>2.8757427941085001</v>
      </c>
      <c r="AB335" s="1">
        <v>0.47823214445308598</v>
      </c>
      <c r="AC335">
        <v>17</v>
      </c>
      <c r="AM335">
        <v>2.8757427941085001</v>
      </c>
      <c r="AN335" s="1">
        <v>0.47823214445308598</v>
      </c>
      <c r="AO335">
        <v>17</v>
      </c>
    </row>
    <row r="336" spans="27:41" x14ac:dyDescent="0.2">
      <c r="AA336">
        <v>2.9270953440032903</v>
      </c>
      <c r="AB336" s="1">
        <v>0.47919463740984802</v>
      </c>
      <c r="AC336">
        <v>17</v>
      </c>
      <c r="AM336">
        <v>2.9270953440032903</v>
      </c>
      <c r="AN336" s="1">
        <v>0.47919463740984802</v>
      </c>
      <c r="AO336">
        <v>17</v>
      </c>
    </row>
    <row r="337" spans="27:41" x14ac:dyDescent="0.2">
      <c r="AA337">
        <v>2.9784478938980898</v>
      </c>
      <c r="AB337" s="1">
        <v>0.75977769064408396</v>
      </c>
      <c r="AC337">
        <v>17</v>
      </c>
      <c r="AM337">
        <v>2.9784478938980898</v>
      </c>
      <c r="AN337" s="1">
        <v>0.75977769064408396</v>
      </c>
      <c r="AO337">
        <v>17</v>
      </c>
    </row>
    <row r="338" spans="27:41" x14ac:dyDescent="0.2">
      <c r="AA338">
        <v>3.0298004437928796</v>
      </c>
      <c r="AB338" s="1">
        <v>0.76326153783879203</v>
      </c>
      <c r="AC338">
        <v>17</v>
      </c>
      <c r="AM338">
        <v>3.0298004437928796</v>
      </c>
      <c r="AN338" s="1">
        <v>0.76326153783879203</v>
      </c>
      <c r="AO338">
        <v>17</v>
      </c>
    </row>
    <row r="339" spans="27:41" x14ac:dyDescent="0.2">
      <c r="AA339">
        <v>3.08115299368768</v>
      </c>
      <c r="AB339" s="1">
        <v>0.76518916287241201</v>
      </c>
      <c r="AC339">
        <v>17</v>
      </c>
      <c r="AM339">
        <v>3.08115299368768</v>
      </c>
      <c r="AN339" s="1">
        <v>0.76518916287241201</v>
      </c>
      <c r="AO339">
        <v>17</v>
      </c>
    </row>
    <row r="340" spans="27:41" x14ac:dyDescent="0.2">
      <c r="AA340">
        <v>3.1325055435824698</v>
      </c>
      <c r="AB340" s="1">
        <v>0.76950335522396396</v>
      </c>
      <c r="AC340">
        <v>17</v>
      </c>
      <c r="AM340">
        <v>3.1325055435824698</v>
      </c>
      <c r="AN340" s="1">
        <v>0.76950335522396396</v>
      </c>
      <c r="AO340">
        <v>17</v>
      </c>
    </row>
    <row r="341" spans="27:41" x14ac:dyDescent="0.2">
      <c r="AA341">
        <v>3.18385809347726</v>
      </c>
      <c r="AB341" s="1">
        <v>0.77231035036055395</v>
      </c>
      <c r="AC341">
        <v>17</v>
      </c>
      <c r="AM341">
        <v>3.18385809347726</v>
      </c>
      <c r="AN341" s="1">
        <v>0.77231035036055395</v>
      </c>
      <c r="AO341">
        <v>17</v>
      </c>
    </row>
    <row r="342" spans="27:41" x14ac:dyDescent="0.2">
      <c r="AA342">
        <v>3.23521064337206</v>
      </c>
      <c r="AB342" s="1">
        <v>1.1340658299542501</v>
      </c>
      <c r="AC342">
        <v>17</v>
      </c>
      <c r="AM342">
        <v>3.23521064337206</v>
      </c>
      <c r="AN342" s="1">
        <v>1.1340658299542501</v>
      </c>
      <c r="AO342">
        <v>17</v>
      </c>
    </row>
    <row r="343" spans="27:41" x14ac:dyDescent="0.2">
      <c r="AA343">
        <v>3.2865631932668502</v>
      </c>
      <c r="AB343" s="1">
        <v>1.1400068932142899</v>
      </c>
      <c r="AC343">
        <v>17</v>
      </c>
      <c r="AM343">
        <v>3.2865631932668502</v>
      </c>
      <c r="AN343" s="1">
        <v>1.1400068932142899</v>
      </c>
      <c r="AO343">
        <v>17</v>
      </c>
    </row>
    <row r="344" spans="27:41" x14ac:dyDescent="0.2">
      <c r="AA344">
        <v>3.3379157431616502</v>
      </c>
      <c r="AB344" s="1">
        <v>1.1478064794743701</v>
      </c>
      <c r="AC344">
        <v>17</v>
      </c>
      <c r="AM344">
        <v>3.3379157431616502</v>
      </c>
      <c r="AN344" s="1">
        <v>1.1478064794743701</v>
      </c>
      <c r="AO344">
        <v>17</v>
      </c>
    </row>
    <row r="345" spans="27:41" x14ac:dyDescent="0.2">
      <c r="AA345">
        <v>3.38926829305644</v>
      </c>
      <c r="AB345" s="1">
        <v>1.56106087482157</v>
      </c>
      <c r="AC345">
        <v>17</v>
      </c>
      <c r="AM345">
        <v>3.38926829305644</v>
      </c>
      <c r="AN345" s="1">
        <v>1.56106087482157</v>
      </c>
      <c r="AO345">
        <v>17</v>
      </c>
    </row>
    <row r="346" spans="27:41" x14ac:dyDescent="0.2">
      <c r="AA346">
        <v>3.4406208429512399</v>
      </c>
      <c r="AB346" s="1">
        <v>1.5727942044833201</v>
      </c>
      <c r="AC346">
        <v>17</v>
      </c>
      <c r="AM346">
        <v>3.4406208429512399</v>
      </c>
      <c r="AN346" s="1">
        <v>1.5727942044833201</v>
      </c>
      <c r="AO346">
        <v>17</v>
      </c>
    </row>
    <row r="347" spans="27:41" x14ac:dyDescent="0.2">
      <c r="AA347">
        <v>3.4919733928460297</v>
      </c>
      <c r="AB347" s="1">
        <v>1.5789313991986</v>
      </c>
      <c r="AC347">
        <v>17</v>
      </c>
      <c r="AM347">
        <v>3.4919733928460297</v>
      </c>
      <c r="AN347" s="1">
        <v>1.5789313991986</v>
      </c>
      <c r="AO347">
        <v>17</v>
      </c>
    </row>
    <row r="348" spans="27:41" x14ac:dyDescent="0.2">
      <c r="AA348">
        <v>3.5433259427408301</v>
      </c>
      <c r="AB348" s="1">
        <v>2.0458279846635201</v>
      </c>
      <c r="AC348">
        <v>17</v>
      </c>
      <c r="AM348">
        <v>3.5433259427408301</v>
      </c>
      <c r="AN348" s="1">
        <v>2.0458279846635201</v>
      </c>
      <c r="AO348">
        <v>17</v>
      </c>
    </row>
    <row r="349" spans="27:41" x14ac:dyDescent="0.2">
      <c r="AA349">
        <v>3.5946784926356199</v>
      </c>
      <c r="AB349" s="1">
        <v>2.0571723123565699</v>
      </c>
      <c r="AC349">
        <v>17</v>
      </c>
      <c r="AM349">
        <v>3.5946784926356199</v>
      </c>
      <c r="AN349" s="1">
        <v>2.0571723123565699</v>
      </c>
      <c r="AO349">
        <v>17</v>
      </c>
    </row>
    <row r="350" spans="27:41" x14ac:dyDescent="0.2">
      <c r="AA350">
        <v>3.6460310425304101</v>
      </c>
      <c r="AB350" s="1">
        <v>2.56552605849632</v>
      </c>
      <c r="AC350">
        <v>17</v>
      </c>
      <c r="AM350">
        <v>3.6460310425304101</v>
      </c>
      <c r="AN350" s="1">
        <v>2.56552605849632</v>
      </c>
      <c r="AO350">
        <v>17</v>
      </c>
    </row>
    <row r="351" spans="27:41" x14ac:dyDescent="0.2">
      <c r="AA351">
        <v>3.6973835924252101</v>
      </c>
      <c r="AB351" s="1">
        <v>2.5847408583461999</v>
      </c>
      <c r="AC351">
        <v>17</v>
      </c>
      <c r="AM351">
        <v>3.6973835924252101</v>
      </c>
      <c r="AN351" s="1">
        <v>2.5847408583461999</v>
      </c>
      <c r="AO351">
        <v>17</v>
      </c>
    </row>
    <row r="352" spans="27:41" x14ac:dyDescent="0.2">
      <c r="AA352">
        <v>3.7487361423199999</v>
      </c>
      <c r="AB352" s="1">
        <v>2.6005354402324001</v>
      </c>
      <c r="AC352">
        <v>17</v>
      </c>
      <c r="AM352">
        <v>3.7487361423199999</v>
      </c>
      <c r="AN352" s="1">
        <v>2.6005354402324001</v>
      </c>
      <c r="AO352">
        <v>17</v>
      </c>
    </row>
    <row r="353" spans="27:41" x14ac:dyDescent="0.2">
      <c r="AA353">
        <v>3.8000886922147998</v>
      </c>
      <c r="AB353" s="1">
        <v>3.1537580937455099</v>
      </c>
      <c r="AC353">
        <v>17</v>
      </c>
      <c r="AM353">
        <v>3.8000886922147998</v>
      </c>
      <c r="AN353" s="1">
        <v>3.1537580937455099</v>
      </c>
      <c r="AO353">
        <v>17</v>
      </c>
    </row>
    <row r="354" spans="27:41" x14ac:dyDescent="0.2">
      <c r="AA354">
        <v>3.85144124210959</v>
      </c>
      <c r="AB354" s="1">
        <v>3.1717736016022902</v>
      </c>
      <c r="AC354">
        <v>17</v>
      </c>
      <c r="AM354">
        <v>3.85144124210959</v>
      </c>
      <c r="AN354" s="1">
        <v>3.1717736016022902</v>
      </c>
      <c r="AO354">
        <v>17</v>
      </c>
    </row>
    <row r="355" spans="27:41" x14ac:dyDescent="0.2">
      <c r="AA355">
        <v>3.90279379200439</v>
      </c>
      <c r="AB355" s="1">
        <v>3.77300619329203</v>
      </c>
      <c r="AC355">
        <v>17</v>
      </c>
      <c r="AM355">
        <v>3.90279379200439</v>
      </c>
      <c r="AN355" s="1">
        <v>3.77300619329203</v>
      </c>
      <c r="AO355">
        <v>17</v>
      </c>
    </row>
    <row r="356" spans="27:41" x14ac:dyDescent="0.2">
      <c r="AA356">
        <v>3.9541463418991798</v>
      </c>
      <c r="AB356" s="1">
        <v>3.79120512722645</v>
      </c>
      <c r="AC356">
        <v>17</v>
      </c>
      <c r="AM356">
        <v>3.9541463418991798</v>
      </c>
      <c r="AN356" s="1">
        <v>3.79120512722645</v>
      </c>
      <c r="AO356">
        <v>17</v>
      </c>
    </row>
    <row r="357" spans="27:41" x14ac:dyDescent="0.2">
      <c r="AA357">
        <v>4.0054988917939802</v>
      </c>
      <c r="AB357" s="1">
        <v>4.4279577228661902</v>
      </c>
      <c r="AC357">
        <v>17</v>
      </c>
      <c r="AM357">
        <v>4.0054988917939802</v>
      </c>
      <c r="AN357" s="1">
        <v>4.4279577228661902</v>
      </c>
      <c r="AO357">
        <v>17</v>
      </c>
    </row>
    <row r="358" spans="27:41" x14ac:dyDescent="0.2">
      <c r="AA358">
        <v>4.05685144168877</v>
      </c>
      <c r="AB358" s="1">
        <v>4.4513428289570802</v>
      </c>
      <c r="AC358">
        <v>17</v>
      </c>
      <c r="AM358">
        <v>4.05685144168877</v>
      </c>
      <c r="AN358" s="1">
        <v>4.4513428289570802</v>
      </c>
      <c r="AO358">
        <v>17</v>
      </c>
    </row>
    <row r="359" spans="27:41" x14ac:dyDescent="0.2">
      <c r="AA359">
        <v>4.1082039915835695</v>
      </c>
      <c r="AB359" s="1">
        <v>4.4697949160385599</v>
      </c>
      <c r="AC359">
        <v>17</v>
      </c>
      <c r="AM359">
        <v>4.1082039915835695</v>
      </c>
      <c r="AN359" s="1">
        <v>4.4697949160385599</v>
      </c>
      <c r="AO359">
        <v>17</v>
      </c>
    </row>
    <row r="360" spans="27:41" x14ac:dyDescent="0.2">
      <c r="AA360">
        <v>4.1595565414783602</v>
      </c>
      <c r="AB360" s="1">
        <v>5.15851481125706</v>
      </c>
      <c r="AC360">
        <v>17</v>
      </c>
      <c r="AM360">
        <v>4.1595565414783602</v>
      </c>
      <c r="AN360" s="1">
        <v>5.15851481125706</v>
      </c>
      <c r="AO360">
        <v>17</v>
      </c>
    </row>
    <row r="361" spans="27:41" x14ac:dyDescent="0.2">
      <c r="AA361">
        <v>4.2109090913731499</v>
      </c>
      <c r="AB361" s="1">
        <v>5.1765259823334304</v>
      </c>
      <c r="AC361">
        <v>17</v>
      </c>
      <c r="AM361">
        <v>4.2109090913731499</v>
      </c>
      <c r="AN361" s="1">
        <v>5.1765259823334304</v>
      </c>
      <c r="AO361">
        <v>17</v>
      </c>
    </row>
    <row r="362" spans="27:41" x14ac:dyDescent="0.2">
      <c r="AA362">
        <v>4.2622616412679504</v>
      </c>
      <c r="AB362" s="1">
        <v>5.9144489394739903</v>
      </c>
      <c r="AC362">
        <v>17</v>
      </c>
      <c r="AM362">
        <v>4.2622616412679504</v>
      </c>
      <c r="AN362" s="1">
        <v>5.9144489394739903</v>
      </c>
      <c r="AO362">
        <v>17</v>
      </c>
    </row>
    <row r="363" spans="27:41" x14ac:dyDescent="0.2">
      <c r="AA363">
        <v>4.3136141911627401</v>
      </c>
      <c r="AB363" s="1">
        <v>5.9404722714444897</v>
      </c>
      <c r="AC363">
        <v>17</v>
      </c>
      <c r="AM363">
        <v>4.3136141911627401</v>
      </c>
      <c r="AN363" s="1">
        <v>5.9404722714444897</v>
      </c>
      <c r="AO363">
        <v>17</v>
      </c>
    </row>
    <row r="364" spans="27:41" x14ac:dyDescent="0.2">
      <c r="AA364">
        <v>4.3649667410575406</v>
      </c>
      <c r="AB364" s="1">
        <v>5.9591373728023296</v>
      </c>
      <c r="AC364">
        <v>17</v>
      </c>
      <c r="AM364">
        <v>4.3649667410575406</v>
      </c>
      <c r="AN364" s="1">
        <v>5.9591373728023296</v>
      </c>
      <c r="AO364">
        <v>17</v>
      </c>
    </row>
    <row r="365" spans="27:41" x14ac:dyDescent="0.2">
      <c r="AA365">
        <v>4.4163192909523303</v>
      </c>
      <c r="AB365" s="1">
        <v>6.7440439100649598</v>
      </c>
      <c r="AC365">
        <v>17</v>
      </c>
      <c r="AM365">
        <v>4.4163192909523303</v>
      </c>
      <c r="AN365" s="1">
        <v>6.7440439100649598</v>
      </c>
      <c r="AO365">
        <v>17</v>
      </c>
    </row>
    <row r="366" spans="27:41" x14ac:dyDescent="0.2">
      <c r="AA366">
        <v>4.4676718408471299</v>
      </c>
      <c r="AB366" s="1">
        <v>6.7625095233386103</v>
      </c>
      <c r="AC366">
        <v>17</v>
      </c>
      <c r="AM366">
        <v>4.4676718408471299</v>
      </c>
      <c r="AN366" s="1">
        <v>6.7625095233386103</v>
      </c>
      <c r="AO366">
        <v>17</v>
      </c>
    </row>
    <row r="367" spans="27:41" x14ac:dyDescent="0.2">
      <c r="AA367">
        <v>4.5190243907419196</v>
      </c>
      <c r="AB367" s="1">
        <v>7.5967426585939997</v>
      </c>
      <c r="AC367">
        <v>17</v>
      </c>
      <c r="AM367">
        <v>4.5190243907419196</v>
      </c>
      <c r="AN367" s="1">
        <v>7.5967426585939997</v>
      </c>
      <c r="AO367">
        <v>17</v>
      </c>
    </row>
    <row r="368" spans="27:41" x14ac:dyDescent="0.2">
      <c r="AA368">
        <v>4.5703769406367201</v>
      </c>
      <c r="AB368" s="1">
        <v>7.62117204829919</v>
      </c>
      <c r="AC368">
        <v>17</v>
      </c>
      <c r="AM368">
        <v>4.5703769406367201</v>
      </c>
      <c r="AN368" s="1">
        <v>7.62117204829919</v>
      </c>
      <c r="AO368">
        <v>17</v>
      </c>
    </row>
    <row r="369" spans="27:41" x14ac:dyDescent="0.2">
      <c r="AA369">
        <v>4.6217294905315098</v>
      </c>
      <c r="AB369" s="1">
        <v>7.6394308518443399</v>
      </c>
      <c r="AC369">
        <v>17</v>
      </c>
      <c r="AM369">
        <v>4.6217294905315098</v>
      </c>
      <c r="AN369" s="1">
        <v>7.6394308518443399</v>
      </c>
      <c r="AO369">
        <v>17</v>
      </c>
    </row>
    <row r="370" spans="27:41" x14ac:dyDescent="0.2">
      <c r="AA370">
        <v>4.6730820404262996</v>
      </c>
      <c r="AB370" s="1">
        <v>8.5351013499799908</v>
      </c>
      <c r="AC370">
        <v>17</v>
      </c>
      <c r="AM370">
        <v>4.6730820404262996</v>
      </c>
      <c r="AN370" s="1">
        <v>8.5351013499799908</v>
      </c>
      <c r="AO370">
        <v>17</v>
      </c>
    </row>
    <row r="371" spans="27:41" x14ac:dyDescent="0.2">
      <c r="AA371">
        <v>4.7244345903211</v>
      </c>
      <c r="AB371" s="1">
        <v>8.5489497425085297</v>
      </c>
      <c r="AC371">
        <v>17</v>
      </c>
      <c r="AM371">
        <v>4.7244345903211</v>
      </c>
      <c r="AN371" s="1">
        <v>8.5489497425085297</v>
      </c>
      <c r="AO371">
        <v>17</v>
      </c>
    </row>
    <row r="372" spans="27:41" x14ac:dyDescent="0.2">
      <c r="AA372">
        <v>4.7757871402158907</v>
      </c>
      <c r="AB372" s="1">
        <v>9.4982527275777109</v>
      </c>
      <c r="AC372">
        <v>17</v>
      </c>
      <c r="AM372">
        <v>4.7757871402158907</v>
      </c>
      <c r="AN372" s="1">
        <v>9.4982527275777109</v>
      </c>
      <c r="AO372">
        <v>17</v>
      </c>
    </row>
    <row r="373" spans="27:41" x14ac:dyDescent="0.2">
      <c r="AA373">
        <v>4.8271396901106902</v>
      </c>
      <c r="AB373" s="1">
        <v>9.5318209786618198</v>
      </c>
      <c r="AC373">
        <v>17</v>
      </c>
      <c r="AM373">
        <v>4.8271396901106902</v>
      </c>
      <c r="AN373" s="1">
        <v>9.5318209786618198</v>
      </c>
      <c r="AO373">
        <v>17</v>
      </c>
    </row>
    <row r="374" spans="27:41" x14ac:dyDescent="0.2">
      <c r="AA374">
        <v>4.8784922400054791</v>
      </c>
      <c r="AB374" s="1">
        <v>9.5561585080948301</v>
      </c>
      <c r="AC374">
        <v>17</v>
      </c>
      <c r="AM374">
        <v>4.8784922400054791</v>
      </c>
      <c r="AN374" s="1">
        <v>9.5561585080948301</v>
      </c>
      <c r="AO374">
        <v>17</v>
      </c>
    </row>
    <row r="375" spans="27:41" x14ac:dyDescent="0.2">
      <c r="AA375">
        <v>4.9298447899002804</v>
      </c>
      <c r="AB375" s="1">
        <v>10.5619034154867</v>
      </c>
      <c r="AC375">
        <v>17</v>
      </c>
      <c r="AM375">
        <v>4.9298447899002804</v>
      </c>
      <c r="AN375" s="1">
        <v>10.5619034154867</v>
      </c>
      <c r="AO375">
        <v>17</v>
      </c>
    </row>
    <row r="376" spans="27:41" x14ac:dyDescent="0.2">
      <c r="AA376">
        <v>4.9811973397950693</v>
      </c>
      <c r="AB376" s="1">
        <v>10.5858190857604</v>
      </c>
      <c r="AC376">
        <v>17</v>
      </c>
      <c r="AM376">
        <v>4.9811973397950693</v>
      </c>
      <c r="AN376" s="1">
        <v>10.5858190857604</v>
      </c>
      <c r="AO376">
        <v>17</v>
      </c>
    </row>
    <row r="377" spans="27:41" x14ac:dyDescent="0.2">
      <c r="AA377">
        <v>5.0325498896898706</v>
      </c>
      <c r="AB377" s="1">
        <v>10.616002516489401</v>
      </c>
      <c r="AC377">
        <v>17</v>
      </c>
      <c r="AM377">
        <v>5.0325498896898706</v>
      </c>
      <c r="AN377" s="1">
        <v>10.616002516489401</v>
      </c>
      <c r="AO377">
        <v>17</v>
      </c>
    </row>
    <row r="378" spans="27:41" x14ac:dyDescent="0.2">
      <c r="AA378">
        <v>5.0839024395846595</v>
      </c>
      <c r="AB378" s="1">
        <v>11.6832423448075</v>
      </c>
      <c r="AC378">
        <v>17</v>
      </c>
      <c r="AM378">
        <v>5.0839024395846595</v>
      </c>
      <c r="AN378" s="1">
        <v>11.6832423448075</v>
      </c>
      <c r="AO378">
        <v>17</v>
      </c>
    </row>
    <row r="379" spans="27:41" x14ac:dyDescent="0.2">
      <c r="AA379">
        <v>5.1352549894794608</v>
      </c>
      <c r="AB379" s="1">
        <v>11.711809918219499</v>
      </c>
      <c r="AC379">
        <v>17</v>
      </c>
      <c r="AM379">
        <v>5.1352549894794608</v>
      </c>
      <c r="AN379" s="1">
        <v>11.711809918219499</v>
      </c>
      <c r="AO379">
        <v>17</v>
      </c>
    </row>
    <row r="380" spans="27:41" x14ac:dyDescent="0.2">
      <c r="AA380">
        <v>5.1866075393742497</v>
      </c>
      <c r="AB380" s="1">
        <v>11.729439196226201</v>
      </c>
      <c r="AC380">
        <v>17</v>
      </c>
      <c r="AM380">
        <v>5.1866075393742497</v>
      </c>
      <c r="AN380" s="1">
        <v>11.729439196226201</v>
      </c>
      <c r="AO380">
        <v>17</v>
      </c>
    </row>
    <row r="381" spans="27:41" x14ac:dyDescent="0.2">
      <c r="AA381">
        <v>5.2379600892690403</v>
      </c>
      <c r="AB381" s="1">
        <v>12.8817342826885</v>
      </c>
      <c r="AC381">
        <v>17</v>
      </c>
      <c r="AM381">
        <v>5.2379600892690403</v>
      </c>
      <c r="AN381" s="1">
        <v>12.8817342826885</v>
      </c>
      <c r="AO381">
        <v>17</v>
      </c>
    </row>
    <row r="382" spans="27:41" x14ac:dyDescent="0.2">
      <c r="AA382">
        <v>5.2893126391638399</v>
      </c>
      <c r="AB382" s="1">
        <v>12.898571715907501</v>
      </c>
      <c r="AC382">
        <v>17</v>
      </c>
      <c r="AM382">
        <v>5.2893126391638399</v>
      </c>
      <c r="AN382" s="1">
        <v>12.898571715907501</v>
      </c>
      <c r="AO382">
        <v>17</v>
      </c>
    </row>
    <row r="383" spans="27:41" x14ac:dyDescent="0.2">
      <c r="AA383">
        <v>5.3406651890586305</v>
      </c>
      <c r="AB383" s="1">
        <v>14.1220009501692</v>
      </c>
      <c r="AC383">
        <v>17</v>
      </c>
      <c r="AM383">
        <v>5.3406651890586305</v>
      </c>
      <c r="AN383" s="1">
        <v>14.1220009501692</v>
      </c>
      <c r="AO383">
        <v>17</v>
      </c>
    </row>
    <row r="384" spans="27:41" x14ac:dyDescent="0.2">
      <c r="AA384">
        <v>5.3920177389534301</v>
      </c>
      <c r="AB384" s="1">
        <v>14.145326200463201</v>
      </c>
      <c r="AC384">
        <v>17</v>
      </c>
      <c r="AM384">
        <v>5.3920177389534301</v>
      </c>
      <c r="AN384" s="1">
        <v>14.145326200463201</v>
      </c>
      <c r="AO384">
        <v>17</v>
      </c>
    </row>
    <row r="385" spans="27:41" x14ac:dyDescent="0.2">
      <c r="AA385">
        <v>5.4433702888482198</v>
      </c>
      <c r="AB385" s="1">
        <v>14.186080818193</v>
      </c>
      <c r="AC385">
        <v>17</v>
      </c>
      <c r="AM385">
        <v>5.4433702888482198</v>
      </c>
      <c r="AN385" s="1">
        <v>14.186080818193</v>
      </c>
      <c r="AO385">
        <v>17</v>
      </c>
    </row>
    <row r="386" spans="27:41" x14ac:dyDescent="0.2">
      <c r="AA386">
        <v>5.4947228387430203</v>
      </c>
      <c r="AB386" s="1">
        <v>15.4649505012229</v>
      </c>
      <c r="AC386">
        <v>17</v>
      </c>
      <c r="AM386">
        <v>5.4947228387430203</v>
      </c>
      <c r="AN386" s="1">
        <v>15.4649505012229</v>
      </c>
      <c r="AO386">
        <v>17</v>
      </c>
    </row>
    <row r="387" spans="27:41" x14ac:dyDescent="0.2">
      <c r="AA387">
        <v>5.54607538863781</v>
      </c>
      <c r="AB387" s="1">
        <v>15.4966856806554</v>
      </c>
      <c r="AC387">
        <v>17</v>
      </c>
      <c r="AM387">
        <v>5.54607538863781</v>
      </c>
      <c r="AN387" s="1">
        <v>15.4966856806554</v>
      </c>
      <c r="AO387">
        <v>17</v>
      </c>
    </row>
    <row r="388" spans="27:41" x14ac:dyDescent="0.2">
      <c r="AA388">
        <v>5.5974279385326104</v>
      </c>
      <c r="AB388" s="1">
        <v>15.531781245737101</v>
      </c>
      <c r="AC388">
        <v>17</v>
      </c>
      <c r="AM388">
        <v>5.5974279385326104</v>
      </c>
      <c r="AN388" s="1">
        <v>15.531781245737101</v>
      </c>
      <c r="AO388">
        <v>17</v>
      </c>
    </row>
    <row r="389" spans="27:41" x14ac:dyDescent="0.2">
      <c r="AA389">
        <v>5.6487804884274002</v>
      </c>
      <c r="AB389" s="1">
        <v>15.542587179532701</v>
      </c>
      <c r="AC389">
        <v>17</v>
      </c>
      <c r="AM389">
        <v>5.6487804884274002</v>
      </c>
      <c r="AN389" s="1">
        <v>15.542587179532701</v>
      </c>
      <c r="AO389">
        <v>17</v>
      </c>
    </row>
    <row r="390" spans="27:41" x14ac:dyDescent="0.2">
      <c r="AA390">
        <v>5.7001330383221998</v>
      </c>
      <c r="AB390" s="1">
        <v>16.935840528694101</v>
      </c>
      <c r="AC390">
        <v>17</v>
      </c>
      <c r="AM390">
        <v>5.7001330383221998</v>
      </c>
      <c r="AN390" s="1">
        <v>16.935840528694101</v>
      </c>
      <c r="AO390">
        <v>17</v>
      </c>
    </row>
    <row r="391" spans="27:41" x14ac:dyDescent="0.2">
      <c r="AA391">
        <v>5.7514855882169904</v>
      </c>
      <c r="AB391" s="1">
        <v>16.953884615607699</v>
      </c>
      <c r="AC391">
        <v>17</v>
      </c>
      <c r="AM391">
        <v>5.7514855882169904</v>
      </c>
      <c r="AN391" s="1">
        <v>16.953884615607699</v>
      </c>
      <c r="AO391">
        <v>17</v>
      </c>
    </row>
    <row r="392" spans="27:41" x14ac:dyDescent="0.2">
      <c r="AA392">
        <v>5.8028381381117793</v>
      </c>
      <c r="AB392" s="1">
        <v>18.425773740890602</v>
      </c>
      <c r="AC392">
        <v>17</v>
      </c>
      <c r="AM392">
        <v>5.8028381381117793</v>
      </c>
      <c r="AN392" s="1">
        <v>18.425773740890602</v>
      </c>
      <c r="AO392">
        <v>17</v>
      </c>
    </row>
    <row r="393" spans="27:41" x14ac:dyDescent="0.2">
      <c r="AA393">
        <v>5.8541906880065806</v>
      </c>
      <c r="AB393" s="1">
        <v>18.462291689541999</v>
      </c>
      <c r="AC393">
        <v>17</v>
      </c>
      <c r="AM393">
        <v>5.8541906880065806</v>
      </c>
      <c r="AN393" s="1">
        <v>18.462291689541999</v>
      </c>
      <c r="AO393">
        <v>17</v>
      </c>
    </row>
    <row r="394" spans="27:41" x14ac:dyDescent="0.2">
      <c r="AA394">
        <v>5.9055432379013695</v>
      </c>
      <c r="AB394" s="1">
        <v>18.4976028233602</v>
      </c>
      <c r="AC394">
        <v>17</v>
      </c>
      <c r="AM394">
        <v>5.9055432379013695</v>
      </c>
      <c r="AN394" s="1">
        <v>18.4976028233602</v>
      </c>
      <c r="AO394">
        <v>17</v>
      </c>
    </row>
    <row r="395" spans="27:41" x14ac:dyDescent="0.2">
      <c r="AA395">
        <v>5.9568957877961699</v>
      </c>
      <c r="AB395" s="1">
        <v>20.056917431321502</v>
      </c>
      <c r="AC395">
        <v>17</v>
      </c>
      <c r="AM395">
        <v>5.9568957877961699</v>
      </c>
      <c r="AN395" s="1">
        <v>20.056917431321502</v>
      </c>
      <c r="AO395">
        <v>17</v>
      </c>
    </row>
    <row r="396" spans="27:41" x14ac:dyDescent="0.2">
      <c r="AA396">
        <v>6.0082483376909597</v>
      </c>
      <c r="AB396" s="1">
        <v>20.0849894257722</v>
      </c>
      <c r="AC396">
        <v>17</v>
      </c>
      <c r="AM396">
        <v>6.0082483376909597</v>
      </c>
      <c r="AN396" s="1">
        <v>20.0849894257722</v>
      </c>
      <c r="AO396">
        <v>17</v>
      </c>
    </row>
    <row r="397" spans="27:41" x14ac:dyDescent="0.2">
      <c r="AA397">
        <v>6.0596008875857592</v>
      </c>
      <c r="AB397" s="1">
        <v>20.1236156166506</v>
      </c>
      <c r="AC397">
        <v>17</v>
      </c>
      <c r="AM397">
        <v>6.0596008875857592</v>
      </c>
      <c r="AN397" s="1">
        <v>20.1236156166506</v>
      </c>
      <c r="AO397">
        <v>17</v>
      </c>
    </row>
    <row r="398" spans="27:41" x14ac:dyDescent="0.2">
      <c r="AA398">
        <v>6.1109534374805499</v>
      </c>
      <c r="AB398" s="1">
        <v>20.1462478424666</v>
      </c>
      <c r="AC398">
        <v>17</v>
      </c>
      <c r="AM398">
        <v>6.1109534374805499</v>
      </c>
      <c r="AN398" s="1">
        <v>20.1462478424666</v>
      </c>
      <c r="AO398">
        <v>17</v>
      </c>
    </row>
    <row r="399" spans="27:41" x14ac:dyDescent="0.2">
      <c r="AA399">
        <v>6.1623059873753494</v>
      </c>
      <c r="AB399" s="1">
        <v>21.7999827943997</v>
      </c>
      <c r="AC399">
        <v>17</v>
      </c>
      <c r="AM399">
        <v>6.1623059873753494</v>
      </c>
      <c r="AN399" s="1">
        <v>21.7999827943997</v>
      </c>
      <c r="AO399">
        <v>17</v>
      </c>
    </row>
    <row r="400" spans="27:41" x14ac:dyDescent="0.2">
      <c r="AA400">
        <v>6.2136585372701401</v>
      </c>
      <c r="AB400" s="1">
        <v>21.8223733524034</v>
      </c>
      <c r="AC400">
        <v>17</v>
      </c>
      <c r="AM400">
        <v>6.2136585372701401</v>
      </c>
      <c r="AN400" s="1">
        <v>21.8223733524034</v>
      </c>
      <c r="AO400">
        <v>17</v>
      </c>
    </row>
    <row r="401" spans="27:41" x14ac:dyDescent="0.2">
      <c r="AA401">
        <v>6.2650110871649396</v>
      </c>
      <c r="AB401" s="1">
        <v>21.881575397316301</v>
      </c>
      <c r="AC401">
        <v>17</v>
      </c>
      <c r="AM401">
        <v>6.2650110871649396</v>
      </c>
      <c r="AN401" s="1">
        <v>21.881575397316301</v>
      </c>
      <c r="AO401">
        <v>17</v>
      </c>
    </row>
    <row r="402" spans="27:41" x14ac:dyDescent="0.2">
      <c r="AA402">
        <v>6.3163636370597303</v>
      </c>
      <c r="AB402" s="1">
        <v>23.638978572224701</v>
      </c>
      <c r="AC402">
        <v>17</v>
      </c>
      <c r="AM402">
        <v>6.3163636370597303</v>
      </c>
      <c r="AN402" s="1">
        <v>23.638978572224701</v>
      </c>
      <c r="AO402">
        <v>17</v>
      </c>
    </row>
    <row r="403" spans="27:41" x14ac:dyDescent="0.2">
      <c r="AA403">
        <v>6.36771618695452</v>
      </c>
      <c r="AB403" s="1">
        <v>23.6652494953345</v>
      </c>
      <c r="AC403">
        <v>17</v>
      </c>
      <c r="AM403">
        <v>6.36771618695452</v>
      </c>
      <c r="AN403" s="1">
        <v>23.6652494953345</v>
      </c>
      <c r="AO403">
        <v>17</v>
      </c>
    </row>
    <row r="404" spans="27:41" x14ac:dyDescent="0.2">
      <c r="AA404">
        <v>6.4190687368493204</v>
      </c>
      <c r="AB404" s="1">
        <v>23.720597526024001</v>
      </c>
      <c r="AC404">
        <v>17</v>
      </c>
      <c r="AM404">
        <v>6.4190687368493204</v>
      </c>
      <c r="AN404" s="1">
        <v>23.720597526024001</v>
      </c>
      <c r="AO404">
        <v>17</v>
      </c>
    </row>
    <row r="405" spans="27:41" x14ac:dyDescent="0.2">
      <c r="AA405">
        <v>6.4704212867441102</v>
      </c>
      <c r="AB405" s="1">
        <v>25.587597818999399</v>
      </c>
      <c r="AC405">
        <v>17</v>
      </c>
      <c r="AM405">
        <v>6.4704212867441102</v>
      </c>
      <c r="AN405" s="1">
        <v>25.587597818999399</v>
      </c>
      <c r="AO405">
        <v>17</v>
      </c>
    </row>
    <row r="406" spans="27:41" x14ac:dyDescent="0.2">
      <c r="AA406">
        <v>6.5217738366389097</v>
      </c>
      <c r="AB406" s="1">
        <v>25.616511758639898</v>
      </c>
      <c r="AC406">
        <v>17</v>
      </c>
      <c r="AM406">
        <v>6.5217738366389097</v>
      </c>
      <c r="AN406" s="1">
        <v>25.616511758639898</v>
      </c>
      <c r="AO406">
        <v>17</v>
      </c>
    </row>
    <row r="407" spans="27:41" x14ac:dyDescent="0.2">
      <c r="AA407">
        <v>6.5731263865337004</v>
      </c>
      <c r="AB407" s="1">
        <v>25.6789166217945</v>
      </c>
      <c r="AC407">
        <v>17</v>
      </c>
      <c r="AM407">
        <v>6.5731263865337004</v>
      </c>
      <c r="AN407" s="1">
        <v>25.6789166217945</v>
      </c>
      <c r="AO407">
        <v>17</v>
      </c>
    </row>
    <row r="408" spans="27:41" x14ac:dyDescent="0.2">
      <c r="AA408">
        <v>6.6244789364284999</v>
      </c>
      <c r="AB408" s="1">
        <v>27.671727677005499</v>
      </c>
      <c r="AC408">
        <v>17</v>
      </c>
      <c r="AM408">
        <v>6.6244789364284999</v>
      </c>
      <c r="AN408" s="1">
        <v>27.671727677005499</v>
      </c>
      <c r="AO408">
        <v>17</v>
      </c>
    </row>
    <row r="409" spans="27:41" x14ac:dyDescent="0.2">
      <c r="AA409">
        <v>6.6758314863232897</v>
      </c>
      <c r="AB409" s="1">
        <v>27.706883802794302</v>
      </c>
      <c r="AC409">
        <v>17</v>
      </c>
      <c r="AM409">
        <v>6.6758314863232897</v>
      </c>
      <c r="AN409" s="1">
        <v>27.706883802794302</v>
      </c>
      <c r="AO409">
        <v>17</v>
      </c>
    </row>
    <row r="410" spans="27:41" x14ac:dyDescent="0.2">
      <c r="AA410">
        <v>6.7271840362180901</v>
      </c>
      <c r="AB410" s="1">
        <v>27.780008989746499</v>
      </c>
      <c r="AC410">
        <v>17</v>
      </c>
      <c r="AM410">
        <v>6.7271840362180901</v>
      </c>
      <c r="AN410" s="1">
        <v>27.780008989746499</v>
      </c>
      <c r="AO410">
        <v>17</v>
      </c>
    </row>
    <row r="411" spans="27:41" x14ac:dyDescent="0.2">
      <c r="AA411">
        <v>6.7785365861128799</v>
      </c>
      <c r="AB411" s="1">
        <v>27.796136426051799</v>
      </c>
      <c r="AC411">
        <v>17</v>
      </c>
      <c r="AM411">
        <v>6.7785365861128799</v>
      </c>
      <c r="AN411" s="1">
        <v>27.796136426051799</v>
      </c>
      <c r="AO411">
        <v>17</v>
      </c>
    </row>
    <row r="412" spans="27:41" x14ac:dyDescent="0.2">
      <c r="AA412">
        <v>6.8298891360076697</v>
      </c>
      <c r="AB412" s="1">
        <v>29.920732379523301</v>
      </c>
      <c r="AC412">
        <v>17</v>
      </c>
      <c r="AM412">
        <v>6.8298891360076697</v>
      </c>
      <c r="AN412" s="1">
        <v>29.920732379523301</v>
      </c>
      <c r="AO412">
        <v>17</v>
      </c>
    </row>
    <row r="413" spans="27:41" x14ac:dyDescent="0.2">
      <c r="AA413">
        <v>6.8812416859024692</v>
      </c>
      <c r="AB413" s="1">
        <v>29.953075422871802</v>
      </c>
      <c r="AC413">
        <v>17</v>
      </c>
      <c r="AM413">
        <v>6.8812416859024692</v>
      </c>
      <c r="AN413" s="1">
        <v>29.953075422871802</v>
      </c>
      <c r="AO413">
        <v>17</v>
      </c>
    </row>
    <row r="414" spans="27:41" x14ac:dyDescent="0.2">
      <c r="AA414">
        <v>6.9325942357972599</v>
      </c>
      <c r="AB414" s="1">
        <v>30.031969047903001</v>
      </c>
      <c r="AC414">
        <v>17</v>
      </c>
      <c r="AM414">
        <v>6.9325942357972599</v>
      </c>
      <c r="AN414" s="1">
        <v>30.031969047903001</v>
      </c>
      <c r="AO414">
        <v>17</v>
      </c>
    </row>
    <row r="415" spans="27:41" x14ac:dyDescent="0.2">
      <c r="AA415">
        <v>6.9839467856920594</v>
      </c>
      <c r="AB415" s="1">
        <v>30.047643097354602</v>
      </c>
      <c r="AC415">
        <v>17</v>
      </c>
      <c r="AM415">
        <v>6.9839467856920594</v>
      </c>
      <c r="AN415" s="1">
        <v>30.047643097354602</v>
      </c>
      <c r="AO415">
        <v>17</v>
      </c>
    </row>
    <row r="416" spans="27:41" x14ac:dyDescent="0.2">
      <c r="AA416">
        <v>7.0352993355868501</v>
      </c>
      <c r="AB416" s="1">
        <v>32.327387487573198</v>
      </c>
      <c r="AC416">
        <v>17</v>
      </c>
      <c r="AM416">
        <v>7.0352993355868501</v>
      </c>
      <c r="AN416" s="1">
        <v>32.327387487573198</v>
      </c>
      <c r="AO416">
        <v>17</v>
      </c>
    </row>
  </sheetData>
  <sortState xmlns:xlrd2="http://schemas.microsoft.com/office/spreadsheetml/2017/richdata2" ref="AA4:AC417">
    <sortCondition ref="AC4:AC41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8B15-D02F-8448-9DCC-3907C718D123}">
  <dimension ref="B4:C9"/>
  <sheetViews>
    <sheetView workbookViewId="0">
      <selection activeCell="F7" sqref="F7"/>
    </sheetView>
  </sheetViews>
  <sheetFormatPr baseColWidth="10" defaultRowHeight="16" x14ac:dyDescent="0.2"/>
  <sheetData>
    <row r="4" spans="2:3" x14ac:dyDescent="0.2">
      <c r="B4">
        <v>135</v>
      </c>
      <c r="C4">
        <f>0.0088*B4-0.3235</f>
        <v>0.86450000000000016</v>
      </c>
    </row>
    <row r="5" spans="2:3" x14ac:dyDescent="0.2">
      <c r="B5">
        <v>140</v>
      </c>
      <c r="C5">
        <f t="shared" ref="C5:C9" si="0">0.0088*B5-0.3235</f>
        <v>0.90849999999999997</v>
      </c>
    </row>
    <row r="6" spans="2:3" x14ac:dyDescent="0.2">
      <c r="B6">
        <v>145</v>
      </c>
      <c r="C6">
        <f t="shared" si="0"/>
        <v>0.95250000000000001</v>
      </c>
    </row>
    <row r="7" spans="2:3" x14ac:dyDescent="0.2">
      <c r="B7">
        <v>150</v>
      </c>
      <c r="C7">
        <f t="shared" si="0"/>
        <v>0.99650000000000005</v>
      </c>
    </row>
    <row r="8" spans="2:3" x14ac:dyDescent="0.2">
      <c r="B8">
        <v>155</v>
      </c>
      <c r="C8">
        <f t="shared" si="0"/>
        <v>1.0405000000000002</v>
      </c>
    </row>
    <row r="9" spans="2:3" x14ac:dyDescent="0.2">
      <c r="B9">
        <v>160</v>
      </c>
      <c r="C9">
        <f t="shared" si="0"/>
        <v>1.0845000000000002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6EFB-EF0B-094B-B7AA-385675BE9FBF}">
  <dimension ref="B1:AB554"/>
  <sheetViews>
    <sheetView topLeftCell="D3" workbookViewId="0">
      <selection activeCell="K476" activeCellId="3" sqref="K61 K200 K338 K476"/>
    </sheetView>
  </sheetViews>
  <sheetFormatPr baseColWidth="10" defaultRowHeight="16" x14ac:dyDescent="0.2"/>
  <sheetData>
    <row r="1" spans="2:28" x14ac:dyDescent="0.2">
      <c r="B1" t="s">
        <v>31</v>
      </c>
      <c r="N1" t="s">
        <v>34</v>
      </c>
      <c r="V1" t="s">
        <v>62</v>
      </c>
    </row>
    <row r="2" spans="2:28" x14ac:dyDescent="0.2">
      <c r="B2" t="s">
        <v>42</v>
      </c>
      <c r="J2" t="s">
        <v>41</v>
      </c>
      <c r="N2" t="s">
        <v>43</v>
      </c>
      <c r="V2" t="s">
        <v>61</v>
      </c>
    </row>
    <row r="3" spans="2:28" x14ac:dyDescent="0.2">
      <c r="F3" t="s">
        <v>0</v>
      </c>
      <c r="G3" t="s">
        <v>2</v>
      </c>
      <c r="H3" t="s">
        <v>3</v>
      </c>
      <c r="R3" t="s">
        <v>0</v>
      </c>
      <c r="S3" t="s">
        <v>2</v>
      </c>
      <c r="T3" t="s">
        <v>3</v>
      </c>
      <c r="Z3" t="s">
        <v>0</v>
      </c>
      <c r="AA3" t="s">
        <v>2</v>
      </c>
      <c r="AB3" t="s">
        <v>3</v>
      </c>
    </row>
    <row r="4" spans="2:28" x14ac:dyDescent="0.2">
      <c r="B4">
        <v>1</v>
      </c>
      <c r="C4" t="s">
        <v>4</v>
      </c>
      <c r="D4">
        <v>0.75261999999999996</v>
      </c>
      <c r="F4">
        <v>0</v>
      </c>
      <c r="G4">
        <v>1.34</v>
      </c>
      <c r="H4" s="1">
        <f t="shared" ref="H4:H35" si="0">($D$4*F4^3+$D$5*F4^2+$D$6*F4+$D$7+$D$8*F4^4)*($D$12*G4^2+$D$13*G4+$D$14)*($D$9*F4^2+$D$10*F4+$D$11)</f>
        <v>0.24036768546853882</v>
      </c>
      <c r="J4">
        <v>5.1352549999999997E-2</v>
      </c>
      <c r="K4" s="1">
        <v>1.9699999999999999E-2</v>
      </c>
      <c r="L4">
        <v>1.34</v>
      </c>
      <c r="N4">
        <v>1</v>
      </c>
      <c r="O4" t="s">
        <v>4</v>
      </c>
      <c r="P4">
        <v>-1.057E-2</v>
      </c>
      <c r="R4">
        <v>0</v>
      </c>
      <c r="S4">
        <v>1.34</v>
      </c>
      <c r="T4" s="1">
        <f>(P$4*R4^5+P$5*R4^4+P$6*R4^3+P$7*R4^2+P$8*R4+P$9)*(P$14*S4^3+P$15*S4^2+P$16*S4+P$17)*(P$10*R4^3+P$11*R4^2+P$12*R4+P$13)</f>
        <v>0.23057959749676391</v>
      </c>
      <c r="V4">
        <v>1</v>
      </c>
      <c r="W4" t="s">
        <v>4</v>
      </c>
      <c r="X4">
        <v>2.0029999999999999E-2</v>
      </c>
      <c r="Z4">
        <v>0</v>
      </c>
      <c r="AA4">
        <v>1.34</v>
      </c>
      <c r="AB4" s="1">
        <f>($X$4*Z4^3+$X$5*Z4^2+$X$6*Z4+$X$7+$X$8*Z4^4)*(X$9*Z4^2*AA4^2+X$10*Z4^2*AA4+X$11*Z4^2+X$12*AA4^2+X$13*Z4*AA4+X$14*Z4+X$15*AA4^2+X$16*AA4+X$17)</f>
        <v>5.1170836880000018E-5</v>
      </c>
    </row>
    <row r="5" spans="2:28" x14ac:dyDescent="0.2">
      <c r="B5">
        <v>2</v>
      </c>
      <c r="C5" t="s">
        <v>5</v>
      </c>
      <c r="D5">
        <v>-2.07925</v>
      </c>
      <c r="F5">
        <v>0.5</v>
      </c>
      <c r="G5">
        <v>1.34</v>
      </c>
      <c r="H5" s="1">
        <f t="shared" si="0"/>
        <v>1.5603422353990304</v>
      </c>
      <c r="J5">
        <v>0.10270509999999999</v>
      </c>
      <c r="K5" s="1">
        <v>0.16700000000000001</v>
      </c>
      <c r="L5">
        <v>1.34</v>
      </c>
      <c r="N5">
        <v>2</v>
      </c>
      <c r="O5" t="s">
        <v>5</v>
      </c>
      <c r="P5">
        <v>0.15816</v>
      </c>
      <c r="R5">
        <v>0.5</v>
      </c>
      <c r="S5">
        <v>1.34</v>
      </c>
      <c r="T5" s="1">
        <f t="shared" ref="T5:T68" si="1">(P$4*R5^5+P$5*R5^4+P$6*R5^3+P$7*R5^2+P$8*R5+P$9)*(P$14*S5^3+P$15*S5^2+P$16*S5+P$17)*(P$10*R5^3+P$11*R5^2+P$12*R5+P$13)</f>
        <v>0.34426532329087295</v>
      </c>
      <c r="V5">
        <v>2</v>
      </c>
      <c r="W5" t="s">
        <v>5</v>
      </c>
      <c r="X5">
        <v>-1.66E-3</v>
      </c>
      <c r="Z5">
        <v>0.5</v>
      </c>
      <c r="AA5">
        <v>1.34</v>
      </c>
      <c r="AB5" s="1">
        <f t="shared" ref="AB5:AB68" si="2">($X$4*Z5^3+$X$5*Z5^2+$X$6*Z5+$X$7+$X$8*Z5^4)*(X$9*Z5^2*AA5^2+X$10*Z5^2*AA5+X$11*Z5^2+X$12*AA5^2+X$13*Z5*AA5+X$14*Z5+X$15*AA5^2+X$16*AA5+X$17)</f>
        <v>5.340677589800001E-4</v>
      </c>
    </row>
    <row r="6" spans="2:28" x14ac:dyDescent="0.2">
      <c r="B6">
        <v>3</v>
      </c>
      <c r="C6" t="s">
        <v>6</v>
      </c>
      <c r="D6">
        <v>2.58318</v>
      </c>
      <c r="F6">
        <v>1</v>
      </c>
      <c r="G6">
        <v>1.34</v>
      </c>
      <c r="H6" s="1">
        <f t="shared" si="0"/>
        <v>2.1322684803629985</v>
      </c>
      <c r="J6">
        <v>0.15405764999999999</v>
      </c>
      <c r="K6" s="1">
        <v>0.441</v>
      </c>
      <c r="L6">
        <v>1.34</v>
      </c>
      <c r="N6">
        <v>3</v>
      </c>
      <c r="O6" t="s">
        <v>6</v>
      </c>
      <c r="P6">
        <v>-0.20382</v>
      </c>
      <c r="R6">
        <v>1</v>
      </c>
      <c r="S6">
        <v>1.34</v>
      </c>
      <c r="T6" s="1">
        <f t="shared" si="1"/>
        <v>0.46214459862429486</v>
      </c>
      <c r="V6">
        <v>3</v>
      </c>
      <c r="W6" t="s">
        <v>6</v>
      </c>
      <c r="X6">
        <v>2.7299999999999998E-3</v>
      </c>
      <c r="Z6">
        <v>1</v>
      </c>
      <c r="AA6">
        <v>1.34</v>
      </c>
      <c r="AB6" s="1">
        <f t="shared" si="2"/>
        <v>6.1769516981200001E-3</v>
      </c>
    </row>
    <row r="7" spans="2:28" x14ac:dyDescent="0.2">
      <c r="B7">
        <v>4</v>
      </c>
      <c r="C7" t="s">
        <v>7</v>
      </c>
      <c r="D7">
        <v>0.16394</v>
      </c>
      <c r="F7">
        <v>1.5</v>
      </c>
      <c r="G7">
        <v>1.34</v>
      </c>
      <c r="H7" s="1">
        <f t="shared" si="0"/>
        <v>2.571352760381711</v>
      </c>
      <c r="J7">
        <v>0.20541019999999999</v>
      </c>
      <c r="K7" s="1">
        <v>0.77300000000000002</v>
      </c>
      <c r="L7">
        <v>1.34</v>
      </c>
      <c r="N7">
        <v>4</v>
      </c>
      <c r="O7" t="s">
        <v>7</v>
      </c>
      <c r="P7">
        <v>6.1510000000000002E-2</v>
      </c>
      <c r="R7">
        <v>1.5</v>
      </c>
      <c r="S7">
        <v>1.34</v>
      </c>
      <c r="T7" s="1">
        <f t="shared" si="1"/>
        <v>0.73145150642292622</v>
      </c>
      <c r="V7">
        <v>4</v>
      </c>
      <c r="W7" t="s">
        <v>7</v>
      </c>
      <c r="X7">
        <v>4.7800000000000004E-3</v>
      </c>
      <c r="Z7">
        <v>1.5</v>
      </c>
      <c r="AA7">
        <v>1.34</v>
      </c>
      <c r="AB7" s="1">
        <f t="shared" si="2"/>
        <v>3.7720861580000008E-2</v>
      </c>
    </row>
    <row r="8" spans="2:28" x14ac:dyDescent="0.2">
      <c r="B8">
        <v>5</v>
      </c>
      <c r="C8" t="s">
        <v>8</v>
      </c>
      <c r="D8">
        <v>-5.7599999999999998E-2</v>
      </c>
      <c r="F8">
        <v>2</v>
      </c>
      <c r="G8">
        <v>1.34</v>
      </c>
      <c r="H8" s="1">
        <f t="shared" si="0"/>
        <v>3.4258873163946264</v>
      </c>
      <c r="J8">
        <v>0.25676274900000001</v>
      </c>
      <c r="K8" s="1">
        <v>1.1599999999999999</v>
      </c>
      <c r="L8">
        <v>1.34</v>
      </c>
      <c r="N8">
        <v>5</v>
      </c>
      <c r="O8" t="s">
        <v>8</v>
      </c>
      <c r="P8">
        <v>0.23269999999999999</v>
      </c>
      <c r="R8">
        <v>2</v>
      </c>
      <c r="S8">
        <v>1.34</v>
      </c>
      <c r="T8" s="1">
        <f t="shared" si="1"/>
        <v>1.4407235615965786</v>
      </c>
      <c r="V8">
        <v>5</v>
      </c>
      <c r="W8" t="s">
        <v>8</v>
      </c>
      <c r="X8">
        <v>4.7190000000000003E-2</v>
      </c>
      <c r="Z8">
        <v>2</v>
      </c>
      <c r="AA8">
        <v>1.34</v>
      </c>
      <c r="AB8" s="1">
        <f t="shared" si="2"/>
        <v>0.14451343009088002</v>
      </c>
    </row>
    <row r="9" spans="2:28" x14ac:dyDescent="0.2">
      <c r="B9">
        <v>6</v>
      </c>
      <c r="C9" t="s">
        <v>11</v>
      </c>
      <c r="D9">
        <v>-2.7799999999999998E-2</v>
      </c>
      <c r="F9">
        <v>2.5</v>
      </c>
      <c r="G9">
        <v>1.34</v>
      </c>
      <c r="H9" s="1">
        <f t="shared" si="0"/>
        <v>5.1267603616763671</v>
      </c>
      <c r="J9">
        <v>0.30811529900000001</v>
      </c>
      <c r="K9" s="1">
        <v>1.58</v>
      </c>
      <c r="L9">
        <v>1.34</v>
      </c>
      <c r="N9">
        <v>6</v>
      </c>
      <c r="O9" t="s">
        <v>35</v>
      </c>
      <c r="P9">
        <v>0.23297000000000001</v>
      </c>
      <c r="R9">
        <v>2.5</v>
      </c>
      <c r="S9">
        <v>1.34</v>
      </c>
      <c r="T9" s="1">
        <f t="shared" si="1"/>
        <v>2.9568406823954239</v>
      </c>
      <c r="V9">
        <v>6</v>
      </c>
      <c r="W9" t="s">
        <v>11</v>
      </c>
      <c r="X9">
        <v>2.0000000000000001E-4</v>
      </c>
      <c r="Z9">
        <v>2.5</v>
      </c>
      <c r="AA9">
        <v>1.34</v>
      </c>
      <c r="AB9" s="1">
        <f t="shared" si="2"/>
        <v>0.41690430059608002</v>
      </c>
    </row>
    <row r="10" spans="2:28" x14ac:dyDescent="0.2">
      <c r="B10">
        <v>7</v>
      </c>
      <c r="C10" t="s">
        <v>12</v>
      </c>
      <c r="D10">
        <v>0.16034000000000001</v>
      </c>
      <c r="F10">
        <v>3</v>
      </c>
      <c r="G10">
        <v>1.34</v>
      </c>
      <c r="H10" s="1">
        <f t="shared" si="0"/>
        <v>7.9503304126669532</v>
      </c>
      <c r="J10">
        <v>0.35946784900000001</v>
      </c>
      <c r="K10" s="1">
        <v>2.02</v>
      </c>
      <c r="L10">
        <v>1.34</v>
      </c>
      <c r="N10">
        <v>7</v>
      </c>
      <c r="O10" t="s">
        <v>11</v>
      </c>
      <c r="P10">
        <v>-1.32E-3</v>
      </c>
      <c r="R10">
        <v>3</v>
      </c>
      <c r="S10">
        <v>1.34</v>
      </c>
      <c r="T10" s="1">
        <f t="shared" si="1"/>
        <v>5.6490721955414882</v>
      </c>
      <c r="V10">
        <v>7</v>
      </c>
      <c r="W10" t="s">
        <v>12</v>
      </c>
      <c r="X10">
        <v>-5.3400000000000001E-3</v>
      </c>
      <c r="Z10">
        <v>3</v>
      </c>
      <c r="AA10">
        <v>1.34</v>
      </c>
      <c r="AB10" s="1">
        <f t="shared" si="2"/>
        <v>0.99835042465748036</v>
      </c>
    </row>
    <row r="11" spans="2:28" x14ac:dyDescent="0.2">
      <c r="B11">
        <v>8</v>
      </c>
      <c r="C11" t="s">
        <v>13</v>
      </c>
      <c r="D11">
        <v>1.9763599999999999</v>
      </c>
      <c r="F11">
        <v>3.5</v>
      </c>
      <c r="G11">
        <v>1.34</v>
      </c>
      <c r="H11" s="1">
        <f t="shared" si="0"/>
        <v>11.9946648792153</v>
      </c>
      <c r="J11">
        <v>0.410820399</v>
      </c>
      <c r="K11" s="1">
        <v>2.4700000000000002</v>
      </c>
      <c r="L11">
        <v>1.34</v>
      </c>
      <c r="N11">
        <v>8</v>
      </c>
      <c r="O11" t="s">
        <v>12</v>
      </c>
      <c r="P11">
        <v>-4.28E-3</v>
      </c>
      <c r="R11">
        <v>3.5</v>
      </c>
      <c r="S11">
        <v>1.34</v>
      </c>
      <c r="T11" s="1">
        <f t="shared" si="1"/>
        <v>9.8013718133452983</v>
      </c>
      <c r="V11">
        <v>8</v>
      </c>
      <c r="W11" t="s">
        <v>13</v>
      </c>
      <c r="X11">
        <v>6.2500000000000003E-3</v>
      </c>
      <c r="Z11">
        <v>3.5</v>
      </c>
      <c r="AA11">
        <v>1.34</v>
      </c>
      <c r="AB11" s="1">
        <f t="shared" si="2"/>
        <v>2.0972312401500202</v>
      </c>
    </row>
    <row r="12" spans="2:28" x14ac:dyDescent="0.2">
      <c r="B12">
        <v>9</v>
      </c>
      <c r="C12" t="s">
        <v>14</v>
      </c>
      <c r="D12">
        <v>-3.1E-4</v>
      </c>
      <c r="F12">
        <v>4</v>
      </c>
      <c r="G12">
        <v>1.34</v>
      </c>
      <c r="H12" s="1">
        <f t="shared" si="0"/>
        <v>17.169142914235859</v>
      </c>
      <c r="J12">
        <v>0.462172949</v>
      </c>
      <c r="K12" s="1">
        <v>2.93</v>
      </c>
      <c r="L12">
        <v>1.34</v>
      </c>
      <c r="N12">
        <v>9</v>
      </c>
      <c r="O12" t="s">
        <v>13</v>
      </c>
      <c r="P12">
        <v>-2.9199999999999999E-3</v>
      </c>
      <c r="R12">
        <v>4</v>
      </c>
      <c r="S12">
        <v>1.34</v>
      </c>
      <c r="T12" s="1">
        <f t="shared" si="1"/>
        <v>15.516336499117624</v>
      </c>
      <c r="V12">
        <v>9</v>
      </c>
      <c r="W12" t="s">
        <v>14</v>
      </c>
      <c r="X12">
        <v>-1.2099999999999999E-3</v>
      </c>
      <c r="Z12">
        <v>4</v>
      </c>
      <c r="AA12">
        <v>1.34</v>
      </c>
      <c r="AB12" s="1">
        <f t="shared" si="2"/>
        <v>3.9983737299772</v>
      </c>
    </row>
    <row r="13" spans="2:28" x14ac:dyDescent="0.2">
      <c r="B13">
        <v>10</v>
      </c>
      <c r="C13" t="s">
        <v>15</v>
      </c>
      <c r="D13">
        <v>-1.9699999999999999E-2</v>
      </c>
      <c r="F13">
        <v>4.5</v>
      </c>
      <c r="G13">
        <v>1.34</v>
      </c>
      <c r="H13" s="1">
        <f t="shared" si="0"/>
        <v>23.197422522778641</v>
      </c>
      <c r="J13">
        <v>0.513525499</v>
      </c>
      <c r="K13" s="1">
        <v>3.39</v>
      </c>
      <c r="L13">
        <v>1.34</v>
      </c>
      <c r="N13">
        <v>10</v>
      </c>
      <c r="O13" t="s">
        <v>14</v>
      </c>
      <c r="P13">
        <v>0.99953000000000003</v>
      </c>
      <c r="R13">
        <v>4.5</v>
      </c>
      <c r="S13">
        <v>1.34</v>
      </c>
      <c r="T13" s="1">
        <f t="shared" si="1"/>
        <v>22.616421115286112</v>
      </c>
      <c r="V13">
        <v>10</v>
      </c>
      <c r="W13" t="s">
        <v>15</v>
      </c>
      <c r="X13">
        <v>3.44E-2</v>
      </c>
      <c r="Z13">
        <v>4.5</v>
      </c>
      <c r="AA13">
        <v>1.34</v>
      </c>
      <c r="AB13" s="1">
        <f t="shared" si="2"/>
        <v>7.0742873613855783</v>
      </c>
    </row>
    <row r="14" spans="2:28" x14ac:dyDescent="0.2">
      <c r="B14">
        <v>11</v>
      </c>
      <c r="C14" t="s">
        <v>20</v>
      </c>
      <c r="D14">
        <v>0.76881999999999995</v>
      </c>
      <c r="F14">
        <v>5</v>
      </c>
      <c r="G14">
        <v>1.34</v>
      </c>
      <c r="H14" s="1">
        <f t="shared" si="0"/>
        <v>29.633771930512367</v>
      </c>
      <c r="J14">
        <v>0.56487804900000005</v>
      </c>
      <c r="K14" s="1">
        <v>3.85</v>
      </c>
      <c r="L14">
        <v>1.34</v>
      </c>
      <c r="N14">
        <v>11</v>
      </c>
      <c r="O14" t="s">
        <v>15</v>
      </c>
      <c r="P14" s="1">
        <v>2.4000000000000001E-4</v>
      </c>
      <c r="R14">
        <v>5</v>
      </c>
      <c r="S14">
        <v>1.34</v>
      </c>
      <c r="T14" s="1">
        <f t="shared" si="1"/>
        <v>30.550176726726388</v>
      </c>
      <c r="V14">
        <v>11</v>
      </c>
      <c r="W14" t="s">
        <v>20</v>
      </c>
      <c r="X14">
        <v>2.828E-2</v>
      </c>
      <c r="Z14">
        <v>5</v>
      </c>
      <c r="AA14">
        <v>1.34</v>
      </c>
      <c r="AB14" s="1">
        <f t="shared" si="2"/>
        <v>11.796108905878279</v>
      </c>
    </row>
    <row r="15" spans="2:28" x14ac:dyDescent="0.2">
      <c r="F15">
        <v>5.5</v>
      </c>
      <c r="G15">
        <v>1.34</v>
      </c>
      <c r="H15" s="1">
        <f t="shared" si="0"/>
        <v>35.892765211620954</v>
      </c>
      <c r="J15">
        <v>0.61623059899999999</v>
      </c>
      <c r="K15" s="1">
        <v>4.3099999999999996</v>
      </c>
      <c r="L15">
        <v>1.34</v>
      </c>
      <c r="N15">
        <v>12</v>
      </c>
      <c r="O15" t="s">
        <v>20</v>
      </c>
      <c r="P15">
        <v>-6.13E-3</v>
      </c>
      <c r="R15">
        <v>5.5</v>
      </c>
      <c r="S15">
        <v>1.34</v>
      </c>
      <c r="T15" s="1">
        <f t="shared" si="1"/>
        <v>38.313456409917094</v>
      </c>
      <c r="V15">
        <v>12</v>
      </c>
      <c r="W15" t="s">
        <v>36</v>
      </c>
      <c r="X15">
        <v>-1.8799999999999999E-3</v>
      </c>
      <c r="Z15">
        <v>5.5</v>
      </c>
      <c r="AA15">
        <v>1.34</v>
      </c>
      <c r="AB15" s="1">
        <f t="shared" si="2"/>
        <v>18.74425713972748</v>
      </c>
    </row>
    <row r="16" spans="2:28" x14ac:dyDescent="0.2">
      <c r="F16">
        <v>6</v>
      </c>
      <c r="G16">
        <v>1.34</v>
      </c>
      <c r="H16" s="1">
        <f t="shared" si="0"/>
        <v>41.292342176113024</v>
      </c>
      <c r="J16">
        <v>0.66758314900000004</v>
      </c>
      <c r="K16" s="1">
        <v>4.7699999999999996</v>
      </c>
      <c r="L16">
        <v>1.34</v>
      </c>
      <c r="N16">
        <v>13</v>
      </c>
      <c r="O16" t="s">
        <v>36</v>
      </c>
      <c r="P16">
        <v>3.16E-3</v>
      </c>
      <c r="R16">
        <v>6</v>
      </c>
      <c r="S16">
        <v>1.34</v>
      </c>
      <c r="T16" s="1">
        <f t="shared" si="1"/>
        <v>44.397708396628211</v>
      </c>
      <c r="V16">
        <v>13</v>
      </c>
      <c r="W16" t="s">
        <v>37</v>
      </c>
      <c r="X16">
        <v>1.4540000000000001E-2</v>
      </c>
      <c r="Z16">
        <v>6</v>
      </c>
      <c r="AA16">
        <v>1.34</v>
      </c>
      <c r="AB16" s="1">
        <f t="shared" si="2"/>
        <v>28.618797425085923</v>
      </c>
    </row>
    <row r="17" spans="6:28" x14ac:dyDescent="0.2">
      <c r="F17">
        <v>6.5</v>
      </c>
      <c r="G17">
        <v>1.34</v>
      </c>
      <c r="H17" s="1">
        <f t="shared" si="0"/>
        <v>45.110232516545231</v>
      </c>
      <c r="J17">
        <v>0.71893569899999998</v>
      </c>
      <c r="K17" s="1">
        <v>5.23</v>
      </c>
      <c r="L17">
        <v>1.34</v>
      </c>
      <c r="N17">
        <v>14</v>
      </c>
      <c r="O17" t="s">
        <v>37</v>
      </c>
      <c r="P17">
        <v>0.99639999999999995</v>
      </c>
      <c r="R17">
        <v>6.5</v>
      </c>
      <c r="S17">
        <v>1.34</v>
      </c>
      <c r="T17" s="1">
        <f t="shared" si="1"/>
        <v>46.779652358951573</v>
      </c>
      <c r="V17">
        <v>14</v>
      </c>
      <c r="W17" t="s">
        <v>59</v>
      </c>
      <c r="X17">
        <v>-3.2299999999999998E-3</v>
      </c>
      <c r="Z17">
        <v>6.5</v>
      </c>
      <c r="AA17">
        <v>1.34</v>
      </c>
      <c r="AB17" s="1">
        <f t="shared" si="2"/>
        <v>42.249516171697401</v>
      </c>
    </row>
    <row r="18" spans="6:28" x14ac:dyDescent="0.2">
      <c r="F18">
        <v>7</v>
      </c>
      <c r="G18">
        <v>1.34</v>
      </c>
      <c r="H18" s="1">
        <f t="shared" si="0"/>
        <v>46.653744214157868</v>
      </c>
      <c r="J18">
        <v>0.77028824799999995</v>
      </c>
      <c r="K18" s="1">
        <v>5.68</v>
      </c>
      <c r="L18">
        <v>1.34</v>
      </c>
      <c r="R18">
        <v>7</v>
      </c>
      <c r="S18">
        <v>1.34</v>
      </c>
      <c r="T18" s="1">
        <f t="shared" si="1"/>
        <v>42.968810620582715</v>
      </c>
      <c r="Z18">
        <v>7</v>
      </c>
      <c r="AA18">
        <v>1.34</v>
      </c>
      <c r="AB18" s="1">
        <f t="shared" si="2"/>
        <v>60.605705179206282</v>
      </c>
    </row>
    <row r="19" spans="6:28" x14ac:dyDescent="0.2">
      <c r="F19">
        <v>7.5</v>
      </c>
      <c r="G19">
        <v>1.34</v>
      </c>
      <c r="H19" s="1">
        <f t="shared" si="0"/>
        <v>45.342916204424604</v>
      </c>
      <c r="J19">
        <v>0.82164079800000001</v>
      </c>
      <c r="K19" s="1">
        <v>6.12</v>
      </c>
      <c r="L19">
        <v>1.34</v>
      </c>
      <c r="R19">
        <v>7.5</v>
      </c>
      <c r="S19">
        <v>1.34</v>
      </c>
      <c r="T19" s="1">
        <f t="shared" si="1"/>
        <v>30.131542057362896</v>
      </c>
      <c r="Z19">
        <v>7.5</v>
      </c>
      <c r="AA19">
        <v>1.34</v>
      </c>
      <c r="AB19" s="1">
        <f t="shared" si="2"/>
        <v>84.805655860066011</v>
      </c>
    </row>
    <row r="20" spans="6:28" x14ac:dyDescent="0.2">
      <c r="F20">
        <v>8</v>
      </c>
      <c r="G20">
        <v>1.34</v>
      </c>
      <c r="H20" s="1">
        <f t="shared" si="0"/>
        <v>40.807035302015201</v>
      </c>
      <c r="J20">
        <v>0.87299334799999995</v>
      </c>
      <c r="K20" s="1">
        <v>6.56</v>
      </c>
      <c r="L20">
        <v>1.34</v>
      </c>
      <c r="R20">
        <v>8</v>
      </c>
      <c r="S20">
        <v>1.34</v>
      </c>
      <c r="T20" s="1">
        <f t="shared" si="1"/>
        <v>5.3124024281896975</v>
      </c>
      <c r="Z20">
        <v>8</v>
      </c>
      <c r="AA20">
        <v>1.34</v>
      </c>
      <c r="AB20" s="1">
        <f t="shared" si="2"/>
        <v>116.12586334304652</v>
      </c>
    </row>
    <row r="21" spans="6:28" x14ac:dyDescent="0.2">
      <c r="F21">
        <v>0</v>
      </c>
      <c r="G21">
        <v>4.4000000000000004</v>
      </c>
      <c r="H21" s="1">
        <f t="shared" si="0"/>
        <v>0.21907185609544252</v>
      </c>
      <c r="J21">
        <v>0.924345898</v>
      </c>
      <c r="K21" s="1">
        <v>6.99</v>
      </c>
      <c r="L21">
        <v>1.34</v>
      </c>
      <c r="R21">
        <v>0</v>
      </c>
      <c r="S21">
        <v>4.4000000000000004</v>
      </c>
      <c r="T21" s="1">
        <f t="shared" si="1"/>
        <v>0.21238539666477257</v>
      </c>
      <c r="Z21">
        <v>0</v>
      </c>
      <c r="AA21">
        <v>4.4000000000000004</v>
      </c>
      <c r="AB21" s="1">
        <f>($X$4*Z21^3+$X$5*Z21^2+$X$6*Z21+$X$7+$X$8*Z21^4)*(X$9*Z21^2*AA21^2+X$10*Z21^2*AA21+X$11*Z21^2+X$12*AA21^2+X$13*Z21*AA21+X$14*Z21+X$15*AA21^2+X$16*AA21+X$17)</f>
        <v>4.4148079999999702E-6</v>
      </c>
    </row>
    <row r="22" spans="6:28" x14ac:dyDescent="0.2">
      <c r="F22">
        <v>0.5</v>
      </c>
      <c r="G22">
        <v>4.4000000000000004</v>
      </c>
      <c r="H22" s="1">
        <f t="shared" si="0"/>
        <v>1.4221007661103366</v>
      </c>
      <c r="J22">
        <v>0.97569844800000005</v>
      </c>
      <c r="K22" s="1">
        <v>7.41</v>
      </c>
      <c r="L22">
        <v>1.34</v>
      </c>
      <c r="R22">
        <v>0.5</v>
      </c>
      <c r="S22">
        <v>4.4000000000000004</v>
      </c>
      <c r="T22" s="1">
        <f t="shared" si="1"/>
        <v>0.31710059362942722</v>
      </c>
      <c r="Z22">
        <v>0.5</v>
      </c>
      <c r="AA22">
        <v>4.4000000000000004</v>
      </c>
      <c r="AB22" s="1">
        <f t="shared" si="2"/>
        <v>9.7740624331250003E-4</v>
      </c>
    </row>
    <row r="23" spans="6:28" x14ac:dyDescent="0.2">
      <c r="F23">
        <v>1</v>
      </c>
      <c r="G23">
        <v>4.4000000000000004</v>
      </c>
      <c r="H23" s="1">
        <f t="shared" si="0"/>
        <v>1.9433561244989854</v>
      </c>
      <c r="J23">
        <v>1.027050998</v>
      </c>
      <c r="K23" s="1">
        <v>7.82</v>
      </c>
      <c r="L23">
        <v>1.34</v>
      </c>
      <c r="R23">
        <v>1</v>
      </c>
      <c r="S23">
        <v>4.4000000000000004</v>
      </c>
      <c r="T23" s="1">
        <f t="shared" si="1"/>
        <v>0.42567844232914187</v>
      </c>
      <c r="Z23">
        <v>1</v>
      </c>
      <c r="AA23">
        <v>4.4000000000000004</v>
      </c>
      <c r="AB23" s="1">
        <f t="shared" si="2"/>
        <v>1.2216544072000001E-2</v>
      </c>
    </row>
    <row r="24" spans="6:28" x14ac:dyDescent="0.2">
      <c r="F24">
        <v>1.5</v>
      </c>
      <c r="G24">
        <v>4.4000000000000004</v>
      </c>
      <c r="H24" s="1">
        <f t="shared" si="0"/>
        <v>2.3435389028892222</v>
      </c>
      <c r="J24">
        <v>1.078403548</v>
      </c>
      <c r="K24" s="1">
        <v>8.2200000000000006</v>
      </c>
      <c r="L24">
        <v>1.34</v>
      </c>
      <c r="R24">
        <v>1.5</v>
      </c>
      <c r="S24">
        <v>4.4000000000000004</v>
      </c>
      <c r="T24" s="1">
        <f t="shared" si="1"/>
        <v>0.67373531751810312</v>
      </c>
      <c r="Z24">
        <v>1.5</v>
      </c>
      <c r="AA24">
        <v>4.4000000000000004</v>
      </c>
      <c r="AB24" s="1">
        <f t="shared" si="2"/>
        <v>7.4884780226562517E-2</v>
      </c>
    </row>
    <row r="25" spans="6:28" x14ac:dyDescent="0.2">
      <c r="F25">
        <v>2</v>
      </c>
      <c r="G25">
        <v>4.4000000000000004</v>
      </c>
      <c r="H25" s="1">
        <f t="shared" si="0"/>
        <v>3.1223643548984401</v>
      </c>
      <c r="J25">
        <v>1.1297560980000001</v>
      </c>
      <c r="K25" s="1">
        <v>8.61</v>
      </c>
      <c r="L25">
        <v>1.34</v>
      </c>
      <c r="R25">
        <v>2</v>
      </c>
      <c r="S25">
        <v>4.4000000000000004</v>
      </c>
      <c r="T25" s="1">
        <f t="shared" si="1"/>
        <v>1.327041283946502</v>
      </c>
      <c r="Z25">
        <v>2</v>
      </c>
      <c r="AA25">
        <v>4.4000000000000004</v>
      </c>
      <c r="AB25" s="1">
        <f t="shared" si="2"/>
        <v>0.28182747948800002</v>
      </c>
    </row>
    <row r="26" spans="6:28" x14ac:dyDescent="0.2">
      <c r="F26">
        <v>2.5</v>
      </c>
      <c r="G26">
        <v>4.4000000000000004</v>
      </c>
      <c r="H26" s="1">
        <f t="shared" si="0"/>
        <v>4.6725453381960014</v>
      </c>
      <c r="J26">
        <v>1.1811086479999999</v>
      </c>
      <c r="K26" s="1">
        <v>8.99</v>
      </c>
      <c r="L26">
        <v>1.34</v>
      </c>
      <c r="R26">
        <v>2.5</v>
      </c>
      <c r="S26">
        <v>4.4000000000000004</v>
      </c>
      <c r="T26" s="1">
        <f t="shared" si="1"/>
        <v>2.7235270944295165</v>
      </c>
      <c r="Z26">
        <v>2.5</v>
      </c>
      <c r="AA26">
        <v>4.4000000000000004</v>
      </c>
      <c r="AB26" s="1">
        <f t="shared" si="2"/>
        <v>0.79060718484831249</v>
      </c>
    </row>
    <row r="27" spans="6:28" x14ac:dyDescent="0.2">
      <c r="F27">
        <v>3</v>
      </c>
      <c r="G27">
        <v>4.4000000000000004</v>
      </c>
      <c r="H27" s="1">
        <f t="shared" si="0"/>
        <v>7.2459558641586259</v>
      </c>
      <c r="J27">
        <v>1.2324611969999999</v>
      </c>
      <c r="K27" s="1">
        <v>9.36</v>
      </c>
      <c r="L27">
        <v>1.34</v>
      </c>
      <c r="R27">
        <v>3</v>
      </c>
      <c r="S27">
        <v>4.4000000000000004</v>
      </c>
      <c r="T27" s="1">
        <f t="shared" si="1"/>
        <v>5.203324370686591</v>
      </c>
      <c r="Z27">
        <v>3</v>
      </c>
      <c r="AA27">
        <v>4.4000000000000004</v>
      </c>
      <c r="AB27" s="1">
        <f t="shared" si="2"/>
        <v>1.8294382934480007</v>
      </c>
    </row>
    <row r="28" spans="6:28" x14ac:dyDescent="0.2">
      <c r="F28">
        <v>3.5</v>
      </c>
      <c r="G28">
        <v>4.4000000000000004</v>
      </c>
      <c r="H28" s="1">
        <f t="shared" si="0"/>
        <v>10.931974875118749</v>
      </c>
      <c r="J28">
        <v>1.2838137469999999</v>
      </c>
      <c r="K28" s="1">
        <v>9.7200000000000006</v>
      </c>
      <c r="L28">
        <v>1.34</v>
      </c>
      <c r="R28">
        <v>3.5</v>
      </c>
      <c r="S28">
        <v>4.4000000000000004</v>
      </c>
      <c r="T28" s="1">
        <f t="shared" si="1"/>
        <v>9.0279810661282696</v>
      </c>
      <c r="Z28">
        <v>3.5</v>
      </c>
      <c r="AA28">
        <v>4.4000000000000004</v>
      </c>
      <c r="AB28" s="1">
        <f t="shared" si="2"/>
        <v>3.6960216430885637</v>
      </c>
    </row>
    <row r="29" spans="6:28" x14ac:dyDescent="0.2">
      <c r="F29">
        <v>4</v>
      </c>
      <c r="G29">
        <v>4.4000000000000004</v>
      </c>
      <c r="H29" s="1">
        <f t="shared" si="0"/>
        <v>15.648010249205772</v>
      </c>
      <c r="J29">
        <v>1.335166297</v>
      </c>
      <c r="K29" s="1">
        <v>10.1</v>
      </c>
      <c r="L29">
        <v>1.34</v>
      </c>
      <c r="R29">
        <v>4</v>
      </c>
      <c r="S29">
        <v>4.4000000000000004</v>
      </c>
      <c r="T29" s="1">
        <f t="shared" si="1"/>
        <v>14.291998589317664</v>
      </c>
      <c r="Z29">
        <v>4</v>
      </c>
      <c r="AA29">
        <v>4.4000000000000004</v>
      </c>
      <c r="AB29" s="1">
        <f t="shared" si="2"/>
        <v>6.749279009320003</v>
      </c>
    </row>
    <row r="30" spans="6:28" x14ac:dyDescent="0.2">
      <c r="F30">
        <v>4.5</v>
      </c>
      <c r="G30">
        <v>4.4000000000000004</v>
      </c>
      <c r="H30" s="1">
        <f t="shared" si="0"/>
        <v>21.142203032780372</v>
      </c>
      <c r="J30">
        <v>1.3865188470000001</v>
      </c>
      <c r="K30" s="1">
        <v>10.4</v>
      </c>
      <c r="L30">
        <v>1.34</v>
      </c>
      <c r="R30">
        <v>4.5</v>
      </c>
      <c r="S30">
        <v>4.4000000000000004</v>
      </c>
      <c r="T30" s="1">
        <f t="shared" si="1"/>
        <v>20.831841246383441</v>
      </c>
      <c r="Z30">
        <v>4.5</v>
      </c>
      <c r="AA30">
        <v>4.4000000000000004</v>
      </c>
      <c r="AB30" s="1">
        <f t="shared" si="2"/>
        <v>11.393987513103317</v>
      </c>
    </row>
    <row r="31" spans="6:28" x14ac:dyDescent="0.2">
      <c r="F31">
        <v>5</v>
      </c>
      <c r="G31">
        <v>4.4000000000000004</v>
      </c>
      <c r="H31" s="1">
        <f t="shared" si="0"/>
        <v>27.008311900461688</v>
      </c>
      <c r="J31">
        <v>1.4378713970000001</v>
      </c>
      <c r="K31" s="1">
        <v>10.7</v>
      </c>
      <c r="L31">
        <v>1.34</v>
      </c>
      <c r="R31">
        <v>5</v>
      </c>
      <c r="S31">
        <v>4.4000000000000004</v>
      </c>
      <c r="T31" s="1">
        <f t="shared" si="1"/>
        <v>28.139572940211021</v>
      </c>
      <c r="Z31">
        <v>5</v>
      </c>
      <c r="AA31">
        <v>4.4000000000000004</v>
      </c>
      <c r="AB31" s="1">
        <f t="shared" si="2"/>
        <v>18.058313939048006</v>
      </c>
    </row>
    <row r="32" spans="6:28" x14ac:dyDescent="0.2">
      <c r="F32">
        <v>5.5</v>
      </c>
      <c r="G32">
        <v>4.4000000000000004</v>
      </c>
      <c r="H32" s="1">
        <f t="shared" si="0"/>
        <v>32.712777842747556</v>
      </c>
      <c r="J32">
        <v>1.4892239469999999</v>
      </c>
      <c r="K32" s="1">
        <v>11</v>
      </c>
      <c r="L32">
        <v>1.34</v>
      </c>
      <c r="R32">
        <v>5.5</v>
      </c>
      <c r="S32">
        <v>4.4000000000000004</v>
      </c>
      <c r="T32" s="1">
        <f t="shared" si="1"/>
        <v>35.290280343788517</v>
      </c>
      <c r="Z32">
        <v>5.5</v>
      </c>
      <c r="AA32">
        <v>4.4000000000000004</v>
      </c>
      <c r="AB32" s="1">
        <f t="shared" si="2"/>
        <v>27.164248964224573</v>
      </c>
    </row>
    <row r="33" spans="6:28" x14ac:dyDescent="0.2">
      <c r="F33">
        <v>6</v>
      </c>
      <c r="G33">
        <v>4.4000000000000004</v>
      </c>
      <c r="H33" s="1">
        <f t="shared" si="0"/>
        <v>37.633969081227491</v>
      </c>
      <c r="J33">
        <v>1.540576497</v>
      </c>
      <c r="K33" s="1">
        <v>11.3</v>
      </c>
      <c r="L33">
        <v>1.34</v>
      </c>
      <c r="R33">
        <v>6</v>
      </c>
      <c r="S33">
        <v>4.4000000000000004</v>
      </c>
      <c r="T33" s="1">
        <f t="shared" si="1"/>
        <v>40.894446044633781</v>
      </c>
      <c r="Z33">
        <v>6</v>
      </c>
      <c r="AA33">
        <v>4.4000000000000004</v>
      </c>
      <c r="AB33" s="1">
        <f t="shared" si="2"/>
        <v>39.090941297552014</v>
      </c>
    </row>
    <row r="34" spans="6:28" x14ac:dyDescent="0.2">
      <c r="F34">
        <v>6.5</v>
      </c>
      <c r="G34">
        <v>4.4000000000000004</v>
      </c>
      <c r="H34" s="1">
        <f t="shared" si="0"/>
        <v>41.11360621138914</v>
      </c>
      <c r="J34">
        <v>1.591929047</v>
      </c>
      <c r="K34" s="1">
        <v>11.6</v>
      </c>
      <c r="L34">
        <v>1.34</v>
      </c>
      <c r="R34">
        <v>6.5</v>
      </c>
      <c r="S34">
        <v>4.4000000000000004</v>
      </c>
      <c r="T34" s="1">
        <f t="shared" si="1"/>
        <v>43.088439436778579</v>
      </c>
      <c r="Z34">
        <v>6.5</v>
      </c>
      <c r="AA34">
        <v>4.4000000000000004</v>
      </c>
      <c r="AB34" s="1">
        <f t="shared" si="2"/>
        <v>54.13093172976032</v>
      </c>
    </row>
    <row r="35" spans="6:28" x14ac:dyDescent="0.2">
      <c r="F35">
        <v>7</v>
      </c>
      <c r="G35">
        <v>4.4000000000000004</v>
      </c>
      <c r="H35" s="1">
        <f t="shared" si="0"/>
        <v>42.520367573016877</v>
      </c>
      <c r="J35">
        <v>1.6432815970000001</v>
      </c>
      <c r="K35" s="1">
        <v>11.9</v>
      </c>
      <c r="L35">
        <v>1.34</v>
      </c>
      <c r="R35">
        <v>7</v>
      </c>
      <c r="S35">
        <v>4.4000000000000004</v>
      </c>
      <c r="T35" s="1">
        <f t="shared" si="1"/>
        <v>39.578297416335943</v>
      </c>
      <c r="Z35">
        <v>7</v>
      </c>
      <c r="AA35">
        <v>4.4000000000000004</v>
      </c>
      <c r="AB35" s="1">
        <f t="shared" si="2"/>
        <v>72.439287093928016</v>
      </c>
    </row>
    <row r="36" spans="6:28" x14ac:dyDescent="0.2">
      <c r="F36">
        <v>7.5</v>
      </c>
      <c r="G36">
        <v>4.4000000000000004</v>
      </c>
      <c r="H36" s="1">
        <f t="shared" ref="H36:H67" si="3">($D$4*F36^3+$D$5*F36^2+$D$6*F36+$D$7+$D$8*F36^4)*($D$12*G36^2+$D$13*G36+$D$14)*($D$9*F36^2+$D$10*F36+$D$11)</f>
        <v>41.325674848184072</v>
      </c>
      <c r="J36">
        <v>1.6946341469999999</v>
      </c>
      <c r="K36" s="1">
        <v>12.1</v>
      </c>
      <c r="L36">
        <v>1.34</v>
      </c>
      <c r="R36">
        <v>7.5</v>
      </c>
      <c r="S36">
        <v>4.4000000000000004</v>
      </c>
      <c r="T36" s="1">
        <f t="shared" si="1"/>
        <v>27.753971216226581</v>
      </c>
      <c r="Z36">
        <v>7.5</v>
      </c>
      <c r="AA36">
        <v>4.4000000000000004</v>
      </c>
      <c r="AB36" s="1">
        <f t="shared" si="2"/>
        <v>93.975634136594579</v>
      </c>
    </row>
    <row r="37" spans="6:28" x14ac:dyDescent="0.2">
      <c r="F37">
        <v>8</v>
      </c>
      <c r="G37">
        <v>4.4000000000000004</v>
      </c>
      <c r="H37" s="1">
        <f t="shared" si="3"/>
        <v>37.191658886838226</v>
      </c>
      <c r="J37">
        <v>1.7459866959999999</v>
      </c>
      <c r="K37" s="1">
        <v>12.4</v>
      </c>
      <c r="L37">
        <v>1.34</v>
      </c>
      <c r="R37">
        <v>8</v>
      </c>
      <c r="S37">
        <v>4.4000000000000004</v>
      </c>
      <c r="T37" s="1">
        <f t="shared" si="1"/>
        <v>4.8932199951897513</v>
      </c>
      <c r="Z37">
        <v>8</v>
      </c>
      <c r="AA37">
        <v>4.4000000000000004</v>
      </c>
      <c r="AB37" s="1">
        <f t="shared" si="2"/>
        <v>118.43909329944802</v>
      </c>
    </row>
    <row r="38" spans="6:28" x14ac:dyDescent="0.2">
      <c r="F38">
        <v>0</v>
      </c>
      <c r="G38">
        <v>8.5</v>
      </c>
      <c r="H38" s="1">
        <f t="shared" si="3"/>
        <v>0.18758967129099394</v>
      </c>
      <c r="J38">
        <v>1.7973392459999999</v>
      </c>
      <c r="K38" s="1">
        <v>12.6</v>
      </c>
      <c r="L38">
        <v>1.34</v>
      </c>
      <c r="R38">
        <v>0</v>
      </c>
      <c r="S38">
        <v>8.5</v>
      </c>
      <c r="T38" s="1">
        <f t="shared" si="1"/>
        <v>0.16946597831255575</v>
      </c>
      <c r="Z38">
        <v>0</v>
      </c>
      <c r="AA38">
        <v>8.5</v>
      </c>
      <c r="AB38" s="1">
        <f t="shared" si="2"/>
        <v>-4.9182615000000005E-4</v>
      </c>
    </row>
    <row r="39" spans="6:28" x14ac:dyDescent="0.2">
      <c r="F39">
        <v>0.5</v>
      </c>
      <c r="G39">
        <v>8.5</v>
      </c>
      <c r="H39" s="1">
        <f t="shared" si="3"/>
        <v>1.2177347652593269</v>
      </c>
      <c r="J39">
        <v>1.848691796</v>
      </c>
      <c r="K39" s="1">
        <v>12.9</v>
      </c>
      <c r="L39">
        <v>1.34</v>
      </c>
      <c r="R39">
        <v>0.5</v>
      </c>
      <c r="S39">
        <v>8.5</v>
      </c>
      <c r="T39" s="1">
        <f t="shared" si="1"/>
        <v>0.25302004359425107</v>
      </c>
      <c r="Z39">
        <v>0.5</v>
      </c>
      <c r="AA39">
        <v>8.5</v>
      </c>
      <c r="AB39" s="1">
        <f t="shared" si="2"/>
        <v>5.73414734375E-4</v>
      </c>
    </row>
    <row r="40" spans="6:28" x14ac:dyDescent="0.2">
      <c r="F40">
        <v>1</v>
      </c>
      <c r="G40">
        <v>8.5</v>
      </c>
      <c r="H40" s="1">
        <f t="shared" si="3"/>
        <v>1.6640820189941716</v>
      </c>
      <c r="J40">
        <v>1.9000443460000001</v>
      </c>
      <c r="K40" s="1">
        <v>13.1</v>
      </c>
      <c r="L40">
        <v>1.34</v>
      </c>
      <c r="R40">
        <v>1</v>
      </c>
      <c r="S40">
        <v>8.5</v>
      </c>
      <c r="T40" s="1">
        <f t="shared" si="1"/>
        <v>0.33965618544732123</v>
      </c>
      <c r="Z40">
        <v>1</v>
      </c>
      <c r="AA40">
        <v>8.5</v>
      </c>
      <c r="AB40" s="1">
        <f t="shared" si="2"/>
        <v>1.4109634324999997E-2</v>
      </c>
    </row>
    <row r="41" spans="6:28" x14ac:dyDescent="0.2">
      <c r="F41">
        <v>1.5</v>
      </c>
      <c r="G41">
        <v>8.5</v>
      </c>
      <c r="H41" s="1">
        <f t="shared" si="3"/>
        <v>2.0067556841218162</v>
      </c>
      <c r="J41">
        <v>1.9513968960000001</v>
      </c>
      <c r="K41" s="1">
        <v>13.3</v>
      </c>
      <c r="L41">
        <v>1.34</v>
      </c>
      <c r="R41">
        <v>1.5</v>
      </c>
      <c r="S41">
        <v>8.5</v>
      </c>
      <c r="T41" s="1">
        <f t="shared" si="1"/>
        <v>0.53758505292686842</v>
      </c>
      <c r="Z41">
        <v>1.5</v>
      </c>
      <c r="AA41">
        <v>8.5</v>
      </c>
      <c r="AB41" s="1">
        <f t="shared" si="2"/>
        <v>0.100527474609375</v>
      </c>
    </row>
    <row r="42" spans="6:28" x14ac:dyDescent="0.2">
      <c r="F42">
        <v>2</v>
      </c>
      <c r="G42">
        <v>8.5</v>
      </c>
      <c r="H42" s="1">
        <f t="shared" si="3"/>
        <v>2.6736583759574035</v>
      </c>
      <c r="J42">
        <v>2.0027494460000002</v>
      </c>
      <c r="K42" s="1">
        <v>13.5</v>
      </c>
      <c r="L42">
        <v>1.34</v>
      </c>
      <c r="R42">
        <v>2</v>
      </c>
      <c r="S42">
        <v>8.5</v>
      </c>
      <c r="T42" s="1">
        <f t="shared" si="1"/>
        <v>1.0588691735717879</v>
      </c>
      <c r="Z42">
        <v>2</v>
      </c>
      <c r="AA42">
        <v>8.5</v>
      </c>
      <c r="AB42" s="1">
        <f t="shared" si="2"/>
        <v>0.40403842759999997</v>
      </c>
    </row>
    <row r="43" spans="6:28" x14ac:dyDescent="0.2">
      <c r="F43">
        <v>2.5</v>
      </c>
      <c r="G43">
        <v>8.5</v>
      </c>
      <c r="H43" s="1">
        <f t="shared" si="3"/>
        <v>4.0010673196769844</v>
      </c>
      <c r="J43">
        <v>2.054101996</v>
      </c>
      <c r="K43" s="1">
        <v>13.7</v>
      </c>
      <c r="L43">
        <v>1.34</v>
      </c>
      <c r="R43">
        <v>2.5</v>
      </c>
      <c r="S43">
        <v>8.5</v>
      </c>
      <c r="T43" s="1">
        <f t="shared" si="1"/>
        <v>2.1731493349646334</v>
      </c>
      <c r="Z43">
        <v>2.5</v>
      </c>
      <c r="AA43">
        <v>8.5</v>
      </c>
      <c r="AB43" s="1">
        <f t="shared" si="2"/>
        <v>1.1747796112718749</v>
      </c>
    </row>
    <row r="44" spans="6:28" x14ac:dyDescent="0.2">
      <c r="F44">
        <v>3</v>
      </c>
      <c r="G44">
        <v>8.5</v>
      </c>
      <c r="H44" s="1">
        <f t="shared" si="3"/>
        <v>6.2046604386935869</v>
      </c>
      <c r="J44">
        <v>2.1054545459999998</v>
      </c>
      <c r="K44" s="1">
        <v>13.8</v>
      </c>
      <c r="L44">
        <v>1.34</v>
      </c>
      <c r="R44">
        <v>3</v>
      </c>
      <c r="S44">
        <v>8.5</v>
      </c>
      <c r="T44" s="1">
        <f t="shared" si="1"/>
        <v>4.151822436020737</v>
      </c>
      <c r="Z44">
        <v>3</v>
      </c>
      <c r="AA44">
        <v>8.5</v>
      </c>
      <c r="AB44" s="1">
        <f t="shared" si="2"/>
        <v>2.7778309331250006</v>
      </c>
    </row>
    <row r="45" spans="6:28" x14ac:dyDescent="0.2">
      <c r="F45">
        <v>3.5</v>
      </c>
      <c r="G45">
        <v>8.5</v>
      </c>
      <c r="H45" s="1">
        <f t="shared" si="3"/>
        <v>9.360972285237299</v>
      </c>
      <c r="J45">
        <v>2.1568070960000001</v>
      </c>
      <c r="K45" s="1">
        <v>14</v>
      </c>
      <c r="L45">
        <v>1.34</v>
      </c>
      <c r="R45">
        <v>3.5</v>
      </c>
      <c r="S45">
        <v>8.5</v>
      </c>
      <c r="T45" s="1">
        <f t="shared" si="1"/>
        <v>7.2035821086771596</v>
      </c>
      <c r="Z45">
        <v>3.5</v>
      </c>
      <c r="AA45">
        <v>8.5</v>
      </c>
      <c r="AB45" s="1">
        <f t="shared" si="2"/>
        <v>5.6891246413718761</v>
      </c>
    </row>
    <row r="46" spans="6:28" x14ac:dyDescent="0.2">
      <c r="F46">
        <v>4</v>
      </c>
      <c r="G46">
        <v>8.5</v>
      </c>
      <c r="H46" s="1">
        <f t="shared" si="3"/>
        <v>13.399279813139275</v>
      </c>
      <c r="J46">
        <v>2.2081596449999998</v>
      </c>
      <c r="K46" s="1">
        <v>14.2</v>
      </c>
      <c r="L46">
        <v>1.34</v>
      </c>
      <c r="R46">
        <v>4</v>
      </c>
      <c r="S46">
        <v>8.5</v>
      </c>
      <c r="T46" s="1">
        <f t="shared" si="1"/>
        <v>11.403832659941598</v>
      </c>
      <c r="Z46">
        <v>4</v>
      </c>
      <c r="AA46">
        <v>8.5</v>
      </c>
      <c r="AB46" s="1">
        <f t="shared" si="2"/>
        <v>10.478247263750001</v>
      </c>
    </row>
    <row r="47" spans="6:28" x14ac:dyDescent="0.2">
      <c r="F47">
        <v>4.5</v>
      </c>
      <c r="G47">
        <v>8.5</v>
      </c>
      <c r="H47" s="1">
        <f t="shared" si="3"/>
        <v>18.103917992819863</v>
      </c>
      <c r="J47">
        <v>2.2595121950000001</v>
      </c>
      <c r="K47" s="1">
        <v>14.3</v>
      </c>
      <c r="L47">
        <v>1.34</v>
      </c>
      <c r="R47">
        <v>4.5</v>
      </c>
      <c r="S47">
        <v>8.5</v>
      </c>
      <c r="T47" s="1">
        <f t="shared" si="1"/>
        <v>16.622086133550884</v>
      </c>
      <c r="Z47">
        <v>4.5</v>
      </c>
      <c r="AA47">
        <v>8.5</v>
      </c>
      <c r="AB47" s="1">
        <f t="shared" si="2"/>
        <v>17.778133933959374</v>
      </c>
    </row>
    <row r="48" spans="6:28" x14ac:dyDescent="0.2">
      <c r="F48">
        <v>5</v>
      </c>
      <c r="G48">
        <v>8.5</v>
      </c>
      <c r="H48" s="1">
        <f t="shared" si="3"/>
        <v>23.127025268480615</v>
      </c>
      <c r="J48">
        <v>2.3108647449999999</v>
      </c>
      <c r="K48" s="1">
        <v>14.5</v>
      </c>
      <c r="L48">
        <v>1.34</v>
      </c>
      <c r="R48">
        <v>5</v>
      </c>
      <c r="S48">
        <v>8.5</v>
      </c>
      <c r="T48" s="1">
        <f t="shared" si="1"/>
        <v>22.45305153977823</v>
      </c>
      <c r="Z48">
        <v>5</v>
      </c>
      <c r="AA48">
        <v>8.5</v>
      </c>
      <c r="AB48" s="1">
        <f t="shared" si="2"/>
        <v>28.241655105724998</v>
      </c>
    </row>
    <row r="49" spans="6:28" x14ac:dyDescent="0.2">
      <c r="F49">
        <v>5.5</v>
      </c>
      <c r="G49">
        <v>8.5</v>
      </c>
      <c r="H49" s="1">
        <f t="shared" si="3"/>
        <v>28.011718857500412</v>
      </c>
      <c r="J49">
        <v>2.3622172950000002</v>
      </c>
      <c r="K49" s="1">
        <v>14.6</v>
      </c>
      <c r="L49">
        <v>1.34</v>
      </c>
      <c r="R49">
        <v>5.5</v>
      </c>
      <c r="S49">
        <v>8.5</v>
      </c>
      <c r="T49" s="1">
        <f t="shared" si="1"/>
        <v>28.158724551217869</v>
      </c>
      <c r="Z49">
        <v>5.5</v>
      </c>
      <c r="AA49">
        <v>8.5</v>
      </c>
      <c r="AB49" s="1">
        <f t="shared" si="2"/>
        <v>42.485095654484375</v>
      </c>
    </row>
    <row r="50" spans="6:28" x14ac:dyDescent="0.2">
      <c r="F50">
        <v>6</v>
      </c>
      <c r="G50">
        <v>8.5</v>
      </c>
      <c r="H50" s="1">
        <f t="shared" si="3"/>
        <v>32.225699892035401</v>
      </c>
      <c r="J50">
        <v>2.413569845</v>
      </c>
      <c r="K50" s="1">
        <v>14.7</v>
      </c>
      <c r="L50">
        <v>1.34</v>
      </c>
      <c r="R50">
        <v>6</v>
      </c>
      <c r="S50">
        <v>8.5</v>
      </c>
      <c r="T50" s="1">
        <f t="shared" si="1"/>
        <v>32.630385211665427</v>
      </c>
      <c r="Z50">
        <v>6</v>
      </c>
      <c r="AA50">
        <v>8.5</v>
      </c>
      <c r="AB50" s="1">
        <f t="shared" si="2"/>
        <v>61.018526366700009</v>
      </c>
    </row>
    <row r="51" spans="6:28" x14ac:dyDescent="0.2">
      <c r="F51">
        <v>6.5</v>
      </c>
      <c r="G51">
        <v>8.5</v>
      </c>
      <c r="H51" s="1">
        <f t="shared" si="3"/>
        <v>35.205288402823292</v>
      </c>
      <c r="J51">
        <v>2.4649223949999999</v>
      </c>
      <c r="K51" s="1">
        <v>14.8</v>
      </c>
      <c r="L51">
        <v>1.34</v>
      </c>
      <c r="R51">
        <v>6.5</v>
      </c>
      <c r="S51">
        <v>8.5</v>
      </c>
      <c r="T51" s="1">
        <f t="shared" si="1"/>
        <v>34.381010454501492</v>
      </c>
      <c r="Z51">
        <v>6.5</v>
      </c>
      <c r="AA51">
        <v>8.5</v>
      </c>
      <c r="AB51" s="1">
        <f t="shared" si="2"/>
        <v>84.163067816796882</v>
      </c>
    </row>
    <row r="52" spans="6:28" x14ac:dyDescent="0.2">
      <c r="F52">
        <v>7</v>
      </c>
      <c r="G52">
        <v>8.5</v>
      </c>
      <c r="H52" s="1">
        <f t="shared" si="3"/>
        <v>36.409888145191147</v>
      </c>
      <c r="J52">
        <v>2.5162749450000002</v>
      </c>
      <c r="K52" s="1">
        <v>14.9</v>
      </c>
      <c r="L52">
        <v>1.34</v>
      </c>
      <c r="R52">
        <v>7</v>
      </c>
      <c r="S52">
        <v>8.5</v>
      </c>
      <c r="T52" s="1">
        <f t="shared" si="1"/>
        <v>31.580207476275877</v>
      </c>
      <c r="Z52">
        <v>7</v>
      </c>
      <c r="AA52">
        <v>8.5</v>
      </c>
      <c r="AB52" s="1">
        <f t="shared" si="2"/>
        <v>111.95504663172503</v>
      </c>
    </row>
    <row r="53" spans="6:28" x14ac:dyDescent="0.2">
      <c r="F53">
        <v>7.5</v>
      </c>
      <c r="G53">
        <v>8.5</v>
      </c>
      <c r="H53" s="1">
        <f t="shared" si="3"/>
        <v>35.386881267267547</v>
      </c>
      <c r="J53">
        <v>2.567627495</v>
      </c>
      <c r="K53" s="1">
        <v>15</v>
      </c>
      <c r="L53">
        <v>1.34</v>
      </c>
      <c r="R53">
        <v>7.5</v>
      </c>
      <c r="S53">
        <v>8.5</v>
      </c>
      <c r="T53" s="1">
        <f t="shared" si="1"/>
        <v>22.145373260479332</v>
      </c>
      <c r="Z53">
        <v>7.5</v>
      </c>
      <c r="AA53">
        <v>8.5</v>
      </c>
      <c r="AB53" s="1">
        <f t="shared" si="2"/>
        <v>144.03704414314691</v>
      </c>
    </row>
    <row r="54" spans="6:28" x14ac:dyDescent="0.2">
      <c r="F54">
        <v>8</v>
      </c>
      <c r="G54">
        <v>8.5</v>
      </c>
      <c r="H54" s="1">
        <f t="shared" si="3"/>
        <v>31.846952820398815</v>
      </c>
      <c r="J54">
        <v>2.6189800449999998</v>
      </c>
      <c r="K54" s="1">
        <v>15.1</v>
      </c>
      <c r="L54">
        <v>1.34</v>
      </c>
      <c r="R54">
        <v>8</v>
      </c>
      <c r="S54">
        <v>8.5</v>
      </c>
      <c r="T54" s="1">
        <f t="shared" si="1"/>
        <v>3.9043847957788143</v>
      </c>
      <c r="Z54">
        <v>8</v>
      </c>
      <c r="AA54">
        <v>8.5</v>
      </c>
      <c r="AB54" s="1">
        <f t="shared" si="2"/>
        <v>179.53583742725004</v>
      </c>
    </row>
    <row r="55" spans="6:28" x14ac:dyDescent="0.2">
      <c r="F55">
        <v>0</v>
      </c>
      <c r="G55">
        <v>17</v>
      </c>
      <c r="H55" s="1">
        <f t="shared" si="3"/>
        <v>0.11156445516087199</v>
      </c>
      <c r="J55">
        <v>2.6703325950000001</v>
      </c>
      <c r="K55" s="1">
        <v>15.1</v>
      </c>
      <c r="L55">
        <v>1.34</v>
      </c>
      <c r="R55">
        <v>0</v>
      </c>
      <c r="S55">
        <v>17</v>
      </c>
      <c r="T55" s="1">
        <f t="shared" si="1"/>
        <v>0.10657326691144696</v>
      </c>
      <c r="Z55">
        <v>0</v>
      </c>
      <c r="AA55">
        <v>17</v>
      </c>
      <c r="AB55" s="1">
        <f t="shared" si="2"/>
        <v>-3.1025068000000008E-3</v>
      </c>
    </row>
    <row r="56" spans="6:28" x14ac:dyDescent="0.2">
      <c r="F56">
        <v>0.5</v>
      </c>
      <c r="G56">
        <v>17</v>
      </c>
      <c r="H56" s="1">
        <f t="shared" si="3"/>
        <v>0.7242185280332728</v>
      </c>
      <c r="J56">
        <v>2.7216851439999998</v>
      </c>
      <c r="K56" s="1">
        <v>15.3</v>
      </c>
      <c r="L56">
        <v>1.34</v>
      </c>
      <c r="R56">
        <v>0.5</v>
      </c>
      <c r="S56">
        <v>17</v>
      </c>
      <c r="T56" s="1">
        <f t="shared" si="1"/>
        <v>0.15911850218208792</v>
      </c>
      <c r="Z56">
        <v>0.5</v>
      </c>
      <c r="AA56">
        <v>17</v>
      </c>
      <c r="AB56" s="1">
        <f t="shared" si="2"/>
        <v>-3.9051752078124997E-3</v>
      </c>
    </row>
    <row r="57" spans="6:28" x14ac:dyDescent="0.2">
      <c r="F57">
        <v>1</v>
      </c>
      <c r="G57">
        <v>17</v>
      </c>
      <c r="H57" s="1">
        <f t="shared" si="3"/>
        <v>0.98967284560192958</v>
      </c>
      <c r="J57">
        <v>2.7730376940000001</v>
      </c>
      <c r="K57" s="1">
        <v>15.3</v>
      </c>
      <c r="L57">
        <v>1.34</v>
      </c>
      <c r="R57">
        <v>1</v>
      </c>
      <c r="S57">
        <v>17</v>
      </c>
      <c r="T57" s="1">
        <f t="shared" si="1"/>
        <v>0.21360198471836489</v>
      </c>
      <c r="Z57">
        <v>1</v>
      </c>
      <c r="AA57">
        <v>17</v>
      </c>
      <c r="AB57" s="1">
        <f t="shared" si="2"/>
        <v>-4.5822197000000018E-3</v>
      </c>
    </row>
    <row r="58" spans="6:28" x14ac:dyDescent="0.2">
      <c r="F58">
        <v>1.5</v>
      </c>
      <c r="G58">
        <v>17</v>
      </c>
      <c r="H58" s="1">
        <f t="shared" si="3"/>
        <v>1.1934697843397828</v>
      </c>
      <c r="J58">
        <v>2.8243902439999999</v>
      </c>
      <c r="K58" s="1">
        <v>15.5</v>
      </c>
      <c r="L58">
        <v>1.34</v>
      </c>
      <c r="R58">
        <v>1.5</v>
      </c>
      <c r="S58">
        <v>17</v>
      </c>
      <c r="T58" s="1">
        <f t="shared" si="1"/>
        <v>0.33807490980586224</v>
      </c>
      <c r="Z58">
        <v>1.5</v>
      </c>
      <c r="AA58">
        <v>17</v>
      </c>
      <c r="AB58" s="1">
        <f t="shared" si="2"/>
        <v>6.5574641210937479E-2</v>
      </c>
    </row>
    <row r="59" spans="6:28" x14ac:dyDescent="0.2">
      <c r="F59">
        <v>2</v>
      </c>
      <c r="G59">
        <v>17</v>
      </c>
      <c r="H59" s="1">
        <f t="shared" si="3"/>
        <v>1.5900941557559516</v>
      </c>
      <c r="J59">
        <v>2.8757427940000002</v>
      </c>
      <c r="K59" s="1">
        <v>15.5</v>
      </c>
      <c r="L59">
        <v>1.34</v>
      </c>
      <c r="R59">
        <v>2</v>
      </c>
      <c r="S59">
        <v>17</v>
      </c>
      <c r="T59" s="1">
        <f t="shared" si="1"/>
        <v>0.66589853717563874</v>
      </c>
      <c r="Z59">
        <v>2</v>
      </c>
      <c r="AA59">
        <v>17</v>
      </c>
      <c r="AB59" s="1">
        <f t="shared" si="2"/>
        <v>0.43203899839999993</v>
      </c>
    </row>
    <row r="60" spans="6:28" x14ac:dyDescent="0.2">
      <c r="F60">
        <v>2.5</v>
      </c>
      <c r="G60">
        <v>17</v>
      </c>
      <c r="H60" s="1">
        <f t="shared" si="3"/>
        <v>2.3795387694309764</v>
      </c>
      <c r="J60">
        <v>2.927095344</v>
      </c>
      <c r="K60" s="1">
        <v>15.7</v>
      </c>
      <c r="L60">
        <v>1.34</v>
      </c>
      <c r="R60">
        <v>2.5</v>
      </c>
      <c r="S60">
        <v>17</v>
      </c>
      <c r="T60" s="1">
        <f t="shared" si="1"/>
        <v>1.366643773692835</v>
      </c>
      <c r="Z60">
        <v>2.5</v>
      </c>
      <c r="AA60">
        <v>17</v>
      </c>
      <c r="AB60" s="1">
        <f t="shared" si="2"/>
        <v>1.5460576073171874</v>
      </c>
    </row>
    <row r="61" spans="6:28" x14ac:dyDescent="0.2">
      <c r="F61">
        <v>3</v>
      </c>
      <c r="G61">
        <v>17</v>
      </c>
      <c r="H61" s="1">
        <f t="shared" si="3"/>
        <v>3.6900728944040746</v>
      </c>
      <c r="J61">
        <v>2.9784478939999999</v>
      </c>
      <c r="K61" s="1">
        <v>15.7</v>
      </c>
      <c r="L61">
        <v>1.34</v>
      </c>
      <c r="R61">
        <v>3</v>
      </c>
      <c r="S61">
        <v>17</v>
      </c>
      <c r="T61" s="1">
        <f t="shared" si="1"/>
        <v>2.6109859043618378</v>
      </c>
      <c r="Z61">
        <v>3</v>
      </c>
      <c r="AA61">
        <v>17</v>
      </c>
      <c r="AB61" s="1">
        <f t="shared" si="2"/>
        <v>4.1414676203000003</v>
      </c>
    </row>
    <row r="62" spans="6:28" x14ac:dyDescent="0.2">
      <c r="F62">
        <v>3.5</v>
      </c>
      <c r="G62">
        <v>17</v>
      </c>
      <c r="H62" s="1">
        <f t="shared" si="3"/>
        <v>5.5672136189123993</v>
      </c>
      <c r="J62">
        <v>3.0298004440000001</v>
      </c>
      <c r="K62" s="1">
        <v>15.9</v>
      </c>
      <c r="L62">
        <v>1.34</v>
      </c>
      <c r="R62">
        <v>3.5</v>
      </c>
      <c r="S62">
        <v>17</v>
      </c>
      <c r="T62" s="1">
        <f t="shared" si="1"/>
        <v>4.5301675677382569</v>
      </c>
      <c r="Z62">
        <v>3.5</v>
      </c>
      <c r="AA62">
        <v>17</v>
      </c>
      <c r="AB62" s="1">
        <f t="shared" si="2"/>
        <v>9.2773231960109381</v>
      </c>
    </row>
    <row r="63" spans="6:28" x14ac:dyDescent="0.2">
      <c r="F63">
        <v>4</v>
      </c>
      <c r="G63">
        <v>17</v>
      </c>
      <c r="H63" s="1">
        <f t="shared" si="3"/>
        <v>7.9689001084822619</v>
      </c>
      <c r="J63">
        <v>3.081152994</v>
      </c>
      <c r="K63" s="1">
        <v>16.2</v>
      </c>
      <c r="L63">
        <v>1.34</v>
      </c>
      <c r="R63">
        <v>4</v>
      </c>
      <c r="S63">
        <v>17</v>
      </c>
      <c r="T63" s="1">
        <f t="shared" si="1"/>
        <v>7.1716088030359968</v>
      </c>
      <c r="Z63">
        <v>4</v>
      </c>
      <c r="AA63">
        <v>17</v>
      </c>
      <c r="AB63" s="1">
        <f t="shared" si="2"/>
        <v>18.366331486</v>
      </c>
    </row>
    <row r="64" spans="6:28" x14ac:dyDescent="0.2">
      <c r="F64">
        <v>4.5</v>
      </c>
      <c r="G64">
        <v>17</v>
      </c>
      <c r="H64" s="1">
        <f t="shared" si="3"/>
        <v>10.766870762372415</v>
      </c>
      <c r="J64">
        <v>3.1325055439999998</v>
      </c>
      <c r="K64" s="1">
        <v>16.399999999999999</v>
      </c>
      <c r="L64">
        <v>1.34</v>
      </c>
      <c r="R64">
        <v>4.5</v>
      </c>
      <c r="S64">
        <v>17</v>
      </c>
      <c r="T64" s="1">
        <f t="shared" si="1"/>
        <v>10.4532487274157</v>
      </c>
      <c r="Z64">
        <v>4.5</v>
      </c>
      <c r="AA64">
        <v>17</v>
      </c>
      <c r="AB64" s="1">
        <f t="shared" si="2"/>
        <v>33.189097998392178</v>
      </c>
    </row>
    <row r="65" spans="6:28" x14ac:dyDescent="0.2">
      <c r="F65">
        <v>5</v>
      </c>
      <c r="G65">
        <v>17</v>
      </c>
      <c r="H65" s="1">
        <f t="shared" si="3"/>
        <v>13.754243268369278</v>
      </c>
      <c r="J65">
        <v>3.183858093</v>
      </c>
      <c r="K65" s="1">
        <v>16.600000000000001</v>
      </c>
      <c r="L65">
        <v>1.34</v>
      </c>
      <c r="R65">
        <v>5</v>
      </c>
      <c r="S65">
        <v>17</v>
      </c>
      <c r="T65" s="1">
        <f t="shared" si="1"/>
        <v>14.120209133138852</v>
      </c>
      <c r="Z65">
        <v>5</v>
      </c>
      <c r="AA65">
        <v>17</v>
      </c>
      <c r="AB65" s="1">
        <f t="shared" si="2"/>
        <v>55.894181338699987</v>
      </c>
    </row>
    <row r="66" spans="6:28" x14ac:dyDescent="0.2">
      <c r="F66">
        <v>5.5</v>
      </c>
      <c r="G66">
        <v>17</v>
      </c>
      <c r="H66" s="1">
        <f t="shared" si="3"/>
        <v>16.659297555934209</v>
      </c>
      <c r="J66">
        <v>3.2352106429999998</v>
      </c>
      <c r="K66" s="1">
        <v>16.899999999999999</v>
      </c>
      <c r="L66">
        <v>1.34</v>
      </c>
      <c r="R66">
        <v>5.5</v>
      </c>
      <c r="S66">
        <v>17</v>
      </c>
      <c r="T66" s="1">
        <f t="shared" si="1"/>
        <v>17.708376025469853</v>
      </c>
      <c r="Z66">
        <v>5.5</v>
      </c>
      <c r="AA66">
        <v>17</v>
      </c>
      <c r="AB66" s="1">
        <f t="shared" si="2"/>
        <v>88.983957327760962</v>
      </c>
    </row>
    <row r="67" spans="6:28" x14ac:dyDescent="0.2">
      <c r="F67">
        <v>6</v>
      </c>
      <c r="G67">
        <v>17</v>
      </c>
      <c r="H67" s="1">
        <f t="shared" si="3"/>
        <v>19.165461647702696</v>
      </c>
      <c r="J67">
        <v>3.2865631930000001</v>
      </c>
      <c r="K67" s="1">
        <v>17.2</v>
      </c>
      <c r="L67">
        <v>1.34</v>
      </c>
      <c r="R67">
        <v>6</v>
      </c>
      <c r="S67">
        <v>17</v>
      </c>
      <c r="T67" s="1">
        <f t="shared" si="1"/>
        <v>20.520500853406404</v>
      </c>
      <c r="Z67">
        <v>6</v>
      </c>
      <c r="AA67">
        <v>17</v>
      </c>
      <c r="AB67" s="1">
        <f t="shared" si="2"/>
        <v>135.28629249680006</v>
      </c>
    </row>
    <row r="68" spans="6:28" x14ac:dyDescent="0.2">
      <c r="F68">
        <v>6.5</v>
      </c>
      <c r="G68">
        <v>17</v>
      </c>
      <c r="H68" s="1">
        <f>($D$4*F68^3+$D$5*F68^2+$D$6*F68+$D$7+$D$8*F68^4)*($D$12*G68^2+$D$13*G68+$D$14)*($D$9*F68^2+$D$10*F68+$D$11)</f>
        <v>20.937500409335758</v>
      </c>
      <c r="J68">
        <v>3.3379157429999999</v>
      </c>
      <c r="K68" s="1">
        <v>17.7</v>
      </c>
      <c r="L68">
        <v>1.34</v>
      </c>
      <c r="R68">
        <v>6.5</v>
      </c>
      <c r="S68">
        <v>17</v>
      </c>
      <c r="T68" s="1">
        <f t="shared" si="1"/>
        <v>21.621428916516408</v>
      </c>
      <c r="Z68">
        <v>6.5</v>
      </c>
      <c r="AA68">
        <v>17</v>
      </c>
      <c r="AB68" s="1">
        <f t="shared" si="2"/>
        <v>197.91202695961721</v>
      </c>
    </row>
    <row r="69" spans="6:28" x14ac:dyDescent="0.2">
      <c r="F69">
        <v>7</v>
      </c>
      <c r="G69">
        <v>17</v>
      </c>
      <c r="H69" s="1">
        <f>($D$4*F69^3+$D$5*F69^2+$D$6*F69+$D$7+$D$8*F69^4)*($D$12*G69^2+$D$13*G69+$D$14)*($D$9*F69^2+$D$10*F69+$D$11)</f>
        <v>21.653907197722983</v>
      </c>
      <c r="J69">
        <v>3.3892682930000002</v>
      </c>
      <c r="K69" s="1">
        <v>18</v>
      </c>
      <c r="L69">
        <v>1.34</v>
      </c>
      <c r="R69">
        <v>7</v>
      </c>
      <c r="S69">
        <v>17</v>
      </c>
      <c r="T69" s="1">
        <f>(P$4*R69^5+P$5*R69^4+P$6*R69^3+P$7*R69^2+P$8*R69+P$9)*(P$14*S69^3+P$15*S69^2+P$16*S69+P$17)*(P$10*R69^3+P$11*R69^2+P$12*R69+P$13)</f>
        <v>19.860068162357894</v>
      </c>
      <c r="Z69">
        <v>7</v>
      </c>
      <c r="AA69">
        <v>17</v>
      </c>
      <c r="AB69" s="1">
        <f>($X$4*Z69^3+$X$5*Z69^2+$X$6*Z69+$X$7+$X$8*Z69^4)*(X$9*Z69^2*AA69^2+X$10*Z69^2*AA69+X$11*Z69^2+X$12*AA69^2+X$13*Z69*AA69+X$14*Z69+X$15*AA69^2+X$16*AA69+X$17)</f>
        <v>280.19826666190005</v>
      </c>
    </row>
    <row r="70" spans="6:28" x14ac:dyDescent="0.2">
      <c r="F70">
        <v>7.5</v>
      </c>
      <c r="G70">
        <v>17</v>
      </c>
      <c r="H70" s="1">
        <f>($D$4*F70^3+$D$5*F70^2+$D$6*F70+$D$7+$D$8*F70^4)*($D$12*G70^2+$D$13*G70+$D$14)*($D$9*F70^2+$D$10*F70+$D$11)</f>
        <v>21.045498407537899</v>
      </c>
      <c r="J70">
        <v>3.440620843</v>
      </c>
      <c r="K70" s="1">
        <v>18.7</v>
      </c>
      <c r="L70">
        <v>1.34</v>
      </c>
      <c r="R70">
        <v>7.5</v>
      </c>
      <c r="S70">
        <v>17</v>
      </c>
      <c r="T70" s="1">
        <f>(P$4*R70^5+P$5*R70^4+P$6*R70^3+P$7*R70^2+P$8*R70+P$9)*(P$14*S70^3+P$15*S70^2+P$16*S70+P$17)*(P$10*R70^3+P$11*R70^2+P$12*R70+P$13)</f>
        <v>13.926717320156193</v>
      </c>
      <c r="Z70">
        <v>7.5</v>
      </c>
      <c r="AA70">
        <v>17</v>
      </c>
      <c r="AB70" s="1">
        <f>($X$4*Z70^3+$X$5*Z70^2+$X$6*Z70+$X$7+$X$8*Z70^4)*(X$9*Z70^2*AA70^2+X$10*Z70^2*AA70+X$11*Z70^2+X$12*AA70^2+X$13*Z70*AA70+X$14*Z70+X$15*AA70^2+X$16*AA70+X$17)</f>
        <v>385.63748500766104</v>
      </c>
    </row>
    <row r="71" spans="6:28" x14ac:dyDescent="0.2">
      <c r="F71">
        <v>8</v>
      </c>
      <c r="G71">
        <v>17</v>
      </c>
      <c r="H71" s="1">
        <f>($D$4*F71^3+$D$5*F71^2+$D$6*F71+$D$7+$D$8*F71^4)*($D$12*G71^2+$D$13*G71+$D$14)*($D$9*F71^2+$D$10*F71+$D$11)</f>
        <v>18.940210916145286</v>
      </c>
      <c r="J71">
        <v>3.4919733929999999</v>
      </c>
      <c r="K71" s="1">
        <v>19</v>
      </c>
      <c r="L71">
        <v>1.34</v>
      </c>
      <c r="R71">
        <v>8</v>
      </c>
      <c r="S71">
        <v>17</v>
      </c>
      <c r="T71" s="1">
        <f>(P$4*R71^5+P$5*R71^4+P$6*R71^3+P$7*R71^2+P$8*R71+P$9)*(P$14*S71^3+P$15*S71^2+P$16*S71+P$17)*(P$10*R71^3+P$11*R71^2+P$12*R71+P$13)</f>
        <v>2.4553780476107625</v>
      </c>
      <c r="Z71">
        <v>8</v>
      </c>
      <c r="AA71">
        <v>17</v>
      </c>
      <c r="AB71" s="1">
        <f>($X$4*Z71^3+$X$5*Z71^2+$X$6*Z71+$X$7+$X$8*Z71^4)*(X$9*Z71^2*AA71^2+X$10*Z71^2*AA71+X$11*Z71^2+X$12*AA71^2+X$13*Z71*AA71+X$14*Z71+X$15*AA71^2+X$16*AA71+X$17)</f>
        <v>517.79243386280018</v>
      </c>
    </row>
    <row r="72" spans="6:28" x14ac:dyDescent="0.2">
      <c r="J72">
        <v>3.5433259430000001</v>
      </c>
      <c r="K72" s="1">
        <v>19.7</v>
      </c>
      <c r="L72">
        <v>1.34</v>
      </c>
    </row>
    <row r="73" spans="6:28" x14ac:dyDescent="0.2">
      <c r="J73">
        <v>3.594678493</v>
      </c>
      <c r="K73" s="1">
        <v>20.399999999999999</v>
      </c>
      <c r="L73">
        <v>1.34</v>
      </c>
    </row>
    <row r="74" spans="6:28" x14ac:dyDescent="0.2">
      <c r="J74">
        <v>3.6460310429999998</v>
      </c>
      <c r="K74" s="1">
        <v>21.2</v>
      </c>
      <c r="L74">
        <v>1.34</v>
      </c>
    </row>
    <row r="75" spans="6:28" x14ac:dyDescent="0.2">
      <c r="J75">
        <v>3.697383592</v>
      </c>
      <c r="K75" s="1">
        <v>22</v>
      </c>
      <c r="L75">
        <v>1.34</v>
      </c>
    </row>
    <row r="76" spans="6:28" x14ac:dyDescent="0.2">
      <c r="J76">
        <v>3.7487361419999998</v>
      </c>
      <c r="K76" s="1">
        <v>22.9</v>
      </c>
      <c r="L76">
        <v>1.34</v>
      </c>
    </row>
    <row r="77" spans="6:28" x14ac:dyDescent="0.2">
      <c r="J77">
        <v>3.8000886920000001</v>
      </c>
      <c r="K77" s="1">
        <v>23.8</v>
      </c>
      <c r="L77">
        <v>1.34</v>
      </c>
    </row>
    <row r="78" spans="6:28" x14ac:dyDescent="0.2">
      <c r="J78">
        <v>3.8514412419999999</v>
      </c>
      <c r="K78" s="1">
        <v>24.7</v>
      </c>
      <c r="L78">
        <v>1.34</v>
      </c>
    </row>
    <row r="79" spans="6:28" x14ac:dyDescent="0.2">
      <c r="J79">
        <v>3.9027937920000002</v>
      </c>
      <c r="K79" s="1">
        <v>25.7</v>
      </c>
      <c r="L79">
        <v>1.34</v>
      </c>
    </row>
    <row r="80" spans="6:28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sortState xmlns:xlrd2="http://schemas.microsoft.com/office/spreadsheetml/2017/richdata2" ref="F4:H209">
    <sortCondition ref="G142:G2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45B4-0A72-4841-9974-D46D9CCCB334}">
  <dimension ref="B1:AX554"/>
  <sheetViews>
    <sheetView topLeftCell="AB1" workbookViewId="0">
      <selection activeCell="AS4" sqref="AS4:AU15"/>
    </sheetView>
  </sheetViews>
  <sheetFormatPr baseColWidth="10" defaultRowHeight="16" x14ac:dyDescent="0.2"/>
  <sheetData>
    <row r="1" spans="2:50" x14ac:dyDescent="0.2">
      <c r="B1" t="s">
        <v>31</v>
      </c>
      <c r="Q1" t="s">
        <v>45</v>
      </c>
      <c r="AD1" t="s">
        <v>45</v>
      </c>
      <c r="AG1" t="s">
        <v>49</v>
      </c>
      <c r="AR1" t="s">
        <v>45</v>
      </c>
      <c r="AU1" t="s">
        <v>49</v>
      </c>
    </row>
    <row r="2" spans="2:50" x14ac:dyDescent="0.2">
      <c r="B2" t="s">
        <v>44</v>
      </c>
      <c r="J2" t="s">
        <v>41</v>
      </c>
      <c r="Q2" t="s">
        <v>46</v>
      </c>
      <c r="AD2" t="s">
        <v>48</v>
      </c>
      <c r="AR2" t="s">
        <v>60</v>
      </c>
    </row>
    <row r="3" spans="2:50" x14ac:dyDescent="0.2">
      <c r="F3" t="s">
        <v>0</v>
      </c>
      <c r="G3" t="s">
        <v>2</v>
      </c>
      <c r="H3" t="s">
        <v>3</v>
      </c>
      <c r="U3" t="s">
        <v>0</v>
      </c>
      <c r="V3" t="s">
        <v>2</v>
      </c>
      <c r="W3" t="s">
        <v>3</v>
      </c>
      <c r="AH3" t="s">
        <v>0</v>
      </c>
      <c r="AI3" t="s">
        <v>2</v>
      </c>
      <c r="AJ3" t="s">
        <v>3</v>
      </c>
      <c r="AV3" t="s">
        <v>0</v>
      </c>
      <c r="AW3" t="s">
        <v>2</v>
      </c>
      <c r="AX3" t="s">
        <v>3</v>
      </c>
    </row>
    <row r="4" spans="2:50" x14ac:dyDescent="0.2">
      <c r="B4">
        <v>1</v>
      </c>
      <c r="C4" t="s">
        <v>4</v>
      </c>
      <c r="D4">
        <v>3.2590000000000001E-2</v>
      </c>
      <c r="F4">
        <v>0</v>
      </c>
      <c r="G4">
        <v>1.34</v>
      </c>
      <c r="H4" s="1">
        <f>(D$4*F4^3+D$5*F4^2+D$6*F4+D$7+D$8*F4^4)*(D$12*G4^2+D$13*G4+D$14)*(D$9*F4^2+D$10*F4+D$11)* 1/(1+EXP(-10*(U4-0.2)))</f>
        <v>0.15623926647234784</v>
      </c>
      <c r="J4">
        <v>5.1352549999999997E-2</v>
      </c>
      <c r="K4" s="1">
        <v>1.9699999999999999E-2</v>
      </c>
      <c r="L4">
        <v>1.34</v>
      </c>
      <c r="Q4">
        <v>1</v>
      </c>
      <c r="R4" t="s">
        <v>4</v>
      </c>
      <c r="S4">
        <v>-1.787E-2</v>
      </c>
      <c r="U4">
        <v>0</v>
      </c>
      <c r="V4">
        <v>1.34</v>
      </c>
      <c r="W4" s="1">
        <f>(S$4*V4^3+S$5*V4^2+S$6*V4+S$7)/(1+EXP(-(S$8*V4^2+S$9*V4+S$10)*(U4-S$11))) * 1/(1+EXP(-50*(U4-0.2)))</f>
        <v>4.6488333438498823E-5</v>
      </c>
      <c r="AD4">
        <v>1</v>
      </c>
      <c r="AE4" t="s">
        <v>4</v>
      </c>
      <c r="AF4">
        <v>-1.004E-2</v>
      </c>
      <c r="AH4">
        <v>0</v>
      </c>
      <c r="AI4">
        <v>1.34</v>
      </c>
      <c r="AJ4" s="1">
        <f>(AF$4*AI4^3+AF$5*AI4^2+AF$6*AI4+AF$7)/(1+EXP(-(AF$8*AI4^2+AF$9*AI4+AF$10)*(AH4-AF$11)))</f>
        <v>5.1641948540407892E-2</v>
      </c>
      <c r="AR4">
        <v>1</v>
      </c>
      <c r="AS4" t="s">
        <v>4</v>
      </c>
      <c r="AT4">
        <v>-1.932E-2</v>
      </c>
      <c r="AV4">
        <v>0</v>
      </c>
      <c r="AW4">
        <v>1.34</v>
      </c>
      <c r="AX4" s="1">
        <f>(AT$12*AV4^3+AT$13*AV4^2+AT$14*AV4+AT$15)*(AT$4*AW4^3+AT$5*AW4^2+AT$6*AW4+AT$7)/(1+EXP(-(AT$8*AW4^2+AT$9*AW4+AT$10)*(AV4-AT$11)))*(1/(1+EXP(-10*(J6-0.2))))</f>
        <v>0.36387282279579164</v>
      </c>
    </row>
    <row r="5" spans="2:50" x14ac:dyDescent="0.2">
      <c r="B5">
        <v>2</v>
      </c>
      <c r="C5" t="s">
        <v>5</v>
      </c>
      <c r="D5">
        <v>1.0497099999999999</v>
      </c>
      <c r="F5">
        <v>0.2</v>
      </c>
      <c r="G5">
        <v>1.34</v>
      </c>
      <c r="H5" s="1">
        <f t="shared" ref="H5:H67" si="0">(D$4*F5^3+D$5*F5^2+D$6*F5+D$7+D$8*F5^4)*(D$12*G5^2+D$13*G5+D$14)*(D$9*F5^2+D$10*F5+D$11)* 1/(1+EXP(-10*(U5-0.2)))</f>
        <v>1.03119959876522</v>
      </c>
      <c r="J5">
        <v>0.10270509999999999</v>
      </c>
      <c r="K5" s="1">
        <v>0.16700000000000001</v>
      </c>
      <c r="L5">
        <v>1.34</v>
      </c>
      <c r="Q5">
        <v>2</v>
      </c>
      <c r="R5" t="s">
        <v>5</v>
      </c>
      <c r="S5">
        <v>0.58520000000000005</v>
      </c>
      <c r="U5">
        <v>0.2</v>
      </c>
      <c r="V5">
        <v>1.34</v>
      </c>
      <c r="W5" s="1">
        <f t="shared" ref="W5:W67" si="1">(S$4*V5^3+S$5*V5^2+S$6*V5+S$7)/(1+EXP(-(S$8*V5^2+S$9*V5+S$10)*(U5-S$11))) * 1/(1+EXP(-50*(U5-0.2)))</f>
        <v>0.83570503127400042</v>
      </c>
      <c r="AD5">
        <v>2</v>
      </c>
      <c r="AE5" t="s">
        <v>5</v>
      </c>
      <c r="AF5">
        <v>0.38490000000000002</v>
      </c>
      <c r="AH5">
        <v>0.2</v>
      </c>
      <c r="AI5">
        <v>1.34</v>
      </c>
      <c r="AJ5" s="1">
        <f t="shared" ref="AJ5:AJ19" si="2">(AF$4*AI5^3+AF$5*AI5^2+AF$6*AI5+AF$7)/(1+EXP(-(AF$8*AI5^2+AF$9*AI5+AF$10)*(AH5-AF$11)))</f>
        <v>0.11251759482655259</v>
      </c>
      <c r="AR5">
        <v>2</v>
      </c>
      <c r="AS5" t="s">
        <v>5</v>
      </c>
      <c r="AT5">
        <v>0.62068999999999996</v>
      </c>
      <c r="AV5">
        <v>0.2</v>
      </c>
      <c r="AW5">
        <v>1.34</v>
      </c>
      <c r="AX5" s="1">
        <f t="shared" ref="AX5:AX67" si="3">(AT$12*AV5^3+AT$13*AV5^2+AT$14*AV5+AT$15)*(AT$4*AW5^3+AT$5*AW5^2+AT$6*AW5+AT$7)/(1+EXP(-(AT$8*AW5^2+AT$9*AW5+AT$10)*(AV5-AT$11)))*(1/(1+EXP(-10*(J7-0.2))))</f>
        <v>0.83323451125111969</v>
      </c>
    </row>
    <row r="6" spans="2:50" x14ac:dyDescent="0.2">
      <c r="B6">
        <v>3</v>
      </c>
      <c r="C6" t="s">
        <v>6</v>
      </c>
      <c r="D6">
        <v>1.76831</v>
      </c>
      <c r="F6">
        <v>0.4</v>
      </c>
      <c r="G6">
        <v>1.34</v>
      </c>
      <c r="H6" s="1">
        <f t="shared" si="0"/>
        <v>2.6317374318925548</v>
      </c>
      <c r="J6">
        <v>0.15405764999999999</v>
      </c>
      <c r="K6" s="1">
        <v>0.441</v>
      </c>
      <c r="L6">
        <v>1.34</v>
      </c>
      <c r="Q6">
        <v>3</v>
      </c>
      <c r="R6" t="s">
        <v>6</v>
      </c>
      <c r="S6">
        <v>-5.9686899999999996</v>
      </c>
      <c r="U6">
        <v>0.4</v>
      </c>
      <c r="V6">
        <v>1.34</v>
      </c>
      <c r="W6" s="1">
        <f t="shared" si="1"/>
        <v>2.641094251340093</v>
      </c>
      <c r="AD6">
        <v>3</v>
      </c>
      <c r="AE6" t="s">
        <v>6</v>
      </c>
      <c r="AF6">
        <v>-4.8126100000000003</v>
      </c>
      <c r="AH6">
        <v>0.4</v>
      </c>
      <c r="AI6">
        <v>1.34</v>
      </c>
      <c r="AJ6" s="1">
        <f t="shared" si="2"/>
        <v>0.24393969245606292</v>
      </c>
      <c r="AR6">
        <v>3</v>
      </c>
      <c r="AS6" t="s">
        <v>6</v>
      </c>
      <c r="AT6">
        <v>-6.1463599999999996</v>
      </c>
      <c r="AV6">
        <v>0.4</v>
      </c>
      <c r="AW6">
        <v>1.34</v>
      </c>
      <c r="AX6" s="1">
        <f t="shared" si="3"/>
        <v>1.6829890777826257</v>
      </c>
    </row>
    <row r="7" spans="2:50" x14ac:dyDescent="0.2">
      <c r="B7">
        <v>4</v>
      </c>
      <c r="C7" t="s">
        <v>7</v>
      </c>
      <c r="D7">
        <v>0.76375999999999999</v>
      </c>
      <c r="F7">
        <v>0.6</v>
      </c>
      <c r="G7">
        <v>1.34</v>
      </c>
      <c r="H7" s="1">
        <f t="shared" si="0"/>
        <v>3.9984915567845296</v>
      </c>
      <c r="J7">
        <v>0.20541019999999999</v>
      </c>
      <c r="K7" s="1">
        <v>0.77300000000000002</v>
      </c>
      <c r="L7">
        <v>1.34</v>
      </c>
      <c r="Q7">
        <v>4</v>
      </c>
      <c r="R7" t="s">
        <v>7</v>
      </c>
      <c r="S7">
        <v>20.45842</v>
      </c>
      <c r="U7">
        <v>0.6</v>
      </c>
      <c r="V7">
        <v>1.34</v>
      </c>
      <c r="W7" s="1">
        <f t="shared" si="1"/>
        <v>3.9837042349310305</v>
      </c>
      <c r="AD7">
        <v>4</v>
      </c>
      <c r="AE7" t="s">
        <v>7</v>
      </c>
      <c r="AF7">
        <v>20.25421</v>
      </c>
      <c r="AH7">
        <v>0.6</v>
      </c>
      <c r="AI7">
        <v>1.34</v>
      </c>
      <c r="AJ7" s="1">
        <f t="shared" si="2"/>
        <v>0.52327095199045481</v>
      </c>
      <c r="AR7">
        <v>4</v>
      </c>
      <c r="AS7" t="s">
        <v>7</v>
      </c>
      <c r="AT7">
        <v>20.404910000000001</v>
      </c>
      <c r="AV7">
        <v>0.6</v>
      </c>
      <c r="AW7">
        <v>1.34</v>
      </c>
      <c r="AX7" s="1">
        <f t="shared" si="3"/>
        <v>2.9814392860175807</v>
      </c>
    </row>
    <row r="8" spans="2:50" x14ac:dyDescent="0.2">
      <c r="B8">
        <v>5</v>
      </c>
      <c r="C8" t="s">
        <v>8</v>
      </c>
      <c r="D8">
        <v>-2.3999999999999998E-3</v>
      </c>
      <c r="F8">
        <v>0.8</v>
      </c>
      <c r="G8">
        <v>1.34</v>
      </c>
      <c r="H8" s="1">
        <f t="shared" si="0"/>
        <v>5.2748587114841587</v>
      </c>
      <c r="J8">
        <v>0.25676274900000001</v>
      </c>
      <c r="K8" s="1">
        <v>1.1599999999999999</v>
      </c>
      <c r="L8">
        <v>1.34</v>
      </c>
      <c r="Q8">
        <v>5</v>
      </c>
      <c r="R8" t="s">
        <v>11</v>
      </c>
      <c r="S8">
        <v>2.8219999999999999E-2</v>
      </c>
      <c r="U8">
        <v>0.8</v>
      </c>
      <c r="V8">
        <v>1.34</v>
      </c>
      <c r="W8" s="1">
        <f t="shared" si="1"/>
        <v>5.652324741923425</v>
      </c>
      <c r="AD8">
        <v>5</v>
      </c>
      <c r="AE8" t="s">
        <v>11</v>
      </c>
      <c r="AF8">
        <v>0.47832999999999998</v>
      </c>
      <c r="AH8">
        <v>0.8</v>
      </c>
      <c r="AI8">
        <v>1.34</v>
      </c>
      <c r="AJ8" s="1">
        <f t="shared" si="2"/>
        <v>1.0977812975674344</v>
      </c>
      <c r="AR8">
        <v>5</v>
      </c>
      <c r="AS8" t="s">
        <v>11</v>
      </c>
      <c r="AT8">
        <v>3.6220000000000002E-2</v>
      </c>
      <c r="AV8">
        <v>0.8</v>
      </c>
      <c r="AW8">
        <v>1.34</v>
      </c>
      <c r="AX8" s="1">
        <f t="shared" si="3"/>
        <v>4.6614280016522338</v>
      </c>
    </row>
    <row r="9" spans="2:50" x14ac:dyDescent="0.2">
      <c r="B9">
        <v>6</v>
      </c>
      <c r="C9" t="s">
        <v>11</v>
      </c>
      <c r="D9">
        <v>-0.22037999999999999</v>
      </c>
      <c r="F9">
        <v>1</v>
      </c>
      <c r="G9">
        <v>1.34</v>
      </c>
      <c r="H9" s="1">
        <f t="shared" si="0"/>
        <v>6.5976606773380251</v>
      </c>
      <c r="J9">
        <v>0.30811529900000001</v>
      </c>
      <c r="K9" s="1">
        <v>1.58</v>
      </c>
      <c r="L9">
        <v>1.34</v>
      </c>
      <c r="Q9">
        <v>6</v>
      </c>
      <c r="R9" t="s">
        <v>12</v>
      </c>
      <c r="S9">
        <v>-0.46843000000000001</v>
      </c>
      <c r="U9">
        <v>1</v>
      </c>
      <c r="V9">
        <v>1.34</v>
      </c>
      <c r="W9" s="1">
        <f t="shared" si="1"/>
        <v>7.4694347614835968</v>
      </c>
      <c r="AD9">
        <v>6</v>
      </c>
      <c r="AE9" t="s">
        <v>12</v>
      </c>
      <c r="AF9">
        <v>-0.10265000000000001</v>
      </c>
      <c r="AH9">
        <v>1</v>
      </c>
      <c r="AI9">
        <v>1.34</v>
      </c>
      <c r="AJ9" s="1">
        <f t="shared" si="2"/>
        <v>2.2034212260364199</v>
      </c>
      <c r="AR9">
        <v>6</v>
      </c>
      <c r="AS9" t="s">
        <v>12</v>
      </c>
      <c r="AT9">
        <v>-0.60397999999999996</v>
      </c>
      <c r="AV9">
        <v>1</v>
      </c>
      <c r="AW9">
        <v>1.34</v>
      </c>
      <c r="AX9" s="1">
        <f t="shared" si="3"/>
        <v>6.5340220839314087</v>
      </c>
    </row>
    <row r="10" spans="2:50" x14ac:dyDescent="0.2">
      <c r="B10">
        <v>7</v>
      </c>
      <c r="C10" t="s">
        <v>12</v>
      </c>
      <c r="D10">
        <v>0.31807000000000002</v>
      </c>
      <c r="F10">
        <v>1.2</v>
      </c>
      <c r="G10">
        <v>1.34</v>
      </c>
      <c r="H10" s="1">
        <f t="shared" si="0"/>
        <v>7.9595628058619212</v>
      </c>
      <c r="J10">
        <v>0.35946784900000001</v>
      </c>
      <c r="K10" s="1">
        <v>2.02</v>
      </c>
      <c r="L10">
        <v>1.34</v>
      </c>
      <c r="Q10">
        <v>7</v>
      </c>
      <c r="R10" t="s">
        <v>13</v>
      </c>
      <c r="S10">
        <v>3.2938100000000001</v>
      </c>
      <c r="U10">
        <v>1.2</v>
      </c>
      <c r="V10">
        <v>1.34</v>
      </c>
      <c r="W10" s="1">
        <f t="shared" si="1"/>
        <v>9.1842668898179287</v>
      </c>
      <c r="AD10">
        <v>7</v>
      </c>
      <c r="AE10" t="s">
        <v>13</v>
      </c>
      <c r="AF10">
        <v>3.1936900000000001</v>
      </c>
      <c r="AH10">
        <v>1.2</v>
      </c>
      <c r="AI10">
        <v>1.34</v>
      </c>
      <c r="AJ10" s="1">
        <f t="shared" si="2"/>
        <v>4.0826928258920514</v>
      </c>
      <c r="AR10">
        <v>7</v>
      </c>
      <c r="AS10" t="s">
        <v>13</v>
      </c>
      <c r="AT10">
        <v>3.24247</v>
      </c>
      <c r="AV10">
        <v>1.2</v>
      </c>
      <c r="AW10">
        <v>1.34</v>
      </c>
      <c r="AX10" s="1">
        <f t="shared" si="3"/>
        <v>8.3820148245599402</v>
      </c>
    </row>
    <row r="11" spans="2:50" x14ac:dyDescent="0.2">
      <c r="B11">
        <v>8</v>
      </c>
      <c r="C11" t="s">
        <v>13</v>
      </c>
      <c r="D11">
        <v>1.5088699999999999</v>
      </c>
      <c r="F11">
        <v>1.4</v>
      </c>
      <c r="G11">
        <v>1.34</v>
      </c>
      <c r="H11" s="1">
        <f t="shared" si="0"/>
        <v>9.3092116445579371</v>
      </c>
      <c r="J11">
        <v>0.410820399</v>
      </c>
      <c r="K11" s="1">
        <v>2.4700000000000002</v>
      </c>
      <c r="L11">
        <v>1.34</v>
      </c>
      <c r="Q11">
        <v>8</v>
      </c>
      <c r="R11" t="s">
        <v>47</v>
      </c>
      <c r="S11">
        <v>0.91929000000000005</v>
      </c>
      <c r="U11">
        <v>1.4</v>
      </c>
      <c r="V11">
        <v>1.34</v>
      </c>
      <c r="W11" s="1">
        <f t="shared" si="1"/>
        <v>10.597299107044098</v>
      </c>
      <c r="AD11">
        <v>8</v>
      </c>
      <c r="AE11" t="s">
        <v>47</v>
      </c>
      <c r="AF11">
        <v>1.43858</v>
      </c>
      <c r="AH11">
        <v>1.4</v>
      </c>
      <c r="AI11">
        <v>1.34</v>
      </c>
      <c r="AJ11" s="1">
        <f t="shared" si="2"/>
        <v>6.6906975966120523</v>
      </c>
      <c r="AR11">
        <v>8</v>
      </c>
      <c r="AS11" t="s">
        <v>47</v>
      </c>
      <c r="AT11">
        <v>0.62411000000000005</v>
      </c>
      <c r="AV11">
        <v>1.4</v>
      </c>
      <c r="AW11">
        <v>1.34</v>
      </c>
      <c r="AX11" s="1">
        <f t="shared" si="3"/>
        <v>10.046236462411063</v>
      </c>
    </row>
    <row r="12" spans="2:50" x14ac:dyDescent="0.2">
      <c r="B12">
        <v>9</v>
      </c>
      <c r="C12" t="s">
        <v>14</v>
      </c>
      <c r="D12">
        <v>1.052E-2</v>
      </c>
      <c r="F12">
        <v>1.6</v>
      </c>
      <c r="G12">
        <v>1.34</v>
      </c>
      <c r="H12" s="1">
        <f t="shared" si="0"/>
        <v>10.57769621270905</v>
      </c>
      <c r="J12">
        <v>0.462172949</v>
      </c>
      <c r="K12" s="1">
        <v>2.93</v>
      </c>
      <c r="L12">
        <v>1.34</v>
      </c>
      <c r="U12">
        <v>1.6</v>
      </c>
      <c r="V12">
        <v>1.34</v>
      </c>
      <c r="W12" s="1">
        <f t="shared" si="1"/>
        <v>11.637166117181135</v>
      </c>
      <c r="AH12">
        <v>1.6</v>
      </c>
      <c r="AI12">
        <v>1.34</v>
      </c>
      <c r="AJ12" s="1">
        <f t="shared" si="2"/>
        <v>9.4494539572423992</v>
      </c>
      <c r="AR12">
        <v>9</v>
      </c>
      <c r="AS12" t="s">
        <v>8</v>
      </c>
      <c r="AT12">
        <v>-3.7289999999999997E-2</v>
      </c>
      <c r="AV12">
        <v>1.6</v>
      </c>
      <c r="AW12">
        <v>1.34</v>
      </c>
      <c r="AX12" s="1">
        <f t="shared" si="3"/>
        <v>11.448758090438229</v>
      </c>
    </row>
    <row r="13" spans="2:50" x14ac:dyDescent="0.2">
      <c r="B13">
        <v>10</v>
      </c>
      <c r="C13" t="s">
        <v>15</v>
      </c>
      <c r="D13">
        <v>-0.26229000000000002</v>
      </c>
      <c r="F13">
        <v>1.8</v>
      </c>
      <c r="G13">
        <v>1.34</v>
      </c>
      <c r="H13" s="1">
        <f t="shared" si="0"/>
        <v>11.683474210182439</v>
      </c>
      <c r="J13">
        <v>0.513525499</v>
      </c>
      <c r="K13" s="1">
        <v>3.39</v>
      </c>
      <c r="L13">
        <v>1.34</v>
      </c>
      <c r="R13" t="s">
        <v>4</v>
      </c>
      <c r="S13">
        <v>-9.0699999999999999E-3</v>
      </c>
      <c r="U13">
        <v>1.8</v>
      </c>
      <c r="V13">
        <v>1.34</v>
      </c>
      <c r="W13" s="1">
        <f t="shared" si="1"/>
        <v>12.340460197443994</v>
      </c>
      <c r="AH13">
        <v>1.8</v>
      </c>
      <c r="AI13">
        <v>1.34</v>
      </c>
      <c r="AJ13" s="1">
        <f t="shared" si="2"/>
        <v>11.643653856841876</v>
      </c>
      <c r="AR13">
        <v>10</v>
      </c>
      <c r="AS13" t="s">
        <v>35</v>
      </c>
      <c r="AT13">
        <v>7.4109999999999995E-2</v>
      </c>
      <c r="AV13">
        <v>1.8</v>
      </c>
      <c r="AW13">
        <v>1.34</v>
      </c>
      <c r="AX13" s="1">
        <f t="shared" si="3"/>
        <v>12.569846063278657</v>
      </c>
    </row>
    <row r="14" spans="2:50" x14ac:dyDescent="0.2">
      <c r="B14">
        <v>11</v>
      </c>
      <c r="C14" t="s">
        <v>20</v>
      </c>
      <c r="D14">
        <v>1.46993</v>
      </c>
      <c r="F14">
        <v>2</v>
      </c>
      <c r="G14">
        <v>1.34</v>
      </c>
      <c r="H14" s="1">
        <f t="shared" si="0"/>
        <v>12.533129754713373</v>
      </c>
      <c r="J14">
        <v>0.56487804900000005</v>
      </c>
      <c r="K14" s="1">
        <v>3.85</v>
      </c>
      <c r="L14">
        <v>1.34</v>
      </c>
      <c r="R14" t="s">
        <v>5</v>
      </c>
      <c r="S14">
        <v>0.37480999999999998</v>
      </c>
      <c r="U14">
        <v>2</v>
      </c>
      <c r="V14">
        <v>1.34</v>
      </c>
      <c r="W14" s="1">
        <f t="shared" si="1"/>
        <v>12.789372988065313</v>
      </c>
      <c r="AH14">
        <v>2</v>
      </c>
      <c r="AI14">
        <v>1.34</v>
      </c>
      <c r="AJ14" s="1">
        <f t="shared" si="2"/>
        <v>13.026030996489634</v>
      </c>
      <c r="AR14">
        <v>11</v>
      </c>
      <c r="AS14" t="s">
        <v>54</v>
      </c>
      <c r="AT14">
        <v>0.32457000000000003</v>
      </c>
      <c r="AV14">
        <v>2</v>
      </c>
      <c r="AW14">
        <v>1.34</v>
      </c>
      <c r="AX14" s="1">
        <f t="shared" si="3"/>
        <v>13.416329045928871</v>
      </c>
    </row>
    <row r="15" spans="2:50" x14ac:dyDescent="0.2">
      <c r="F15">
        <v>2.2000000000000002</v>
      </c>
      <c r="G15">
        <v>1.34</v>
      </c>
      <c r="H15" s="1">
        <f t="shared" si="0"/>
        <v>13.021413094952312</v>
      </c>
      <c r="J15">
        <v>0.61623059899999999</v>
      </c>
      <c r="K15" s="1">
        <v>4.3099999999999996</v>
      </c>
      <c r="L15">
        <v>1.34</v>
      </c>
      <c r="R15" t="s">
        <v>6</v>
      </c>
      <c r="S15">
        <v>-4.9397900000000003</v>
      </c>
      <c r="U15">
        <v>2.2000000000000002</v>
      </c>
      <c r="V15">
        <v>1.34</v>
      </c>
      <c r="W15" s="1">
        <f t="shared" si="1"/>
        <v>13.065416069555205</v>
      </c>
      <c r="AH15">
        <v>2.2000000000000002</v>
      </c>
      <c r="AI15">
        <v>1.34</v>
      </c>
      <c r="AJ15" s="1">
        <f t="shared" si="2"/>
        <v>13.773378699467717</v>
      </c>
      <c r="AR15">
        <v>12</v>
      </c>
      <c r="AS15" t="s">
        <v>55</v>
      </c>
      <c r="AT15">
        <v>0.40864</v>
      </c>
      <c r="AV15">
        <v>2.2000000000000002</v>
      </c>
      <c r="AW15">
        <v>1.34</v>
      </c>
      <c r="AX15" s="1">
        <f t="shared" si="3"/>
        <v>14.000251045369945</v>
      </c>
    </row>
    <row r="16" spans="2:50" x14ac:dyDescent="0.2">
      <c r="F16">
        <v>2.4</v>
      </c>
      <c r="G16">
        <v>1.34</v>
      </c>
      <c r="H16" s="1">
        <f t="shared" si="0"/>
        <v>13.031181521755055</v>
      </c>
      <c r="J16">
        <v>0.66758314900000004</v>
      </c>
      <c r="K16" s="1">
        <v>4.7699999999999996</v>
      </c>
      <c r="L16">
        <v>1.34</v>
      </c>
      <c r="R16" t="s">
        <v>7</v>
      </c>
      <c r="S16">
        <v>20.326180000000001</v>
      </c>
      <c r="U16">
        <v>2.4</v>
      </c>
      <c r="V16">
        <v>1.34</v>
      </c>
      <c r="W16" s="1">
        <f t="shared" si="1"/>
        <v>13.231280200868259</v>
      </c>
      <c r="AH16">
        <v>2.4</v>
      </c>
      <c r="AI16">
        <v>1.34</v>
      </c>
      <c r="AJ16" s="1">
        <f t="shared" si="2"/>
        <v>14.144260744478336</v>
      </c>
      <c r="AV16">
        <v>2.4</v>
      </c>
      <c r="AW16">
        <v>1.34</v>
      </c>
      <c r="AX16" s="1">
        <f t="shared" si="3"/>
        <v>14.329060785856688</v>
      </c>
    </row>
    <row r="17" spans="6:50" x14ac:dyDescent="0.2">
      <c r="F17">
        <v>2.6</v>
      </c>
      <c r="G17">
        <v>1.34</v>
      </c>
      <c r="H17" s="1">
        <f t="shared" si="0"/>
        <v>12.433347289784173</v>
      </c>
      <c r="J17">
        <v>0.71893569899999998</v>
      </c>
      <c r="K17" s="1">
        <v>5.23</v>
      </c>
      <c r="L17">
        <v>1.34</v>
      </c>
      <c r="R17" t="s">
        <v>11</v>
      </c>
      <c r="S17">
        <v>-6.4460000000000003E-2</v>
      </c>
      <c r="U17">
        <v>2.6</v>
      </c>
      <c r="V17">
        <v>1.34</v>
      </c>
      <c r="W17" s="1">
        <f t="shared" si="1"/>
        <v>13.329560863145772</v>
      </c>
      <c r="AH17">
        <v>2.6</v>
      </c>
      <c r="AI17">
        <v>1.34</v>
      </c>
      <c r="AJ17" s="1">
        <f t="shared" si="2"/>
        <v>14.320498278822944</v>
      </c>
      <c r="AV17">
        <v>2.6</v>
      </c>
      <c r="AW17">
        <v>1.34</v>
      </c>
      <c r="AX17" s="1">
        <f t="shared" si="3"/>
        <v>14.40289000030382</v>
      </c>
    </row>
    <row r="18" spans="6:50" x14ac:dyDescent="0.2">
      <c r="F18">
        <v>2.8</v>
      </c>
      <c r="G18">
        <v>1.34</v>
      </c>
      <c r="H18" s="1">
        <f t="shared" si="0"/>
        <v>11.086849973913299</v>
      </c>
      <c r="J18">
        <v>0.77028824799999995</v>
      </c>
      <c r="K18" s="1">
        <v>5.68</v>
      </c>
      <c r="L18">
        <v>1.34</v>
      </c>
      <c r="R18" t="s">
        <v>12</v>
      </c>
      <c r="S18">
        <v>-0.29726000000000002</v>
      </c>
      <c r="U18">
        <v>2.8</v>
      </c>
      <c r="V18">
        <v>1.34</v>
      </c>
      <c r="W18" s="1">
        <f t="shared" si="1"/>
        <v>13.38731494533747</v>
      </c>
      <c r="AH18">
        <v>2.8</v>
      </c>
      <c r="AI18">
        <v>1.34</v>
      </c>
      <c r="AJ18" s="1">
        <f t="shared" si="2"/>
        <v>14.402514818744036</v>
      </c>
      <c r="AV18">
        <v>2.8</v>
      </c>
      <c r="AW18">
        <v>1.34</v>
      </c>
      <c r="AX18" s="1">
        <f t="shared" si="3"/>
        <v>14.21501070203187</v>
      </c>
    </row>
    <row r="19" spans="6:50" x14ac:dyDescent="0.2">
      <c r="F19">
        <v>3</v>
      </c>
      <c r="G19">
        <v>1.34</v>
      </c>
      <c r="H19" s="1">
        <f t="shared" si="0"/>
        <v>8.8386560393343458</v>
      </c>
      <c r="J19">
        <v>0.82164079800000001</v>
      </c>
      <c r="K19" s="1">
        <v>6.12</v>
      </c>
      <c r="L19">
        <v>1.34</v>
      </c>
      <c r="R19" t="s">
        <v>13</v>
      </c>
      <c r="S19">
        <v>3.07857</v>
      </c>
      <c r="U19">
        <v>3</v>
      </c>
      <c r="V19">
        <v>1.34</v>
      </c>
      <c r="W19" s="1">
        <f t="shared" si="1"/>
        <v>13.421088563193367</v>
      </c>
      <c r="AH19">
        <v>3</v>
      </c>
      <c r="AI19">
        <v>1.34</v>
      </c>
      <c r="AJ19" s="1">
        <f t="shared" si="2"/>
        <v>14.440312474341559</v>
      </c>
      <c r="AV19">
        <v>3</v>
      </c>
      <c r="AW19">
        <v>1.34</v>
      </c>
      <c r="AX19" s="1">
        <f t="shared" si="3"/>
        <v>13.753285724907814</v>
      </c>
    </row>
    <row r="20" spans="6:50" x14ac:dyDescent="0.2">
      <c r="F20">
        <v>0</v>
      </c>
      <c r="G20">
        <v>4.4000000000000004</v>
      </c>
      <c r="H20" s="1">
        <f t="shared" si="0"/>
        <v>7.1367241257714542E-2</v>
      </c>
      <c r="J20">
        <v>0.87299334799999995</v>
      </c>
      <c r="K20" s="1">
        <v>6.56</v>
      </c>
      <c r="L20">
        <v>1.34</v>
      </c>
      <c r="R20" t="s">
        <v>47</v>
      </c>
      <c r="S20">
        <v>1.00244</v>
      </c>
      <c r="U20">
        <v>0</v>
      </c>
      <c r="V20">
        <v>4.4000000000000004</v>
      </c>
      <c r="W20" s="1">
        <f t="shared" si="1"/>
        <v>2.9639691590280522E-5</v>
      </c>
      <c r="AH20">
        <v>0</v>
      </c>
      <c r="AI20">
        <v>4.4000000000000004</v>
      </c>
      <c r="AJ20" s="1">
        <f>(AF$4*AI20^3+AF$5*AI20^2+AF$6*AI20+AF$7)/(1+EXP(-(AF$8*AI20^2+AF$9*AI20+AF$10)*(AH20-AF$11)))</f>
        <v>1.7997298915557849E-7</v>
      </c>
      <c r="AV20">
        <v>0</v>
      </c>
      <c r="AW20">
        <v>4.4000000000000004</v>
      </c>
      <c r="AX20" s="1">
        <f t="shared" si="3"/>
        <v>0.47168116658760523</v>
      </c>
    </row>
    <row r="21" spans="6:50" x14ac:dyDescent="0.2">
      <c r="F21">
        <v>0.2</v>
      </c>
      <c r="G21">
        <v>4.4000000000000004</v>
      </c>
      <c r="H21" s="1">
        <f t="shared" si="0"/>
        <v>0.47103312894112298</v>
      </c>
      <c r="J21">
        <v>0.924345898</v>
      </c>
      <c r="K21" s="1">
        <v>6.99</v>
      </c>
      <c r="L21">
        <v>1.34</v>
      </c>
      <c r="U21">
        <v>0.2</v>
      </c>
      <c r="V21">
        <v>4.4000000000000004</v>
      </c>
      <c r="W21" s="1">
        <f t="shared" si="1"/>
        <v>0.43558875626724586</v>
      </c>
      <c r="AH21">
        <v>0.2</v>
      </c>
      <c r="AI21">
        <v>4.4000000000000004</v>
      </c>
      <c r="AJ21" s="1">
        <f t="shared" ref="AJ21:AJ67" si="4">(AF$4*AI21^3+AF$5*AI21^2+AF$6*AI21+AF$7)/(1+EXP(-(AF$8*AI21^2+AF$9*AI21+AF$10)*(AH21-AF$11)))</f>
        <v>1.9848650806164797E-6</v>
      </c>
      <c r="AV21">
        <v>0.2</v>
      </c>
      <c r="AW21">
        <v>4.4000000000000004</v>
      </c>
      <c r="AX21" s="1">
        <f t="shared" si="3"/>
        <v>0.65188426312993919</v>
      </c>
    </row>
    <row r="22" spans="6:50" x14ac:dyDescent="0.2">
      <c r="F22">
        <v>0.4</v>
      </c>
      <c r="G22">
        <v>4.4000000000000004</v>
      </c>
      <c r="H22" s="1">
        <f t="shared" si="0"/>
        <v>1.2021295572459407</v>
      </c>
      <c r="J22">
        <v>0.97569844800000005</v>
      </c>
      <c r="K22" s="1">
        <v>7.41</v>
      </c>
      <c r="L22">
        <v>1.34</v>
      </c>
      <c r="U22">
        <v>0.4</v>
      </c>
      <c r="V22">
        <v>4.4000000000000004</v>
      </c>
      <c r="W22" s="1">
        <f t="shared" si="1"/>
        <v>1.1376187150630181</v>
      </c>
      <c r="AH22">
        <v>0.4</v>
      </c>
      <c r="AI22">
        <v>4.4000000000000004</v>
      </c>
      <c r="AJ22" s="1">
        <f t="shared" si="4"/>
        <v>2.1890378335428316E-5</v>
      </c>
      <c r="AV22">
        <v>0.4</v>
      </c>
      <c r="AW22">
        <v>4.4000000000000004</v>
      </c>
      <c r="AX22" s="1">
        <f t="shared" si="3"/>
        <v>0.87590972044202964</v>
      </c>
    </row>
    <row r="23" spans="6:50" x14ac:dyDescent="0.2">
      <c r="F23">
        <v>0.6</v>
      </c>
      <c r="G23">
        <v>4.4000000000000004</v>
      </c>
      <c r="H23" s="1">
        <f t="shared" si="0"/>
        <v>1.8264378606160507</v>
      </c>
      <c r="J23">
        <v>1.027050998</v>
      </c>
      <c r="K23" s="1">
        <v>7.82</v>
      </c>
      <c r="L23">
        <v>1.34</v>
      </c>
      <c r="U23">
        <v>0.6</v>
      </c>
      <c r="V23">
        <v>4.4000000000000004</v>
      </c>
      <c r="W23" s="1">
        <f t="shared" si="1"/>
        <v>1.4479975129440124</v>
      </c>
      <c r="AH23">
        <v>0.6</v>
      </c>
      <c r="AI23">
        <v>4.4000000000000004</v>
      </c>
      <c r="AJ23" s="1">
        <f t="shared" si="4"/>
        <v>2.4141278582807249E-4</v>
      </c>
      <c r="AV23">
        <v>0.6</v>
      </c>
      <c r="AW23">
        <v>4.4000000000000004</v>
      </c>
      <c r="AX23" s="1">
        <f t="shared" si="3"/>
        <v>1.1424829522861111</v>
      </c>
    </row>
    <row r="24" spans="6:50" x14ac:dyDescent="0.2">
      <c r="F24">
        <v>0.8</v>
      </c>
      <c r="G24">
        <v>4.4000000000000004</v>
      </c>
      <c r="H24" s="1">
        <f t="shared" si="0"/>
        <v>2.4094590480522635</v>
      </c>
      <c r="J24">
        <v>1.078403548</v>
      </c>
      <c r="K24" s="1">
        <v>8.2200000000000006</v>
      </c>
      <c r="L24">
        <v>1.34</v>
      </c>
      <c r="U24">
        <v>0.8</v>
      </c>
      <c r="V24">
        <v>4.4000000000000004</v>
      </c>
      <c r="W24" s="1">
        <f t="shared" si="1"/>
        <v>1.7900975192339088</v>
      </c>
      <c r="AH24">
        <v>0.8</v>
      </c>
      <c r="AI24">
        <v>4.4000000000000004</v>
      </c>
      <c r="AJ24" s="1">
        <f t="shared" si="4"/>
        <v>2.661330639126712E-3</v>
      </c>
      <c r="AV24">
        <v>0.8</v>
      </c>
      <c r="AW24">
        <v>4.4000000000000004</v>
      </c>
      <c r="AX24" s="1">
        <f t="shared" si="3"/>
        <v>1.4461484006841629</v>
      </c>
    </row>
    <row r="25" spans="6:50" x14ac:dyDescent="0.2">
      <c r="F25">
        <v>1</v>
      </c>
      <c r="G25">
        <v>4.4000000000000004</v>
      </c>
      <c r="H25" s="1">
        <f t="shared" si="0"/>
        <v>3.0136908085103826</v>
      </c>
      <c r="J25">
        <v>1.1297560980000001</v>
      </c>
      <c r="K25" s="1">
        <v>8.61</v>
      </c>
      <c r="L25">
        <v>1.34</v>
      </c>
      <c r="U25">
        <v>1</v>
      </c>
      <c r="V25">
        <v>4.4000000000000004</v>
      </c>
      <c r="W25" s="1">
        <f t="shared" si="1"/>
        <v>2.1451729558583046</v>
      </c>
      <c r="AH25">
        <v>1</v>
      </c>
      <c r="AI25">
        <v>4.4000000000000004</v>
      </c>
      <c r="AJ25" s="1">
        <f t="shared" si="4"/>
        <v>2.9213593099554208E-2</v>
      </c>
      <c r="AV25">
        <v>1</v>
      </c>
      <c r="AW25">
        <v>4.4000000000000004</v>
      </c>
      <c r="AX25" s="1">
        <f t="shared" si="3"/>
        <v>1.77741476327545</v>
      </c>
    </row>
    <row r="26" spans="6:50" x14ac:dyDescent="0.2">
      <c r="F26">
        <v>1.2</v>
      </c>
      <c r="G26">
        <v>4.4000000000000004</v>
      </c>
      <c r="H26" s="1">
        <f t="shared" si="0"/>
        <v>3.6357828086220323</v>
      </c>
      <c r="J26">
        <v>1.1811086479999999</v>
      </c>
      <c r="K26" s="1">
        <v>8.99</v>
      </c>
      <c r="L26">
        <v>1.34</v>
      </c>
      <c r="U26">
        <v>1.2</v>
      </c>
      <c r="V26">
        <v>4.4000000000000004</v>
      </c>
      <c r="W26" s="1">
        <f t="shared" si="1"/>
        <v>2.4913995056978275</v>
      </c>
      <c r="AH26">
        <v>1.2</v>
      </c>
      <c r="AI26">
        <v>4.4000000000000004</v>
      </c>
      <c r="AJ26" s="1">
        <f t="shared" si="4"/>
        <v>0.30637142515036642</v>
      </c>
      <c r="AV26">
        <v>1.2</v>
      </c>
      <c r="AW26">
        <v>4.4000000000000004</v>
      </c>
      <c r="AX26" s="1">
        <f t="shared" si="3"/>
        <v>2.1236067961103058</v>
      </c>
    </row>
    <row r="27" spans="6:50" x14ac:dyDescent="0.2">
      <c r="F27">
        <v>1.4</v>
      </c>
      <c r="G27">
        <v>4.4000000000000004</v>
      </c>
      <c r="H27" s="1">
        <f t="shared" si="0"/>
        <v>4.2522777299000989</v>
      </c>
      <c r="J27">
        <v>1.2324611969999999</v>
      </c>
      <c r="K27" s="1">
        <v>9.36</v>
      </c>
      <c r="L27">
        <v>1.34</v>
      </c>
      <c r="U27">
        <v>1.4</v>
      </c>
      <c r="V27">
        <v>4.4000000000000004</v>
      </c>
      <c r="W27" s="1">
        <f t="shared" si="1"/>
        <v>2.8090343678514067</v>
      </c>
      <c r="AH27">
        <v>1.4</v>
      </c>
      <c r="AI27">
        <v>4.4000000000000004</v>
      </c>
      <c r="AJ27" s="1">
        <f t="shared" si="4"/>
        <v>2.1920863329762033</v>
      </c>
      <c r="AV27">
        <v>1.4</v>
      </c>
      <c r="AW27">
        <v>4.4000000000000004</v>
      </c>
      <c r="AX27" s="1">
        <f t="shared" si="3"/>
        <v>2.4701837003043838</v>
      </c>
    </row>
    <row r="28" spans="6:50" x14ac:dyDescent="0.2">
      <c r="F28">
        <v>1.6</v>
      </c>
      <c r="G28">
        <v>4.4000000000000004</v>
      </c>
      <c r="H28" s="1">
        <f t="shared" si="0"/>
        <v>4.8316982958751087</v>
      </c>
      <c r="J28">
        <v>1.2838137469999999</v>
      </c>
      <c r="K28" s="1">
        <v>9.7200000000000006</v>
      </c>
      <c r="L28">
        <v>1.34</v>
      </c>
      <c r="U28">
        <v>1.6</v>
      </c>
      <c r="V28">
        <v>4.4000000000000004</v>
      </c>
      <c r="W28" s="1">
        <f t="shared" si="1"/>
        <v>3.0845523777820878</v>
      </c>
      <c r="AH28">
        <v>1.6</v>
      </c>
      <c r="AI28">
        <v>4.4000000000000004</v>
      </c>
      <c r="AJ28" s="1">
        <f t="shared" si="4"/>
        <v>4.9604776051789026</v>
      </c>
      <c r="AV28">
        <v>1.6</v>
      </c>
      <c r="AW28">
        <v>4.4000000000000004</v>
      </c>
      <c r="AX28" s="1">
        <f t="shared" si="3"/>
        <v>2.8021538581221499</v>
      </c>
    </row>
    <row r="29" spans="6:50" x14ac:dyDescent="0.2">
      <c r="F29">
        <v>1.8</v>
      </c>
      <c r="G29">
        <v>4.4000000000000004</v>
      </c>
      <c r="H29" s="1">
        <f t="shared" si="0"/>
        <v>5.3367974742376934</v>
      </c>
      <c r="J29">
        <v>1.335166297</v>
      </c>
      <c r="K29" s="1">
        <v>10.1</v>
      </c>
      <c r="L29">
        <v>1.34</v>
      </c>
      <c r="U29">
        <v>1.8</v>
      </c>
      <c r="V29">
        <v>4.4000000000000004</v>
      </c>
      <c r="W29" s="1">
        <f t="shared" si="1"/>
        <v>3.3121546546412111</v>
      </c>
      <c r="AH29">
        <v>1.8</v>
      </c>
      <c r="AI29">
        <v>4.4000000000000004</v>
      </c>
      <c r="AJ29" s="1">
        <f t="shared" si="4"/>
        <v>5.6019621335589989</v>
      </c>
      <c r="AV29">
        <v>1.8</v>
      </c>
      <c r="AW29">
        <v>4.4000000000000004</v>
      </c>
      <c r="AX29" s="1">
        <f t="shared" si="3"/>
        <v>3.1052480452010314</v>
      </c>
    </row>
    <row r="30" spans="6:50" x14ac:dyDescent="0.2">
      <c r="F30">
        <v>2</v>
      </c>
      <c r="G30">
        <v>4.4000000000000004</v>
      </c>
      <c r="H30" s="1">
        <f t="shared" si="0"/>
        <v>5.7249045973802994</v>
      </c>
      <c r="J30">
        <v>1.3865188470000001</v>
      </c>
      <c r="K30" s="1">
        <v>10.4</v>
      </c>
      <c r="L30">
        <v>1.34</v>
      </c>
      <c r="U30">
        <v>2</v>
      </c>
      <c r="V30">
        <v>4.4000000000000004</v>
      </c>
      <c r="W30" s="1">
        <f t="shared" si="1"/>
        <v>3.4927142461969045</v>
      </c>
      <c r="AH30">
        <v>2</v>
      </c>
      <c r="AI30">
        <v>4.4000000000000004</v>
      </c>
      <c r="AJ30" s="1">
        <f t="shared" si="4"/>
        <v>5.6684284425194349</v>
      </c>
      <c r="AV30">
        <v>2</v>
      </c>
      <c r="AW30">
        <v>4.4000000000000004</v>
      </c>
      <c r="AX30" s="1">
        <f t="shared" si="3"/>
        <v>3.3666622146428851</v>
      </c>
    </row>
    <row r="31" spans="6:50" x14ac:dyDescent="0.2">
      <c r="F31">
        <v>2.2000000000000002</v>
      </c>
      <c r="G31">
        <v>4.4000000000000004</v>
      </c>
      <c r="H31" s="1">
        <f t="shared" si="0"/>
        <v>5.9479435025912544</v>
      </c>
      <c r="J31">
        <v>1.4378713970000001</v>
      </c>
      <c r="K31" s="1">
        <v>10.7</v>
      </c>
      <c r="L31">
        <v>1.34</v>
      </c>
      <c r="U31">
        <v>2.2000000000000002</v>
      </c>
      <c r="V31">
        <v>4.4000000000000004</v>
      </c>
      <c r="W31" s="1">
        <f t="shared" si="1"/>
        <v>3.6314083834532931</v>
      </c>
      <c r="AH31">
        <v>2.2000000000000002</v>
      </c>
      <c r="AI31">
        <v>4.4000000000000004</v>
      </c>
      <c r="AJ31" s="1">
        <f t="shared" si="4"/>
        <v>5.6745331904184724</v>
      </c>
      <c r="AV31">
        <v>2.2000000000000002</v>
      </c>
      <c r="AW31">
        <v>4.4000000000000004</v>
      </c>
      <c r="AX31" s="1">
        <f t="shared" si="3"/>
        <v>3.5753512217626544</v>
      </c>
    </row>
    <row r="32" spans="6:50" x14ac:dyDescent="0.2">
      <c r="F32">
        <v>2.4</v>
      </c>
      <c r="G32">
        <v>4.4000000000000004</v>
      </c>
      <c r="H32" s="1">
        <f t="shared" si="0"/>
        <v>5.9524055414120971</v>
      </c>
      <c r="J32">
        <v>1.4892239469999999</v>
      </c>
      <c r="K32" s="1">
        <v>11</v>
      </c>
      <c r="L32">
        <v>1.34</v>
      </c>
      <c r="U32">
        <v>2.4</v>
      </c>
      <c r="V32">
        <v>4.4000000000000004</v>
      </c>
      <c r="W32" s="1">
        <f t="shared" si="1"/>
        <v>3.7353278303034405</v>
      </c>
      <c r="AH32">
        <v>2.4</v>
      </c>
      <c r="AI32">
        <v>4.4000000000000004</v>
      </c>
      <c r="AJ32" s="1">
        <f t="shared" si="4"/>
        <v>5.6750873742083483</v>
      </c>
      <c r="AV32">
        <v>2.4</v>
      </c>
      <c r="AW32">
        <v>4.4000000000000004</v>
      </c>
      <c r="AX32" s="1">
        <f t="shared" si="3"/>
        <v>3.7219719471183792</v>
      </c>
    </row>
    <row r="33" spans="6:50" x14ac:dyDescent="0.2">
      <c r="F33">
        <v>2.6</v>
      </c>
      <c r="G33">
        <v>4.4000000000000004</v>
      </c>
      <c r="H33" s="1">
        <f t="shared" si="0"/>
        <v>5.679325791176983</v>
      </c>
      <c r="J33">
        <v>1.540576497</v>
      </c>
      <c r="K33" s="1">
        <v>11.3</v>
      </c>
      <c r="L33">
        <v>1.34</v>
      </c>
      <c r="U33">
        <v>2.6</v>
      </c>
      <c r="V33">
        <v>4.4000000000000004</v>
      </c>
      <c r="W33" s="1">
        <f t="shared" si="1"/>
        <v>3.8117499703630462</v>
      </c>
      <c r="AH33">
        <v>2.6</v>
      </c>
      <c r="AI33">
        <v>4.4000000000000004</v>
      </c>
      <c r="AJ33" s="1">
        <f t="shared" si="4"/>
        <v>5.6751376288610871</v>
      </c>
      <c r="AV33">
        <v>2.6</v>
      </c>
      <c r="AW33">
        <v>4.4000000000000004</v>
      </c>
      <c r="AX33" s="1">
        <f t="shared" si="3"/>
        <v>3.798616500028194</v>
      </c>
    </row>
    <row r="34" spans="6:50" x14ac:dyDescent="0.2">
      <c r="F34">
        <v>2.8</v>
      </c>
      <c r="G34">
        <v>4.4000000000000004</v>
      </c>
      <c r="H34" s="1">
        <f t="shared" si="0"/>
        <v>5.0642704279234083</v>
      </c>
      <c r="J34">
        <v>1.591929047</v>
      </c>
      <c r="K34" s="1">
        <v>11.6</v>
      </c>
      <c r="L34">
        <v>1.34</v>
      </c>
      <c r="U34">
        <v>2.8</v>
      </c>
      <c r="V34">
        <v>4.4000000000000004</v>
      </c>
      <c r="W34" s="1">
        <f t="shared" si="1"/>
        <v>3.8671816578345068</v>
      </c>
      <c r="AH34">
        <v>2.8</v>
      </c>
      <c r="AI34">
        <v>4.4000000000000004</v>
      </c>
      <c r="AJ34" s="1">
        <f t="shared" si="4"/>
        <v>5.675142185626501</v>
      </c>
      <c r="AV34">
        <v>2.8</v>
      </c>
      <c r="AW34">
        <v>4.4000000000000004</v>
      </c>
      <c r="AX34" s="1">
        <f t="shared" si="3"/>
        <v>3.7984622529192182</v>
      </c>
    </row>
    <row r="35" spans="6:50" x14ac:dyDescent="0.2">
      <c r="F35">
        <v>3</v>
      </c>
      <c r="G35">
        <v>4.4000000000000004</v>
      </c>
      <c r="H35" s="1">
        <f t="shared" si="0"/>
        <v>4.0373365300250619</v>
      </c>
      <c r="J35">
        <v>1.6432815970000001</v>
      </c>
      <c r="K35" s="1">
        <v>11.9</v>
      </c>
      <c r="L35">
        <v>1.34</v>
      </c>
      <c r="U35">
        <v>3</v>
      </c>
      <c r="V35">
        <v>4.4000000000000004</v>
      </c>
      <c r="W35" s="1">
        <f t="shared" si="1"/>
        <v>3.9069876809643835</v>
      </c>
      <c r="AH35">
        <v>3</v>
      </c>
      <c r="AI35">
        <v>4.4000000000000004</v>
      </c>
      <c r="AJ35" s="1">
        <f t="shared" si="4"/>
        <v>5.6751425988007558</v>
      </c>
      <c r="AV35">
        <v>3</v>
      </c>
      <c r="AW35">
        <v>4.4000000000000004</v>
      </c>
      <c r="AX35" s="1">
        <f t="shared" si="3"/>
        <v>3.7154263221004431</v>
      </c>
    </row>
    <row r="36" spans="6:50" x14ac:dyDescent="0.2">
      <c r="F36">
        <v>0</v>
      </c>
      <c r="G36">
        <v>8.5</v>
      </c>
      <c r="H36" s="1">
        <f t="shared" si="0"/>
        <v>7.349358230782118E-5</v>
      </c>
      <c r="J36">
        <v>1.6946341469999999</v>
      </c>
      <c r="K36" s="1">
        <v>12.1</v>
      </c>
      <c r="L36">
        <v>1.34</v>
      </c>
      <c r="U36">
        <v>0</v>
      </c>
      <c r="V36">
        <v>8.5</v>
      </c>
      <c r="W36" s="1">
        <f t="shared" si="1"/>
        <v>1.0486816581549397E-5</v>
      </c>
      <c r="AH36">
        <v>0</v>
      </c>
      <c r="AI36">
        <v>8.5</v>
      </c>
      <c r="AJ36" s="1">
        <f t="shared" si="4"/>
        <v>8.9949990539040639E-24</v>
      </c>
      <c r="AV36">
        <v>0</v>
      </c>
      <c r="AW36">
        <v>8.5</v>
      </c>
      <c r="AX36" s="1">
        <f t="shared" si="3"/>
        <v>0.1812002532003312</v>
      </c>
    </row>
    <row r="37" spans="6:50" x14ac:dyDescent="0.2">
      <c r="F37">
        <v>0.2</v>
      </c>
      <c r="G37">
        <v>8.5</v>
      </c>
      <c r="H37" s="1">
        <f t="shared" si="0"/>
        <v>4.8506725805101642E-4</v>
      </c>
      <c r="J37">
        <v>1.7459866959999999</v>
      </c>
      <c r="K37" s="1">
        <v>12.4</v>
      </c>
      <c r="L37">
        <v>1.34</v>
      </c>
      <c r="U37">
        <v>0.2</v>
      </c>
      <c r="V37">
        <v>8.5</v>
      </c>
      <c r="W37" s="1">
        <f t="shared" si="1"/>
        <v>0.14149456668171662</v>
      </c>
      <c r="AH37">
        <v>0.2</v>
      </c>
      <c r="AI37">
        <v>8.5</v>
      </c>
      <c r="AJ37" s="1">
        <f t="shared" si="4"/>
        <v>1.4368164826048009E-20</v>
      </c>
      <c r="AV37">
        <v>0.2</v>
      </c>
      <c r="AW37">
        <v>8.5</v>
      </c>
      <c r="AX37" s="1">
        <f t="shared" si="3"/>
        <v>0.23017199832064533</v>
      </c>
    </row>
    <row r="38" spans="6:50" x14ac:dyDescent="0.2">
      <c r="F38">
        <v>0.4</v>
      </c>
      <c r="G38">
        <v>8.5</v>
      </c>
      <c r="H38" s="1">
        <f t="shared" si="0"/>
        <v>1.2379462341984388E-3</v>
      </c>
      <c r="J38">
        <v>1.7973392459999999</v>
      </c>
      <c r="K38" s="1">
        <v>12.6</v>
      </c>
      <c r="L38">
        <v>1.34</v>
      </c>
      <c r="U38">
        <v>0.4</v>
      </c>
      <c r="V38">
        <v>8.5</v>
      </c>
      <c r="W38" s="1">
        <f t="shared" si="1"/>
        <v>0.34166766287681466</v>
      </c>
      <c r="AH38">
        <v>0.4</v>
      </c>
      <c r="AI38">
        <v>8.5</v>
      </c>
      <c r="AJ38" s="1">
        <f t="shared" si="4"/>
        <v>2.2950993016378484E-17</v>
      </c>
      <c r="AV38">
        <v>0.4</v>
      </c>
      <c r="AW38">
        <v>8.5</v>
      </c>
      <c r="AX38" s="1">
        <f t="shared" si="3"/>
        <v>0.28719233325237664</v>
      </c>
    </row>
    <row r="39" spans="6:50" x14ac:dyDescent="0.2">
      <c r="F39">
        <v>0.6</v>
      </c>
      <c r="G39">
        <v>8.5</v>
      </c>
      <c r="H39" s="1">
        <f t="shared" si="0"/>
        <v>1.8808554019144829E-3</v>
      </c>
      <c r="J39">
        <v>1.848691796</v>
      </c>
      <c r="K39" s="1">
        <v>12.9</v>
      </c>
      <c r="L39">
        <v>1.34</v>
      </c>
      <c r="U39">
        <v>0.6</v>
      </c>
      <c r="V39">
        <v>8.5</v>
      </c>
      <c r="W39" s="1">
        <f t="shared" si="1"/>
        <v>0.40594283338325549</v>
      </c>
      <c r="AH39">
        <v>0.6</v>
      </c>
      <c r="AI39">
        <v>8.5</v>
      </c>
      <c r="AJ39" s="1">
        <f t="shared" si="4"/>
        <v>3.666077657202942E-14</v>
      </c>
      <c r="AV39">
        <v>0.6</v>
      </c>
      <c r="AW39">
        <v>8.5</v>
      </c>
      <c r="AX39" s="1">
        <f t="shared" si="3"/>
        <v>0.35169201985677506</v>
      </c>
    </row>
    <row r="40" spans="6:50" x14ac:dyDescent="0.2">
      <c r="F40">
        <v>0.8</v>
      </c>
      <c r="G40">
        <v>8.5</v>
      </c>
      <c r="H40" s="1">
        <f t="shared" si="0"/>
        <v>2.4812473306331118E-3</v>
      </c>
      <c r="J40">
        <v>1.9000443460000001</v>
      </c>
      <c r="K40" s="1">
        <v>13.1</v>
      </c>
      <c r="L40">
        <v>1.34</v>
      </c>
      <c r="U40">
        <v>0.8</v>
      </c>
      <c r="V40">
        <v>8.5</v>
      </c>
      <c r="W40" s="1">
        <f t="shared" si="1"/>
        <v>0.47397596099228884</v>
      </c>
      <c r="AH40">
        <v>0.8</v>
      </c>
      <c r="AI40">
        <v>8.5</v>
      </c>
      <c r="AJ40" s="1">
        <f t="shared" si="4"/>
        <v>5.8560104036707637E-11</v>
      </c>
      <c r="AV40">
        <v>0.8</v>
      </c>
      <c r="AW40">
        <v>8.5</v>
      </c>
      <c r="AX40" s="1">
        <f t="shared" si="3"/>
        <v>0.42268282605615204</v>
      </c>
    </row>
    <row r="41" spans="6:50" x14ac:dyDescent="0.2">
      <c r="F41">
        <v>1</v>
      </c>
      <c r="G41">
        <v>8.5</v>
      </c>
      <c r="H41" s="1">
        <f t="shared" si="0"/>
        <v>3.1034817877542663E-3</v>
      </c>
      <c r="J41">
        <v>1.9513968960000001</v>
      </c>
      <c r="K41" s="1">
        <v>13.3</v>
      </c>
      <c r="L41">
        <v>1.34</v>
      </c>
      <c r="U41">
        <v>1</v>
      </c>
      <c r="V41">
        <v>8.5</v>
      </c>
      <c r="W41" s="1">
        <f t="shared" si="1"/>
        <v>0.54349438196620659</v>
      </c>
      <c r="AH41">
        <v>1</v>
      </c>
      <c r="AI41">
        <v>8.5</v>
      </c>
      <c r="AJ41" s="1">
        <f t="shared" si="4"/>
        <v>9.3540993451562216E-8</v>
      </c>
      <c r="AV41">
        <v>1</v>
      </c>
      <c r="AW41">
        <v>8.5</v>
      </c>
      <c r="AX41" s="1">
        <f t="shared" si="3"/>
        <v>0.49875293824784117</v>
      </c>
    </row>
    <row r="42" spans="6:50" x14ac:dyDescent="0.2">
      <c r="F42">
        <v>1.2</v>
      </c>
      <c r="G42">
        <v>8.5</v>
      </c>
      <c r="H42" s="1">
        <f t="shared" si="0"/>
        <v>3.744108618881783E-3</v>
      </c>
      <c r="J42">
        <v>2.0027494460000002</v>
      </c>
      <c r="K42" s="1">
        <v>13.5</v>
      </c>
      <c r="L42">
        <v>1.34</v>
      </c>
      <c r="U42">
        <v>1.2</v>
      </c>
      <c r="V42">
        <v>8.5</v>
      </c>
      <c r="W42" s="1">
        <f t="shared" si="1"/>
        <v>0.61200321589836082</v>
      </c>
      <c r="AH42">
        <v>1.2</v>
      </c>
      <c r="AI42">
        <v>8.5</v>
      </c>
      <c r="AJ42" s="1">
        <f t="shared" si="4"/>
        <v>1.4939520968665633E-4</v>
      </c>
      <c r="AV42">
        <v>1.2</v>
      </c>
      <c r="AW42">
        <v>8.5</v>
      </c>
      <c r="AX42" s="1">
        <f t="shared" si="3"/>
        <v>0.57808559044023133</v>
      </c>
    </row>
    <row r="43" spans="6:50" x14ac:dyDescent="0.2">
      <c r="F43">
        <v>1.4</v>
      </c>
      <c r="G43">
        <v>8.5</v>
      </c>
      <c r="H43" s="1">
        <f t="shared" si="0"/>
        <v>4.3789716098118908E-3</v>
      </c>
      <c r="J43">
        <v>2.054101996</v>
      </c>
      <c r="K43" s="1">
        <v>13.7</v>
      </c>
      <c r="L43">
        <v>1.34</v>
      </c>
      <c r="U43">
        <v>1.4</v>
      </c>
      <c r="V43">
        <v>8.5</v>
      </c>
      <c r="W43" s="1">
        <f t="shared" si="1"/>
        <v>0.67714878925297417</v>
      </c>
      <c r="AH43">
        <v>1.4</v>
      </c>
      <c r="AI43">
        <v>8.5</v>
      </c>
      <c r="AJ43" s="1">
        <f t="shared" si="4"/>
        <v>0.19231867421714713</v>
      </c>
      <c r="AV43">
        <v>1.4</v>
      </c>
      <c r="AW43">
        <v>8.5</v>
      </c>
      <c r="AX43" s="1">
        <f t="shared" si="3"/>
        <v>0.65849904681711513</v>
      </c>
    </row>
    <row r="44" spans="6:50" x14ac:dyDescent="0.2">
      <c r="F44">
        <v>1.6</v>
      </c>
      <c r="G44">
        <v>8.5</v>
      </c>
      <c r="H44" s="1">
        <f t="shared" si="0"/>
        <v>4.9756556388687884E-3</v>
      </c>
      <c r="J44">
        <v>2.1054545459999998</v>
      </c>
      <c r="K44" s="1">
        <v>13.8</v>
      </c>
      <c r="L44">
        <v>1.34</v>
      </c>
      <c r="U44">
        <v>1.6</v>
      </c>
      <c r="V44">
        <v>8.5</v>
      </c>
      <c r="W44" s="1">
        <f t="shared" si="1"/>
        <v>0.73702626137601823</v>
      </c>
      <c r="AH44">
        <v>1.6</v>
      </c>
      <c r="AI44">
        <v>8.5</v>
      </c>
      <c r="AJ44" s="1">
        <f t="shared" si="4"/>
        <v>0.98766964529893209</v>
      </c>
      <c r="AV44">
        <v>1.6</v>
      </c>
      <c r="AW44">
        <v>8.5</v>
      </c>
      <c r="AX44" s="1">
        <f t="shared" si="3"/>
        <v>0.73750372385950758</v>
      </c>
    </row>
    <row r="45" spans="6:50" x14ac:dyDescent="0.2">
      <c r="F45">
        <v>1.8</v>
      </c>
      <c r="G45">
        <v>8.5</v>
      </c>
      <c r="H45" s="1">
        <f t="shared" si="0"/>
        <v>5.4958039223726111E-3</v>
      </c>
      <c r="J45">
        <v>2.1568070960000001</v>
      </c>
      <c r="K45" s="1">
        <v>14</v>
      </c>
      <c r="L45">
        <v>1.34</v>
      </c>
      <c r="U45">
        <v>1.8</v>
      </c>
      <c r="V45">
        <v>8.5</v>
      </c>
      <c r="W45" s="1">
        <f t="shared" si="1"/>
        <v>0.79036679094585138</v>
      </c>
      <c r="AH45">
        <v>1.8</v>
      </c>
      <c r="AI45">
        <v>8.5</v>
      </c>
      <c r="AJ45" s="1">
        <f t="shared" si="4"/>
        <v>0.99023338982491427</v>
      </c>
      <c r="AV45">
        <v>1.8</v>
      </c>
      <c r="AW45">
        <v>8.5</v>
      </c>
      <c r="AX45" s="1">
        <f t="shared" si="3"/>
        <v>0.81237060576403852</v>
      </c>
    </row>
    <row r="46" spans="6:50" x14ac:dyDescent="0.2">
      <c r="F46">
        <v>2</v>
      </c>
      <c r="G46">
        <v>8.5</v>
      </c>
      <c r="H46" s="1">
        <f t="shared" si="0"/>
        <v>5.8954744476200699E-3</v>
      </c>
      <c r="J46">
        <v>2.2081596449999998</v>
      </c>
      <c r="K46" s="1">
        <v>14.2</v>
      </c>
      <c r="L46">
        <v>1.34</v>
      </c>
      <c r="U46">
        <v>2</v>
      </c>
      <c r="V46">
        <v>8.5</v>
      </c>
      <c r="W46" s="1">
        <f t="shared" si="1"/>
        <v>0.83657605796876655</v>
      </c>
      <c r="AH46">
        <v>2</v>
      </c>
      <c r="AI46">
        <v>8.5</v>
      </c>
      <c r="AJ46" s="1">
        <f t="shared" si="4"/>
        <v>0.9902349989919681</v>
      </c>
      <c r="AV46">
        <v>2</v>
      </c>
      <c r="AW46">
        <v>8.5</v>
      </c>
      <c r="AX46" s="1">
        <f t="shared" si="3"/>
        <v>0.88020442465862281</v>
      </c>
    </row>
    <row r="47" spans="6:50" x14ac:dyDescent="0.2">
      <c r="F47">
        <v>2.2000000000000002</v>
      </c>
      <c r="G47">
        <v>8.5</v>
      </c>
      <c r="H47" s="1">
        <f t="shared" si="0"/>
        <v>6.1251586535539197E-3</v>
      </c>
      <c r="J47">
        <v>2.2595121950000001</v>
      </c>
      <c r="K47" s="1">
        <v>14.3</v>
      </c>
      <c r="L47">
        <v>1.34</v>
      </c>
      <c r="U47">
        <v>2.2000000000000002</v>
      </c>
      <c r="V47">
        <v>8.5</v>
      </c>
      <c r="W47" s="1">
        <f t="shared" si="1"/>
        <v>0.87564934153043128</v>
      </c>
      <c r="AH47">
        <v>2.2000000000000002</v>
      </c>
      <c r="AI47">
        <v>8.5</v>
      </c>
      <c r="AJ47" s="1">
        <f t="shared" si="4"/>
        <v>0.99023499999936737</v>
      </c>
      <c r="AV47">
        <v>2.2000000000000002</v>
      </c>
      <c r="AW47">
        <v>8.5</v>
      </c>
      <c r="AX47" s="1">
        <f t="shared" si="3"/>
        <v>0.93801535724957719</v>
      </c>
    </row>
    <row r="48" spans="6:50" x14ac:dyDescent="0.2">
      <c r="F48">
        <v>2.4</v>
      </c>
      <c r="G48">
        <v>8.5</v>
      </c>
      <c r="H48" s="1">
        <f t="shared" si="0"/>
        <v>6.1297536359514616E-3</v>
      </c>
      <c r="J48">
        <v>2.3108647449999999</v>
      </c>
      <c r="K48" s="1">
        <v>14.5</v>
      </c>
      <c r="L48">
        <v>1.34</v>
      </c>
      <c r="U48">
        <v>2.4</v>
      </c>
      <c r="V48">
        <v>8.5</v>
      </c>
      <c r="W48" s="1">
        <f t="shared" si="1"/>
        <v>0.9080174994459036</v>
      </c>
      <c r="AH48">
        <v>2.4</v>
      </c>
      <c r="AI48">
        <v>8.5</v>
      </c>
      <c r="AJ48" s="1">
        <f t="shared" si="4"/>
        <v>0.99023499999999798</v>
      </c>
      <c r="AV48">
        <v>2.4</v>
      </c>
      <c r="AW48">
        <v>8.5</v>
      </c>
      <c r="AX48" s="1">
        <f t="shared" si="3"/>
        <v>0.98278404931209706</v>
      </c>
    </row>
    <row r="49" spans="6:50" x14ac:dyDescent="0.2">
      <c r="F49">
        <v>2.6</v>
      </c>
      <c r="G49">
        <v>8.5</v>
      </c>
      <c r="H49" s="1">
        <f t="shared" si="0"/>
        <v>5.848537650202058E-3</v>
      </c>
      <c r="J49">
        <v>2.3622172950000002</v>
      </c>
      <c r="K49" s="1">
        <v>14.6</v>
      </c>
      <c r="L49">
        <v>1.34</v>
      </c>
      <c r="U49">
        <v>2.6</v>
      </c>
      <c r="V49">
        <v>8.5</v>
      </c>
      <c r="W49" s="1">
        <f t="shared" si="1"/>
        <v>0.9343783746664005</v>
      </c>
      <c r="AH49">
        <v>2.6</v>
      </c>
      <c r="AI49">
        <v>8.5</v>
      </c>
      <c r="AJ49" s="1">
        <f t="shared" si="4"/>
        <v>0.99023499999999842</v>
      </c>
      <c r="AV49">
        <v>2.6</v>
      </c>
      <c r="AW49">
        <v>8.5</v>
      </c>
      <c r="AX49" s="1">
        <f t="shared" si="3"/>
        <v>1.0115163158306391</v>
      </c>
    </row>
    <row r="50" spans="6:50" x14ac:dyDescent="0.2">
      <c r="F50">
        <v>2.8</v>
      </c>
      <c r="G50">
        <v>8.5</v>
      </c>
      <c r="H50" s="1">
        <f t="shared" si="0"/>
        <v>5.2151571080018624E-3</v>
      </c>
      <c r="J50">
        <v>2.413569845</v>
      </c>
      <c r="K50" s="1">
        <v>14.7</v>
      </c>
      <c r="L50">
        <v>1.34</v>
      </c>
      <c r="U50">
        <v>2.8</v>
      </c>
      <c r="V50">
        <v>8.5</v>
      </c>
      <c r="W50" s="1">
        <f t="shared" si="1"/>
        <v>0.95555070355415483</v>
      </c>
      <c r="AH50">
        <v>2.8</v>
      </c>
      <c r="AI50">
        <v>8.5</v>
      </c>
      <c r="AJ50" s="1">
        <f t="shared" si="4"/>
        <v>0.99023499999999842</v>
      </c>
      <c r="AV50">
        <v>2.8</v>
      </c>
      <c r="AW50">
        <v>8.5</v>
      </c>
      <c r="AX50" s="1">
        <f t="shared" si="3"/>
        <v>1.0212855464138977</v>
      </c>
    </row>
    <row r="51" spans="6:50" x14ac:dyDescent="0.2">
      <c r="F51">
        <v>3</v>
      </c>
      <c r="G51">
        <v>8.5</v>
      </c>
      <c r="H51" s="1">
        <f t="shared" si="0"/>
        <v>4.1576263751360275E-3</v>
      </c>
      <c r="J51">
        <v>2.4649223949999999</v>
      </c>
      <c r="K51" s="1">
        <v>14.8</v>
      </c>
      <c r="L51">
        <v>1.34</v>
      </c>
      <c r="U51">
        <v>3</v>
      </c>
      <c r="V51">
        <v>8.5</v>
      </c>
      <c r="W51" s="1">
        <f t="shared" si="1"/>
        <v>0.97236680290494459</v>
      </c>
      <c r="AH51">
        <v>3</v>
      </c>
      <c r="AI51">
        <v>8.5</v>
      </c>
      <c r="AJ51" s="1">
        <f t="shared" si="4"/>
        <v>0.99023499999999842</v>
      </c>
      <c r="AV51">
        <v>3</v>
      </c>
      <c r="AW51">
        <v>8.5</v>
      </c>
      <c r="AX51" s="1">
        <f t="shared" si="3"/>
        <v>1.009262391697987</v>
      </c>
    </row>
    <row r="52" spans="6:50" x14ac:dyDescent="0.2">
      <c r="F52">
        <v>0</v>
      </c>
      <c r="G52">
        <v>17</v>
      </c>
      <c r="H52" s="1">
        <f t="shared" si="0"/>
        <v>7.0443942070036215E-3</v>
      </c>
      <c r="J52">
        <v>2.5162749450000002</v>
      </c>
      <c r="K52" s="1">
        <v>14.9</v>
      </c>
      <c r="L52">
        <v>1.34</v>
      </c>
      <c r="U52">
        <v>0</v>
      </c>
      <c r="V52">
        <v>17</v>
      </c>
      <c r="W52" s="1">
        <f t="shared" si="1"/>
        <v>5.6317757535955483E-7</v>
      </c>
      <c r="AH52">
        <v>0</v>
      </c>
      <c r="AI52">
        <v>17</v>
      </c>
      <c r="AJ52" s="1">
        <f t="shared" si="4"/>
        <v>1.871064042522646E-88</v>
      </c>
      <c r="AV52">
        <v>0</v>
      </c>
      <c r="AW52">
        <v>17</v>
      </c>
      <c r="AX52" s="1">
        <f t="shared" si="3"/>
        <v>1.6097307752917792E-2</v>
      </c>
    </row>
    <row r="53" spans="6:50" x14ac:dyDescent="0.2">
      <c r="F53">
        <v>0.2</v>
      </c>
      <c r="G53">
        <v>17</v>
      </c>
      <c r="H53" s="1">
        <f t="shared" si="0"/>
        <v>4.6493923351155979E-2</v>
      </c>
      <c r="J53">
        <v>2.567627495</v>
      </c>
      <c r="K53" s="1">
        <v>15</v>
      </c>
      <c r="L53">
        <v>1.34</v>
      </c>
      <c r="U53">
        <v>0.2</v>
      </c>
      <c r="V53">
        <v>17</v>
      </c>
      <c r="W53" s="1">
        <f t="shared" si="1"/>
        <v>1.1984869967851348E-2</v>
      </c>
      <c r="AH53">
        <v>0.2</v>
      </c>
      <c r="AI53">
        <v>17</v>
      </c>
      <c r="AJ53" s="1">
        <f t="shared" si="4"/>
        <v>2.5413315089814754E-76</v>
      </c>
      <c r="AV53">
        <v>0.2</v>
      </c>
      <c r="AW53">
        <v>17</v>
      </c>
      <c r="AX53" s="1">
        <f t="shared" si="3"/>
        <v>3.3841383266870355E-2</v>
      </c>
    </row>
    <row r="54" spans="6:50" x14ac:dyDescent="0.2">
      <c r="F54">
        <v>0.4</v>
      </c>
      <c r="G54">
        <v>17</v>
      </c>
      <c r="H54" s="1">
        <f t="shared" si="0"/>
        <v>0.11865772502752786</v>
      </c>
      <c r="J54">
        <v>2.6189800449999998</v>
      </c>
      <c r="K54" s="1">
        <v>15.1</v>
      </c>
      <c r="L54">
        <v>1.34</v>
      </c>
      <c r="U54">
        <v>0.4</v>
      </c>
      <c r="V54">
        <v>17</v>
      </c>
      <c r="W54" s="1">
        <f t="shared" si="1"/>
        <v>4.473519231412245E-2</v>
      </c>
      <c r="AH54">
        <v>0.4</v>
      </c>
      <c r="AI54">
        <v>17</v>
      </c>
      <c r="AJ54" s="1">
        <f t="shared" si="4"/>
        <v>3.4517075267154551E-64</v>
      </c>
      <c r="AV54">
        <v>0.4</v>
      </c>
      <c r="AW54">
        <v>17</v>
      </c>
      <c r="AX54" s="1">
        <f t="shared" si="3"/>
        <v>6.5317123399997734E-2</v>
      </c>
    </row>
    <row r="55" spans="6:50" x14ac:dyDescent="0.2">
      <c r="F55">
        <v>0.6</v>
      </c>
      <c r="G55">
        <v>17</v>
      </c>
      <c r="H55" s="1">
        <f t="shared" si="0"/>
        <v>0.18028086917798597</v>
      </c>
      <c r="J55">
        <v>2.6703325950000001</v>
      </c>
      <c r="K55" s="1">
        <v>15.1</v>
      </c>
      <c r="L55">
        <v>1.34</v>
      </c>
      <c r="U55">
        <v>0.6</v>
      </c>
      <c r="V55">
        <v>17</v>
      </c>
      <c r="W55" s="1">
        <f t="shared" si="1"/>
        <v>7.8685563470625025E-2</v>
      </c>
      <c r="AH55">
        <v>0.6</v>
      </c>
      <c r="AI55">
        <v>17</v>
      </c>
      <c r="AJ55" s="1">
        <f t="shared" si="4"/>
        <v>4.6882056936993306E-52</v>
      </c>
      <c r="AV55">
        <v>0.6</v>
      </c>
      <c r="AW55">
        <v>17</v>
      </c>
      <c r="AX55" s="1">
        <f t="shared" si="3"/>
        <v>0.11239745541476252</v>
      </c>
    </row>
    <row r="56" spans="6:50" x14ac:dyDescent="0.2">
      <c r="F56">
        <v>0.8</v>
      </c>
      <c r="G56">
        <v>17</v>
      </c>
      <c r="H56" s="1">
        <f t="shared" si="0"/>
        <v>0.23782871610267112</v>
      </c>
      <c r="J56">
        <v>2.7216851439999998</v>
      </c>
      <c r="K56" s="1">
        <v>15.3</v>
      </c>
      <c r="L56">
        <v>1.34</v>
      </c>
      <c r="U56">
        <v>0.8</v>
      </c>
      <c r="V56">
        <v>17</v>
      </c>
      <c r="W56" s="1">
        <f t="shared" si="1"/>
        <v>0.1264794645955282</v>
      </c>
      <c r="AH56">
        <v>0.8</v>
      </c>
      <c r="AI56">
        <v>17</v>
      </c>
      <c r="AJ56" s="1">
        <f t="shared" si="4"/>
        <v>6.3676520841699634E-40</v>
      </c>
      <c r="AV56">
        <v>0.8</v>
      </c>
      <c r="AW56">
        <v>17</v>
      </c>
      <c r="AX56" s="1">
        <f t="shared" si="3"/>
        <v>0.16991650539643582</v>
      </c>
    </row>
    <row r="57" spans="6:50" x14ac:dyDescent="0.2">
      <c r="F57">
        <v>1</v>
      </c>
      <c r="G57">
        <v>17</v>
      </c>
      <c r="H57" s="1">
        <f t="shared" si="0"/>
        <v>0.29747017958152833</v>
      </c>
      <c r="J57">
        <v>2.7730376940000001</v>
      </c>
      <c r="K57" s="1">
        <v>15.3</v>
      </c>
      <c r="L57">
        <v>1.34</v>
      </c>
      <c r="U57">
        <v>1</v>
      </c>
      <c r="V57">
        <v>17</v>
      </c>
      <c r="W57" s="1">
        <f t="shared" si="1"/>
        <v>0.18132441403041979</v>
      </c>
      <c r="AH57">
        <v>1</v>
      </c>
      <c r="AI57">
        <v>17</v>
      </c>
      <c r="AJ57" s="1">
        <f t="shared" si="4"/>
        <v>8.6487231393294549E-28</v>
      </c>
      <c r="AV57">
        <v>1</v>
      </c>
      <c r="AW57">
        <v>17</v>
      </c>
      <c r="AX57" s="1">
        <f t="shared" si="3"/>
        <v>0.22785749004376121</v>
      </c>
    </row>
    <row r="58" spans="6:50" x14ac:dyDescent="0.2">
      <c r="F58">
        <v>1.2</v>
      </c>
      <c r="G58">
        <v>17</v>
      </c>
      <c r="H58" s="1">
        <f t="shared" si="0"/>
        <v>0.35887456070346352</v>
      </c>
      <c r="J58">
        <v>2.8243902439999999</v>
      </c>
      <c r="K58" s="1">
        <v>15.5</v>
      </c>
      <c r="L58">
        <v>1.34</v>
      </c>
      <c r="U58">
        <v>1.2</v>
      </c>
      <c r="V58">
        <v>17</v>
      </c>
      <c r="W58" s="1">
        <f t="shared" si="1"/>
        <v>0.23126145640354714</v>
      </c>
      <c r="AH58">
        <v>1.2</v>
      </c>
      <c r="AI58">
        <v>17</v>
      </c>
      <c r="AJ58" s="1">
        <f t="shared" si="4"/>
        <v>1.1746937639185244E-15</v>
      </c>
      <c r="AV58">
        <v>1.2</v>
      </c>
      <c r="AW58">
        <v>17</v>
      </c>
      <c r="AX58" s="1">
        <f t="shared" si="3"/>
        <v>0.27850681687316819</v>
      </c>
    </row>
    <row r="59" spans="6:50" x14ac:dyDescent="0.2">
      <c r="F59">
        <v>1.4</v>
      </c>
      <c r="G59">
        <v>17</v>
      </c>
      <c r="H59" s="1">
        <f t="shared" si="0"/>
        <v>0.41972647504909355</v>
      </c>
      <c r="J59">
        <v>2.8757427940000002</v>
      </c>
      <c r="K59" s="1">
        <v>15.5</v>
      </c>
      <c r="L59">
        <v>1.34</v>
      </c>
      <c r="U59">
        <v>1.4</v>
      </c>
      <c r="V59">
        <v>17</v>
      </c>
      <c r="W59" s="1">
        <f t="shared" si="1"/>
        <v>0.26801787925132259</v>
      </c>
      <c r="AH59">
        <v>1.4</v>
      </c>
      <c r="AI59">
        <v>17</v>
      </c>
      <c r="AJ59" s="1">
        <f t="shared" si="4"/>
        <v>1.5882497452734416E-3</v>
      </c>
      <c r="AV59">
        <v>1.4</v>
      </c>
      <c r="AW59">
        <v>17</v>
      </c>
      <c r="AX59" s="1">
        <f t="shared" si="3"/>
        <v>0.31948226711333316</v>
      </c>
    </row>
    <row r="60" spans="6:50" x14ac:dyDescent="0.2">
      <c r="F60">
        <v>1.6</v>
      </c>
      <c r="G60">
        <v>17</v>
      </c>
      <c r="H60" s="1">
        <f t="shared" si="0"/>
        <v>0.4769189180585382</v>
      </c>
      <c r="J60">
        <v>2.927095344</v>
      </c>
      <c r="K60" s="1">
        <v>15.7</v>
      </c>
      <c r="L60">
        <v>1.34</v>
      </c>
      <c r="U60">
        <v>1.6</v>
      </c>
      <c r="V60">
        <v>17</v>
      </c>
      <c r="W60" s="1">
        <f t="shared" si="1"/>
        <v>0.29105383566963894</v>
      </c>
      <c r="AH60">
        <v>1.6</v>
      </c>
      <c r="AI60">
        <v>17</v>
      </c>
      <c r="AJ60" s="1">
        <f t="shared" si="4"/>
        <v>0.3494199999436538</v>
      </c>
      <c r="AV60">
        <v>1.6</v>
      </c>
      <c r="AW60">
        <v>17</v>
      </c>
      <c r="AX60" s="1">
        <f t="shared" si="3"/>
        <v>0.35159836123221505</v>
      </c>
    </row>
    <row r="61" spans="6:50" x14ac:dyDescent="0.2">
      <c r="F61">
        <v>1.8</v>
      </c>
      <c r="G61">
        <v>17</v>
      </c>
      <c r="H61" s="1">
        <f t="shared" si="0"/>
        <v>0.52677537409234998</v>
      </c>
      <c r="J61">
        <v>2.9784478939999999</v>
      </c>
      <c r="K61" s="1">
        <v>15.7</v>
      </c>
      <c r="L61">
        <v>1.34</v>
      </c>
      <c r="U61">
        <v>1.8</v>
      </c>
      <c r="V61">
        <v>17</v>
      </c>
      <c r="W61" s="1">
        <f t="shared" si="1"/>
        <v>0.30406799535353712</v>
      </c>
      <c r="AH61">
        <v>1.8</v>
      </c>
      <c r="AI61">
        <v>17</v>
      </c>
      <c r="AJ61" s="1">
        <f t="shared" si="4"/>
        <v>0.34941999999999496</v>
      </c>
      <c r="AV61">
        <v>1.8</v>
      </c>
      <c r="AW61">
        <v>17</v>
      </c>
      <c r="AX61" s="1">
        <f t="shared" si="3"/>
        <v>0.37631651042685876</v>
      </c>
    </row>
    <row r="62" spans="6:50" x14ac:dyDescent="0.2">
      <c r="F62">
        <v>2</v>
      </c>
      <c r="G62">
        <v>17</v>
      </c>
      <c r="H62" s="1">
        <f t="shared" si="0"/>
        <v>0.56508398069926558</v>
      </c>
      <c r="J62">
        <v>3.0298004440000001</v>
      </c>
      <c r="K62" s="1">
        <v>15.9</v>
      </c>
      <c r="L62">
        <v>1.34</v>
      </c>
      <c r="U62">
        <v>2</v>
      </c>
      <c r="V62">
        <v>17</v>
      </c>
      <c r="W62" s="1">
        <f t="shared" si="1"/>
        <v>0.31099261329208944</v>
      </c>
      <c r="AH62">
        <v>2</v>
      </c>
      <c r="AI62">
        <v>17</v>
      </c>
      <c r="AJ62" s="1">
        <f t="shared" si="4"/>
        <v>0.34941999999999496</v>
      </c>
      <c r="AV62">
        <v>2</v>
      </c>
      <c r="AW62">
        <v>17</v>
      </c>
      <c r="AX62" s="1">
        <f t="shared" si="3"/>
        <v>0.3946551730525748</v>
      </c>
    </row>
    <row r="63" spans="6:50" x14ac:dyDescent="0.2">
      <c r="F63">
        <v>2.2000000000000002</v>
      </c>
      <c r="G63">
        <v>17</v>
      </c>
      <c r="H63" s="1">
        <f t="shared" si="0"/>
        <v>0.58709931916710401</v>
      </c>
      <c r="J63">
        <v>3.081152994</v>
      </c>
      <c r="K63" s="1">
        <v>16.2</v>
      </c>
      <c r="L63">
        <v>1.34</v>
      </c>
      <c r="U63">
        <v>2.2000000000000002</v>
      </c>
      <c r="V63">
        <v>17</v>
      </c>
      <c r="W63" s="1">
        <f t="shared" si="1"/>
        <v>0.31455984505440038</v>
      </c>
      <c r="AH63">
        <v>2.2000000000000002</v>
      </c>
      <c r="AI63">
        <v>17</v>
      </c>
      <c r="AJ63" s="1">
        <f t="shared" si="4"/>
        <v>0.34941999999999496</v>
      </c>
      <c r="AV63">
        <v>2.2000000000000002</v>
      </c>
      <c r="AW63">
        <v>17</v>
      </c>
      <c r="AX63" s="1">
        <f t="shared" si="3"/>
        <v>0.40703960300755909</v>
      </c>
    </row>
    <row r="64" spans="6:50" x14ac:dyDescent="0.2">
      <c r="F64">
        <v>2.4</v>
      </c>
      <c r="G64">
        <v>17</v>
      </c>
      <c r="H64" s="1">
        <f t="shared" si="0"/>
        <v>0.58753975037709683</v>
      </c>
      <c r="J64">
        <v>3.1325055439999998</v>
      </c>
      <c r="K64" s="1">
        <v>16.399999999999999</v>
      </c>
      <c r="L64">
        <v>1.34</v>
      </c>
      <c r="U64">
        <v>2.4</v>
      </c>
      <c r="V64">
        <v>17</v>
      </c>
      <c r="W64" s="1">
        <f t="shared" si="1"/>
        <v>0.31636691620366658</v>
      </c>
      <c r="AH64">
        <v>2.4</v>
      </c>
      <c r="AI64">
        <v>17</v>
      </c>
      <c r="AJ64" s="1">
        <f t="shared" si="4"/>
        <v>0.34941999999999496</v>
      </c>
      <c r="AV64">
        <v>2.4</v>
      </c>
      <c r="AW64">
        <v>17</v>
      </c>
      <c r="AX64" s="1">
        <f t="shared" si="3"/>
        <v>0.41344612067992847</v>
      </c>
    </row>
    <row r="65" spans="6:50" x14ac:dyDescent="0.2">
      <c r="F65">
        <v>2.6</v>
      </c>
      <c r="G65">
        <v>17</v>
      </c>
      <c r="H65" s="1">
        <f t="shared" si="0"/>
        <v>0.56058506673366393</v>
      </c>
      <c r="J65">
        <v>3.183858093</v>
      </c>
      <c r="K65" s="1">
        <v>16.600000000000001</v>
      </c>
      <c r="L65">
        <v>1.34</v>
      </c>
      <c r="U65">
        <v>2.6</v>
      </c>
      <c r="V65">
        <v>17</v>
      </c>
      <c r="W65" s="1">
        <f t="shared" si="1"/>
        <v>0.31727454892392176</v>
      </c>
      <c r="AH65">
        <v>2.6</v>
      </c>
      <c r="AI65">
        <v>17</v>
      </c>
      <c r="AJ65" s="1">
        <f t="shared" si="4"/>
        <v>0.34941999999999496</v>
      </c>
      <c r="AV65">
        <v>2.6</v>
      </c>
      <c r="AW65">
        <v>17</v>
      </c>
      <c r="AX65" s="1">
        <f t="shared" si="3"/>
        <v>0.41356652786484904</v>
      </c>
    </row>
    <row r="66" spans="6:50" x14ac:dyDescent="0.2">
      <c r="F66">
        <v>2.8</v>
      </c>
      <c r="G66">
        <v>17</v>
      </c>
      <c r="H66" s="1">
        <f t="shared" si="0"/>
        <v>0.49987524579152903</v>
      </c>
      <c r="J66">
        <v>3.2352106429999998</v>
      </c>
      <c r="K66" s="1">
        <v>16.899999999999999</v>
      </c>
      <c r="L66">
        <v>1.34</v>
      </c>
      <c r="U66">
        <v>2.8</v>
      </c>
      <c r="V66">
        <v>17</v>
      </c>
      <c r="W66" s="1">
        <f t="shared" si="1"/>
        <v>0.31772846770208157</v>
      </c>
      <c r="AH66">
        <v>2.8</v>
      </c>
      <c r="AI66">
        <v>17</v>
      </c>
      <c r="AJ66" s="1">
        <f t="shared" si="4"/>
        <v>0.34941999999999496</v>
      </c>
      <c r="AV66">
        <v>2.8</v>
      </c>
      <c r="AW66">
        <v>17</v>
      </c>
      <c r="AX66" s="1">
        <f t="shared" si="3"/>
        <v>0.40692628441508394</v>
      </c>
    </row>
    <row r="67" spans="6:50" x14ac:dyDescent="0.2">
      <c r="F67">
        <v>3</v>
      </c>
      <c r="G67">
        <v>17</v>
      </c>
      <c r="H67" s="1">
        <f t="shared" si="0"/>
        <v>0.39851043087304888</v>
      </c>
      <c r="J67">
        <v>3.2865631930000001</v>
      </c>
      <c r="K67" s="1">
        <v>17.2</v>
      </c>
      <c r="L67">
        <v>1.34</v>
      </c>
      <c r="U67">
        <v>3</v>
      </c>
      <c r="V67">
        <v>17</v>
      </c>
      <c r="W67" s="1">
        <f t="shared" si="1"/>
        <v>0.31795499028144558</v>
      </c>
      <c r="AH67">
        <v>3</v>
      </c>
      <c r="AI67">
        <v>17</v>
      </c>
      <c r="AJ67" s="1">
        <f t="shared" si="4"/>
        <v>0.34941999999999496</v>
      </c>
      <c r="AV67">
        <v>3</v>
      </c>
      <c r="AW67">
        <v>17</v>
      </c>
      <c r="AX67" s="1">
        <f t="shared" si="3"/>
        <v>0.392957724057868</v>
      </c>
    </row>
    <row r="68" spans="6:50" x14ac:dyDescent="0.2">
      <c r="J68">
        <v>3.3379157429999999</v>
      </c>
      <c r="K68" s="1">
        <v>17.7</v>
      </c>
      <c r="L68">
        <v>1.34</v>
      </c>
    </row>
    <row r="69" spans="6:50" x14ac:dyDescent="0.2">
      <c r="J69">
        <v>3.3892682930000002</v>
      </c>
      <c r="K69" s="1">
        <v>18</v>
      </c>
      <c r="L69">
        <v>1.34</v>
      </c>
    </row>
    <row r="70" spans="6:50" x14ac:dyDescent="0.2">
      <c r="J70">
        <v>3.440620843</v>
      </c>
      <c r="K70" s="1">
        <v>18.7</v>
      </c>
      <c r="L70">
        <v>1.34</v>
      </c>
    </row>
    <row r="71" spans="6:50" x14ac:dyDescent="0.2">
      <c r="J71">
        <v>3.4919733929999999</v>
      </c>
      <c r="K71" s="1">
        <v>19</v>
      </c>
      <c r="L71">
        <v>1.34</v>
      </c>
    </row>
    <row r="72" spans="6:50" x14ac:dyDescent="0.2">
      <c r="J72">
        <v>3.5433259430000001</v>
      </c>
      <c r="K72" s="1">
        <v>19.7</v>
      </c>
      <c r="L72">
        <v>1.34</v>
      </c>
    </row>
    <row r="73" spans="6:50" x14ac:dyDescent="0.2">
      <c r="J73">
        <v>3.594678493</v>
      </c>
      <c r="K73" s="1">
        <v>20.399999999999999</v>
      </c>
      <c r="L73">
        <v>1.34</v>
      </c>
    </row>
    <row r="74" spans="6:50" x14ac:dyDescent="0.2">
      <c r="J74">
        <v>3.6460310429999998</v>
      </c>
      <c r="K74" s="1">
        <v>21.2</v>
      </c>
      <c r="L74">
        <v>1.34</v>
      </c>
    </row>
    <row r="75" spans="6:50" x14ac:dyDescent="0.2">
      <c r="J75">
        <v>3.697383592</v>
      </c>
      <c r="K75" s="1">
        <v>22</v>
      </c>
      <c r="L75">
        <v>1.34</v>
      </c>
    </row>
    <row r="76" spans="6:50" x14ac:dyDescent="0.2">
      <c r="J76">
        <v>3.7487361419999998</v>
      </c>
      <c r="K76" s="1">
        <v>22.9</v>
      </c>
      <c r="L76">
        <v>1.34</v>
      </c>
    </row>
    <row r="77" spans="6:50" x14ac:dyDescent="0.2">
      <c r="J77">
        <v>3.8000886920000001</v>
      </c>
      <c r="K77" s="1">
        <v>23.8</v>
      </c>
      <c r="L77">
        <v>1.34</v>
      </c>
    </row>
    <row r="78" spans="6:50" x14ac:dyDescent="0.2">
      <c r="J78">
        <v>3.8514412419999999</v>
      </c>
      <c r="K78" s="1">
        <v>24.7</v>
      </c>
      <c r="L78">
        <v>1.34</v>
      </c>
    </row>
    <row r="79" spans="6:50" x14ac:dyDescent="0.2">
      <c r="J79">
        <v>3.9027937920000002</v>
      </c>
      <c r="K79" s="1">
        <v>25.7</v>
      </c>
      <c r="L79">
        <v>1.34</v>
      </c>
    </row>
    <row r="80" spans="6:50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33A6-4E27-2947-93EE-08CFF22441EB}">
  <dimension ref="B2:BA556"/>
  <sheetViews>
    <sheetView topLeftCell="X1" workbookViewId="0">
      <selection activeCell="AJ6" sqref="AJ6:AL6"/>
    </sheetView>
  </sheetViews>
  <sheetFormatPr baseColWidth="10" defaultRowHeight="16" x14ac:dyDescent="0.2"/>
  <cols>
    <col min="36" max="36" width="12.1640625" bestFit="1" customWidth="1"/>
    <col min="37" max="37" width="12.83203125" bestFit="1" customWidth="1"/>
    <col min="51" max="51" width="12.1640625" bestFit="1" customWidth="1"/>
  </cols>
  <sheetData>
    <row r="2" spans="2:53" x14ac:dyDescent="0.2">
      <c r="AT2" t="s">
        <v>71</v>
      </c>
    </row>
    <row r="3" spans="2:53" x14ac:dyDescent="0.2">
      <c r="F3" t="s">
        <v>45</v>
      </c>
      <c r="T3" t="s">
        <v>45</v>
      </c>
      <c r="AE3" t="s">
        <v>45</v>
      </c>
      <c r="AT3" t="s">
        <v>45</v>
      </c>
    </row>
    <row r="4" spans="2:53" x14ac:dyDescent="0.2">
      <c r="B4" t="s">
        <v>41</v>
      </c>
      <c r="F4" t="s">
        <v>57</v>
      </c>
      <c r="T4" t="s">
        <v>58</v>
      </c>
      <c r="AE4" t="s">
        <v>69</v>
      </c>
      <c r="AT4" t="s">
        <v>70</v>
      </c>
    </row>
    <row r="5" spans="2:53" x14ac:dyDescent="0.2">
      <c r="J5" t="s">
        <v>0</v>
      </c>
      <c r="K5" t="s">
        <v>2</v>
      </c>
      <c r="L5" t="s">
        <v>52</v>
      </c>
      <c r="M5" t="s">
        <v>53</v>
      </c>
      <c r="N5" t="s">
        <v>1</v>
      </c>
      <c r="X5" t="s">
        <v>0</v>
      </c>
      <c r="Y5" t="s">
        <v>2</v>
      </c>
      <c r="Z5" t="s">
        <v>52</v>
      </c>
      <c r="AA5" t="s">
        <v>53</v>
      </c>
      <c r="AB5" t="s">
        <v>1</v>
      </c>
      <c r="AH5" t="s">
        <v>0</v>
      </c>
      <c r="AI5" t="s">
        <v>2</v>
      </c>
      <c r="AJ5" t="s">
        <v>63</v>
      </c>
      <c r="AK5" t="s">
        <v>64</v>
      </c>
      <c r="AL5" t="s">
        <v>1</v>
      </c>
      <c r="AW5" t="s">
        <v>0</v>
      </c>
      <c r="AX5" t="s">
        <v>2</v>
      </c>
      <c r="AY5" t="s">
        <v>63</v>
      </c>
      <c r="AZ5" t="s">
        <v>64</v>
      </c>
      <c r="BA5" t="s">
        <v>1</v>
      </c>
    </row>
    <row r="6" spans="2:53" x14ac:dyDescent="0.2">
      <c r="B6">
        <v>5.1352549999999997E-2</v>
      </c>
      <c r="C6" s="1">
        <v>1.9699999999999999E-2</v>
      </c>
      <c r="D6">
        <v>1.34</v>
      </c>
      <c r="F6">
        <v>1</v>
      </c>
      <c r="G6" t="s">
        <v>4</v>
      </c>
      <c r="H6">
        <v>-1.787E-2</v>
      </c>
      <c r="J6">
        <v>0</v>
      </c>
      <c r="K6">
        <v>1.34</v>
      </c>
      <c r="L6" s="1">
        <f>(H$6*K6^3+H$7*K6^2+H$8*K6+H$9)/(1+EXP(-(H$10*K6^2+H$11*K6+H$12)*(J6-H$13)))*1/(1+EXP(-10*(J6-0.2)))</f>
        <v>0.12206619703075221</v>
      </c>
      <c r="M6" s="1">
        <f>(H$14*K6^3+H$15*K6^2+H$16*K6+H$17)/(1+EXP(-(H$18*K6^2+H$19*K6+H$20)*(J6-H$21)))*1/(1+EXP(-10*(J6-3)))</f>
        <v>4.6098284948790174E-13</v>
      </c>
      <c r="N6" s="1">
        <f>SUM(L6:M6)</f>
        <v>0.12206619703121319</v>
      </c>
      <c r="T6">
        <v>1</v>
      </c>
      <c r="U6" t="s">
        <v>4</v>
      </c>
      <c r="V6">
        <v>-1.787E-2</v>
      </c>
      <c r="X6">
        <v>0</v>
      </c>
      <c r="Y6">
        <v>1.34</v>
      </c>
      <c r="Z6" s="1">
        <f>(V$6*Y6^3+V$7*Y6^2+V$8*Y6+V$9)/(1+EXP(-(V$10*Y6^2+V$11*Y6+V$12)*(X6-V$13)))*1/(1+EXP(-10*(X6-0.2)))*(1-1/(1+EXP(-10*(X6-3))))</f>
        <v>0.12206619703074079</v>
      </c>
      <c r="AA6" s="1">
        <f>(V$14*X6^3+V$15*X6^2+V$16*X6+V$17)*(V$18*X6^2+V$19*X6+V$20)*(V$21*Y6^2+V$22*Y6+V$23)*1/(1+EXP(-10*(X6-3)))</f>
        <v>9.3909443174657976E-14</v>
      </c>
      <c r="AB6" s="1">
        <f>SUM(Z6:AA6)</f>
        <v>0.1220661970308347</v>
      </c>
      <c r="AD6">
        <v>1</v>
      </c>
      <c r="AE6" t="s">
        <v>4</v>
      </c>
      <c r="AF6">
        <v>14.553520000000001</v>
      </c>
      <c r="AH6">
        <v>0</v>
      </c>
      <c r="AI6">
        <v>1.34</v>
      </c>
      <c r="AJ6">
        <f>(AF$6*AI6^AF$7)/(1+EXP(-(AF$14*AI6^AF$15)*(AH6-(AF$16*AI6^AF$17))))*(1/(1+EXP(-50*(AH6-0.2))))</f>
        <v>5.3963514755504672E-5</v>
      </c>
      <c r="AK6">
        <f>(AF$12*LN(AI6)+AF$13)/(1+EXP(-(AF$8*AI6^AF$9)*(AH6-(AF$10*AI6^AF$11))))</f>
        <v>5.7173822306701236E-4</v>
      </c>
      <c r="AL6">
        <f>AJ6+AK6</f>
        <v>6.2570173782251705E-4</v>
      </c>
      <c r="AT6" t="s">
        <v>4</v>
      </c>
      <c r="AU6">
        <v>19.012720000000002</v>
      </c>
      <c r="AW6">
        <v>0</v>
      </c>
      <c r="AX6">
        <v>1.34</v>
      </c>
      <c r="AY6">
        <f>(AU$6*AX6^AU$7)/(1+EXP(-(AU$14*AX6^AU$15)*(AW6-(AU$16*AX6^AU$17))))*(1/(1+EXP(-50*(AW6-0.2))))</f>
        <v>3.9296844458871439E-5</v>
      </c>
      <c r="AZ6">
        <f>(AU$12*LN(AX6)+AU$13)/(1+EXP(-(AU$8*AX6^AU$9)*(AW6-(AU$10*AX6^AU$11))))</f>
        <v>3.2085072822676342E-4</v>
      </c>
      <c r="BA6">
        <f>AY6+AZ6</f>
        <v>3.6014757268563487E-4</v>
      </c>
    </row>
    <row r="7" spans="2:53" x14ac:dyDescent="0.2">
      <c r="B7">
        <v>0.10270509999999999</v>
      </c>
      <c r="C7" s="1">
        <v>0.16700000000000001</v>
      </c>
      <c r="D7">
        <v>1.34</v>
      </c>
      <c r="F7">
        <v>2</v>
      </c>
      <c r="G7" t="s">
        <v>5</v>
      </c>
      <c r="H7">
        <v>0.58520000000000005</v>
      </c>
      <c r="J7">
        <v>0.2</v>
      </c>
      <c r="K7">
        <v>1.34</v>
      </c>
      <c r="L7" s="1">
        <f t="shared" ref="L7:L41" si="0">(H$6*K7^3+H$7*K7^2+H$8*K7+H$9)/(1+EXP(-(H$10*K7^2+H$11*K7+H$12)*(J7-H$13)))*1/(1+EXP(-10*(J7-0.2)))</f>
        <v>0.83570503127400042</v>
      </c>
      <c r="M7" s="1">
        <f t="shared" ref="M7:M41" si="1">(H$14*K7^3+H$15*K7^2+H$16*K7+H$17)/(1+EXP(-(H$18*K7^2+H$19*K7+H$20)*(J7-H$21)))*1/(1+EXP(-10*(J7-3)))</f>
        <v>3.8901446935873979E-12</v>
      </c>
      <c r="N7" s="1">
        <f t="shared" ref="N7:N41" si="2">SUM(L7:M7)</f>
        <v>0.83570503127789053</v>
      </c>
      <c r="T7">
        <v>2</v>
      </c>
      <c r="U7" t="s">
        <v>5</v>
      </c>
      <c r="V7">
        <v>0.58520000000000005</v>
      </c>
      <c r="X7">
        <v>0.2</v>
      </c>
      <c r="Y7">
        <v>1.34</v>
      </c>
      <c r="Z7" s="1">
        <f>(V$6*Y7^3+V$7*Y7^2+V$8*Y7+V$9)/(1+EXP(-(V$10*Y7^2+V$11*Y7+V$12)*(X7-V$13)))*1/(1+EXP(-10*(X7-0.2)))*(1-1/(1+EXP(-10*(X7-3))))</f>
        <v>0.83570503127342255</v>
      </c>
      <c r="AA7" s="1">
        <f t="shared" ref="AA7:AA41" si="3">(V$14*X7^3+V$15*X7^2+V$16*X7+V$17)*(V$18*X7^2+V$19*X7+V$20)*(V$21*Y7^2+V$22*Y7+V$23)*1/(1+EXP(-10*(X7-3)))</f>
        <v>7.0120109091089875E-13</v>
      </c>
      <c r="AB7" s="1">
        <f t="shared" ref="AB7:AB41" si="4">SUM(Z7:AA7)</f>
        <v>0.83570503127412377</v>
      </c>
      <c r="AD7">
        <v>2</v>
      </c>
      <c r="AE7" t="s">
        <v>5</v>
      </c>
      <c r="AF7">
        <v>-0.13102</v>
      </c>
      <c r="AH7">
        <v>0.2</v>
      </c>
      <c r="AI7">
        <v>1.34</v>
      </c>
      <c r="AJ7">
        <f t="shared" ref="AJ7:AJ41" si="5">(AF$6*AI7^AF$7)/(1+EXP(-(AF$14*AI7^AF$15)*(AH7-(AF$16*AI7^AF$17))))*(1/(1+EXP(-50*(AH7-0.2))))</f>
        <v>0.91676677128149664</v>
      </c>
      <c r="AK7">
        <f t="shared" ref="AK7:AK41" si="6">(AF$12*LN(AI7)+AF$13)/(1+EXP(-(AF$8*AI7^AF$9)*(AH7-(AF$10*AI7^AF$11))))</f>
        <v>9.9828035718173844E-4</v>
      </c>
      <c r="AL7">
        <f t="shared" ref="AL7:AL41" si="7">AJ7+AK7</f>
        <v>0.91776505163867839</v>
      </c>
      <c r="AT7" t="s">
        <v>5</v>
      </c>
      <c r="AU7">
        <v>-1.34954</v>
      </c>
      <c r="AW7">
        <v>0.2</v>
      </c>
      <c r="AX7">
        <v>1.34</v>
      </c>
      <c r="AY7">
        <f t="shared" ref="AY7:AY41" si="8">(AU$6*AX7^AU$7)/(1+EXP(-(AU$14*AX7^AU$15)*(AW7-(AU$16*AX7^AU$17))))*(1/(1+EXP(-50*(AW7-0.2))))</f>
        <v>0.79841823418445512</v>
      </c>
      <c r="AZ7">
        <f t="shared" ref="AZ7:AZ12" si="9">(AU$12*LN(AX7)+AU$13)/(1+EXP(-(AU$8*AX7^AU$9)*(AW7-(AU$10*AX7^AU$11))))</f>
        <v>6.2007656729063808E-4</v>
      </c>
      <c r="BA7">
        <f t="shared" ref="BA7:BA41" si="10">AY7+AZ7</f>
        <v>0.79903831075174581</v>
      </c>
    </row>
    <row r="8" spans="2:53" x14ac:dyDescent="0.2">
      <c r="B8">
        <v>0.15405764999999999</v>
      </c>
      <c r="C8" s="1">
        <v>0.441</v>
      </c>
      <c r="D8">
        <v>1.34</v>
      </c>
      <c r="F8">
        <v>3</v>
      </c>
      <c r="G8" t="s">
        <v>6</v>
      </c>
      <c r="H8">
        <v>-5.9686899999999996</v>
      </c>
      <c r="J8">
        <v>0.4</v>
      </c>
      <c r="K8">
        <v>1.34</v>
      </c>
      <c r="L8" s="1">
        <f t="shared" si="0"/>
        <v>2.3263737116528511</v>
      </c>
      <c r="M8" s="1">
        <f t="shared" si="1"/>
        <v>3.2722909877840401E-11</v>
      </c>
      <c r="N8" s="1">
        <f t="shared" si="2"/>
        <v>2.3263737116855738</v>
      </c>
      <c r="T8">
        <v>3</v>
      </c>
      <c r="U8" t="s">
        <v>6</v>
      </c>
      <c r="V8">
        <v>-5.9686899999999996</v>
      </c>
      <c r="X8">
        <v>0.4</v>
      </c>
      <c r="Y8">
        <v>1.34</v>
      </c>
      <c r="Z8" s="1">
        <f t="shared" ref="Z8:Z41" si="11">(V$6*Y8^3+V$7*Y8^2+V$8*Y8+V$9)/(1+EXP(-(V$10*Y8^2+V$11*Y8+V$12)*(X8-V$13)))*1/(1+EXP(-10*(X8-0.2)))*(1-1/(1+EXP(-10*(X8-3))))</f>
        <v>2.3263737116409655</v>
      </c>
      <c r="AA8" s="1">
        <f t="shared" si="3"/>
        <v>5.3076650842981419E-12</v>
      </c>
      <c r="AB8" s="1">
        <f t="shared" si="4"/>
        <v>2.3263737116462733</v>
      </c>
      <c r="AD8">
        <v>3</v>
      </c>
      <c r="AE8" t="s">
        <v>6</v>
      </c>
      <c r="AF8">
        <v>3.1800899999999999</v>
      </c>
      <c r="AH8">
        <v>0.4</v>
      </c>
      <c r="AI8">
        <v>1.34</v>
      </c>
      <c r="AJ8">
        <f t="shared" si="5"/>
        <v>2.7529522161074351</v>
      </c>
      <c r="AK8">
        <f t="shared" si="6"/>
        <v>1.7430149656610782E-3</v>
      </c>
      <c r="AL8">
        <f t="shared" si="7"/>
        <v>2.7546952310730961</v>
      </c>
      <c r="AT8" t="s">
        <v>6</v>
      </c>
      <c r="AU8">
        <v>3.7372100000000001</v>
      </c>
      <c r="AW8">
        <v>0.4</v>
      </c>
      <c r="AX8">
        <v>1.34</v>
      </c>
      <c r="AY8">
        <f t="shared" si="8"/>
        <v>2.8007789224863027</v>
      </c>
      <c r="AZ8">
        <f t="shared" si="9"/>
        <v>1.1983455305887005E-3</v>
      </c>
      <c r="BA8">
        <f t="shared" si="10"/>
        <v>2.8019772680168913</v>
      </c>
    </row>
    <row r="9" spans="2:53" x14ac:dyDescent="0.2">
      <c r="B9">
        <v>0.20541019999999999</v>
      </c>
      <c r="C9" s="1">
        <v>0.77300000000000002</v>
      </c>
      <c r="D9">
        <v>1.34</v>
      </c>
      <c r="F9">
        <v>4</v>
      </c>
      <c r="G9" t="s">
        <v>7</v>
      </c>
      <c r="H9">
        <v>20.45842</v>
      </c>
      <c r="J9">
        <v>0.6</v>
      </c>
      <c r="K9">
        <v>1.34</v>
      </c>
      <c r="L9" s="1">
        <f t="shared" si="0"/>
        <v>3.912052502198029</v>
      </c>
      <c r="M9" s="1">
        <f t="shared" si="1"/>
        <v>2.7427826932822E-10</v>
      </c>
      <c r="N9" s="1">
        <f t="shared" si="2"/>
        <v>3.9120525024723074</v>
      </c>
      <c r="T9">
        <v>4</v>
      </c>
      <c r="U9" t="s">
        <v>7</v>
      </c>
      <c r="V9">
        <v>20.45842</v>
      </c>
      <c r="X9">
        <v>0.6</v>
      </c>
      <c r="Y9">
        <v>1.34</v>
      </c>
      <c r="Z9" s="1">
        <f t="shared" si="11"/>
        <v>3.9120525020503436</v>
      </c>
      <c r="AA9" s="1">
        <f t="shared" si="3"/>
        <v>4.1163808042650832E-11</v>
      </c>
      <c r="AB9" s="1">
        <f t="shared" si="4"/>
        <v>3.9120525020915076</v>
      </c>
      <c r="AD9">
        <v>4</v>
      </c>
      <c r="AE9" t="s">
        <v>7</v>
      </c>
      <c r="AF9">
        <v>-0.45099</v>
      </c>
      <c r="AH9">
        <v>0.6</v>
      </c>
      <c r="AI9">
        <v>1.34</v>
      </c>
      <c r="AJ9">
        <f t="shared" si="5"/>
        <v>3.9828903241520393</v>
      </c>
      <c r="AK9">
        <f t="shared" si="6"/>
        <v>3.043252550682433E-3</v>
      </c>
      <c r="AL9">
        <f t="shared" si="7"/>
        <v>3.9859335767027217</v>
      </c>
      <c r="AT9" t="s">
        <v>7</v>
      </c>
      <c r="AU9">
        <v>-0.43091000000000002</v>
      </c>
      <c r="AW9">
        <v>0.6</v>
      </c>
      <c r="AX9">
        <v>1.34</v>
      </c>
      <c r="AY9">
        <f t="shared" si="8"/>
        <v>4.5448596923851001</v>
      </c>
      <c r="AZ9">
        <f t="shared" si="9"/>
        <v>2.3158374711233581E-3</v>
      </c>
      <c r="BA9">
        <f t="shared" si="10"/>
        <v>4.5471755298562231</v>
      </c>
    </row>
    <row r="10" spans="2:53" x14ac:dyDescent="0.2">
      <c r="B10">
        <v>0.25676274900000001</v>
      </c>
      <c r="C10" s="1">
        <v>1.1599999999999999</v>
      </c>
      <c r="D10">
        <v>1.34</v>
      </c>
      <c r="F10">
        <v>5</v>
      </c>
      <c r="G10" t="s">
        <v>11</v>
      </c>
      <c r="H10">
        <v>2.8219999999999999E-2</v>
      </c>
      <c r="J10">
        <v>0.8</v>
      </c>
      <c r="K10">
        <v>1.34</v>
      </c>
      <c r="L10" s="1">
        <f t="shared" si="0"/>
        <v>5.6383486728782533</v>
      </c>
      <c r="M10" s="1">
        <f t="shared" si="1"/>
        <v>2.2899605789441543E-9</v>
      </c>
      <c r="N10" s="1">
        <f t="shared" si="2"/>
        <v>5.6383486751682135</v>
      </c>
      <c r="T10">
        <v>5</v>
      </c>
      <c r="U10" t="s">
        <v>11</v>
      </c>
      <c r="V10">
        <v>2.8219999999999999E-2</v>
      </c>
      <c r="X10">
        <v>0.8</v>
      </c>
      <c r="Y10">
        <v>1.34</v>
      </c>
      <c r="Z10" s="1">
        <f t="shared" si="11"/>
        <v>5.6383486713054545</v>
      </c>
      <c r="AA10" s="1">
        <f t="shared" si="3"/>
        <v>3.2961133578964498E-10</v>
      </c>
      <c r="AB10" s="1">
        <f t="shared" si="4"/>
        <v>5.6383486716350655</v>
      </c>
      <c r="AD10">
        <v>5</v>
      </c>
      <c r="AE10" t="s">
        <v>8</v>
      </c>
      <c r="AF10">
        <v>3.51274</v>
      </c>
      <c r="AH10">
        <v>0.8</v>
      </c>
      <c r="AI10">
        <v>1.34</v>
      </c>
      <c r="AJ10">
        <f t="shared" si="5"/>
        <v>5.4938593407448151</v>
      </c>
      <c r="AK10">
        <f t="shared" si="6"/>
        <v>5.3131787467995606E-3</v>
      </c>
      <c r="AL10">
        <f t="shared" si="7"/>
        <v>5.4991725194916148</v>
      </c>
      <c r="AT10" t="s">
        <v>8</v>
      </c>
      <c r="AU10">
        <v>3.1428199999999999</v>
      </c>
      <c r="AW10">
        <v>0.8</v>
      </c>
      <c r="AX10">
        <v>1.34</v>
      </c>
      <c r="AY10">
        <f t="shared" si="8"/>
        <v>6.6528415294267367</v>
      </c>
      <c r="AZ10">
        <f t="shared" si="9"/>
        <v>4.4752094774086239E-3</v>
      </c>
      <c r="BA10">
        <f t="shared" si="10"/>
        <v>6.6573167389041457</v>
      </c>
    </row>
    <row r="11" spans="2:53" x14ac:dyDescent="0.2">
      <c r="B11">
        <v>0.30811529900000001</v>
      </c>
      <c r="C11" s="1">
        <v>1.58</v>
      </c>
      <c r="D11">
        <v>1.34</v>
      </c>
      <c r="F11">
        <v>6</v>
      </c>
      <c r="G11" t="s">
        <v>12</v>
      </c>
      <c r="H11">
        <v>-0.46843000000000001</v>
      </c>
      <c r="J11">
        <v>1</v>
      </c>
      <c r="K11">
        <v>1.34</v>
      </c>
      <c r="L11" s="1">
        <f t="shared" si="0"/>
        <v>7.4669298855618234</v>
      </c>
      <c r="M11" s="1">
        <f t="shared" si="1"/>
        <v>1.9037258359742536E-8</v>
      </c>
      <c r="N11" s="1">
        <f t="shared" si="2"/>
        <v>7.4669299045990813</v>
      </c>
      <c r="T11">
        <v>6</v>
      </c>
      <c r="U11" t="s">
        <v>12</v>
      </c>
      <c r="V11">
        <v>-0.46843000000000001</v>
      </c>
      <c r="X11">
        <v>1</v>
      </c>
      <c r="Y11">
        <v>1.34</v>
      </c>
      <c r="Z11" s="1">
        <f t="shared" si="11"/>
        <v>7.4669298701713345</v>
      </c>
      <c r="AA11" s="1">
        <f t="shared" si="3"/>
        <v>2.7323892621517076E-9</v>
      </c>
      <c r="AB11" s="1">
        <f t="shared" si="4"/>
        <v>7.4669298729037239</v>
      </c>
      <c r="AD11">
        <v>6</v>
      </c>
      <c r="AE11" t="s">
        <v>35</v>
      </c>
      <c r="AF11">
        <v>0.23685999999999999</v>
      </c>
      <c r="AH11">
        <v>1</v>
      </c>
      <c r="AI11">
        <v>1.34</v>
      </c>
      <c r="AJ11">
        <f t="shared" si="5"/>
        <v>7.1681033347481096</v>
      </c>
      <c r="AK11">
        <f t="shared" si="6"/>
        <v>9.2754537851171322E-3</v>
      </c>
      <c r="AL11">
        <f t="shared" si="7"/>
        <v>7.1773787885332263</v>
      </c>
      <c r="AT11" t="s">
        <v>35</v>
      </c>
      <c r="AU11">
        <v>0.24648</v>
      </c>
      <c r="AW11">
        <v>1</v>
      </c>
      <c r="AX11">
        <v>1.34</v>
      </c>
      <c r="AY11">
        <f t="shared" si="8"/>
        <v>8.7082650285099952</v>
      </c>
      <c r="AZ11">
        <f t="shared" si="9"/>
        <v>8.6472619957578319E-3</v>
      </c>
      <c r="BA11">
        <f t="shared" si="10"/>
        <v>8.7169122905057534</v>
      </c>
    </row>
    <row r="12" spans="2:53" x14ac:dyDescent="0.2">
      <c r="B12">
        <v>0.35946784900000001</v>
      </c>
      <c r="C12" s="1">
        <v>2.02</v>
      </c>
      <c r="D12">
        <v>1.34</v>
      </c>
      <c r="F12">
        <v>7</v>
      </c>
      <c r="G12" t="s">
        <v>13</v>
      </c>
      <c r="H12">
        <v>3.2938100000000001</v>
      </c>
      <c r="J12">
        <v>1.2</v>
      </c>
      <c r="K12">
        <v>1.34</v>
      </c>
      <c r="L12" s="1">
        <f t="shared" si="0"/>
        <v>9.1838499436755363</v>
      </c>
      <c r="M12" s="1">
        <f t="shared" si="1"/>
        <v>1.5753100798446784E-7</v>
      </c>
      <c r="N12" s="1">
        <f t="shared" si="2"/>
        <v>9.183850101206545</v>
      </c>
      <c r="T12">
        <v>7</v>
      </c>
      <c r="U12" t="s">
        <v>13</v>
      </c>
      <c r="V12">
        <v>3.2938100000000001</v>
      </c>
      <c r="X12">
        <v>1.2</v>
      </c>
      <c r="Y12">
        <v>1.34</v>
      </c>
      <c r="Z12" s="1">
        <f t="shared" si="11"/>
        <v>9.1838498038056908</v>
      </c>
      <c r="AA12" s="1">
        <f t="shared" si="3"/>
        <v>2.3386215751270854E-8</v>
      </c>
      <c r="AB12" s="1">
        <f t="shared" si="4"/>
        <v>9.1838498271919065</v>
      </c>
      <c r="AD12">
        <v>7</v>
      </c>
      <c r="AE12" t="s">
        <v>54</v>
      </c>
      <c r="AF12">
        <v>16.143699999999999</v>
      </c>
      <c r="AH12">
        <v>1.2</v>
      </c>
      <c r="AI12">
        <v>1.34</v>
      </c>
      <c r="AJ12">
        <f t="shared" si="5"/>
        <v>8.8236750763835552</v>
      </c>
      <c r="AK12">
        <f t="shared" si="6"/>
        <v>1.6190251985289266E-2</v>
      </c>
      <c r="AL12">
        <f t="shared" si="7"/>
        <v>8.8398653283688446</v>
      </c>
      <c r="AT12" t="s">
        <v>54</v>
      </c>
      <c r="AU12">
        <v>12.58015</v>
      </c>
      <c r="AW12">
        <v>1.2</v>
      </c>
      <c r="AX12">
        <v>1.34</v>
      </c>
      <c r="AY12">
        <f t="shared" si="8"/>
        <v>10.332828385185278</v>
      </c>
      <c r="AZ12">
        <f t="shared" si="9"/>
        <v>1.6705770475062064E-2</v>
      </c>
      <c r="BA12">
        <f t="shared" si="10"/>
        <v>10.34953415566034</v>
      </c>
    </row>
    <row r="13" spans="2:53" x14ac:dyDescent="0.2">
      <c r="B13">
        <v>0.410820399</v>
      </c>
      <c r="C13" s="1">
        <v>2.4700000000000002</v>
      </c>
      <c r="D13">
        <v>1.34</v>
      </c>
      <c r="F13">
        <v>8</v>
      </c>
      <c r="G13" t="s">
        <v>47</v>
      </c>
      <c r="H13">
        <v>0.91929000000000005</v>
      </c>
      <c r="J13">
        <v>1.4</v>
      </c>
      <c r="K13">
        <v>1.34</v>
      </c>
      <c r="L13" s="1">
        <f t="shared" si="0"/>
        <v>10.597233995388072</v>
      </c>
      <c r="M13" s="1">
        <f t="shared" si="1"/>
        <v>1.2970767580796582E-6</v>
      </c>
      <c r="N13" s="1">
        <f t="shared" si="2"/>
        <v>10.597235292464831</v>
      </c>
      <c r="T13">
        <v>8</v>
      </c>
      <c r="U13" t="s">
        <v>47</v>
      </c>
      <c r="V13">
        <v>0.91929000000000005</v>
      </c>
      <c r="X13">
        <v>1.4</v>
      </c>
      <c r="Y13">
        <v>1.34</v>
      </c>
      <c r="Z13" s="1">
        <f t="shared" si="11"/>
        <v>10.597232802826626</v>
      </c>
      <c r="AA13" s="1">
        <f t="shared" si="3"/>
        <v>2.0527248450166497E-7</v>
      </c>
      <c r="AB13" s="1">
        <f t="shared" si="4"/>
        <v>10.597233008099112</v>
      </c>
      <c r="AD13">
        <v>8</v>
      </c>
      <c r="AE13" t="s">
        <v>55</v>
      </c>
      <c r="AF13">
        <v>15.87839</v>
      </c>
      <c r="AH13">
        <v>1.4</v>
      </c>
      <c r="AI13">
        <v>1.34</v>
      </c>
      <c r="AJ13">
        <f t="shared" si="5"/>
        <v>10.286406983173981</v>
      </c>
      <c r="AK13">
        <f>(AF$12*LN(AI13)+AF$13)/(1+EXP(-(AF$8*AI13^AF$9)*(AH13-(AF$10*AI13^AF$11))))</f>
        <v>2.8252920924526453E-2</v>
      </c>
      <c r="AL13">
        <f t="shared" si="7"/>
        <v>10.314659904098507</v>
      </c>
      <c r="AT13" t="s">
        <v>55</v>
      </c>
      <c r="AU13">
        <v>18.156880000000001</v>
      </c>
      <c r="AW13">
        <v>1.4</v>
      </c>
      <c r="AX13">
        <v>1.34</v>
      </c>
      <c r="AY13">
        <f t="shared" si="8"/>
        <v>11.41667534706013</v>
      </c>
      <c r="AZ13">
        <f>(AU$12*LN(AX13)+AU$13)/(1+EXP(-(AU$8*AX13^AU$9)*(AW13-(AU$10*AX13^AU$11))))</f>
        <v>3.2263020597106083E-2</v>
      </c>
      <c r="BA13">
        <f t="shared" si="10"/>
        <v>11.448938367657236</v>
      </c>
    </row>
    <row r="14" spans="2:53" x14ac:dyDescent="0.2">
      <c r="B14">
        <v>0.462172949</v>
      </c>
      <c r="C14" s="1">
        <v>2.93</v>
      </c>
      <c r="D14">
        <v>1.34</v>
      </c>
      <c r="F14">
        <v>9</v>
      </c>
      <c r="G14" t="s">
        <v>8</v>
      </c>
      <c r="H14">
        <v>-2.0787</v>
      </c>
      <c r="J14">
        <v>1.6</v>
      </c>
      <c r="K14">
        <v>1.34</v>
      </c>
      <c r="L14" s="1">
        <f t="shared" si="0"/>
        <v>11.637156440551344</v>
      </c>
      <c r="M14" s="1">
        <f t="shared" si="1"/>
        <v>1.0623509159742117E-5</v>
      </c>
      <c r="N14" s="1">
        <f t="shared" si="2"/>
        <v>11.637167064060504</v>
      </c>
      <c r="T14">
        <v>9</v>
      </c>
      <c r="U14" t="s">
        <v>8</v>
      </c>
      <c r="V14">
        <v>0.23713999999999999</v>
      </c>
      <c r="X14">
        <v>1.6</v>
      </c>
      <c r="Y14">
        <v>1.34</v>
      </c>
      <c r="Z14" s="1">
        <f t="shared" si="11"/>
        <v>11.637146763929602</v>
      </c>
      <c r="AA14" s="1">
        <f t="shared" si="3"/>
        <v>1.8323951694730196E-6</v>
      </c>
      <c r="AB14" s="1">
        <f t="shared" si="4"/>
        <v>11.637148596324771</v>
      </c>
      <c r="AD14">
        <v>9</v>
      </c>
      <c r="AE14" t="s">
        <v>65</v>
      </c>
      <c r="AF14">
        <v>3.1820499999999998</v>
      </c>
      <c r="AH14">
        <v>1.6</v>
      </c>
      <c r="AI14">
        <v>1.34</v>
      </c>
      <c r="AJ14">
        <f t="shared" si="5"/>
        <v>11.455612411355865</v>
      </c>
      <c r="AK14">
        <f t="shared" si="6"/>
        <v>4.9281457872302349E-2</v>
      </c>
      <c r="AL14">
        <f t="shared" si="7"/>
        <v>11.504893869228168</v>
      </c>
      <c r="AT14" t="s">
        <v>65</v>
      </c>
      <c r="AU14">
        <v>3.3323200000000002</v>
      </c>
      <c r="AW14">
        <v>1.6</v>
      </c>
      <c r="AX14">
        <v>1.34</v>
      </c>
      <c r="AY14">
        <f t="shared" si="8"/>
        <v>12.060452639193217</v>
      </c>
      <c r="AZ14">
        <f t="shared" ref="AZ14:AZ41" si="12">(AU$12*LN(AX14)+AU$13)/(1+EXP(-(AU$8*AX14^AU$9)*(AW14-(AU$10*AX14^AU$11))))</f>
        <v>6.2266622177071712E-2</v>
      </c>
      <c r="BA14">
        <f t="shared" si="10"/>
        <v>12.122719261370289</v>
      </c>
    </row>
    <row r="15" spans="2:53" x14ac:dyDescent="0.2">
      <c r="B15">
        <v>0.513525499</v>
      </c>
      <c r="C15" s="1">
        <v>3.39</v>
      </c>
      <c r="D15">
        <v>1.34</v>
      </c>
      <c r="F15">
        <v>10</v>
      </c>
      <c r="G15" t="s">
        <v>35</v>
      </c>
      <c r="H15">
        <v>7.8053900000000001</v>
      </c>
      <c r="J15">
        <v>1.8</v>
      </c>
      <c r="K15">
        <v>1.34</v>
      </c>
      <c r="L15" s="1">
        <f t="shared" si="0"/>
        <v>12.340458808708306</v>
      </c>
      <c r="M15" s="1">
        <f t="shared" si="1"/>
        <v>8.6527355548328091E-5</v>
      </c>
      <c r="N15" s="1">
        <f t="shared" si="2"/>
        <v>12.340545336063855</v>
      </c>
      <c r="T15">
        <v>10</v>
      </c>
      <c r="U15" t="s">
        <v>35</v>
      </c>
      <c r="V15">
        <v>5.1540000000000002E-2</v>
      </c>
      <c r="X15">
        <v>1.8</v>
      </c>
      <c r="Y15">
        <v>1.34</v>
      </c>
      <c r="Z15" s="1">
        <f t="shared" si="11"/>
        <v>12.340382986774713</v>
      </c>
      <c r="AA15" s="1">
        <f t="shared" si="3"/>
        <v>1.6503327550767198E-5</v>
      </c>
      <c r="AB15" s="1">
        <f t="shared" si="4"/>
        <v>12.340399490102264</v>
      </c>
      <c r="AD15">
        <v>10</v>
      </c>
      <c r="AE15" t="s">
        <v>66</v>
      </c>
      <c r="AF15">
        <v>-0.92817000000000005</v>
      </c>
      <c r="AH15">
        <v>1.8</v>
      </c>
      <c r="AI15">
        <v>1.34</v>
      </c>
      <c r="AJ15">
        <f t="shared" si="5"/>
        <v>12.317620248749718</v>
      </c>
      <c r="AK15">
        <f t="shared" si="6"/>
        <v>8.5896109747149896E-2</v>
      </c>
      <c r="AL15">
        <f t="shared" si="7"/>
        <v>12.403516358496868</v>
      </c>
      <c r="AT15" t="s">
        <v>66</v>
      </c>
      <c r="AU15">
        <v>4.614E-2</v>
      </c>
      <c r="AW15">
        <v>1.8</v>
      </c>
      <c r="AX15">
        <v>1.34</v>
      </c>
      <c r="AY15">
        <f t="shared" si="8"/>
        <v>12.416762359203805</v>
      </c>
      <c r="AZ15">
        <f t="shared" si="12"/>
        <v>0.12001906594775269</v>
      </c>
      <c r="BA15">
        <f t="shared" si="10"/>
        <v>12.536781425151558</v>
      </c>
    </row>
    <row r="16" spans="2:53" x14ac:dyDescent="0.2">
      <c r="B16">
        <v>0.56487804900000005</v>
      </c>
      <c r="C16" s="1">
        <v>3.85</v>
      </c>
      <c r="D16">
        <v>1.34</v>
      </c>
      <c r="F16">
        <v>11</v>
      </c>
      <c r="G16" t="s">
        <v>54</v>
      </c>
      <c r="H16">
        <v>12.24755</v>
      </c>
      <c r="J16">
        <v>2</v>
      </c>
      <c r="K16">
        <v>1.34</v>
      </c>
      <c r="L16" s="1">
        <f t="shared" si="0"/>
        <v>12.789372793283425</v>
      </c>
      <c r="M16" s="1">
        <f t="shared" si="1"/>
        <v>7.0066971748177235E-4</v>
      </c>
      <c r="N16" s="1">
        <f t="shared" si="2"/>
        <v>12.790073463000907</v>
      </c>
      <c r="T16">
        <v>11</v>
      </c>
      <c r="U16" t="s">
        <v>54</v>
      </c>
      <c r="V16">
        <v>-4.8180000000000001E-2</v>
      </c>
      <c r="X16">
        <v>2</v>
      </c>
      <c r="Y16">
        <v>1.34</v>
      </c>
      <c r="Z16" s="1">
        <f t="shared" si="11"/>
        <v>12.78879218301657</v>
      </c>
      <c r="AA16" s="1">
        <f t="shared" si="3"/>
        <v>1.4900010030139438E-4</v>
      </c>
      <c r="AB16" s="1">
        <f t="shared" si="4"/>
        <v>12.78894118311687</v>
      </c>
      <c r="AD16">
        <v>11</v>
      </c>
      <c r="AE16" t="s">
        <v>67</v>
      </c>
      <c r="AF16">
        <v>0.69423999999999997</v>
      </c>
      <c r="AH16">
        <v>2</v>
      </c>
      <c r="AI16">
        <v>1.34</v>
      </c>
      <c r="AJ16">
        <f t="shared" si="5"/>
        <v>12.916001928254039</v>
      </c>
      <c r="AK16">
        <f t="shared" si="6"/>
        <v>0.14951646588533693</v>
      </c>
      <c r="AL16">
        <f t="shared" si="7"/>
        <v>13.065518394139376</v>
      </c>
      <c r="AT16" t="s">
        <v>67</v>
      </c>
      <c r="AU16">
        <v>0.75531999999999999</v>
      </c>
      <c r="AW16">
        <v>2</v>
      </c>
      <c r="AX16">
        <v>1.34</v>
      </c>
      <c r="AY16">
        <f t="shared" si="8"/>
        <v>12.606290929279108</v>
      </c>
      <c r="AZ16">
        <f t="shared" si="12"/>
        <v>0.23076939712336267</v>
      </c>
      <c r="BA16">
        <f t="shared" si="10"/>
        <v>12.837060326402471</v>
      </c>
    </row>
    <row r="17" spans="2:53" x14ac:dyDescent="0.2">
      <c r="B17">
        <v>0.61623059899999999</v>
      </c>
      <c r="C17" s="1">
        <v>4.3099999999999996</v>
      </c>
      <c r="D17">
        <v>1.34</v>
      </c>
      <c r="F17">
        <v>12</v>
      </c>
      <c r="G17" t="s">
        <v>55</v>
      </c>
      <c r="H17">
        <v>10.409380000000001</v>
      </c>
      <c r="J17">
        <v>2.2000000000000002</v>
      </c>
      <c r="K17">
        <v>1.34</v>
      </c>
      <c r="L17" s="1">
        <f t="shared" si="0"/>
        <v>13.065416042625374</v>
      </c>
      <c r="M17" s="1">
        <f t="shared" si="1"/>
        <v>5.6387628030973233E-3</v>
      </c>
      <c r="N17" s="1">
        <f t="shared" si="2"/>
        <v>13.071054805428471</v>
      </c>
      <c r="T17">
        <v>12</v>
      </c>
      <c r="U17" t="s">
        <v>55</v>
      </c>
      <c r="V17">
        <v>0.99778</v>
      </c>
      <c r="X17">
        <v>2.2000000000000002</v>
      </c>
      <c r="Y17">
        <v>1.34</v>
      </c>
      <c r="Z17" s="1">
        <f t="shared" si="11"/>
        <v>13.061034553650881</v>
      </c>
      <c r="AA17" s="1">
        <f t="shared" si="3"/>
        <v>1.3420055778392355E-3</v>
      </c>
      <c r="AB17" s="1">
        <f t="shared" si="4"/>
        <v>13.062376559228721</v>
      </c>
      <c r="AD17">
        <v>12</v>
      </c>
      <c r="AE17" t="s">
        <v>68</v>
      </c>
      <c r="AF17">
        <v>1.1798299999999999</v>
      </c>
      <c r="AH17">
        <v>2.2000000000000002</v>
      </c>
      <c r="AI17">
        <v>1.34</v>
      </c>
      <c r="AJ17">
        <f t="shared" si="5"/>
        <v>13.314223332292844</v>
      </c>
      <c r="AK17">
        <f t="shared" si="6"/>
        <v>0.25966191892196955</v>
      </c>
      <c r="AL17">
        <f t="shared" si="7"/>
        <v>13.573885251214813</v>
      </c>
      <c r="AT17" t="s">
        <v>68</v>
      </c>
      <c r="AU17">
        <v>9.6790000000000001E-2</v>
      </c>
      <c r="AW17">
        <v>2.2000000000000002</v>
      </c>
      <c r="AX17">
        <v>1.34</v>
      </c>
      <c r="AY17">
        <f t="shared" si="8"/>
        <v>12.70497874976401</v>
      </c>
      <c r="AZ17">
        <f t="shared" si="12"/>
        <v>0.44163898860164447</v>
      </c>
      <c r="BA17">
        <f t="shared" si="10"/>
        <v>13.146617738365654</v>
      </c>
    </row>
    <row r="18" spans="2:53" x14ac:dyDescent="0.2">
      <c r="B18">
        <v>0.66758314900000004</v>
      </c>
      <c r="C18" s="1">
        <v>4.7699999999999996</v>
      </c>
      <c r="D18">
        <v>1.34</v>
      </c>
      <c r="F18">
        <v>13</v>
      </c>
      <c r="G18" t="s">
        <v>14</v>
      </c>
      <c r="H18">
        <v>-0.41765999999999998</v>
      </c>
      <c r="J18">
        <v>2.4</v>
      </c>
      <c r="K18">
        <v>1.34</v>
      </c>
      <c r="L18" s="1">
        <f t="shared" si="0"/>
        <v>13.231280197177435</v>
      </c>
      <c r="M18" s="1">
        <f t="shared" si="1"/>
        <v>4.5022514572264492E-2</v>
      </c>
      <c r="N18" s="1">
        <f t="shared" si="2"/>
        <v>13.2763027117497</v>
      </c>
      <c r="T18">
        <v>13</v>
      </c>
      <c r="U18" t="s">
        <v>14</v>
      </c>
      <c r="V18">
        <v>-2.1010000000000001E-2</v>
      </c>
      <c r="X18">
        <v>2.4</v>
      </c>
      <c r="Y18">
        <v>1.34</v>
      </c>
      <c r="Z18" s="1">
        <f t="shared" si="11"/>
        <v>13.198564227369971</v>
      </c>
      <c r="AA18" s="1">
        <f t="shared" si="3"/>
        <v>1.2001702975684741E-2</v>
      </c>
      <c r="AB18" s="1">
        <f t="shared" si="4"/>
        <v>13.210565930345656</v>
      </c>
      <c r="AH18">
        <v>2.4</v>
      </c>
      <c r="AI18">
        <v>1.34</v>
      </c>
      <c r="AJ18">
        <f t="shared" si="5"/>
        <v>13.571851219678477</v>
      </c>
      <c r="AK18">
        <f t="shared" si="6"/>
        <v>0.44916718370455661</v>
      </c>
      <c r="AL18">
        <f t="shared" si="7"/>
        <v>14.021018403383033</v>
      </c>
      <c r="AW18">
        <v>2.4</v>
      </c>
      <c r="AX18">
        <v>1.34</v>
      </c>
      <c r="AY18">
        <f t="shared" si="8"/>
        <v>12.755795522324426</v>
      </c>
      <c r="AZ18">
        <f t="shared" si="12"/>
        <v>0.83772408606278526</v>
      </c>
      <c r="BA18">
        <f t="shared" si="10"/>
        <v>13.593519608387211</v>
      </c>
    </row>
    <row r="19" spans="2:53" x14ac:dyDescent="0.2">
      <c r="B19">
        <v>0.71893569899999998</v>
      </c>
      <c r="C19" s="1">
        <v>5.23</v>
      </c>
      <c r="D19">
        <v>1.34</v>
      </c>
      <c r="F19">
        <v>14</v>
      </c>
      <c r="G19" t="s">
        <v>15</v>
      </c>
      <c r="H19">
        <v>2.3102100000000001</v>
      </c>
      <c r="J19">
        <v>2.6</v>
      </c>
      <c r="K19">
        <v>1.34</v>
      </c>
      <c r="L19" s="1">
        <f t="shared" si="0"/>
        <v>13.329560862642564</v>
      </c>
      <c r="M19" s="1">
        <f t="shared" si="1"/>
        <v>0.35250696419421462</v>
      </c>
      <c r="N19" s="1">
        <f t="shared" si="2"/>
        <v>13.682067826836779</v>
      </c>
      <c r="T19">
        <v>14</v>
      </c>
      <c r="U19" t="s">
        <v>15</v>
      </c>
      <c r="V19">
        <v>8.4279999999999994E-2</v>
      </c>
      <c r="X19">
        <v>2.6</v>
      </c>
      <c r="Y19">
        <v>1.34</v>
      </c>
      <c r="Z19" s="1">
        <f t="shared" si="11"/>
        <v>13.089812582264598</v>
      </c>
      <c r="AA19" s="1">
        <f t="shared" si="3"/>
        <v>0.10513778694460009</v>
      </c>
      <c r="AB19" s="1">
        <f t="shared" si="4"/>
        <v>13.194950369209197</v>
      </c>
      <c r="AH19">
        <v>2.6</v>
      </c>
      <c r="AI19">
        <v>1.34</v>
      </c>
      <c r="AJ19">
        <f t="shared" si="5"/>
        <v>13.735487041615764</v>
      </c>
      <c r="AK19">
        <f t="shared" si="6"/>
        <v>0.77172975628977514</v>
      </c>
      <c r="AL19">
        <f t="shared" si="7"/>
        <v>14.507216797905539</v>
      </c>
      <c r="AW19">
        <v>2.6</v>
      </c>
      <c r="AX19">
        <v>1.34</v>
      </c>
      <c r="AY19">
        <f t="shared" si="8"/>
        <v>12.781812021710829</v>
      </c>
      <c r="AZ19">
        <f t="shared" si="12"/>
        <v>1.5630890527379591</v>
      </c>
      <c r="BA19">
        <f t="shared" si="10"/>
        <v>14.344901074448789</v>
      </c>
    </row>
    <row r="20" spans="2:53" x14ac:dyDescent="0.2">
      <c r="B20">
        <v>0.77028824799999995</v>
      </c>
      <c r="C20" s="1">
        <v>5.68</v>
      </c>
      <c r="D20">
        <v>1.34</v>
      </c>
      <c r="F20">
        <v>15</v>
      </c>
      <c r="G20" t="s">
        <v>20</v>
      </c>
      <c r="H20">
        <v>-1.56701</v>
      </c>
      <c r="J20">
        <v>2.8</v>
      </c>
      <c r="K20">
        <v>1.34</v>
      </c>
      <c r="L20" s="1">
        <f t="shared" si="0"/>
        <v>13.387314945269074</v>
      </c>
      <c r="M20" s="1">
        <f t="shared" si="1"/>
        <v>2.4995586687151534</v>
      </c>
      <c r="N20" s="1">
        <f t="shared" si="2"/>
        <v>15.886873613984227</v>
      </c>
      <c r="T20">
        <v>15</v>
      </c>
      <c r="U20" t="s">
        <v>20</v>
      </c>
      <c r="V20">
        <v>0.98246999999999995</v>
      </c>
      <c r="X20">
        <v>2.8</v>
      </c>
      <c r="Y20">
        <v>1.34</v>
      </c>
      <c r="Z20" s="1">
        <f t="shared" si="11"/>
        <v>11.791507885762638</v>
      </c>
      <c r="AA20" s="1">
        <f t="shared" si="3"/>
        <v>0.83231955571046812</v>
      </c>
      <c r="AB20" s="1">
        <f t="shared" si="4"/>
        <v>12.623827441473106</v>
      </c>
      <c r="AH20">
        <v>2.8</v>
      </c>
      <c r="AI20">
        <v>1.34</v>
      </c>
      <c r="AJ20">
        <f t="shared" si="5"/>
        <v>13.838212138669521</v>
      </c>
      <c r="AK20">
        <f t="shared" si="6"/>
        <v>1.3108690286796438</v>
      </c>
      <c r="AL20">
        <f t="shared" si="7"/>
        <v>15.149081167349165</v>
      </c>
      <c r="AW20">
        <v>2.8</v>
      </c>
      <c r="AX20">
        <v>1.34</v>
      </c>
      <c r="AY20">
        <f t="shared" si="8"/>
        <v>12.795092326228239</v>
      </c>
      <c r="AZ20">
        <f t="shared" si="12"/>
        <v>2.8318382293792919</v>
      </c>
      <c r="BA20">
        <f t="shared" si="10"/>
        <v>15.626930555607531</v>
      </c>
    </row>
    <row r="21" spans="2:53" x14ac:dyDescent="0.2">
      <c r="B21">
        <v>0.82164079800000001</v>
      </c>
      <c r="C21" s="1">
        <v>6.12</v>
      </c>
      <c r="D21">
        <v>1.34</v>
      </c>
      <c r="F21">
        <v>16</v>
      </c>
      <c r="G21" t="s">
        <v>56</v>
      </c>
      <c r="H21">
        <v>2.3582900000000002</v>
      </c>
      <c r="J21">
        <v>3</v>
      </c>
      <c r="K21">
        <v>1.34</v>
      </c>
      <c r="L21" s="1">
        <f t="shared" si="0"/>
        <v>13.421088563184087</v>
      </c>
      <c r="M21" s="1">
        <f t="shared" si="1"/>
        <v>11.151671866789226</v>
      </c>
      <c r="N21" s="1">
        <f t="shared" si="2"/>
        <v>24.572760429973314</v>
      </c>
      <c r="T21">
        <v>16</v>
      </c>
      <c r="U21" t="s">
        <v>36</v>
      </c>
      <c r="V21">
        <v>-7.5000000000000002E-4</v>
      </c>
      <c r="X21">
        <v>3</v>
      </c>
      <c r="Y21">
        <v>1.34</v>
      </c>
      <c r="Z21" s="1">
        <f t="shared" si="11"/>
        <v>6.7105442815920435</v>
      </c>
      <c r="AA21" s="1">
        <f t="shared" si="3"/>
        <v>4.1342163671375891</v>
      </c>
      <c r="AB21" s="1">
        <f t="shared" si="4"/>
        <v>10.844760648729633</v>
      </c>
      <c r="AH21">
        <v>3</v>
      </c>
      <c r="AI21">
        <v>1.34</v>
      </c>
      <c r="AJ21">
        <f t="shared" si="5"/>
        <v>13.902226014859886</v>
      </c>
      <c r="AK21">
        <f t="shared" si="6"/>
        <v>2.1851555738491411</v>
      </c>
      <c r="AL21">
        <f t="shared" si="7"/>
        <v>16.087381588709029</v>
      </c>
      <c r="AW21">
        <v>3</v>
      </c>
      <c r="AX21">
        <v>1.34</v>
      </c>
      <c r="AY21">
        <f t="shared" si="8"/>
        <v>12.801861131452284</v>
      </c>
      <c r="AZ21">
        <f t="shared" si="12"/>
        <v>4.8824350984522011</v>
      </c>
      <c r="BA21">
        <f t="shared" si="10"/>
        <v>17.684296229904486</v>
      </c>
    </row>
    <row r="22" spans="2:53" x14ac:dyDescent="0.2">
      <c r="B22">
        <v>0.87299334799999995</v>
      </c>
      <c r="C22" s="1">
        <v>6.56</v>
      </c>
      <c r="D22">
        <v>1.34</v>
      </c>
      <c r="J22">
        <v>3.2</v>
      </c>
      <c r="K22">
        <v>1.34</v>
      </c>
      <c r="L22" s="1">
        <f t="shared" si="0"/>
        <v>13.440782459859612</v>
      </c>
      <c r="M22" s="1">
        <f t="shared" si="1"/>
        <v>20.77617761600488</v>
      </c>
      <c r="N22" s="1">
        <f t="shared" si="2"/>
        <v>34.216960075864492</v>
      </c>
      <c r="T22">
        <v>17</v>
      </c>
      <c r="U22" t="s">
        <v>37</v>
      </c>
      <c r="V22">
        <v>-2.051E-2</v>
      </c>
      <c r="X22">
        <v>3.2</v>
      </c>
      <c r="Y22">
        <v>1.34</v>
      </c>
      <c r="Z22" s="1">
        <f t="shared" si="11"/>
        <v>1.6021805434788881</v>
      </c>
      <c r="AA22" s="1">
        <f t="shared" si="3"/>
        <v>8.548585609881787</v>
      </c>
      <c r="AB22" s="1">
        <f t="shared" si="4"/>
        <v>10.150766153360674</v>
      </c>
      <c r="AH22">
        <v>3.2</v>
      </c>
      <c r="AI22">
        <v>1.34</v>
      </c>
      <c r="AJ22">
        <f t="shared" si="5"/>
        <v>13.941933688008163</v>
      </c>
      <c r="AK22">
        <f t="shared" si="6"/>
        <v>3.5356835776582121</v>
      </c>
      <c r="AL22">
        <f t="shared" si="7"/>
        <v>17.477617265666375</v>
      </c>
      <c r="AW22">
        <v>3.2</v>
      </c>
      <c r="AX22">
        <v>1.34</v>
      </c>
      <c r="AY22">
        <f t="shared" si="8"/>
        <v>12.805308454123468</v>
      </c>
      <c r="AZ22">
        <f t="shared" si="12"/>
        <v>7.8079318757829537</v>
      </c>
      <c r="BA22">
        <f t="shared" si="10"/>
        <v>20.613240329906422</v>
      </c>
    </row>
    <row r="23" spans="2:53" x14ac:dyDescent="0.2">
      <c r="B23">
        <v>0.924345898</v>
      </c>
      <c r="C23" s="1">
        <v>6.99</v>
      </c>
      <c r="D23">
        <v>1.34</v>
      </c>
      <c r="J23">
        <v>3.4</v>
      </c>
      <c r="K23">
        <v>1.34</v>
      </c>
      <c r="L23" s="1">
        <f t="shared" si="0"/>
        <v>13.452247134870055</v>
      </c>
      <c r="M23" s="1">
        <f t="shared" si="1"/>
        <v>24.364586088090373</v>
      </c>
      <c r="N23" s="1">
        <f t="shared" si="2"/>
        <v>37.816833222960426</v>
      </c>
      <c r="T23">
        <v>18</v>
      </c>
      <c r="U23" t="s">
        <v>59</v>
      </c>
      <c r="V23">
        <v>1.05257</v>
      </c>
      <c r="X23">
        <v>3.4</v>
      </c>
      <c r="Y23">
        <v>1.34</v>
      </c>
      <c r="Z23" s="1">
        <f t="shared" si="11"/>
        <v>0.24195494142971727</v>
      </c>
      <c r="AA23" s="1">
        <f t="shared" si="3"/>
        <v>11.090164118425607</v>
      </c>
      <c r="AB23" s="1">
        <f t="shared" si="4"/>
        <v>11.332119059855325</v>
      </c>
      <c r="AH23">
        <v>3.4</v>
      </c>
      <c r="AI23">
        <v>1.34</v>
      </c>
      <c r="AJ23">
        <f t="shared" si="5"/>
        <v>13.96649405083898</v>
      </c>
      <c r="AK23">
        <f t="shared" si="6"/>
        <v>5.4728745415638844</v>
      </c>
      <c r="AL23">
        <f t="shared" si="7"/>
        <v>19.439368592402865</v>
      </c>
      <c r="AW23">
        <v>3.4</v>
      </c>
      <c r="AX23">
        <v>1.34</v>
      </c>
      <c r="AY23">
        <f t="shared" si="8"/>
        <v>12.807063472562055</v>
      </c>
      <c r="AZ23">
        <f t="shared" si="12"/>
        <v>11.316466259253161</v>
      </c>
      <c r="BA23">
        <f t="shared" si="10"/>
        <v>24.123529731815218</v>
      </c>
    </row>
    <row r="24" spans="2:53" x14ac:dyDescent="0.2">
      <c r="B24">
        <v>0.97569844800000005</v>
      </c>
      <c r="C24" s="1">
        <v>7.41</v>
      </c>
      <c r="D24">
        <v>1.34</v>
      </c>
      <c r="J24">
        <v>3.6</v>
      </c>
      <c r="K24">
        <v>1.34</v>
      </c>
      <c r="L24" s="1">
        <f t="shared" si="0"/>
        <v>13.45891474559709</v>
      </c>
      <c r="M24" s="1">
        <f t="shared" si="1"/>
        <v>25.898548895299847</v>
      </c>
      <c r="N24" s="1">
        <f t="shared" si="2"/>
        <v>39.357463640896938</v>
      </c>
      <c r="X24">
        <v>3.6</v>
      </c>
      <c r="Y24">
        <v>1.34</v>
      </c>
      <c r="Z24" s="1">
        <f t="shared" si="11"/>
        <v>3.3278824263135005E-2</v>
      </c>
      <c r="AA24" s="1">
        <f t="shared" si="3"/>
        <v>12.996833928408156</v>
      </c>
      <c r="AB24" s="1">
        <f t="shared" si="4"/>
        <v>13.030112752671291</v>
      </c>
      <c r="AH24">
        <v>3.6</v>
      </c>
      <c r="AI24">
        <v>1.34</v>
      </c>
      <c r="AJ24">
        <f t="shared" si="5"/>
        <v>13.981658538469155</v>
      </c>
      <c r="AK24">
        <f t="shared" si="6"/>
        <v>7.9754732524564247</v>
      </c>
      <c r="AL24">
        <f t="shared" si="7"/>
        <v>21.95713179092558</v>
      </c>
      <c r="AW24">
        <v>3.6</v>
      </c>
      <c r="AX24">
        <v>1.34</v>
      </c>
      <c r="AY24">
        <f t="shared" si="8"/>
        <v>12.807956767330237</v>
      </c>
      <c r="AZ24">
        <f t="shared" si="12"/>
        <v>14.744771958641817</v>
      </c>
      <c r="BA24">
        <f t="shared" si="10"/>
        <v>27.552728725972052</v>
      </c>
    </row>
    <row r="25" spans="2:53" x14ac:dyDescent="0.2">
      <c r="B25">
        <v>1.027050998</v>
      </c>
      <c r="C25" s="1">
        <v>7.82</v>
      </c>
      <c r="D25">
        <v>1.34</v>
      </c>
      <c r="J25">
        <v>3.8</v>
      </c>
      <c r="K25">
        <v>1.34</v>
      </c>
      <c r="L25" s="1">
        <f t="shared" si="0"/>
        <v>13.462790296796879</v>
      </c>
      <c r="M25" s="1">
        <f t="shared" si="1"/>
        <v>27.027901765886554</v>
      </c>
      <c r="N25" s="1">
        <f t="shared" si="2"/>
        <v>40.490692062683436</v>
      </c>
      <c r="X25">
        <v>3.8</v>
      </c>
      <c r="Y25">
        <v>1.34</v>
      </c>
      <c r="Z25" s="1">
        <f t="shared" si="11"/>
        <v>4.51474848247224E-3</v>
      </c>
      <c r="AA25" s="1">
        <f t="shared" si="3"/>
        <v>14.902499023848609</v>
      </c>
      <c r="AB25" s="1">
        <f t="shared" si="4"/>
        <v>14.907013772331082</v>
      </c>
      <c r="AH25">
        <v>3.8</v>
      </c>
      <c r="AI25">
        <v>1.34</v>
      </c>
      <c r="AJ25">
        <f t="shared" si="5"/>
        <v>13.9910114480638</v>
      </c>
      <c r="AK25">
        <f t="shared" si="6"/>
        <v>10.805197742714606</v>
      </c>
      <c r="AL25">
        <f t="shared" si="7"/>
        <v>24.796209190778406</v>
      </c>
      <c r="AW25">
        <v>3.8</v>
      </c>
      <c r="AX25">
        <v>1.34</v>
      </c>
      <c r="AY25">
        <f t="shared" si="8"/>
        <v>12.808411403302108</v>
      </c>
      <c r="AZ25">
        <f t="shared" si="12"/>
        <v>17.485743827662287</v>
      </c>
      <c r="BA25">
        <f t="shared" si="10"/>
        <v>30.294155230964392</v>
      </c>
    </row>
    <row r="26" spans="2:53" x14ac:dyDescent="0.2">
      <c r="B26">
        <v>1.078403548</v>
      </c>
      <c r="C26" s="1">
        <v>8.2200000000000006</v>
      </c>
      <c r="D26">
        <v>1.34</v>
      </c>
      <c r="J26">
        <v>4</v>
      </c>
      <c r="K26">
        <v>1.34</v>
      </c>
      <c r="L26" s="1">
        <f t="shared" si="0"/>
        <v>13.465042223000676</v>
      </c>
      <c r="M26" s="1">
        <f t="shared" si="1"/>
        <v>28.028171477125376</v>
      </c>
      <c r="N26" s="1">
        <f t="shared" si="2"/>
        <v>41.493213700126049</v>
      </c>
      <c r="X26">
        <v>4</v>
      </c>
      <c r="Y26">
        <v>1.34</v>
      </c>
      <c r="Z26" s="1">
        <f t="shared" si="11"/>
        <v>6.1128421891192735E-4</v>
      </c>
      <c r="AA26" s="1">
        <f t="shared" si="3"/>
        <v>16.919782676341345</v>
      </c>
      <c r="AB26" s="1">
        <f t="shared" si="4"/>
        <v>16.920393960560258</v>
      </c>
      <c r="AH26">
        <v>4</v>
      </c>
      <c r="AI26">
        <v>1.34</v>
      </c>
      <c r="AJ26">
        <f t="shared" si="5"/>
        <v>13.996776103376467</v>
      </c>
      <c r="AK26">
        <f t="shared" si="6"/>
        <v>13.560737729369556</v>
      </c>
      <c r="AL26">
        <f t="shared" si="7"/>
        <v>27.557513832746025</v>
      </c>
      <c r="AW26">
        <v>4</v>
      </c>
      <c r="AX26">
        <v>1.34</v>
      </c>
      <c r="AY26">
        <f t="shared" si="8"/>
        <v>12.808642775064069</v>
      </c>
      <c r="AZ26">
        <f t="shared" si="12"/>
        <v>19.346647988451689</v>
      </c>
      <c r="BA26">
        <f t="shared" si="10"/>
        <v>32.155290763515758</v>
      </c>
    </row>
    <row r="27" spans="2:53" x14ac:dyDescent="0.2">
      <c r="B27">
        <v>1.1297560980000001</v>
      </c>
      <c r="C27" s="1">
        <v>8.61</v>
      </c>
      <c r="D27">
        <v>1.34</v>
      </c>
      <c r="J27">
        <v>4.2</v>
      </c>
      <c r="K27">
        <v>1.34</v>
      </c>
      <c r="L27" s="1">
        <f t="shared" si="0"/>
        <v>13.466350476740766</v>
      </c>
      <c r="M27" s="1">
        <f t="shared" si="1"/>
        <v>28.938339976982796</v>
      </c>
      <c r="N27" s="1">
        <f t="shared" si="2"/>
        <v>42.40469045372356</v>
      </c>
      <c r="X27">
        <v>4.2</v>
      </c>
      <c r="Y27">
        <v>1.34</v>
      </c>
      <c r="Z27" s="1">
        <f t="shared" si="11"/>
        <v>8.2739608583612604E-5</v>
      </c>
      <c r="AA27" s="1">
        <f t="shared" si="3"/>
        <v>19.057030314432929</v>
      </c>
      <c r="AB27" s="1">
        <f t="shared" si="4"/>
        <v>19.057113054041512</v>
      </c>
      <c r="AH27">
        <v>4.2</v>
      </c>
      <c r="AI27">
        <v>1.34</v>
      </c>
      <c r="AJ27">
        <f t="shared" si="5"/>
        <v>14.00032766796229</v>
      </c>
      <c r="AK27">
        <f t="shared" si="6"/>
        <v>15.880064688049742</v>
      </c>
      <c r="AL27">
        <f t="shared" si="7"/>
        <v>29.880392356012031</v>
      </c>
      <c r="AW27">
        <v>4.2</v>
      </c>
      <c r="AX27">
        <v>1.34</v>
      </c>
      <c r="AY27">
        <f t="shared" si="8"/>
        <v>12.808760520881561</v>
      </c>
      <c r="AZ27">
        <f t="shared" si="12"/>
        <v>20.474095628308554</v>
      </c>
      <c r="BA27">
        <f t="shared" si="10"/>
        <v>33.282856149190117</v>
      </c>
    </row>
    <row r="28" spans="2:53" x14ac:dyDescent="0.2">
      <c r="B28">
        <v>1.1811086479999999</v>
      </c>
      <c r="C28" s="1">
        <v>8.99</v>
      </c>
      <c r="D28">
        <v>1.34</v>
      </c>
      <c r="J28">
        <v>4.4000000000000004</v>
      </c>
      <c r="K28">
        <v>1.34</v>
      </c>
      <c r="L28" s="1">
        <f t="shared" si="0"/>
        <v>13.467110420905771</v>
      </c>
      <c r="M28" s="1">
        <f t="shared" si="1"/>
        <v>29.764619449947745</v>
      </c>
      <c r="N28" s="1">
        <f t="shared" si="2"/>
        <v>43.231729870853513</v>
      </c>
      <c r="X28">
        <v>4.4000000000000004</v>
      </c>
      <c r="Y28">
        <v>1.34</v>
      </c>
      <c r="Z28" s="1">
        <f t="shared" si="11"/>
        <v>1.1198279768017431E-5</v>
      </c>
      <c r="AA28" s="1">
        <f t="shared" si="3"/>
        <v>21.303035933706212</v>
      </c>
      <c r="AB28" s="1">
        <f t="shared" si="4"/>
        <v>21.303047131985981</v>
      </c>
      <c r="AH28">
        <v>4.4000000000000004</v>
      </c>
      <c r="AI28">
        <v>1.34</v>
      </c>
      <c r="AJ28">
        <f t="shared" si="5"/>
        <v>14.002515203102439</v>
      </c>
      <c r="AK28">
        <f t="shared" si="6"/>
        <v>17.604461075764362</v>
      </c>
      <c r="AL28">
        <f t="shared" si="7"/>
        <v>31.606976278866803</v>
      </c>
      <c r="AW28">
        <v>4.4000000000000004</v>
      </c>
      <c r="AX28">
        <v>1.34</v>
      </c>
      <c r="AY28">
        <f t="shared" si="8"/>
        <v>12.808820441296389</v>
      </c>
      <c r="AZ28">
        <f t="shared" si="12"/>
        <v>21.110662863426832</v>
      </c>
      <c r="BA28">
        <f t="shared" si="10"/>
        <v>33.919483304723222</v>
      </c>
    </row>
    <row r="29" spans="2:53" x14ac:dyDescent="0.2">
      <c r="B29">
        <v>1.2324611969999999</v>
      </c>
      <c r="C29" s="1">
        <v>9.36</v>
      </c>
      <c r="D29">
        <v>1.34</v>
      </c>
      <c r="J29">
        <v>4.5999999999999996</v>
      </c>
      <c r="K29">
        <v>1.34</v>
      </c>
      <c r="L29" s="1">
        <f t="shared" si="0"/>
        <v>13.4675518321841</v>
      </c>
      <c r="M29" s="1">
        <f t="shared" si="1"/>
        <v>30.510014062288118</v>
      </c>
      <c r="N29" s="1">
        <f t="shared" si="2"/>
        <v>43.977565894472221</v>
      </c>
      <c r="X29">
        <v>4.5999999999999996</v>
      </c>
      <c r="Y29">
        <v>1.34</v>
      </c>
      <c r="Z29" s="1">
        <f t="shared" si="11"/>
        <v>1.5155731282270314E-6</v>
      </c>
      <c r="AA29" s="1">
        <f t="shared" si="3"/>
        <v>23.640662582117546</v>
      </c>
      <c r="AB29" s="1">
        <f t="shared" si="4"/>
        <v>23.640664097690674</v>
      </c>
      <c r="AH29">
        <v>4.5999999999999996</v>
      </c>
      <c r="AI29">
        <v>1.34</v>
      </c>
      <c r="AJ29">
        <f t="shared" si="5"/>
        <v>14.003862371715819</v>
      </c>
      <c r="AK29">
        <f t="shared" si="6"/>
        <v>18.771884551263287</v>
      </c>
      <c r="AL29">
        <f t="shared" si="7"/>
        <v>32.77574692297911</v>
      </c>
      <c r="AW29">
        <v>4.5999999999999996</v>
      </c>
      <c r="AX29">
        <v>1.34</v>
      </c>
      <c r="AY29">
        <f t="shared" si="8"/>
        <v>12.808850934368088</v>
      </c>
      <c r="AZ29">
        <f t="shared" si="12"/>
        <v>21.455835809977049</v>
      </c>
      <c r="BA29">
        <f t="shared" si="10"/>
        <v>34.264686744345141</v>
      </c>
    </row>
    <row r="30" spans="2:53" x14ac:dyDescent="0.2">
      <c r="B30">
        <v>1.2838137469999999</v>
      </c>
      <c r="C30" s="1">
        <v>9.7200000000000006</v>
      </c>
      <c r="D30">
        <v>1.34</v>
      </c>
      <c r="J30">
        <v>4.8</v>
      </c>
      <c r="K30">
        <v>1.34</v>
      </c>
      <c r="L30" s="1">
        <f t="shared" si="0"/>
        <v>13.467808215007581</v>
      </c>
      <c r="M30" s="1">
        <f t="shared" si="1"/>
        <v>31.178184143974878</v>
      </c>
      <c r="N30" s="1">
        <f t="shared" si="2"/>
        <v>44.645992358982461</v>
      </c>
      <c r="X30">
        <v>4.8</v>
      </c>
      <c r="Y30">
        <v>1.34</v>
      </c>
      <c r="Z30" s="1">
        <f t="shared" si="11"/>
        <v>2.0511444302132629E-7</v>
      </c>
      <c r="AA30" s="1">
        <f t="shared" si="3"/>
        <v>26.048811612919284</v>
      </c>
      <c r="AB30" s="1">
        <f t="shared" si="4"/>
        <v>26.048811818033727</v>
      </c>
      <c r="AH30">
        <v>4.8</v>
      </c>
      <c r="AI30">
        <v>1.34</v>
      </c>
      <c r="AJ30">
        <f t="shared" si="5"/>
        <v>14.00469192969881</v>
      </c>
      <c r="AK30">
        <f t="shared" si="6"/>
        <v>19.512963772162685</v>
      </c>
      <c r="AL30">
        <f t="shared" si="7"/>
        <v>33.517655701861493</v>
      </c>
      <c r="AW30">
        <v>4.8</v>
      </c>
      <c r="AX30">
        <v>1.34</v>
      </c>
      <c r="AY30">
        <f t="shared" si="8"/>
        <v>12.808866452020979</v>
      </c>
      <c r="AZ30">
        <f t="shared" si="12"/>
        <v>21.63890783095091</v>
      </c>
      <c r="BA30">
        <f t="shared" si="10"/>
        <v>34.447774282971892</v>
      </c>
    </row>
    <row r="31" spans="2:53" x14ac:dyDescent="0.2">
      <c r="B31">
        <v>1.335166297</v>
      </c>
      <c r="C31" s="1">
        <v>10.1</v>
      </c>
      <c r="D31">
        <v>1.34</v>
      </c>
      <c r="J31">
        <v>5</v>
      </c>
      <c r="K31">
        <v>1.34</v>
      </c>
      <c r="L31" s="1">
        <f t="shared" si="0"/>
        <v>13.467957125395092</v>
      </c>
      <c r="M31" s="1">
        <f t="shared" si="1"/>
        <v>31.773670027503929</v>
      </c>
      <c r="N31" s="1">
        <f t="shared" si="2"/>
        <v>45.241627152899021</v>
      </c>
      <c r="X31">
        <v>5</v>
      </c>
      <c r="Y31">
        <v>1.34</v>
      </c>
      <c r="Z31" s="1">
        <f t="shared" si="11"/>
        <v>2.7759529554965049E-8</v>
      </c>
      <c r="AA31" s="1">
        <f t="shared" si="3"/>
        <v>28.502561988373067</v>
      </c>
      <c r="AB31" s="1">
        <f t="shared" si="4"/>
        <v>28.502562016132597</v>
      </c>
      <c r="AH31">
        <v>5</v>
      </c>
      <c r="AI31">
        <v>1.34</v>
      </c>
      <c r="AJ31">
        <f t="shared" si="5"/>
        <v>14.005202723474699</v>
      </c>
      <c r="AK31">
        <f t="shared" si="6"/>
        <v>19.964349301122951</v>
      </c>
      <c r="AL31">
        <f t="shared" si="7"/>
        <v>33.969552024597647</v>
      </c>
      <c r="AW31">
        <v>5</v>
      </c>
      <c r="AX31">
        <v>1.34</v>
      </c>
      <c r="AY31">
        <f t="shared" si="8"/>
        <v>12.808874348802542</v>
      </c>
      <c r="AZ31">
        <f t="shared" si="12"/>
        <v>21.734866735051057</v>
      </c>
      <c r="BA31">
        <f t="shared" si="10"/>
        <v>34.543741083853597</v>
      </c>
    </row>
    <row r="32" spans="2:53" x14ac:dyDescent="0.2">
      <c r="B32">
        <v>1.3865188470000001</v>
      </c>
      <c r="C32" s="1">
        <v>10.4</v>
      </c>
      <c r="D32">
        <v>1.34</v>
      </c>
      <c r="J32">
        <v>5.2</v>
      </c>
      <c r="K32">
        <v>1.34</v>
      </c>
      <c r="L32" s="1">
        <f t="shared" si="0"/>
        <v>13.468043613341031</v>
      </c>
      <c r="M32" s="1">
        <f t="shared" si="1"/>
        <v>32.301636153767987</v>
      </c>
      <c r="N32" s="1">
        <f t="shared" si="2"/>
        <v>45.769679767109018</v>
      </c>
      <c r="X32">
        <v>5.2</v>
      </c>
      <c r="Y32">
        <v>1.34</v>
      </c>
      <c r="Z32" s="1">
        <f t="shared" si="11"/>
        <v>3.7568685517883327E-9</v>
      </c>
      <c r="AA32" s="1">
        <f t="shared" si="3"/>
        <v>30.973025858999879</v>
      </c>
      <c r="AB32" s="1">
        <f t="shared" si="4"/>
        <v>30.973025862756746</v>
      </c>
      <c r="AH32">
        <v>5.2</v>
      </c>
      <c r="AI32">
        <v>1.34</v>
      </c>
      <c r="AJ32">
        <f t="shared" si="5"/>
        <v>14.005517229140063</v>
      </c>
      <c r="AK32">
        <f t="shared" si="6"/>
        <v>20.232394097050438</v>
      </c>
      <c r="AL32">
        <f t="shared" si="7"/>
        <v>34.237911326190499</v>
      </c>
      <c r="AW32">
        <v>5.2</v>
      </c>
      <c r="AX32">
        <v>1.34</v>
      </c>
      <c r="AY32">
        <f t="shared" si="8"/>
        <v>12.808878367393724</v>
      </c>
      <c r="AZ32">
        <f t="shared" si="12"/>
        <v>21.784853651608763</v>
      </c>
      <c r="BA32">
        <f t="shared" si="10"/>
        <v>34.593732019002488</v>
      </c>
    </row>
    <row r="33" spans="2:53" x14ac:dyDescent="0.2">
      <c r="B33">
        <v>1.4378713970000001</v>
      </c>
      <c r="C33" s="1">
        <v>10.7</v>
      </c>
      <c r="D33">
        <v>1.34</v>
      </c>
      <c r="J33">
        <v>5.4</v>
      </c>
      <c r="K33">
        <v>1.34</v>
      </c>
      <c r="L33" s="1">
        <f t="shared" si="0"/>
        <v>13.468093845632488</v>
      </c>
      <c r="M33" s="1">
        <f t="shared" si="1"/>
        <v>32.767591504906186</v>
      </c>
      <c r="N33" s="1">
        <f t="shared" si="2"/>
        <v>46.235685350538674</v>
      </c>
      <c r="X33">
        <v>5.4</v>
      </c>
      <c r="Y33">
        <v>1.34</v>
      </c>
      <c r="Z33" s="1">
        <f t="shared" si="11"/>
        <v>5.0843882689675078E-10</v>
      </c>
      <c r="AA33" s="1">
        <f t="shared" si="3"/>
        <v>33.427160534626609</v>
      </c>
      <c r="AB33" s="1">
        <f t="shared" si="4"/>
        <v>33.427160535135044</v>
      </c>
      <c r="AH33">
        <v>5.4</v>
      </c>
      <c r="AI33">
        <v>1.34</v>
      </c>
      <c r="AJ33">
        <f t="shared" si="5"/>
        <v>14.005710872011626</v>
      </c>
      <c r="AK33">
        <f t="shared" si="6"/>
        <v>20.389172970938915</v>
      </c>
      <c r="AL33">
        <f t="shared" si="7"/>
        <v>34.394883842950541</v>
      </c>
      <c r="AW33">
        <v>5.4</v>
      </c>
      <c r="AX33">
        <v>1.34</v>
      </c>
      <c r="AY33">
        <f t="shared" si="8"/>
        <v>12.808880412412645</v>
      </c>
      <c r="AZ33">
        <f t="shared" si="12"/>
        <v>21.81080876289445</v>
      </c>
      <c r="BA33">
        <f t="shared" si="10"/>
        <v>34.619689175307094</v>
      </c>
    </row>
    <row r="34" spans="2:53" x14ac:dyDescent="0.2">
      <c r="B34">
        <v>1.4892239469999999</v>
      </c>
      <c r="C34" s="1">
        <v>11</v>
      </c>
      <c r="D34">
        <v>1.34</v>
      </c>
      <c r="J34">
        <v>5.6</v>
      </c>
      <c r="K34">
        <v>1.34</v>
      </c>
      <c r="L34" s="1">
        <f t="shared" si="0"/>
        <v>13.468123020476911</v>
      </c>
      <c r="M34" s="1">
        <f t="shared" si="1"/>
        <v>33.177153875270299</v>
      </c>
      <c r="N34" s="1">
        <f t="shared" si="2"/>
        <v>46.645276895747209</v>
      </c>
      <c r="X34">
        <v>5.6</v>
      </c>
      <c r="Y34">
        <v>1.34</v>
      </c>
      <c r="Z34" s="1">
        <f t="shared" si="11"/>
        <v>6.880896798525732E-11</v>
      </c>
      <c r="AA34" s="1">
        <f t="shared" si="3"/>
        <v>35.827573805694229</v>
      </c>
      <c r="AB34" s="1">
        <f t="shared" si="4"/>
        <v>35.827573805763038</v>
      </c>
      <c r="AH34">
        <v>5.6</v>
      </c>
      <c r="AI34">
        <v>1.34</v>
      </c>
      <c r="AJ34">
        <f t="shared" si="5"/>
        <v>14.005830097332479</v>
      </c>
      <c r="AK34">
        <f t="shared" si="6"/>
        <v>20.480061112546348</v>
      </c>
      <c r="AL34">
        <f t="shared" si="7"/>
        <v>34.485891209878829</v>
      </c>
      <c r="AW34">
        <v>5.6</v>
      </c>
      <c r="AX34">
        <v>1.34</v>
      </c>
      <c r="AY34">
        <f t="shared" si="8"/>
        <v>12.808881453101094</v>
      </c>
      <c r="AZ34">
        <f t="shared" si="12"/>
        <v>21.824263016031065</v>
      </c>
      <c r="BA34">
        <f t="shared" si="10"/>
        <v>34.633144469132162</v>
      </c>
    </row>
    <row r="35" spans="2:53" x14ac:dyDescent="0.2">
      <c r="B35">
        <v>1.540576497</v>
      </c>
      <c r="C35" s="1">
        <v>11.3</v>
      </c>
      <c r="D35">
        <v>1.34</v>
      </c>
      <c r="J35">
        <v>5.8</v>
      </c>
      <c r="K35">
        <v>1.34</v>
      </c>
      <c r="L35" s="1">
        <f t="shared" si="0"/>
        <v>13.468139965143751</v>
      </c>
      <c r="M35" s="1">
        <f t="shared" si="1"/>
        <v>33.535866116512437</v>
      </c>
      <c r="N35" s="1">
        <f t="shared" si="2"/>
        <v>47.004006081656186</v>
      </c>
      <c r="X35">
        <v>5.8</v>
      </c>
      <c r="Y35">
        <v>1.34</v>
      </c>
      <c r="Z35" s="1">
        <f t="shared" si="11"/>
        <v>9.3125036241165386E-12</v>
      </c>
      <c r="AA35" s="1">
        <f t="shared" si="3"/>
        <v>38.132328258214514</v>
      </c>
      <c r="AB35" s="1">
        <f t="shared" si="4"/>
        <v>38.132328258223829</v>
      </c>
      <c r="AH35">
        <v>5.8</v>
      </c>
      <c r="AI35">
        <v>1.34</v>
      </c>
      <c r="AJ35">
        <f t="shared" si="5"/>
        <v>14.005903503365889</v>
      </c>
      <c r="AK35">
        <f t="shared" si="6"/>
        <v>20.532479628865708</v>
      </c>
      <c r="AL35">
        <f t="shared" si="7"/>
        <v>34.538383132231601</v>
      </c>
      <c r="AW35">
        <v>5.8</v>
      </c>
      <c r="AX35">
        <v>1.34</v>
      </c>
      <c r="AY35">
        <f t="shared" si="8"/>
        <v>12.808881982696347</v>
      </c>
      <c r="AZ35">
        <f t="shared" si="12"/>
        <v>21.831231171183141</v>
      </c>
      <c r="BA35">
        <f t="shared" si="10"/>
        <v>34.64011315387949</v>
      </c>
    </row>
    <row r="36" spans="2:53" x14ac:dyDescent="0.2">
      <c r="B36">
        <v>1.591929047</v>
      </c>
      <c r="C36" s="1">
        <v>11.6</v>
      </c>
      <c r="D36">
        <v>1.34</v>
      </c>
      <c r="J36">
        <v>6</v>
      </c>
      <c r="K36">
        <v>1.34</v>
      </c>
      <c r="L36" s="1">
        <f t="shared" si="0"/>
        <v>13.46814980654403</v>
      </c>
      <c r="M36" s="1">
        <f t="shared" si="1"/>
        <v>33.849061132118834</v>
      </c>
      <c r="N36" s="1">
        <f t="shared" si="2"/>
        <v>47.317210938662868</v>
      </c>
      <c r="X36">
        <v>6</v>
      </c>
      <c r="Y36">
        <v>1.34</v>
      </c>
      <c r="Z36" s="1">
        <f t="shared" si="11"/>
        <v>1.2590131312062518E-12</v>
      </c>
      <c r="AA36" s="1">
        <f t="shared" si="3"/>
        <v>40.294745437542268</v>
      </c>
      <c r="AB36" s="1">
        <f t="shared" si="4"/>
        <v>40.294745437543526</v>
      </c>
      <c r="AH36">
        <v>6</v>
      </c>
      <c r="AI36">
        <v>1.34</v>
      </c>
      <c r="AJ36">
        <f t="shared" si="5"/>
        <v>14.005948698608151</v>
      </c>
      <c r="AK36">
        <f t="shared" si="6"/>
        <v>20.562621323395032</v>
      </c>
      <c r="AL36">
        <f t="shared" si="7"/>
        <v>34.568570022003186</v>
      </c>
      <c r="AW36">
        <v>6</v>
      </c>
      <c r="AX36">
        <v>1.34</v>
      </c>
      <c r="AY36">
        <f t="shared" si="8"/>
        <v>12.808882252201711</v>
      </c>
      <c r="AZ36">
        <f t="shared" si="12"/>
        <v>21.834838452124263</v>
      </c>
      <c r="BA36">
        <f t="shared" si="10"/>
        <v>34.643720704325972</v>
      </c>
    </row>
    <row r="37" spans="2:53" x14ac:dyDescent="0.2">
      <c r="B37">
        <v>1.6432815970000001</v>
      </c>
      <c r="C37" s="1">
        <v>11.9</v>
      </c>
      <c r="D37">
        <v>1.34</v>
      </c>
      <c r="J37">
        <v>6.2</v>
      </c>
      <c r="K37">
        <v>1.34</v>
      </c>
      <c r="L37" s="1">
        <f t="shared" si="0"/>
        <v>13.468155522388413</v>
      </c>
      <c r="M37" s="1">
        <f t="shared" si="1"/>
        <v>34.121769208584546</v>
      </c>
      <c r="N37" s="1">
        <f t="shared" si="2"/>
        <v>47.58992473097296</v>
      </c>
      <c r="X37">
        <v>6.2</v>
      </c>
      <c r="Y37">
        <v>1.34</v>
      </c>
      <c r="Z37" s="1">
        <f t="shared" si="11"/>
        <v>1.7046028250614399E-13</v>
      </c>
      <c r="AA37" s="1">
        <f t="shared" si="3"/>
        <v>42.263209989597392</v>
      </c>
      <c r="AB37" s="1">
        <f t="shared" si="4"/>
        <v>42.263209989597563</v>
      </c>
      <c r="AH37">
        <v>6.2</v>
      </c>
      <c r="AI37">
        <v>1.34</v>
      </c>
      <c r="AJ37">
        <f t="shared" si="5"/>
        <v>14.005976524703376</v>
      </c>
      <c r="AK37">
        <f t="shared" si="6"/>
        <v>20.579923698945901</v>
      </c>
      <c r="AL37">
        <f t="shared" si="7"/>
        <v>34.585900223649276</v>
      </c>
      <c r="AW37">
        <v>6.2</v>
      </c>
      <c r="AX37">
        <v>1.34</v>
      </c>
      <c r="AY37">
        <f t="shared" si="8"/>
        <v>12.808882389350103</v>
      </c>
      <c r="AZ37">
        <f t="shared" si="12"/>
        <v>21.836705436199559</v>
      </c>
      <c r="BA37">
        <f t="shared" si="10"/>
        <v>34.645587825549661</v>
      </c>
    </row>
    <row r="38" spans="2:53" x14ac:dyDescent="0.2">
      <c r="B38">
        <v>1.6946341469999999</v>
      </c>
      <c r="C38" s="1">
        <v>12.1</v>
      </c>
      <c r="D38">
        <v>1.34</v>
      </c>
      <c r="J38">
        <v>6.4</v>
      </c>
      <c r="K38">
        <v>1.34</v>
      </c>
      <c r="L38" s="1">
        <f t="shared" si="0"/>
        <v>13.468158842125467</v>
      </c>
      <c r="M38" s="1">
        <f t="shared" si="1"/>
        <v>34.358660305498582</v>
      </c>
      <c r="N38" s="1">
        <f t="shared" si="2"/>
        <v>47.82681914762405</v>
      </c>
      <c r="X38">
        <v>6.4</v>
      </c>
      <c r="Y38">
        <v>1.34</v>
      </c>
      <c r="Z38" s="1">
        <f t="shared" si="11"/>
        <v>2.3924256073338531E-14</v>
      </c>
      <c r="AA38" s="1">
        <f t="shared" si="3"/>
        <v>43.980973798746632</v>
      </c>
      <c r="AB38" s="1">
        <f t="shared" si="4"/>
        <v>43.980973798746653</v>
      </c>
      <c r="AH38">
        <v>6.4</v>
      </c>
      <c r="AI38">
        <v>1.34</v>
      </c>
      <c r="AJ38">
        <f t="shared" si="5"/>
        <v>14.005993656816962</v>
      </c>
      <c r="AK38">
        <f t="shared" si="6"/>
        <v>20.58984608378297</v>
      </c>
      <c r="AL38">
        <f t="shared" si="7"/>
        <v>34.595839740599928</v>
      </c>
      <c r="AW38">
        <v>6.4</v>
      </c>
      <c r="AX38">
        <v>1.34</v>
      </c>
      <c r="AY38">
        <f t="shared" si="8"/>
        <v>12.808882459143449</v>
      </c>
      <c r="AZ38">
        <f t="shared" si="12"/>
        <v>21.837671595458321</v>
      </c>
      <c r="BA38">
        <f t="shared" si="10"/>
        <v>34.646554054601772</v>
      </c>
    </row>
    <row r="39" spans="2:53" x14ac:dyDescent="0.2">
      <c r="B39">
        <v>1.7459866959999999</v>
      </c>
      <c r="C39" s="1">
        <v>12.4</v>
      </c>
      <c r="D39">
        <v>1.34</v>
      </c>
      <c r="J39">
        <v>6.6</v>
      </c>
      <c r="K39">
        <v>1.34</v>
      </c>
      <c r="L39" s="1">
        <f t="shared" si="0"/>
        <v>13.468160770213474</v>
      </c>
      <c r="M39" s="1">
        <f t="shared" si="1"/>
        <v>34.564013997058751</v>
      </c>
      <c r="N39" s="1">
        <f t="shared" si="2"/>
        <v>48.032174767272224</v>
      </c>
      <c r="X39">
        <v>6.6</v>
      </c>
      <c r="Y39">
        <v>1.34</v>
      </c>
      <c r="Z39" s="1">
        <f t="shared" si="11"/>
        <v>2.9905324372888563E-15</v>
      </c>
      <c r="AA39" s="1">
        <f t="shared" si="3"/>
        <v>45.385960125194167</v>
      </c>
      <c r="AB39" s="1">
        <f t="shared" si="4"/>
        <v>45.385960125194167</v>
      </c>
      <c r="AH39">
        <v>6.6</v>
      </c>
      <c r="AI39">
        <v>1.34</v>
      </c>
      <c r="AJ39">
        <f t="shared" si="5"/>
        <v>14.006004204791857</v>
      </c>
      <c r="AK39">
        <f t="shared" si="6"/>
        <v>20.595533055312242</v>
      </c>
      <c r="AL39">
        <f t="shared" si="7"/>
        <v>34.601537260104095</v>
      </c>
      <c r="AW39">
        <v>6.6</v>
      </c>
      <c r="AX39">
        <v>1.34</v>
      </c>
      <c r="AY39">
        <f t="shared" si="8"/>
        <v>12.808882494660535</v>
      </c>
      <c r="AZ39">
        <f t="shared" si="12"/>
        <v>21.838171548985397</v>
      </c>
      <c r="BA39">
        <f t="shared" si="10"/>
        <v>34.64705404364593</v>
      </c>
    </row>
    <row r="40" spans="2:53" x14ac:dyDescent="0.2">
      <c r="B40">
        <v>1.7973392459999999</v>
      </c>
      <c r="C40" s="1">
        <v>12.6</v>
      </c>
      <c r="D40">
        <v>1.34</v>
      </c>
      <c r="J40">
        <v>6.8</v>
      </c>
      <c r="K40">
        <v>1.34</v>
      </c>
      <c r="L40" s="1">
        <f t="shared" si="0"/>
        <v>13.468161890037937</v>
      </c>
      <c r="M40" s="1">
        <f t="shared" si="1"/>
        <v>34.741710398431209</v>
      </c>
      <c r="N40" s="1">
        <f t="shared" si="2"/>
        <v>48.209872288469143</v>
      </c>
      <c r="X40">
        <v>6.8</v>
      </c>
      <c r="Y40">
        <v>1.34</v>
      </c>
      <c r="Z40" s="1">
        <f t="shared" si="11"/>
        <v>0</v>
      </c>
      <c r="AA40" s="1">
        <f t="shared" si="3"/>
        <v>46.410567742300238</v>
      </c>
      <c r="AB40" s="1">
        <f t="shared" si="4"/>
        <v>46.410567742300238</v>
      </c>
      <c r="AH40">
        <v>6.8</v>
      </c>
      <c r="AI40">
        <v>1.34</v>
      </c>
      <c r="AJ40">
        <f t="shared" si="5"/>
        <v>14.006010699010409</v>
      </c>
      <c r="AK40">
        <f t="shared" si="6"/>
        <v>20.598791462876303</v>
      </c>
      <c r="AL40">
        <f t="shared" si="7"/>
        <v>34.60480216188671</v>
      </c>
      <c r="AW40">
        <v>6.8</v>
      </c>
      <c r="AX40">
        <v>1.34</v>
      </c>
      <c r="AY40">
        <f t="shared" si="8"/>
        <v>12.808882512734801</v>
      </c>
      <c r="AZ40">
        <f t="shared" si="12"/>
        <v>21.838430249017723</v>
      </c>
      <c r="BA40">
        <f t="shared" si="10"/>
        <v>34.647312761752524</v>
      </c>
    </row>
    <row r="41" spans="2:53" x14ac:dyDescent="0.2">
      <c r="B41">
        <v>1.848691796</v>
      </c>
      <c r="C41" s="1">
        <v>12.9</v>
      </c>
      <c r="D41">
        <v>1.34</v>
      </c>
      <c r="J41">
        <v>7</v>
      </c>
      <c r="K41">
        <v>1.34</v>
      </c>
      <c r="L41" s="1">
        <f t="shared" si="0"/>
        <v>13.468162540426663</v>
      </c>
      <c r="M41" s="1">
        <f t="shared" si="1"/>
        <v>34.895236332631477</v>
      </c>
      <c r="N41" s="1">
        <f t="shared" si="2"/>
        <v>48.363398873058138</v>
      </c>
      <c r="X41">
        <v>7</v>
      </c>
      <c r="Y41">
        <v>1.34</v>
      </c>
      <c r="Z41" s="1">
        <f t="shared" si="11"/>
        <v>0</v>
      </c>
      <c r="AA41" s="1">
        <f t="shared" si="3"/>
        <v>46.981475073889641</v>
      </c>
      <c r="AB41" s="1">
        <f t="shared" si="4"/>
        <v>46.981475073889641</v>
      </c>
      <c r="AH41">
        <v>7</v>
      </c>
      <c r="AI41">
        <v>1.34</v>
      </c>
      <c r="AJ41">
        <f t="shared" si="5"/>
        <v>14.006014697394486</v>
      </c>
      <c r="AK41">
        <f t="shared" si="6"/>
        <v>20.600658053896428</v>
      </c>
      <c r="AL41">
        <f t="shared" si="7"/>
        <v>34.606672751290915</v>
      </c>
      <c r="AW41">
        <v>7</v>
      </c>
      <c r="AX41">
        <v>1.34</v>
      </c>
      <c r="AY41">
        <f t="shared" si="8"/>
        <v>12.808882521932597</v>
      </c>
      <c r="AZ41">
        <f t="shared" si="12"/>
        <v>21.838564110629161</v>
      </c>
      <c r="BA41">
        <f t="shared" si="10"/>
        <v>34.64744663256176</v>
      </c>
    </row>
    <row r="42" spans="2:53" x14ac:dyDescent="0.2">
      <c r="B42">
        <v>1.9000443460000001</v>
      </c>
      <c r="C42" s="1">
        <v>13.1</v>
      </c>
      <c r="D42">
        <v>1.34</v>
      </c>
    </row>
    <row r="43" spans="2:53" x14ac:dyDescent="0.2">
      <c r="B43">
        <v>1.9513968960000001</v>
      </c>
      <c r="C43" s="1">
        <v>13.3</v>
      </c>
      <c r="D43">
        <v>1.34</v>
      </c>
      <c r="J43">
        <v>0</v>
      </c>
      <c r="K43">
        <v>4.4000000000000004</v>
      </c>
      <c r="L43" s="1">
        <f>(H$6*K43^3+H$7*K43^2+H$8*K43+H$9)/(1+EXP(-(H$10*K43^2+H$11*K43+H$12)*(J43-H$13)))*1/(1+EXP(-10*(J43-0.2)))</f>
        <v>7.7826073037793583E-2</v>
      </c>
      <c r="M43" s="1">
        <f>(H$14*K43^3+H$15*K43^2+H$16*K43+H$17)/(1+EXP(-(H$18*K43^2+H$19*K43+H$20)*(J43-H$21)))*1/(1+EXP(-10*(J43-3)))</f>
        <v>8.2567796492855362E-13</v>
      </c>
      <c r="N43" s="1">
        <f>SUM(L43:M43)</f>
        <v>7.7826073038619256E-2</v>
      </c>
      <c r="X43">
        <v>0</v>
      </c>
      <c r="Y43">
        <v>4.4000000000000004</v>
      </c>
      <c r="Z43" s="1">
        <f>(V$6*Y43^3+V$7*Y43^2+V$8*Y43+V$9)/(1+EXP(-(V$10*Y43^2+V$11*Y43+V$12)*(X43-V$13)))*1/(1+EXP(-10*(X43-0.2)))*(1-1/(1+EXP(-10*(X43-3))))</f>
        <v>7.7826073037786297E-2</v>
      </c>
      <c r="AA43" s="1">
        <f>(V$14*X43^3+V$15*X43^2+V$16*X43+V$17)*(V$18*X43^2+V$19*X43+V$20)*(V$21*Y43^2+V$22*Y43+V$23)*1/(1+EXP(-10*(X43-3)))</f>
        <v>8.6943894340349417E-14</v>
      </c>
      <c r="AB43" s="1">
        <f>SUM(Z43:AA43)</f>
        <v>7.7826073037873242E-2</v>
      </c>
      <c r="AH43">
        <v>0</v>
      </c>
      <c r="AI43">
        <v>4.4000000000000004</v>
      </c>
      <c r="AJ43">
        <f>(AF$6*AI43^AF$7)/(1+EXP(-(AF$14*AI43^AF$15)*(AH43-(AF$16*AI43^AF$17))))*(1/(1+EXP(-50*(AH43-0.2))))</f>
        <v>2.1160802663813518E-5</v>
      </c>
      <c r="AK43">
        <f>(AF$12*LN(AI43)+AF$13)/(1+EXP(-(AF$8*AI43^AF$9)*(AH43-(AF$10*AI43^AF$11))))</f>
        <v>1.1672977010894391E-2</v>
      </c>
      <c r="AL43">
        <f>AJ43+AK43</f>
        <v>1.1694137813558204E-2</v>
      </c>
      <c r="AW43">
        <v>0</v>
      </c>
      <c r="AX43">
        <v>4.4000000000000004</v>
      </c>
      <c r="AY43">
        <f>(AU$6*AX43^AU$7)/(1+EXP(-(AU$14*AX43^AU$15)*(AW43-(AU$16*AX43^AU$17))))*(1/(1+EXP(-50*(AW43-0.2))))</f>
        <v>4.987148572882209E-6</v>
      </c>
      <c r="AZ43">
        <f>(AU$12*LN(AX43)+AU$13)/(1+EXP(-(AU$8*AX43^AU$9)*(AW43-(AU$10*AX43^AU$11))))</f>
        <v>4.8352706599135049E-3</v>
      </c>
      <c r="BA43">
        <f>AY43+AZ43</f>
        <v>4.8402578084863869E-3</v>
      </c>
    </row>
    <row r="44" spans="2:53" x14ac:dyDescent="0.2">
      <c r="B44">
        <v>2.0027494460000002</v>
      </c>
      <c r="C44" s="1">
        <v>13.5</v>
      </c>
      <c r="D44">
        <v>1.34</v>
      </c>
      <c r="J44">
        <v>0.2</v>
      </c>
      <c r="K44">
        <v>4.4000000000000004</v>
      </c>
      <c r="L44" s="1">
        <f t="shared" ref="L44:L78" si="13">(H$6*K44^3+H$7*K44^2+H$8*K44+H$9)/(1+EXP(-(H$10*K44^2+H$11*K44+H$12)*(J44-H$13)))*1/(1+EXP(-10*(J44-0.2)))</f>
        <v>0.43558875626724586</v>
      </c>
      <c r="M44" s="1">
        <f t="shared" ref="M44:M78" si="14">(H$14*K44^3+H$15*K44^2+H$16*K44+H$17)/(1+EXP(-(H$18*K44^2+H$19*K44+H$20)*(J44-H$21)))*1/(1+EXP(-10*(J44-3)))</f>
        <v>6.5951795368026858E-12</v>
      </c>
      <c r="N44" s="1">
        <f t="shared" ref="N44:N78" si="15">SUM(L44:M44)</f>
        <v>0.43558875627384103</v>
      </c>
      <c r="X44">
        <v>0.2</v>
      </c>
      <c r="Y44">
        <v>4.4000000000000004</v>
      </c>
      <c r="Z44" s="1">
        <f t="shared" ref="Z44:Z78" si="16">(V$6*Y44^3+V$7*Y44^2+V$8*Y44+V$9)/(1+EXP(-(V$10*Y44^2+V$11*Y44+V$12)*(X44-V$13)))*1/(1+EXP(-10*(X44-0.2)))*(1-1/(1+EXP(-10*(X44-3))))</f>
        <v>0.43558875626694465</v>
      </c>
      <c r="AA44" s="1">
        <f t="shared" ref="AA44:AA78" si="17">(V$14*X44^3+V$15*X44^2+V$16*X44+V$17)*(V$18*X44^2+V$19*X44+V$20)*(V$21*Y44^2+V$22*Y44+V$23)*1/(1+EXP(-10*(X44-3)))</f>
        <v>6.49190874725011E-13</v>
      </c>
      <c r="AB44" s="1">
        <f t="shared" ref="AB44:AB78" si="18">SUM(Z44:AA44)</f>
        <v>0.43558875626759386</v>
      </c>
      <c r="AH44">
        <v>0.2</v>
      </c>
      <c r="AI44">
        <v>4.4000000000000004</v>
      </c>
      <c r="AJ44">
        <f t="shared" ref="AJ44:AJ78" si="19">(AF$6*AI44^AF$7)/(1+EXP(-(AF$14*AI44^AF$15)*(AH44-(AF$16*AI44^AF$17))))*(1/(1+EXP(-50*(AH44-0.2))))</f>
        <v>0.27189310151881291</v>
      </c>
      <c r="AK44">
        <f t="shared" ref="AK44:AK49" si="20">(AF$12*LN(AI44)+AF$13)/(1+EXP(-(AF$8*AI44^AF$9)*(AH44-(AF$10*AI44^AF$11))))</f>
        <v>1.6170834969522874E-2</v>
      </c>
      <c r="AL44">
        <f t="shared" ref="AL44:AL78" si="21">AJ44+AK44</f>
        <v>0.28806393648833578</v>
      </c>
      <c r="AW44">
        <v>0.2</v>
      </c>
      <c r="AX44">
        <v>4.4000000000000004</v>
      </c>
      <c r="AY44">
        <f t="shared" ref="AY44:AY78" si="22">(AU$6*AX44^AU$7)/(1+EXP(-(AU$14*AX44^AU$15)*(AW44-(AU$16*AX44^AU$17))))*(1/(1+EXP(-50*(AW44-0.2))))</f>
        <v>0.10735568012899584</v>
      </c>
      <c r="AZ44">
        <f t="shared" ref="AZ44:AZ49" si="23">(AU$12*LN(AX44)+AU$13)/(1+EXP(-(AU$8*AX44^AU$9)*(AW44-(AU$10*AX44^AU$11))))</f>
        <v>7.175052115488985E-3</v>
      </c>
      <c r="BA44">
        <f t="shared" ref="BA44:BA78" si="24">AY44+AZ44</f>
        <v>0.11453073224448482</v>
      </c>
    </row>
    <row r="45" spans="2:53" x14ac:dyDescent="0.2">
      <c r="B45">
        <v>2.054101996</v>
      </c>
      <c r="C45" s="1">
        <v>13.7</v>
      </c>
      <c r="D45">
        <v>1.34</v>
      </c>
      <c r="J45">
        <v>0.4</v>
      </c>
      <c r="K45">
        <v>4.4000000000000004</v>
      </c>
      <c r="L45" s="1">
        <f t="shared" si="13"/>
        <v>1.0020567313203803</v>
      </c>
      <c r="M45" s="1">
        <f t="shared" si="14"/>
        <v>5.2576478236400203E-11</v>
      </c>
      <c r="N45" s="1">
        <f t="shared" si="15"/>
        <v>1.0020567313729567</v>
      </c>
      <c r="X45">
        <v>0.4</v>
      </c>
      <c r="Y45">
        <v>4.4000000000000004</v>
      </c>
      <c r="Z45" s="1">
        <f t="shared" si="16"/>
        <v>1.0020567313152606</v>
      </c>
      <c r="AA45" s="1">
        <f t="shared" si="17"/>
        <v>4.9139794325573173E-12</v>
      </c>
      <c r="AB45" s="1">
        <f t="shared" si="18"/>
        <v>1.0020567313201747</v>
      </c>
      <c r="AH45">
        <v>0.4</v>
      </c>
      <c r="AI45">
        <v>4.4000000000000004</v>
      </c>
      <c r="AJ45">
        <f t="shared" si="19"/>
        <v>0.63365425609306303</v>
      </c>
      <c r="AK45">
        <f t="shared" si="20"/>
        <v>2.2400841926952689E-2</v>
      </c>
      <c r="AL45">
        <f t="shared" si="21"/>
        <v>0.65605509802001571</v>
      </c>
      <c r="AW45">
        <v>0.4</v>
      </c>
      <c r="AX45">
        <v>4.4000000000000004</v>
      </c>
      <c r="AY45">
        <f t="shared" si="22"/>
        <v>0.40326011014828606</v>
      </c>
      <c r="AZ45">
        <f t="shared" si="23"/>
        <v>1.0646723259125206E-2</v>
      </c>
      <c r="BA45">
        <f t="shared" si="24"/>
        <v>0.41390683340741125</v>
      </c>
    </row>
    <row r="46" spans="2:53" x14ac:dyDescent="0.2">
      <c r="B46">
        <v>2.1054545459999998</v>
      </c>
      <c r="C46" s="1">
        <v>13.8</v>
      </c>
      <c r="D46">
        <v>1.34</v>
      </c>
      <c r="J46">
        <v>0.6</v>
      </c>
      <c r="K46">
        <v>4.4000000000000004</v>
      </c>
      <c r="L46" s="1">
        <f t="shared" si="13"/>
        <v>1.4219535285824798</v>
      </c>
      <c r="M46" s="1">
        <f t="shared" si="14"/>
        <v>4.1827528050660939E-10</v>
      </c>
      <c r="N46" s="1">
        <f t="shared" si="15"/>
        <v>1.421953529000755</v>
      </c>
      <c r="X46">
        <v>0.6</v>
      </c>
      <c r="Y46">
        <v>4.4000000000000004</v>
      </c>
      <c r="Z46" s="1">
        <f t="shared" si="16"/>
        <v>1.4219535285287992</v>
      </c>
      <c r="AA46" s="1">
        <f t="shared" si="17"/>
        <v>3.8110563284358373E-11</v>
      </c>
      <c r="AB46" s="1">
        <f t="shared" si="18"/>
        <v>1.4219535285669098</v>
      </c>
      <c r="AH46">
        <v>0.6</v>
      </c>
      <c r="AI46">
        <v>4.4000000000000004</v>
      </c>
      <c r="AJ46">
        <f t="shared" si="19"/>
        <v>0.7374833816241595</v>
      </c>
      <c r="AK46">
        <f t="shared" si="20"/>
        <v>3.1029161185387861E-2</v>
      </c>
      <c r="AL46">
        <f t="shared" si="21"/>
        <v>0.76851254280954739</v>
      </c>
      <c r="AW46">
        <v>0.6</v>
      </c>
      <c r="AX46">
        <v>4.4000000000000004</v>
      </c>
      <c r="AY46">
        <f t="shared" si="22"/>
        <v>0.70777915436211813</v>
      </c>
      <c r="AZ46">
        <f t="shared" si="23"/>
        <v>1.5797451898047828E-2</v>
      </c>
      <c r="BA46">
        <f t="shared" si="24"/>
        <v>0.72357660626016596</v>
      </c>
    </row>
    <row r="47" spans="2:53" x14ac:dyDescent="0.2">
      <c r="B47">
        <v>2.1568070960000001</v>
      </c>
      <c r="C47" s="1">
        <v>14</v>
      </c>
      <c r="D47">
        <v>1.34</v>
      </c>
      <c r="J47">
        <v>0.8</v>
      </c>
      <c r="K47">
        <v>4.4000000000000004</v>
      </c>
      <c r="L47" s="1">
        <f t="shared" si="13"/>
        <v>1.7856712826553838</v>
      </c>
      <c r="M47" s="1">
        <f t="shared" si="14"/>
        <v>3.3204528297421947E-9</v>
      </c>
      <c r="N47" s="1">
        <f t="shared" si="15"/>
        <v>1.7856712859758366</v>
      </c>
      <c r="X47">
        <v>0.8</v>
      </c>
      <c r="Y47">
        <v>4.4000000000000004</v>
      </c>
      <c r="Z47" s="1">
        <f t="shared" si="16"/>
        <v>1.7856712821572767</v>
      </c>
      <c r="AA47" s="1">
        <f t="shared" si="17"/>
        <v>3.0516306117348778E-10</v>
      </c>
      <c r="AB47" s="1">
        <f t="shared" si="18"/>
        <v>1.7856712824624397</v>
      </c>
      <c r="AH47">
        <v>0.8</v>
      </c>
      <c r="AI47">
        <v>4.4000000000000004</v>
      </c>
      <c r="AJ47">
        <f t="shared" si="19"/>
        <v>0.85700312834390957</v>
      </c>
      <c r="AK47">
        <f t="shared" si="20"/>
        <v>4.2977331135867582E-2</v>
      </c>
      <c r="AL47">
        <f t="shared" si="21"/>
        <v>0.89998045947977712</v>
      </c>
      <c r="AW47">
        <v>0.8</v>
      </c>
      <c r="AX47">
        <v>4.4000000000000004</v>
      </c>
      <c r="AY47">
        <f t="shared" si="22"/>
        <v>1.123248515182663</v>
      </c>
      <c r="AZ47">
        <f t="shared" si="23"/>
        <v>2.3438439808263919E-2</v>
      </c>
      <c r="BA47">
        <f t="shared" si="24"/>
        <v>1.1466869549909269</v>
      </c>
    </row>
    <row r="48" spans="2:53" x14ac:dyDescent="0.2">
      <c r="B48">
        <v>2.2081596449999998</v>
      </c>
      <c r="C48" s="1">
        <v>14.2</v>
      </c>
      <c r="D48">
        <v>1.34</v>
      </c>
      <c r="J48">
        <v>1</v>
      </c>
      <c r="K48">
        <v>4.4000000000000004</v>
      </c>
      <c r="L48" s="1">
        <f t="shared" si="13"/>
        <v>2.1444535718276847</v>
      </c>
      <c r="M48" s="1">
        <f t="shared" si="14"/>
        <v>2.6300118026643023E-8</v>
      </c>
      <c r="N48" s="1">
        <f t="shared" si="15"/>
        <v>2.1444535981278028</v>
      </c>
      <c r="X48">
        <v>1</v>
      </c>
      <c r="Y48">
        <v>4.4000000000000004</v>
      </c>
      <c r="Z48" s="1">
        <f t="shared" si="16"/>
        <v>2.1444535674076364</v>
      </c>
      <c r="AA48" s="1">
        <f t="shared" si="17"/>
        <v>2.5297196455886517E-9</v>
      </c>
      <c r="AB48" s="1">
        <f t="shared" si="18"/>
        <v>2.1444535699373559</v>
      </c>
      <c r="AH48">
        <v>1</v>
      </c>
      <c r="AI48">
        <v>4.4000000000000004</v>
      </c>
      <c r="AJ48">
        <f t="shared" si="19"/>
        <v>0.99418073824958164</v>
      </c>
      <c r="AK48">
        <f t="shared" si="20"/>
        <v>5.9519408445748802E-2</v>
      </c>
      <c r="AL48">
        <f t="shared" si="21"/>
        <v>1.0537001466953304</v>
      </c>
      <c r="AW48">
        <v>1</v>
      </c>
      <c r="AX48">
        <v>4.4000000000000004</v>
      </c>
      <c r="AY48">
        <f t="shared" si="22"/>
        <v>1.5766109753188882</v>
      </c>
      <c r="AZ48">
        <f t="shared" si="23"/>
        <v>3.477176364963034E-2</v>
      </c>
      <c r="BA48">
        <f t="shared" si="24"/>
        <v>1.6113827389685185</v>
      </c>
    </row>
    <row r="49" spans="2:53" x14ac:dyDescent="0.2">
      <c r="B49">
        <v>2.2595121950000001</v>
      </c>
      <c r="C49" s="1">
        <v>14.3</v>
      </c>
      <c r="D49">
        <v>1.34</v>
      </c>
      <c r="J49">
        <v>1.2</v>
      </c>
      <c r="K49">
        <v>4.4000000000000004</v>
      </c>
      <c r="L49" s="1">
        <f t="shared" si="13"/>
        <v>2.4912864014701825</v>
      </c>
      <c r="M49" s="1">
        <f t="shared" si="14"/>
        <v>2.0782945924873903E-7</v>
      </c>
      <c r="N49" s="1">
        <f t="shared" si="15"/>
        <v>2.491286609299642</v>
      </c>
      <c r="X49">
        <v>1.2</v>
      </c>
      <c r="Y49">
        <v>4.4000000000000004</v>
      </c>
      <c r="Z49" s="1">
        <f t="shared" si="16"/>
        <v>2.4912863635279416</v>
      </c>
      <c r="AA49" s="1">
        <f t="shared" si="17"/>
        <v>2.1651589047519808E-8</v>
      </c>
      <c r="AB49" s="1">
        <f t="shared" si="18"/>
        <v>2.4912863851795306</v>
      </c>
      <c r="AH49">
        <v>1.2</v>
      </c>
      <c r="AI49">
        <v>4.4000000000000004</v>
      </c>
      <c r="AJ49">
        <f t="shared" si="19"/>
        <v>1.1510448264495818</v>
      </c>
      <c r="AK49">
        <f t="shared" si="20"/>
        <v>8.2415370962674456E-2</v>
      </c>
      <c r="AL49">
        <f t="shared" si="21"/>
        <v>1.2334601974122563</v>
      </c>
      <c r="AW49">
        <v>1.2</v>
      </c>
      <c r="AX49">
        <v>4.4000000000000004</v>
      </c>
      <c r="AY49">
        <f t="shared" si="22"/>
        <v>1.9651617559234678</v>
      </c>
      <c r="AZ49">
        <f t="shared" si="23"/>
        <v>5.1577468416488512E-2</v>
      </c>
      <c r="BA49">
        <f t="shared" si="24"/>
        <v>2.0167392243399562</v>
      </c>
    </row>
    <row r="50" spans="2:53" x14ac:dyDescent="0.2">
      <c r="B50">
        <v>2.3108647449999999</v>
      </c>
      <c r="C50" s="1">
        <v>14.5</v>
      </c>
      <c r="D50">
        <v>1.34</v>
      </c>
      <c r="J50">
        <v>1.4</v>
      </c>
      <c r="K50">
        <v>4.4000000000000004</v>
      </c>
      <c r="L50" s="1">
        <f t="shared" si="13"/>
        <v>2.8090171086537872</v>
      </c>
      <c r="M50" s="1">
        <f t="shared" si="14"/>
        <v>1.6383730613133159E-6</v>
      </c>
      <c r="N50" s="1">
        <f t="shared" si="15"/>
        <v>2.8090187470268484</v>
      </c>
      <c r="X50">
        <v>1.4</v>
      </c>
      <c r="Y50">
        <v>4.4000000000000004</v>
      </c>
      <c r="Z50" s="1">
        <f t="shared" si="16"/>
        <v>2.8090167925405916</v>
      </c>
      <c r="AA50" s="1">
        <f t="shared" si="17"/>
        <v>1.9004680040856576E-7</v>
      </c>
      <c r="AB50" s="1">
        <f t="shared" si="18"/>
        <v>2.8090169825873921</v>
      </c>
      <c r="AH50">
        <v>1.4</v>
      </c>
      <c r="AI50">
        <v>4.4000000000000004</v>
      </c>
      <c r="AJ50">
        <f t="shared" si="19"/>
        <v>1.3296651818595837</v>
      </c>
      <c r="AK50">
        <f>(AF$12*LN(AI50)+AF$13)/(1+EXP(-(AF$8*AI50^AF$9)*(AH50-(AF$10*AI50^AF$11))))</f>
        <v>0.11409367800480981</v>
      </c>
      <c r="AL50">
        <f t="shared" si="21"/>
        <v>1.4437588598643936</v>
      </c>
      <c r="AW50">
        <v>1.4</v>
      </c>
      <c r="AX50">
        <v>4.4000000000000004</v>
      </c>
      <c r="AY50">
        <f t="shared" si="22"/>
        <v>2.2349837793410612</v>
      </c>
      <c r="AZ50">
        <f>(AU$12*LN(AX50)+AU$13)/(1+EXP(-(AU$8*AX50^AU$9)*(AW50-(AU$10*AX50^AU$11))))</f>
        <v>7.648871703022643E-2</v>
      </c>
      <c r="BA50">
        <f t="shared" si="24"/>
        <v>2.3114724963712878</v>
      </c>
    </row>
    <row r="51" spans="2:53" x14ac:dyDescent="0.2">
      <c r="B51">
        <v>2.3622172950000002</v>
      </c>
      <c r="C51" s="1">
        <v>14.6</v>
      </c>
      <c r="D51">
        <v>1.34</v>
      </c>
      <c r="J51">
        <v>1.6</v>
      </c>
      <c r="K51">
        <v>4.4000000000000004</v>
      </c>
      <c r="L51" s="1">
        <f t="shared" si="13"/>
        <v>3.0845498128903324</v>
      </c>
      <c r="M51" s="1">
        <f t="shared" si="14"/>
        <v>1.2883857829842732E-5</v>
      </c>
      <c r="N51" s="1">
        <f t="shared" si="15"/>
        <v>3.0845626967481623</v>
      </c>
      <c r="X51">
        <v>1.6</v>
      </c>
      <c r="Y51">
        <v>4.4000000000000004</v>
      </c>
      <c r="Z51" s="1">
        <f t="shared" si="16"/>
        <v>3.0845472480007103</v>
      </c>
      <c r="AA51" s="1">
        <f t="shared" si="17"/>
        <v>1.6964808502604469E-6</v>
      </c>
      <c r="AB51" s="1">
        <f t="shared" si="18"/>
        <v>3.0845489444815608</v>
      </c>
      <c r="AH51">
        <v>1.6</v>
      </c>
      <c r="AI51">
        <v>4.4000000000000004</v>
      </c>
      <c r="AJ51">
        <f t="shared" si="19"/>
        <v>1.532084468334959</v>
      </c>
      <c r="AK51">
        <f t="shared" ref="AK51:AK78" si="25">(AF$12*LN(AI51)+AF$13)/(1+EXP(-(AF$8*AI51^AF$9)*(AH51-(AF$10*AI51^AF$11))))</f>
        <v>0.15789988400728025</v>
      </c>
      <c r="AL51">
        <f t="shared" si="21"/>
        <v>1.6899843523422393</v>
      </c>
      <c r="AW51">
        <v>1.6</v>
      </c>
      <c r="AX51">
        <v>4.4000000000000004</v>
      </c>
      <c r="AY51">
        <f t="shared" si="22"/>
        <v>2.3961495423565475</v>
      </c>
      <c r="AZ51">
        <f t="shared" ref="AZ51:AZ78" si="26">(AU$12*LN(AX51)+AU$13)/(1+EXP(-(AU$8*AX51^AU$9)*(AW51-(AU$10*AX51^AU$11))))</f>
        <v>0.11339464485775394</v>
      </c>
      <c r="BA51">
        <f t="shared" si="24"/>
        <v>2.5095441872143014</v>
      </c>
    </row>
    <row r="52" spans="2:53" x14ac:dyDescent="0.2">
      <c r="B52">
        <v>2.413569845</v>
      </c>
      <c r="C52" s="1">
        <v>14.7</v>
      </c>
      <c r="D52">
        <v>1.34</v>
      </c>
      <c r="J52">
        <v>1.8</v>
      </c>
      <c r="K52">
        <v>4.4000000000000004</v>
      </c>
      <c r="L52" s="1">
        <f t="shared" si="13"/>
        <v>3.3121542819073504</v>
      </c>
      <c r="M52" s="1">
        <f t="shared" si="14"/>
        <v>1.0106034632313874E-4</v>
      </c>
      <c r="N52" s="1">
        <f t="shared" si="15"/>
        <v>3.3122553422536734</v>
      </c>
      <c r="X52">
        <v>1.8</v>
      </c>
      <c r="Y52">
        <v>4.4000000000000004</v>
      </c>
      <c r="Z52" s="1">
        <f t="shared" si="16"/>
        <v>3.3121339314531331</v>
      </c>
      <c r="AA52" s="1">
        <f t="shared" si="17"/>
        <v>1.5279225585114398E-5</v>
      </c>
      <c r="AB52" s="1">
        <f t="shared" si="18"/>
        <v>3.3121492106787183</v>
      </c>
      <c r="AH52">
        <v>1.8</v>
      </c>
      <c r="AI52">
        <v>4.4000000000000004</v>
      </c>
      <c r="AJ52">
        <f t="shared" si="19"/>
        <v>1.7602284983393244</v>
      </c>
      <c r="AK52">
        <f t="shared" si="25"/>
        <v>0.21843287755028903</v>
      </c>
      <c r="AL52">
        <f t="shared" si="21"/>
        <v>1.9786613758896134</v>
      </c>
      <c r="AW52">
        <v>1.8</v>
      </c>
      <c r="AX52">
        <v>4.4000000000000004</v>
      </c>
      <c r="AY52">
        <f t="shared" si="22"/>
        <v>2.4838922316431278</v>
      </c>
      <c r="AZ52">
        <f t="shared" si="26"/>
        <v>0.16802625644099653</v>
      </c>
      <c r="BA52">
        <f t="shared" si="24"/>
        <v>2.6519184880841244</v>
      </c>
    </row>
    <row r="53" spans="2:53" x14ac:dyDescent="0.2">
      <c r="B53">
        <v>2.4649223949999999</v>
      </c>
      <c r="C53" s="1">
        <v>14.8</v>
      </c>
      <c r="D53">
        <v>1.34</v>
      </c>
      <c r="J53">
        <v>2</v>
      </c>
      <c r="K53">
        <v>4.4000000000000004</v>
      </c>
      <c r="L53" s="1">
        <f t="shared" si="13"/>
        <v>3.4927141930029384</v>
      </c>
      <c r="M53" s="1">
        <f t="shared" si="14"/>
        <v>7.9065268985613498E-4</v>
      </c>
      <c r="N53" s="1">
        <f t="shared" si="15"/>
        <v>3.4935048456927946</v>
      </c>
      <c r="X53">
        <v>2</v>
      </c>
      <c r="Y53">
        <v>4.4000000000000004</v>
      </c>
      <c r="Z53" s="1">
        <f t="shared" si="16"/>
        <v>3.4925556312225896</v>
      </c>
      <c r="AA53" s="1">
        <f t="shared" si="17"/>
        <v>1.379483099821189E-4</v>
      </c>
      <c r="AB53" s="1">
        <f t="shared" si="18"/>
        <v>3.4926935795325718</v>
      </c>
      <c r="AH53">
        <v>2</v>
      </c>
      <c r="AI53">
        <v>4.4000000000000004</v>
      </c>
      <c r="AJ53">
        <f t="shared" si="19"/>
        <v>2.0157945297273909</v>
      </c>
      <c r="AK53">
        <f t="shared" si="25"/>
        <v>0.30199519018249443</v>
      </c>
      <c r="AL53">
        <f t="shared" si="21"/>
        <v>2.3177897199098854</v>
      </c>
      <c r="AW53">
        <v>2</v>
      </c>
      <c r="AX53">
        <v>4.4000000000000004</v>
      </c>
      <c r="AY53">
        <f t="shared" si="22"/>
        <v>2.5292624317638839</v>
      </c>
      <c r="AZ53">
        <f t="shared" si="26"/>
        <v>0.24879992848027269</v>
      </c>
      <c r="BA53">
        <f t="shared" si="24"/>
        <v>2.7780623602441565</v>
      </c>
    </row>
    <row r="54" spans="2:53" x14ac:dyDescent="0.2">
      <c r="B54">
        <v>2.5162749450000002</v>
      </c>
      <c r="C54" s="1">
        <v>14.9</v>
      </c>
      <c r="D54">
        <v>1.34</v>
      </c>
      <c r="J54">
        <v>2.2000000000000002</v>
      </c>
      <c r="K54">
        <v>4.4000000000000004</v>
      </c>
      <c r="L54" s="1">
        <f t="shared" si="13"/>
        <v>3.6314083759684022</v>
      </c>
      <c r="M54" s="1">
        <f t="shared" si="14"/>
        <v>6.1681266044364327E-3</v>
      </c>
      <c r="N54" s="1">
        <f t="shared" si="15"/>
        <v>3.6375765025728386</v>
      </c>
      <c r="X54">
        <v>2.2000000000000002</v>
      </c>
      <c r="Y54">
        <v>4.4000000000000004</v>
      </c>
      <c r="Z54" s="1">
        <f t="shared" si="16"/>
        <v>3.6301905826957439</v>
      </c>
      <c r="AA54" s="1">
        <f t="shared" si="17"/>
        <v>1.2424649451579395E-3</v>
      </c>
      <c r="AB54" s="1">
        <f t="shared" si="18"/>
        <v>3.6314330476409018</v>
      </c>
      <c r="AH54">
        <v>2.2000000000000002</v>
      </c>
      <c r="AI54">
        <v>4.4000000000000004</v>
      </c>
      <c r="AJ54">
        <f t="shared" si="19"/>
        <v>2.3001194598096415</v>
      </c>
      <c r="AK54">
        <f t="shared" si="25"/>
        <v>0.41718762034437185</v>
      </c>
      <c r="AL54">
        <f t="shared" si="21"/>
        <v>2.7173070801540131</v>
      </c>
      <c r="AW54">
        <v>2.2000000000000002</v>
      </c>
      <c r="AX54">
        <v>4.4000000000000004</v>
      </c>
      <c r="AY54">
        <f t="shared" si="22"/>
        <v>2.552098172367097</v>
      </c>
      <c r="AZ54">
        <f t="shared" si="26"/>
        <v>0.36801302699671939</v>
      </c>
      <c r="BA54">
        <f t="shared" si="24"/>
        <v>2.9201111993638165</v>
      </c>
    </row>
    <row r="55" spans="2:53" x14ac:dyDescent="0.2">
      <c r="B55">
        <v>2.567627495</v>
      </c>
      <c r="C55" s="1">
        <v>15</v>
      </c>
      <c r="D55">
        <v>1.34</v>
      </c>
      <c r="J55">
        <v>2.4</v>
      </c>
      <c r="K55">
        <v>4.4000000000000004</v>
      </c>
      <c r="L55" s="1">
        <f t="shared" si="13"/>
        <v>3.7353278292614824</v>
      </c>
      <c r="M55" s="1">
        <f t="shared" si="14"/>
        <v>4.7905023199723062E-2</v>
      </c>
      <c r="N55" s="1">
        <f t="shared" si="15"/>
        <v>3.7832328524612056</v>
      </c>
      <c r="X55">
        <v>2.4</v>
      </c>
      <c r="Y55">
        <v>4.4000000000000004</v>
      </c>
      <c r="Z55" s="1">
        <f t="shared" si="16"/>
        <v>3.7260917711732282</v>
      </c>
      <c r="AA55" s="1">
        <f t="shared" si="17"/>
        <v>1.1111500187275939E-2</v>
      </c>
      <c r="AB55" s="1">
        <f t="shared" si="18"/>
        <v>3.7372032713605043</v>
      </c>
      <c r="AH55">
        <v>2.4</v>
      </c>
      <c r="AI55">
        <v>4.4000000000000004</v>
      </c>
      <c r="AJ55">
        <f t="shared" si="19"/>
        <v>2.6140331343980261</v>
      </c>
      <c r="AK55">
        <f t="shared" si="25"/>
        <v>0.57567836538032546</v>
      </c>
      <c r="AL55">
        <f t="shared" si="21"/>
        <v>3.1897114997783516</v>
      </c>
      <c r="AW55">
        <v>2.4</v>
      </c>
      <c r="AX55">
        <v>4.4000000000000004</v>
      </c>
      <c r="AY55">
        <f t="shared" si="22"/>
        <v>2.5634358325889224</v>
      </c>
      <c r="AZ55">
        <f t="shared" si="26"/>
        <v>0.54349791088183208</v>
      </c>
      <c r="BA55">
        <f t="shared" si="24"/>
        <v>3.1069337434707545</v>
      </c>
    </row>
    <row r="56" spans="2:53" x14ac:dyDescent="0.2">
      <c r="B56">
        <v>2.6189800449999998</v>
      </c>
      <c r="C56" s="1">
        <v>15.1</v>
      </c>
      <c r="D56">
        <v>1.34</v>
      </c>
      <c r="J56">
        <v>2.6</v>
      </c>
      <c r="K56">
        <v>4.4000000000000004</v>
      </c>
      <c r="L56" s="1">
        <f t="shared" si="13"/>
        <v>3.8117499702191475</v>
      </c>
      <c r="M56" s="1">
        <f t="shared" si="14"/>
        <v>0.36609448060212652</v>
      </c>
      <c r="N56" s="1">
        <f t="shared" si="15"/>
        <v>4.177844450821274</v>
      </c>
      <c r="X56">
        <v>2.6</v>
      </c>
      <c r="Y56">
        <v>4.4000000000000004</v>
      </c>
      <c r="Z56" s="1">
        <f t="shared" si="16"/>
        <v>3.7431910349317898</v>
      </c>
      <c r="AA56" s="1">
        <f t="shared" si="17"/>
        <v>9.7339397724767421E-2</v>
      </c>
      <c r="AB56" s="1">
        <f t="shared" si="18"/>
        <v>3.8405304326565575</v>
      </c>
      <c r="AH56">
        <v>2.6</v>
      </c>
      <c r="AI56">
        <v>4.4000000000000004</v>
      </c>
      <c r="AJ56">
        <f t="shared" si="19"/>
        <v>2.9577060612257822</v>
      </c>
      <c r="AK56">
        <f t="shared" si="25"/>
        <v>0.79316744743207102</v>
      </c>
      <c r="AL56">
        <f t="shared" si="21"/>
        <v>3.7508735086578531</v>
      </c>
      <c r="AW56">
        <v>2.6</v>
      </c>
      <c r="AX56">
        <v>4.4000000000000004</v>
      </c>
      <c r="AY56">
        <f t="shared" si="22"/>
        <v>2.5690266389099996</v>
      </c>
      <c r="AZ56">
        <f t="shared" si="26"/>
        <v>0.80082215763055731</v>
      </c>
      <c r="BA56">
        <f t="shared" si="24"/>
        <v>3.3698487965405568</v>
      </c>
    </row>
    <row r="57" spans="2:53" x14ac:dyDescent="0.2">
      <c r="B57">
        <v>2.6703325950000001</v>
      </c>
      <c r="C57" s="1">
        <v>15.1</v>
      </c>
      <c r="D57">
        <v>1.34</v>
      </c>
      <c r="J57">
        <v>2.8</v>
      </c>
      <c r="K57">
        <v>4.4000000000000004</v>
      </c>
      <c r="L57" s="1">
        <f t="shared" si="13"/>
        <v>3.8671816578147493</v>
      </c>
      <c r="M57" s="1">
        <f t="shared" si="14"/>
        <v>2.5423603801755545</v>
      </c>
      <c r="N57" s="1">
        <f t="shared" si="15"/>
        <v>6.4095420379903043</v>
      </c>
      <c r="X57">
        <v>2.8</v>
      </c>
      <c r="Y57">
        <v>4.4000000000000004</v>
      </c>
      <c r="Z57" s="1">
        <f t="shared" si="16"/>
        <v>3.4062023042128953</v>
      </c>
      <c r="AA57" s="1">
        <f t="shared" si="17"/>
        <v>0.77058388446100035</v>
      </c>
      <c r="AB57" s="1">
        <f t="shared" si="18"/>
        <v>4.1767861886738959</v>
      </c>
      <c r="AH57">
        <v>2.8</v>
      </c>
      <c r="AI57">
        <v>4.4000000000000004</v>
      </c>
      <c r="AJ57">
        <f t="shared" si="19"/>
        <v>3.3305051195172317</v>
      </c>
      <c r="AK57">
        <f t="shared" si="25"/>
        <v>1.0905384511505756</v>
      </c>
      <c r="AL57">
        <f t="shared" si="21"/>
        <v>4.4210435706678073</v>
      </c>
      <c r="AW57">
        <v>2.8</v>
      </c>
      <c r="AX57">
        <v>4.4000000000000004</v>
      </c>
      <c r="AY57">
        <f t="shared" si="22"/>
        <v>2.5717743092728798</v>
      </c>
      <c r="AZ57">
        <f t="shared" si="26"/>
        <v>1.1760267434312459</v>
      </c>
      <c r="BA57">
        <f t="shared" si="24"/>
        <v>3.7478010527041254</v>
      </c>
    </row>
    <row r="58" spans="2:53" x14ac:dyDescent="0.2">
      <c r="B58">
        <v>2.7216851439999998</v>
      </c>
      <c r="C58" s="1">
        <v>15.3</v>
      </c>
      <c r="D58">
        <v>1.34</v>
      </c>
      <c r="J58">
        <v>3</v>
      </c>
      <c r="K58">
        <v>4.4000000000000004</v>
      </c>
      <c r="L58" s="1">
        <f t="shared" si="13"/>
        <v>3.9069876809616821</v>
      </c>
      <c r="M58" s="1">
        <f t="shared" si="14"/>
        <v>11.145338446806562</v>
      </c>
      <c r="N58" s="1">
        <f t="shared" si="15"/>
        <v>15.052326127768245</v>
      </c>
      <c r="X58">
        <v>3</v>
      </c>
      <c r="Y58">
        <v>4.4000000000000004</v>
      </c>
      <c r="Z58" s="1">
        <f t="shared" si="16"/>
        <v>1.9534938404808411</v>
      </c>
      <c r="AA58" s="1">
        <f t="shared" si="17"/>
        <v>3.8275689733996003</v>
      </c>
      <c r="AB58" s="1">
        <f t="shared" si="18"/>
        <v>5.7810628138804416</v>
      </c>
      <c r="AH58">
        <v>3</v>
      </c>
      <c r="AI58">
        <v>4.4000000000000004</v>
      </c>
      <c r="AJ58">
        <f t="shared" si="19"/>
        <v>3.7308745489781057</v>
      </c>
      <c r="AK58">
        <f t="shared" si="25"/>
        <v>1.4951248523765757</v>
      </c>
      <c r="AL58">
        <f t="shared" si="21"/>
        <v>5.2259994013546809</v>
      </c>
      <c r="AW58">
        <v>3</v>
      </c>
      <c r="AX58">
        <v>4.4000000000000004</v>
      </c>
      <c r="AY58">
        <f t="shared" si="22"/>
        <v>2.5731224531858876</v>
      </c>
      <c r="AZ58">
        <f t="shared" si="26"/>
        <v>1.7186302885111304</v>
      </c>
      <c r="BA58">
        <f t="shared" si="24"/>
        <v>4.2917527416970183</v>
      </c>
    </row>
    <row r="59" spans="2:53" x14ac:dyDescent="0.2">
      <c r="B59">
        <v>2.7730376940000001</v>
      </c>
      <c r="C59" s="1">
        <v>15.3</v>
      </c>
      <c r="D59">
        <v>1.34</v>
      </c>
      <c r="J59">
        <v>3.2</v>
      </c>
      <c r="K59">
        <v>4.4000000000000004</v>
      </c>
      <c r="L59" s="1">
        <f t="shared" si="13"/>
        <v>3.9353676938908593</v>
      </c>
      <c r="M59" s="1">
        <f t="shared" si="14"/>
        <v>20.467474006165641</v>
      </c>
      <c r="N59" s="1">
        <f t="shared" si="15"/>
        <v>24.402841700056502</v>
      </c>
      <c r="X59">
        <v>3.2</v>
      </c>
      <c r="Y59">
        <v>4.4000000000000004</v>
      </c>
      <c r="Z59" s="1">
        <f t="shared" si="16"/>
        <v>0.46910732834323188</v>
      </c>
      <c r="AA59" s="1">
        <f t="shared" si="17"/>
        <v>7.9145110321084662</v>
      </c>
      <c r="AB59" s="1">
        <f t="shared" si="18"/>
        <v>8.3836183604516989</v>
      </c>
      <c r="AH59">
        <v>3.2</v>
      </c>
      <c r="AI59">
        <v>4.4000000000000004</v>
      </c>
      <c r="AJ59">
        <f t="shared" si="19"/>
        <v>4.1562614695616125</v>
      </c>
      <c r="AK59">
        <f t="shared" si="25"/>
        <v>2.0418932687590012</v>
      </c>
      <c r="AL59">
        <f t="shared" si="21"/>
        <v>6.1981547383206141</v>
      </c>
      <c r="AW59">
        <v>3.2</v>
      </c>
      <c r="AX59">
        <v>4.4000000000000004</v>
      </c>
      <c r="AY59">
        <f t="shared" si="22"/>
        <v>2.5737833827413374</v>
      </c>
      <c r="AZ59">
        <f t="shared" si="26"/>
        <v>2.4940548109897875</v>
      </c>
      <c r="BA59">
        <f t="shared" si="24"/>
        <v>5.0678381937311254</v>
      </c>
    </row>
    <row r="60" spans="2:53" x14ac:dyDescent="0.2">
      <c r="B60">
        <v>2.8243902439999999</v>
      </c>
      <c r="C60" s="1">
        <v>15.5</v>
      </c>
      <c r="D60">
        <v>1.34</v>
      </c>
      <c r="J60">
        <v>3.4</v>
      </c>
      <c r="K60">
        <v>4.4000000000000004</v>
      </c>
      <c r="L60" s="1">
        <f t="shared" si="13"/>
        <v>3.955497738748468</v>
      </c>
      <c r="M60" s="1">
        <f t="shared" si="14"/>
        <v>23.729261787798404</v>
      </c>
      <c r="N60" s="1">
        <f t="shared" si="15"/>
        <v>27.68475952654687</v>
      </c>
      <c r="X60">
        <v>3.4</v>
      </c>
      <c r="Y60">
        <v>4.4000000000000004</v>
      </c>
      <c r="Z60" s="1">
        <f t="shared" si="16"/>
        <v>7.1144412833708287E-2</v>
      </c>
      <c r="AA60" s="1">
        <f t="shared" si="17"/>
        <v>10.267572937646076</v>
      </c>
      <c r="AB60" s="1">
        <f t="shared" si="18"/>
        <v>10.338717350479785</v>
      </c>
      <c r="AH60">
        <v>3.4</v>
      </c>
      <c r="AI60">
        <v>4.4000000000000004</v>
      </c>
      <c r="AJ60">
        <f t="shared" si="19"/>
        <v>4.6031042721571138</v>
      </c>
      <c r="AK60">
        <f t="shared" si="25"/>
        <v>2.7741330736052503</v>
      </c>
      <c r="AL60">
        <f t="shared" si="21"/>
        <v>7.3772373457623637</v>
      </c>
      <c r="AW60">
        <v>3.4</v>
      </c>
      <c r="AX60">
        <v>4.4000000000000004</v>
      </c>
      <c r="AY60">
        <f t="shared" si="22"/>
        <v>2.5741072754262557</v>
      </c>
      <c r="AZ60">
        <f t="shared" si="26"/>
        <v>3.5835980504678249</v>
      </c>
      <c r="BA60">
        <f t="shared" si="24"/>
        <v>6.1577053258940806</v>
      </c>
    </row>
    <row r="61" spans="2:53" x14ac:dyDescent="0.2">
      <c r="B61">
        <v>2.8757427940000002</v>
      </c>
      <c r="C61" s="1">
        <v>15.5</v>
      </c>
      <c r="D61">
        <v>1.34</v>
      </c>
      <c r="J61">
        <v>3.6</v>
      </c>
      <c r="K61">
        <v>4.4000000000000004</v>
      </c>
      <c r="L61" s="1">
        <f t="shared" si="13"/>
        <v>3.9697240662329016</v>
      </c>
      <c r="M61" s="1">
        <f t="shared" si="14"/>
        <v>25.003961880731197</v>
      </c>
      <c r="N61" s="1">
        <f t="shared" si="15"/>
        <v>28.9736859469641</v>
      </c>
      <c r="X61">
        <v>3.6</v>
      </c>
      <c r="Y61">
        <v>4.4000000000000004</v>
      </c>
      <c r="Z61" s="1">
        <f t="shared" si="16"/>
        <v>9.8156316516173625E-3</v>
      </c>
      <c r="AA61" s="1">
        <f t="shared" si="17"/>
        <v>12.032819252574624</v>
      </c>
      <c r="AB61" s="1">
        <f t="shared" si="18"/>
        <v>12.042634884226242</v>
      </c>
      <c r="AH61">
        <v>3.6</v>
      </c>
      <c r="AI61">
        <v>4.4000000000000004</v>
      </c>
      <c r="AJ61">
        <f t="shared" si="19"/>
        <v>5.0668976053879851</v>
      </c>
      <c r="AK61">
        <f t="shared" si="25"/>
        <v>3.7429279923557006</v>
      </c>
      <c r="AL61">
        <f t="shared" si="21"/>
        <v>8.8098255977436857</v>
      </c>
      <c r="AW61">
        <v>3.6</v>
      </c>
      <c r="AX61">
        <v>4.4000000000000004</v>
      </c>
      <c r="AY61">
        <f t="shared" si="22"/>
        <v>2.5742659700966541</v>
      </c>
      <c r="AZ61">
        <f t="shared" si="26"/>
        <v>5.0786431007465174</v>
      </c>
      <c r="BA61">
        <f t="shared" si="24"/>
        <v>7.6529090708431715</v>
      </c>
    </row>
    <row r="62" spans="2:53" x14ac:dyDescent="0.2">
      <c r="B62">
        <v>2.927095344</v>
      </c>
      <c r="C62" s="1">
        <v>15.7</v>
      </c>
      <c r="D62">
        <v>1.34</v>
      </c>
      <c r="J62">
        <v>3.8</v>
      </c>
      <c r="K62">
        <v>4.4000000000000004</v>
      </c>
      <c r="L62" s="1">
        <f t="shared" si="13"/>
        <v>3.9797522145660453</v>
      </c>
      <c r="M62" s="1">
        <f t="shared" si="14"/>
        <v>25.931354333677564</v>
      </c>
      <c r="N62" s="1">
        <f t="shared" si="15"/>
        <v>29.911106548243609</v>
      </c>
      <c r="X62">
        <v>3.8</v>
      </c>
      <c r="Y62">
        <v>4.4000000000000004</v>
      </c>
      <c r="Z62" s="1">
        <f t="shared" si="16"/>
        <v>1.3346104243785561E-3</v>
      </c>
      <c r="AA62" s="1">
        <f t="shared" si="17"/>
        <v>13.797135375692454</v>
      </c>
      <c r="AB62" s="1">
        <f t="shared" si="18"/>
        <v>13.798469986116833</v>
      </c>
      <c r="AH62">
        <v>3.8</v>
      </c>
      <c r="AI62">
        <v>4.4000000000000004</v>
      </c>
      <c r="AJ62">
        <f t="shared" si="19"/>
        <v>5.5423393010620412</v>
      </c>
      <c r="AK62">
        <f t="shared" si="25"/>
        <v>5.0043186179476873</v>
      </c>
      <c r="AL62">
        <f t="shared" si="21"/>
        <v>10.546657919009728</v>
      </c>
      <c r="AW62">
        <v>3.8</v>
      </c>
      <c r="AX62">
        <v>4.4000000000000004</v>
      </c>
      <c r="AY62">
        <f t="shared" si="22"/>
        <v>2.5743437168049086</v>
      </c>
      <c r="AZ62">
        <f t="shared" si="26"/>
        <v>7.0647326621513686</v>
      </c>
      <c r="BA62">
        <f t="shared" si="24"/>
        <v>9.6390763789562772</v>
      </c>
    </row>
    <row r="63" spans="2:53" x14ac:dyDescent="0.2">
      <c r="B63">
        <v>2.9784478939999999</v>
      </c>
      <c r="C63" s="1">
        <v>15.7</v>
      </c>
      <c r="D63">
        <v>1.34</v>
      </c>
      <c r="J63">
        <v>4</v>
      </c>
      <c r="K63">
        <v>4.4000000000000004</v>
      </c>
      <c r="L63" s="1">
        <f t="shared" si="13"/>
        <v>3.9868082187390992</v>
      </c>
      <c r="M63" s="1">
        <f t="shared" si="14"/>
        <v>26.781923262050057</v>
      </c>
      <c r="N63" s="1">
        <f t="shared" si="15"/>
        <v>30.768731480789157</v>
      </c>
      <c r="X63">
        <v>4</v>
      </c>
      <c r="Y63">
        <v>4.4000000000000004</v>
      </c>
      <c r="Z63" s="1">
        <f t="shared" si="16"/>
        <v>1.8099259605592848E-4</v>
      </c>
      <c r="AA63" s="1">
        <f t="shared" si="17"/>
        <v>15.6647909682258</v>
      </c>
      <c r="AB63" s="1">
        <f t="shared" si="18"/>
        <v>15.664971960821855</v>
      </c>
      <c r="AH63">
        <v>4</v>
      </c>
      <c r="AI63">
        <v>4.4000000000000004</v>
      </c>
      <c r="AJ63">
        <f t="shared" si="19"/>
        <v>6.0235534333724328</v>
      </c>
      <c r="AK63">
        <f t="shared" si="25"/>
        <v>6.6128370028052226</v>
      </c>
      <c r="AL63">
        <f t="shared" si="21"/>
        <v>12.636390436177656</v>
      </c>
      <c r="AW63">
        <v>4</v>
      </c>
      <c r="AX63">
        <v>4.4000000000000004</v>
      </c>
      <c r="AY63">
        <f t="shared" si="22"/>
        <v>2.5743818042052413</v>
      </c>
      <c r="AZ63">
        <f t="shared" si="26"/>
        <v>9.5926102766149839</v>
      </c>
      <c r="BA63">
        <f t="shared" si="24"/>
        <v>12.166992080820226</v>
      </c>
    </row>
    <row r="64" spans="2:53" x14ac:dyDescent="0.2">
      <c r="B64">
        <v>3.0298004440000001</v>
      </c>
      <c r="C64" s="1">
        <v>15.9</v>
      </c>
      <c r="D64">
        <v>1.34</v>
      </c>
      <c r="J64">
        <v>4.2</v>
      </c>
      <c r="K64">
        <v>4.4000000000000004</v>
      </c>
      <c r="L64" s="1">
        <f t="shared" si="13"/>
        <v>3.9917666122695832</v>
      </c>
      <c r="M64" s="1">
        <f t="shared" si="14"/>
        <v>27.592477560217652</v>
      </c>
      <c r="N64" s="1">
        <f t="shared" si="15"/>
        <v>31.584244172487235</v>
      </c>
      <c r="X64">
        <v>4.2</v>
      </c>
      <c r="Y64">
        <v>4.4000000000000004</v>
      </c>
      <c r="Z64" s="1">
        <f t="shared" si="16"/>
        <v>2.4526111037045795E-5</v>
      </c>
      <c r="AA64" s="1">
        <f t="shared" si="17"/>
        <v>17.643512452920334</v>
      </c>
      <c r="AB64" s="1">
        <f t="shared" si="18"/>
        <v>17.643536979031371</v>
      </c>
      <c r="AH64">
        <v>4.2</v>
      </c>
      <c r="AI64">
        <v>4.4000000000000004</v>
      </c>
      <c r="AJ64">
        <f t="shared" si="19"/>
        <v>6.5043718487231645</v>
      </c>
      <c r="AK64">
        <f t="shared" si="25"/>
        <v>8.6104239743294908</v>
      </c>
      <c r="AL64">
        <f t="shared" si="21"/>
        <v>15.114795823052656</v>
      </c>
      <c r="AW64">
        <v>4.2</v>
      </c>
      <c r="AX64">
        <v>4.4000000000000004</v>
      </c>
      <c r="AY64">
        <f t="shared" si="22"/>
        <v>2.5744004624455665</v>
      </c>
      <c r="AZ64">
        <f t="shared" si="26"/>
        <v>12.640439185262094</v>
      </c>
      <c r="BA64">
        <f t="shared" si="24"/>
        <v>15.214839647707661</v>
      </c>
    </row>
    <row r="65" spans="2:53" x14ac:dyDescent="0.2">
      <c r="B65">
        <v>3.081152994</v>
      </c>
      <c r="C65" s="1">
        <v>16.2</v>
      </c>
      <c r="D65">
        <v>1.34</v>
      </c>
      <c r="J65">
        <v>4.4000000000000004</v>
      </c>
      <c r="K65">
        <v>4.4000000000000004</v>
      </c>
      <c r="L65" s="1">
        <f t="shared" si="13"/>
        <v>3.9952478399472846</v>
      </c>
      <c r="M65" s="1">
        <f t="shared" si="14"/>
        <v>28.366538310517591</v>
      </c>
      <c r="N65" s="1">
        <f t="shared" si="15"/>
        <v>32.361786150464873</v>
      </c>
      <c r="X65">
        <v>4.4000000000000004</v>
      </c>
      <c r="Y65">
        <v>4.4000000000000004</v>
      </c>
      <c r="Z65" s="1">
        <f t="shared" si="16"/>
        <v>3.322160556792101E-6</v>
      </c>
      <c r="AA65" s="1">
        <f t="shared" si="17"/>
        <v>19.722925008766726</v>
      </c>
      <c r="AB65" s="1">
        <f t="shared" si="18"/>
        <v>19.722928330927282</v>
      </c>
      <c r="AH65">
        <v>4.4000000000000004</v>
      </c>
      <c r="AI65">
        <v>4.4000000000000004</v>
      </c>
      <c r="AJ65">
        <f t="shared" si="19"/>
        <v>6.9786465935895832</v>
      </c>
      <c r="AK65">
        <f t="shared" si="25"/>
        <v>11.011206844568706</v>
      </c>
      <c r="AL65">
        <f t="shared" si="21"/>
        <v>17.989853438158288</v>
      </c>
      <c r="AW65">
        <v>4.4000000000000004</v>
      </c>
      <c r="AX65">
        <v>4.4000000000000004</v>
      </c>
      <c r="AY65">
        <f t="shared" si="22"/>
        <v>2.5744096026340402</v>
      </c>
      <c r="AZ65">
        <f t="shared" si="26"/>
        <v>16.084082726497076</v>
      </c>
      <c r="BA65">
        <f t="shared" si="24"/>
        <v>18.658492329131118</v>
      </c>
    </row>
    <row r="66" spans="2:53" x14ac:dyDescent="0.2">
      <c r="B66">
        <v>3.1325055439999998</v>
      </c>
      <c r="C66" s="1">
        <v>16.399999999999999</v>
      </c>
      <c r="D66">
        <v>1.34</v>
      </c>
      <c r="J66">
        <v>4.5999999999999996</v>
      </c>
      <c r="K66">
        <v>4.4000000000000004</v>
      </c>
      <c r="L66" s="1">
        <f t="shared" si="13"/>
        <v>3.9976904239097859</v>
      </c>
      <c r="M66" s="1">
        <f t="shared" si="14"/>
        <v>29.103393698638158</v>
      </c>
      <c r="N66" s="1">
        <f t="shared" si="15"/>
        <v>33.101084122547945</v>
      </c>
      <c r="X66">
        <v>4.5999999999999996</v>
      </c>
      <c r="Y66">
        <v>4.4000000000000004</v>
      </c>
      <c r="Z66" s="1">
        <f t="shared" si="16"/>
        <v>4.498807397918599E-7</v>
      </c>
      <c r="AA66" s="1">
        <f t="shared" si="17"/>
        <v>21.887162783541505</v>
      </c>
      <c r="AB66" s="1">
        <f t="shared" si="18"/>
        <v>21.887163233422246</v>
      </c>
      <c r="AH66">
        <v>4.5999999999999996</v>
      </c>
      <c r="AI66">
        <v>4.4000000000000004</v>
      </c>
      <c r="AJ66">
        <f t="shared" si="19"/>
        <v>7.4405601828714447</v>
      </c>
      <c r="AK66">
        <f t="shared" si="25"/>
        <v>13.785488830983219</v>
      </c>
      <c r="AL66">
        <f t="shared" si="21"/>
        <v>21.226049013854663</v>
      </c>
      <c r="AW66">
        <v>4.5999999999999996</v>
      </c>
      <c r="AX66">
        <v>4.4000000000000004</v>
      </c>
      <c r="AY66">
        <f t="shared" si="22"/>
        <v>2.5744140801508744</v>
      </c>
      <c r="AZ66">
        <f t="shared" si="26"/>
        <v>19.700733058761585</v>
      </c>
      <c r="BA66">
        <f t="shared" si="24"/>
        <v>22.275147138912459</v>
      </c>
    </row>
    <row r="67" spans="2:53" x14ac:dyDescent="0.2">
      <c r="B67">
        <v>3.183858093</v>
      </c>
      <c r="C67" s="1">
        <v>16.600000000000001</v>
      </c>
      <c r="D67">
        <v>1.34</v>
      </c>
      <c r="J67">
        <v>4.8</v>
      </c>
      <c r="K67">
        <v>4.4000000000000004</v>
      </c>
      <c r="L67" s="1">
        <f t="shared" si="13"/>
        <v>3.9994034897386403</v>
      </c>
      <c r="M67" s="1">
        <f t="shared" si="14"/>
        <v>29.802173115294522</v>
      </c>
      <c r="N67" s="1">
        <f t="shared" si="15"/>
        <v>33.801576605033162</v>
      </c>
      <c r="X67">
        <v>4.8</v>
      </c>
      <c r="Y67">
        <v>4.4000000000000004</v>
      </c>
      <c r="Z67" s="1">
        <f t="shared" si="16"/>
        <v>6.0910833160006362E-8</v>
      </c>
      <c r="AA67" s="1">
        <f t="shared" si="17"/>
        <v>24.116692081254794</v>
      </c>
      <c r="AB67" s="1">
        <f t="shared" si="18"/>
        <v>24.116692142165626</v>
      </c>
      <c r="AH67">
        <v>4.8</v>
      </c>
      <c r="AI67">
        <v>4.4000000000000004</v>
      </c>
      <c r="AJ67">
        <f t="shared" si="19"/>
        <v>7.8849010398134052</v>
      </c>
      <c r="AK67">
        <f t="shared" si="25"/>
        <v>16.849607266923851</v>
      </c>
      <c r="AL67">
        <f t="shared" si="21"/>
        <v>24.734508306737254</v>
      </c>
      <c r="AW67">
        <v>4.8</v>
      </c>
      <c r="AX67">
        <v>4.4000000000000004</v>
      </c>
      <c r="AY67">
        <f t="shared" si="22"/>
        <v>2.5744162735523517</v>
      </c>
      <c r="AZ67">
        <f t="shared" si="26"/>
        <v>23.218933705371288</v>
      </c>
      <c r="BA67">
        <f t="shared" si="24"/>
        <v>25.79334997892364</v>
      </c>
    </row>
    <row r="68" spans="2:53" x14ac:dyDescent="0.2">
      <c r="B68">
        <v>3.2352106429999998</v>
      </c>
      <c r="C68" s="1">
        <v>16.899999999999999</v>
      </c>
      <c r="D68">
        <v>1.34</v>
      </c>
      <c r="J68">
        <v>5</v>
      </c>
      <c r="K68">
        <v>4.4000000000000004</v>
      </c>
      <c r="L68" s="1">
        <f t="shared" si="13"/>
        <v>4.0006045466079412</v>
      </c>
      <c r="M68" s="1">
        <f t="shared" si="14"/>
        <v>30.46238859054063</v>
      </c>
      <c r="N68" s="1">
        <f t="shared" si="15"/>
        <v>34.462993137148572</v>
      </c>
      <c r="X68">
        <v>5</v>
      </c>
      <c r="Y68">
        <v>4.4000000000000004</v>
      </c>
      <c r="Z68" s="1">
        <f t="shared" si="16"/>
        <v>8.2458608321440452E-9</v>
      </c>
      <c r="AA68" s="1">
        <f t="shared" si="17"/>
        <v>26.388440333283796</v>
      </c>
      <c r="AB68" s="1">
        <f t="shared" si="18"/>
        <v>26.388440341529655</v>
      </c>
      <c r="AH68">
        <v>5</v>
      </c>
      <c r="AI68">
        <v>4.4000000000000004</v>
      </c>
      <c r="AJ68">
        <f t="shared" si="19"/>
        <v>8.3072775964246119</v>
      </c>
      <c r="AK68">
        <f t="shared" si="25"/>
        <v>20.06931111510303</v>
      </c>
      <c r="AL68">
        <f t="shared" si="21"/>
        <v>28.376588711527642</v>
      </c>
      <c r="AW68">
        <v>5</v>
      </c>
      <c r="AX68">
        <v>4.4000000000000004</v>
      </c>
      <c r="AY68">
        <f t="shared" si="22"/>
        <v>2.5744173480326631</v>
      </c>
      <c r="AZ68">
        <f t="shared" si="26"/>
        <v>26.395319537561825</v>
      </c>
      <c r="BA68">
        <f t="shared" si="24"/>
        <v>28.969736885594489</v>
      </c>
    </row>
    <row r="69" spans="2:53" x14ac:dyDescent="0.2">
      <c r="B69">
        <v>3.2865631930000001</v>
      </c>
      <c r="C69" s="1">
        <v>17.2</v>
      </c>
      <c r="D69">
        <v>1.34</v>
      </c>
      <c r="J69">
        <v>5.2</v>
      </c>
      <c r="K69">
        <v>4.4000000000000004</v>
      </c>
      <c r="L69" s="1">
        <f t="shared" si="13"/>
        <v>4.0014464425451068</v>
      </c>
      <c r="M69" s="1">
        <f t="shared" si="14"/>
        <v>31.083974126607274</v>
      </c>
      <c r="N69" s="1">
        <f t="shared" si="15"/>
        <v>35.085420569152383</v>
      </c>
      <c r="X69">
        <v>5.2</v>
      </c>
      <c r="Y69">
        <v>4.4000000000000004</v>
      </c>
      <c r="Z69" s="1">
        <f t="shared" si="16"/>
        <v>1.1161909430388148E-9</v>
      </c>
      <c r="AA69" s="1">
        <f t="shared" si="17"/>
        <v>28.675662389748844</v>
      </c>
      <c r="AB69" s="1">
        <f t="shared" si="18"/>
        <v>28.675662390865035</v>
      </c>
      <c r="AH69">
        <v>5.2</v>
      </c>
      <c r="AI69">
        <v>4.4000000000000004</v>
      </c>
      <c r="AJ69">
        <f t="shared" si="19"/>
        <v>8.704254851326775</v>
      </c>
      <c r="AK69">
        <f t="shared" si="25"/>
        <v>23.280094156539576</v>
      </c>
      <c r="AL69">
        <f t="shared" si="21"/>
        <v>31.984349007866349</v>
      </c>
      <c r="AW69">
        <v>5.2</v>
      </c>
      <c r="AX69">
        <v>4.4000000000000004</v>
      </c>
      <c r="AY69">
        <f t="shared" si="22"/>
        <v>2.5744178743873696</v>
      </c>
      <c r="AZ69">
        <f t="shared" si="26"/>
        <v>29.075651207228649</v>
      </c>
      <c r="BA69">
        <f t="shared" si="24"/>
        <v>31.650069081616017</v>
      </c>
    </row>
    <row r="70" spans="2:53" x14ac:dyDescent="0.2">
      <c r="B70">
        <v>3.3379157429999999</v>
      </c>
      <c r="C70" s="1">
        <v>17.7</v>
      </c>
      <c r="D70">
        <v>1.34</v>
      </c>
      <c r="J70">
        <v>5.4</v>
      </c>
      <c r="K70">
        <v>4.4000000000000004</v>
      </c>
      <c r="L70" s="1">
        <f t="shared" si="13"/>
        <v>4.0020364899283347</v>
      </c>
      <c r="M70" s="1">
        <f t="shared" si="14"/>
        <v>31.66725009812416</v>
      </c>
      <c r="N70" s="1">
        <f t="shared" si="15"/>
        <v>35.669286588052493</v>
      </c>
      <c r="X70">
        <v>5.4</v>
      </c>
      <c r="Y70">
        <v>4.4000000000000004</v>
      </c>
      <c r="Z70" s="1">
        <f t="shared" si="16"/>
        <v>1.5108231064168046E-10</v>
      </c>
      <c r="AA70" s="1">
        <f t="shared" si="17"/>
        <v>30.947766437238901</v>
      </c>
      <c r="AB70" s="1">
        <f t="shared" si="18"/>
        <v>30.947766437389983</v>
      </c>
      <c r="AH70">
        <v>5.4</v>
      </c>
      <c r="AI70">
        <v>4.4000000000000004</v>
      </c>
      <c r="AJ70">
        <f t="shared" si="19"/>
        <v>9.0734090915275853</v>
      </c>
      <c r="AK70">
        <f t="shared" si="25"/>
        <v>26.319243020382416</v>
      </c>
      <c r="AL70">
        <f t="shared" si="21"/>
        <v>35.392652111910003</v>
      </c>
      <c r="AW70">
        <v>5.4</v>
      </c>
      <c r="AX70">
        <v>4.4000000000000004</v>
      </c>
      <c r="AY70">
        <f t="shared" si="22"/>
        <v>2.574418132232196</v>
      </c>
      <c r="AZ70">
        <f t="shared" si="26"/>
        <v>31.211362005962918</v>
      </c>
      <c r="BA70">
        <f t="shared" si="24"/>
        <v>33.785780138195115</v>
      </c>
    </row>
    <row r="71" spans="2:53" x14ac:dyDescent="0.2">
      <c r="B71">
        <v>3.3892682930000002</v>
      </c>
      <c r="C71" s="1">
        <v>18</v>
      </c>
      <c r="D71">
        <v>1.34</v>
      </c>
      <c r="J71">
        <v>5.6</v>
      </c>
      <c r="K71">
        <v>4.4000000000000004</v>
      </c>
      <c r="L71" s="1">
        <f t="shared" si="13"/>
        <v>4.0024499835823555</v>
      </c>
      <c r="M71" s="1">
        <f t="shared" si="14"/>
        <v>32.212874574458013</v>
      </c>
      <c r="N71" s="1">
        <f t="shared" si="15"/>
        <v>36.215324558040365</v>
      </c>
      <c r="X71">
        <v>5.6</v>
      </c>
      <c r="Y71">
        <v>4.4000000000000004</v>
      </c>
      <c r="Z71" s="1">
        <f t="shared" si="16"/>
        <v>2.04486142845731E-11</v>
      </c>
      <c r="AA71" s="1">
        <f t="shared" si="17"/>
        <v>33.17013376003009</v>
      </c>
      <c r="AB71" s="1">
        <f t="shared" si="18"/>
        <v>33.17013376005054</v>
      </c>
      <c r="AH71">
        <v>5.6</v>
      </c>
      <c r="AI71">
        <v>4.4000000000000004</v>
      </c>
      <c r="AJ71">
        <f t="shared" si="19"/>
        <v>9.4133073745490297</v>
      </c>
      <c r="AK71">
        <f t="shared" si="25"/>
        <v>29.05716149284828</v>
      </c>
      <c r="AL71">
        <f t="shared" si="21"/>
        <v>38.470468867397308</v>
      </c>
      <c r="AW71">
        <v>5.6</v>
      </c>
      <c r="AX71">
        <v>4.4000000000000004</v>
      </c>
      <c r="AY71">
        <f t="shared" si="22"/>
        <v>2.5744182585423507</v>
      </c>
      <c r="AZ71">
        <f t="shared" si="26"/>
        <v>32.836687871100281</v>
      </c>
      <c r="BA71">
        <f t="shared" si="24"/>
        <v>35.411106129642633</v>
      </c>
    </row>
    <row r="72" spans="2:53" x14ac:dyDescent="0.2">
      <c r="B72">
        <v>3.440620843</v>
      </c>
      <c r="C72" s="1">
        <v>18.7</v>
      </c>
      <c r="D72">
        <v>1.34</v>
      </c>
      <c r="J72">
        <v>5.8</v>
      </c>
      <c r="K72">
        <v>4.4000000000000004</v>
      </c>
      <c r="L72" s="1">
        <f t="shared" si="13"/>
        <v>4.0027397300909691</v>
      </c>
      <c r="M72" s="1">
        <f t="shared" si="14"/>
        <v>32.721792083564068</v>
      </c>
      <c r="N72" s="1">
        <f t="shared" si="15"/>
        <v>36.724531813655034</v>
      </c>
      <c r="X72">
        <v>5.8</v>
      </c>
      <c r="Y72">
        <v>4.4000000000000004</v>
      </c>
      <c r="Z72" s="1">
        <f t="shared" si="16"/>
        <v>2.7676819768237056E-12</v>
      </c>
      <c r="AA72" s="1">
        <f t="shared" si="17"/>
        <v>35.303937569596791</v>
      </c>
      <c r="AB72" s="1">
        <f t="shared" si="18"/>
        <v>35.303937569599562</v>
      </c>
      <c r="AH72">
        <v>5.8</v>
      </c>
      <c r="AI72">
        <v>4.4000000000000004</v>
      </c>
      <c r="AJ72">
        <f t="shared" si="19"/>
        <v>9.7234263018538218</v>
      </c>
      <c r="AK72">
        <f t="shared" si="25"/>
        <v>31.415999302329766</v>
      </c>
      <c r="AL72">
        <f t="shared" si="21"/>
        <v>41.139425604183586</v>
      </c>
      <c r="AW72">
        <v>5.8</v>
      </c>
      <c r="AX72">
        <v>4.4000000000000004</v>
      </c>
      <c r="AY72">
        <f t="shared" si="22"/>
        <v>2.5744183204177586</v>
      </c>
      <c r="AZ72">
        <f t="shared" si="26"/>
        <v>34.030865209383101</v>
      </c>
      <c r="BA72">
        <f t="shared" si="24"/>
        <v>36.605283529800857</v>
      </c>
    </row>
    <row r="73" spans="2:53" x14ac:dyDescent="0.2">
      <c r="B73">
        <v>3.4919733929999999</v>
      </c>
      <c r="C73" s="1">
        <v>19</v>
      </c>
      <c r="D73">
        <v>1.34</v>
      </c>
      <c r="J73">
        <v>6</v>
      </c>
      <c r="K73">
        <v>4.4000000000000004</v>
      </c>
      <c r="L73" s="1">
        <f t="shared" si="13"/>
        <v>4.00294275285317</v>
      </c>
      <c r="M73" s="1">
        <f t="shared" si="14"/>
        <v>33.195182865758518</v>
      </c>
      <c r="N73" s="1">
        <f t="shared" si="15"/>
        <v>37.198125618611691</v>
      </c>
      <c r="X73">
        <v>6</v>
      </c>
      <c r="Y73">
        <v>4.4000000000000004</v>
      </c>
      <c r="Z73" s="1">
        <f t="shared" si="16"/>
        <v>3.7419820552191055E-13</v>
      </c>
      <c r="AA73" s="1">
        <f t="shared" si="17"/>
        <v>37.305961694152188</v>
      </c>
      <c r="AB73" s="1">
        <f t="shared" si="18"/>
        <v>37.305961694152565</v>
      </c>
      <c r="AH73">
        <v>6</v>
      </c>
      <c r="AI73">
        <v>4.4000000000000004</v>
      </c>
      <c r="AJ73">
        <f t="shared" si="19"/>
        <v>10.004028734195769</v>
      </c>
      <c r="AK73">
        <f t="shared" si="25"/>
        <v>33.371321747507423</v>
      </c>
      <c r="AL73">
        <f t="shared" si="21"/>
        <v>43.375350481703194</v>
      </c>
      <c r="AW73">
        <v>6</v>
      </c>
      <c r="AX73">
        <v>4.4000000000000004</v>
      </c>
      <c r="AY73">
        <f t="shared" si="22"/>
        <v>2.5744183507285916</v>
      </c>
      <c r="AZ73">
        <f t="shared" si="26"/>
        <v>34.885786449943609</v>
      </c>
      <c r="BA73">
        <f t="shared" si="24"/>
        <v>37.460204800672201</v>
      </c>
    </row>
    <row r="74" spans="2:53" x14ac:dyDescent="0.2">
      <c r="B74">
        <v>3.5433259430000001</v>
      </c>
      <c r="C74" s="1">
        <v>19.7</v>
      </c>
      <c r="D74">
        <v>1.34</v>
      </c>
      <c r="J74">
        <v>6.2</v>
      </c>
      <c r="K74">
        <v>4.4000000000000004</v>
      </c>
      <c r="L74" s="1">
        <f t="shared" si="13"/>
        <v>4.0030850038267971</v>
      </c>
      <c r="M74" s="1">
        <f t="shared" si="14"/>
        <v>33.634414292674641</v>
      </c>
      <c r="N74" s="1">
        <f t="shared" si="15"/>
        <v>37.637499296501439</v>
      </c>
      <c r="X74">
        <v>6.2</v>
      </c>
      <c r="Y74">
        <v>4.4000000000000004</v>
      </c>
      <c r="Z74" s="1">
        <f t="shared" si="16"/>
        <v>5.0665215404894204E-14</v>
      </c>
      <c r="AA74" s="1">
        <f t="shared" si="17"/>
        <v>39.128419247311101</v>
      </c>
      <c r="AB74" s="1">
        <f t="shared" si="18"/>
        <v>39.12841924731115</v>
      </c>
      <c r="AH74">
        <v>6.2</v>
      </c>
      <c r="AI74">
        <v>4.4000000000000004</v>
      </c>
      <c r="AJ74">
        <f t="shared" si="19"/>
        <v>10.25601758684892</v>
      </c>
      <c r="AK74">
        <f t="shared" si="25"/>
        <v>34.940970785043362</v>
      </c>
      <c r="AL74">
        <f t="shared" si="21"/>
        <v>45.196988371892282</v>
      </c>
      <c r="AW74">
        <v>6.2</v>
      </c>
      <c r="AX74">
        <v>4.4000000000000004</v>
      </c>
      <c r="AY74">
        <f t="shared" si="22"/>
        <v>2.5744183655769231</v>
      </c>
      <c r="AZ74">
        <f t="shared" si="26"/>
        <v>35.486523869451155</v>
      </c>
      <c r="BA74">
        <f t="shared" si="24"/>
        <v>38.060942235028079</v>
      </c>
    </row>
    <row r="75" spans="2:53" x14ac:dyDescent="0.2">
      <c r="B75">
        <v>3.594678493</v>
      </c>
      <c r="C75" s="1">
        <v>20.399999999999999</v>
      </c>
      <c r="D75">
        <v>1.34</v>
      </c>
      <c r="J75">
        <v>6.4</v>
      </c>
      <c r="K75">
        <v>4.4000000000000004</v>
      </c>
      <c r="L75" s="1">
        <f t="shared" si="13"/>
        <v>4.0031846715525399</v>
      </c>
      <c r="M75" s="1">
        <f t="shared" si="14"/>
        <v>34.04099560648622</v>
      </c>
      <c r="N75" s="1">
        <f t="shared" si="15"/>
        <v>38.044180278038759</v>
      </c>
      <c r="X75">
        <v>6.4</v>
      </c>
      <c r="Y75">
        <v>4.4000000000000004</v>
      </c>
      <c r="Z75" s="1">
        <f t="shared" si="16"/>
        <v>7.1110844706945995E-15</v>
      </c>
      <c r="AA75" s="1">
        <f t="shared" si="17"/>
        <v>40.718771293660481</v>
      </c>
      <c r="AB75" s="1">
        <f t="shared" si="18"/>
        <v>40.718771293660488</v>
      </c>
      <c r="AH75">
        <v>6.4</v>
      </c>
      <c r="AI75">
        <v>4.4000000000000004</v>
      </c>
      <c r="AJ75">
        <f t="shared" si="19"/>
        <v>10.480783588497749</v>
      </c>
      <c r="AK75">
        <f t="shared" si="25"/>
        <v>36.168874251932245</v>
      </c>
      <c r="AL75">
        <f t="shared" si="21"/>
        <v>46.649657840429995</v>
      </c>
      <c r="AW75">
        <v>6.4</v>
      </c>
      <c r="AX75">
        <v>4.4000000000000004</v>
      </c>
      <c r="AY75">
        <f t="shared" si="22"/>
        <v>2.5744183728506576</v>
      </c>
      <c r="AZ75">
        <f t="shared" si="26"/>
        <v>35.903140608583193</v>
      </c>
      <c r="BA75">
        <f t="shared" si="24"/>
        <v>38.477558981433852</v>
      </c>
    </row>
    <row r="76" spans="2:53" x14ac:dyDescent="0.2">
      <c r="B76">
        <v>3.6460310429999998</v>
      </c>
      <c r="C76" s="1">
        <v>21.2</v>
      </c>
      <c r="D76">
        <v>1.34</v>
      </c>
      <c r="J76">
        <v>6.6</v>
      </c>
      <c r="K76">
        <v>4.4000000000000004</v>
      </c>
      <c r="L76" s="1">
        <f t="shared" si="13"/>
        <v>4.0032545021876489</v>
      </c>
      <c r="M76" s="1">
        <f t="shared" si="14"/>
        <v>34.416536757009894</v>
      </c>
      <c r="N76" s="1">
        <f t="shared" si="15"/>
        <v>38.419791259197545</v>
      </c>
      <c r="X76">
        <v>6.6</v>
      </c>
      <c r="Y76">
        <v>4.4000000000000004</v>
      </c>
      <c r="Z76" s="1">
        <f t="shared" si="16"/>
        <v>8.8890106435260938E-16</v>
      </c>
      <c r="AA76" s="1">
        <f t="shared" si="17"/>
        <v>42.019545513874938</v>
      </c>
      <c r="AB76" s="1">
        <f t="shared" si="18"/>
        <v>42.019545513874938</v>
      </c>
      <c r="AH76">
        <v>6.6</v>
      </c>
      <c r="AI76">
        <v>4.4000000000000004</v>
      </c>
      <c r="AJ76">
        <f t="shared" si="19"/>
        <v>10.680060060522308</v>
      </c>
      <c r="AK76">
        <f t="shared" si="25"/>
        <v>37.110161526051861</v>
      </c>
      <c r="AL76">
        <f t="shared" si="21"/>
        <v>47.79022158657417</v>
      </c>
      <c r="AW76">
        <v>6.6</v>
      </c>
      <c r="AX76">
        <v>4.4000000000000004</v>
      </c>
      <c r="AY76">
        <f t="shared" si="22"/>
        <v>2.5744183764138335</v>
      </c>
      <c r="AZ76">
        <f t="shared" si="26"/>
        <v>36.189441862257681</v>
      </c>
      <c r="BA76">
        <f t="shared" si="24"/>
        <v>38.763860238671512</v>
      </c>
    </row>
    <row r="77" spans="2:53" x14ac:dyDescent="0.2">
      <c r="B77">
        <v>3.697383592</v>
      </c>
      <c r="C77" s="1">
        <v>22</v>
      </c>
      <c r="D77">
        <v>1.34</v>
      </c>
      <c r="J77">
        <v>6.8</v>
      </c>
      <c r="K77">
        <v>4.4000000000000004</v>
      </c>
      <c r="L77" s="1">
        <f t="shared" si="13"/>
        <v>4.0033034273111099</v>
      </c>
      <c r="M77" s="1">
        <f t="shared" si="14"/>
        <v>34.762711794051214</v>
      </c>
      <c r="N77" s="1">
        <f t="shared" si="15"/>
        <v>38.766015221362323</v>
      </c>
      <c r="X77">
        <v>6.8</v>
      </c>
      <c r="Y77">
        <v>4.4000000000000004</v>
      </c>
      <c r="Z77" s="1">
        <f t="shared" si="16"/>
        <v>0</v>
      </c>
      <c r="AA77" s="1">
        <f t="shared" si="17"/>
        <v>42.968154869765868</v>
      </c>
      <c r="AB77" s="1">
        <f t="shared" si="18"/>
        <v>42.968154869765868</v>
      </c>
      <c r="AH77">
        <v>6.8</v>
      </c>
      <c r="AI77">
        <v>4.4000000000000004</v>
      </c>
      <c r="AJ77">
        <f t="shared" si="19"/>
        <v>10.855793460685257</v>
      </c>
      <c r="AK77">
        <f t="shared" si="25"/>
        <v>37.820582030342166</v>
      </c>
      <c r="AL77">
        <f t="shared" si="21"/>
        <v>48.676375491027422</v>
      </c>
      <c r="AW77">
        <v>6.8</v>
      </c>
      <c r="AX77">
        <v>4.4000000000000004</v>
      </c>
      <c r="AY77">
        <f t="shared" si="22"/>
        <v>2.5744183781593217</v>
      </c>
      <c r="AZ77">
        <f t="shared" si="26"/>
        <v>36.384957179375782</v>
      </c>
      <c r="BA77">
        <f t="shared" si="24"/>
        <v>38.959375557535104</v>
      </c>
    </row>
    <row r="78" spans="2:53" x14ac:dyDescent="0.2">
      <c r="B78">
        <v>3.7487361419999998</v>
      </c>
      <c r="C78" s="1">
        <v>22.9</v>
      </c>
      <c r="D78">
        <v>1.34</v>
      </c>
      <c r="J78">
        <v>7</v>
      </c>
      <c r="K78">
        <v>4.4000000000000004</v>
      </c>
      <c r="L78" s="1">
        <f t="shared" si="13"/>
        <v>4.0033377051956425</v>
      </c>
      <c r="M78" s="1">
        <f t="shared" si="14"/>
        <v>35.081227004443377</v>
      </c>
      <c r="N78" s="1">
        <f t="shared" si="15"/>
        <v>39.084564709639018</v>
      </c>
      <c r="X78">
        <v>7</v>
      </c>
      <c r="Y78">
        <v>4.4000000000000004</v>
      </c>
      <c r="Z78" s="1">
        <f t="shared" si="16"/>
        <v>0</v>
      </c>
      <c r="AA78" s="1">
        <f t="shared" si="17"/>
        <v>43.496716269320991</v>
      </c>
      <c r="AB78" s="1">
        <f t="shared" si="18"/>
        <v>43.496716269320991</v>
      </c>
      <c r="AH78">
        <v>7</v>
      </c>
      <c r="AI78">
        <v>4.4000000000000004</v>
      </c>
      <c r="AJ78">
        <f t="shared" si="19"/>
        <v>11.010034435766219</v>
      </c>
      <c r="AK78">
        <f t="shared" si="25"/>
        <v>38.350481578149882</v>
      </c>
      <c r="AL78">
        <f t="shared" si="21"/>
        <v>49.360516013916097</v>
      </c>
      <c r="AW78">
        <v>7</v>
      </c>
      <c r="AX78">
        <v>4.4000000000000004</v>
      </c>
      <c r="AY78">
        <f t="shared" si="22"/>
        <v>2.5744183790143822</v>
      </c>
      <c r="AZ78">
        <f t="shared" si="26"/>
        <v>36.517902432174324</v>
      </c>
      <c r="BA78">
        <f t="shared" si="24"/>
        <v>39.092320811188706</v>
      </c>
    </row>
    <row r="79" spans="2:53" x14ac:dyDescent="0.2">
      <c r="B79">
        <v>3.8000886920000001</v>
      </c>
      <c r="C79" s="1">
        <v>23.8</v>
      </c>
      <c r="D79">
        <v>1.34</v>
      </c>
    </row>
    <row r="80" spans="2:53" x14ac:dyDescent="0.2">
      <c r="B80">
        <v>3.8514412419999999</v>
      </c>
      <c r="C80" s="1">
        <v>24.7</v>
      </c>
      <c r="D80">
        <v>1.34</v>
      </c>
      <c r="J80">
        <v>0</v>
      </c>
      <c r="K80">
        <v>8.5</v>
      </c>
      <c r="L80" s="1">
        <f>(H$6*K80^3+H$7*K80^2+H$8*K80+H$9)/(1+EXP(-(H$10*K80^2+H$11*K80+H$12)*(J80-H$13)))*1/(1+EXP(-10*(J80-0.2)))*(1-1/(1+EXP(-10*(J80-3))))</f>
        <v>2.7535635811985433E-2</v>
      </c>
      <c r="M80" s="1">
        <f>(H$14*K80^3+H$15*K80^2+H$16*K80+H$17)/(1+EXP(-(H$18*K80^2+H$19*K80+H$20)*(J80-H$21)))*1/(1+EXP(-10*(J80-3)))</f>
        <v>-5.5970624403467231E-11</v>
      </c>
      <c r="N80" s="1">
        <f>SUM(L80:M80)</f>
        <v>2.7535635756014809E-2</v>
      </c>
      <c r="X80">
        <v>0</v>
      </c>
      <c r="Y80">
        <v>8.5</v>
      </c>
      <c r="Z80" s="1">
        <f>(V$6*Y80^3+V$7*Y80^2+V$8*Y80+V$9)/(1+EXP(-(V$10*Y80^2+V$11*Y80+V$12)*(X80-V$13)))*1/(1+EXP(-10*(X80-0.2)))*(1-1/(1+EXP(-10*(X80-3))))</f>
        <v>2.7535635811985433E-2</v>
      </c>
      <c r="AA80" s="1">
        <f>(V$14*X80^3+V$15*X80^2+V$16*X80+V$17)*(V$18*X80^2+V$19*X80+V$20)*(V$21*Y80^2+V$22*Y80+V$23)*1/(1+EXP(-10*(X80-3)))</f>
        <v>7.5591311693984939E-14</v>
      </c>
      <c r="AB80" s="1">
        <f>SUM(Z80:AA80)</f>
        <v>2.7535635812061025E-2</v>
      </c>
      <c r="AH80">
        <v>0</v>
      </c>
      <c r="AI80">
        <v>8.5</v>
      </c>
      <c r="AJ80">
        <f>(AF$6*AI80^AF$7)/(1+EXP(-(AF$14*AI80^AF$15)*(AH80-(AF$16*AI80^AF$17))))*(1/(1+EXP(-50*(AH80-0.2))))</f>
        <v>1.1078873072254879E-5</v>
      </c>
      <c r="AK80">
        <f>(AF$12*LN(AI80)+AF$13)/(1+EXP(-(AF$8*AI80^AF$9)*(AH80-(AF$10*AI80^AF$11))))</f>
        <v>4.3083062355741455E-2</v>
      </c>
      <c r="AL80">
        <f>AJ80+AK80</f>
        <v>4.3094141228813714E-2</v>
      </c>
      <c r="AW80">
        <v>0</v>
      </c>
      <c r="AX80">
        <v>8.5</v>
      </c>
      <c r="AY80">
        <f>(AU$6*AX80^AU$7)/(1+EXP(-(AU$14*AX80^AU$15)*(AW80-(AU$16*AX80^AU$17))))*(1/(1+EXP(-50*(AW80-0.2))))</f>
        <v>1.5259490816055798E-6</v>
      </c>
      <c r="AZ80">
        <f>(AU$12*LN(AX80)+AU$13)/(1+EXP(-(AU$8*AX80^AU$9)*(AW80-(AU$10*AX80^AU$11))))</f>
        <v>1.6456994961372623E-2</v>
      </c>
      <c r="BA80">
        <f>AY80+AZ80</f>
        <v>1.645852091045423E-2</v>
      </c>
    </row>
    <row r="81" spans="2:53" x14ac:dyDescent="0.2">
      <c r="B81">
        <v>3.9027937920000002</v>
      </c>
      <c r="C81" s="1">
        <v>25.7</v>
      </c>
      <c r="D81">
        <v>1.34</v>
      </c>
      <c r="J81">
        <v>0.2</v>
      </c>
      <c r="K81">
        <v>8.5</v>
      </c>
      <c r="L81" s="1">
        <f t="shared" ref="L81:L115" si="27">(H$6*K81^3+H$7*K81^2+H$8*K81+H$9)/(1+EXP(-(H$10*K81^2+H$11*K81+H$12)*(J81-H$13)))*1/(1+EXP(-10*(J81-0.2)))*(1-1/(1+EXP(-10*(J81-3))))</f>
        <v>0.14149456668161878</v>
      </c>
      <c r="M81" s="1">
        <f t="shared" ref="M81:M115" si="28">(H$14*K81^3+H$15*K81^2+H$16*K81+H$17)/(1+EXP(-(H$18*K81^2+H$19*K81+H$20)*(J81-H$21)))*1/(1+EXP(-10*(J81-3)))</f>
        <v>-4.1357008360745598E-10</v>
      </c>
      <c r="N81" s="1">
        <f t="shared" ref="N81:N115" si="29">SUM(L81:M81)</f>
        <v>0.14149456626804868</v>
      </c>
      <c r="X81">
        <v>0.2</v>
      </c>
      <c r="Y81">
        <v>8.5</v>
      </c>
      <c r="Z81" s="1">
        <f t="shared" ref="Z81:Z115" si="30">(V$6*Y81^3+V$7*Y81^2+V$8*Y81+V$9)/(1+EXP(-(V$10*Y81^2+V$11*Y81+V$12)*(X81-V$13)))*1/(1+EXP(-10*(X81-0.2)))*(1-1/(1+EXP(-10*(X81-3))))</f>
        <v>0.14149456668161878</v>
      </c>
      <c r="AA81" s="1">
        <f t="shared" ref="AA81:AA115" si="31">(V$14*X81^3+V$15*X81^2+V$16*X81+V$17)*(V$18*X81^2+V$19*X81+V$20)*(V$21*Y81^2+V$22*Y81+V$23)*1/(1+EXP(-10*(X81-3)))</f>
        <v>5.6442364507078299E-13</v>
      </c>
      <c r="AB81" s="1">
        <f t="shared" ref="AB81:AB115" si="32">SUM(Z81:AA81)</f>
        <v>0.14149456668218321</v>
      </c>
      <c r="AH81">
        <v>0.2</v>
      </c>
      <c r="AI81">
        <v>8.5</v>
      </c>
      <c r="AJ81">
        <f t="shared" ref="AJ81:AJ115" si="33">(AF$6*AI81^AF$7)/(1+EXP(-(AF$14*AI81^AF$15)*(AH81-(AF$16*AI81^AF$17))))*(1/(1+EXP(-50*(AH81-0.2))))</f>
        <v>0.13288349226564267</v>
      </c>
      <c r="AK81">
        <f t="shared" ref="AK81:AK86" si="34">(AF$12*LN(AI81)+AF$13)/(1+EXP(-(AF$8*AI81^AF$9)*(AH81-(AF$10*AI81^AF$11))))</f>
        <v>5.4881260333013916E-2</v>
      </c>
      <c r="AL81">
        <f t="shared" ref="AL81:AL115" si="35">AJ81+AK81</f>
        <v>0.18776475259865658</v>
      </c>
      <c r="AW81">
        <v>0.2</v>
      </c>
      <c r="AX81">
        <v>8.5</v>
      </c>
      <c r="AY81">
        <f t="shared" ref="AY81:AY115" si="36">(AU$6*AX81^AU$7)/(1+EXP(-(AU$14*AX81^AU$15)*(AW81-(AU$16*AX81^AU$17))))*(1/(1+EXP(-50*(AW81-0.2))))</f>
        <v>3.3901741271934793E-2</v>
      </c>
      <c r="AZ81">
        <f t="shared" ref="AZ81:AZ86" si="37">(AU$12*LN(AX81)+AU$13)/(1+EXP(-(AU$8*AX81^AU$9)*(AW81-(AU$10*AX81^AU$11))))</f>
        <v>2.2150203870118287E-2</v>
      </c>
      <c r="BA81">
        <f t="shared" ref="BA81:BA115" si="38">AY81+AZ81</f>
        <v>5.6051945142053083E-2</v>
      </c>
    </row>
    <row r="82" spans="2:53" x14ac:dyDescent="0.2">
      <c r="B82">
        <v>3.954146342</v>
      </c>
      <c r="C82" s="1">
        <v>26.7</v>
      </c>
      <c r="D82">
        <v>1.34</v>
      </c>
      <c r="J82">
        <v>0.4</v>
      </c>
      <c r="K82">
        <v>8.5</v>
      </c>
      <c r="L82" s="1">
        <f t="shared" si="27"/>
        <v>0.30095354174926686</v>
      </c>
      <c r="M82" s="1">
        <f t="shared" si="28"/>
        <v>-3.0558925484605791E-9</v>
      </c>
      <c r="N82" s="1">
        <f t="shared" si="29"/>
        <v>0.30095353869337432</v>
      </c>
      <c r="X82">
        <v>0.4</v>
      </c>
      <c r="Y82">
        <v>8.5</v>
      </c>
      <c r="Z82" s="1">
        <f t="shared" si="30"/>
        <v>0.30095354174926686</v>
      </c>
      <c r="AA82" s="1">
        <f t="shared" si="31"/>
        <v>4.272343144536198E-12</v>
      </c>
      <c r="AB82" s="1">
        <f t="shared" si="32"/>
        <v>0.30095354175353922</v>
      </c>
      <c r="AH82">
        <v>0.4</v>
      </c>
      <c r="AI82">
        <v>8.5</v>
      </c>
      <c r="AJ82">
        <f t="shared" si="33"/>
        <v>0.28936372189339343</v>
      </c>
      <c r="AK82">
        <f t="shared" si="34"/>
        <v>6.9905885037952101E-2</v>
      </c>
      <c r="AL82">
        <f t="shared" si="35"/>
        <v>0.35926960693134552</v>
      </c>
      <c r="AW82">
        <v>0.4</v>
      </c>
      <c r="AX82">
        <v>8.5</v>
      </c>
      <c r="AY82">
        <f t="shared" si="36"/>
        <v>0.13227845212464484</v>
      </c>
      <c r="AZ82">
        <f t="shared" si="37"/>
        <v>2.981164482354642E-2</v>
      </c>
      <c r="BA82">
        <f t="shared" si="38"/>
        <v>0.16209009694819126</v>
      </c>
    </row>
    <row r="83" spans="2:53" x14ac:dyDescent="0.2">
      <c r="B83">
        <v>4.0054988920000003</v>
      </c>
      <c r="C83" s="1">
        <v>27.2</v>
      </c>
      <c r="D83">
        <v>1.34</v>
      </c>
      <c r="J83">
        <v>0.6</v>
      </c>
      <c r="K83">
        <v>8.5</v>
      </c>
      <c r="L83" s="1">
        <f t="shared" si="27"/>
        <v>0.39864146115603</v>
      </c>
      <c r="M83" s="1">
        <f t="shared" si="28"/>
        <v>-2.2580161460423538E-8</v>
      </c>
      <c r="N83" s="1">
        <f t="shared" si="29"/>
        <v>0.39864143857586853</v>
      </c>
      <c r="X83">
        <v>0.6</v>
      </c>
      <c r="Y83">
        <v>8.5</v>
      </c>
      <c r="Z83" s="1">
        <f t="shared" si="30"/>
        <v>0.39864146115603</v>
      </c>
      <c r="AA83" s="1">
        <f t="shared" si="31"/>
        <v>3.3134327486919593E-11</v>
      </c>
      <c r="AB83" s="1">
        <f t="shared" si="32"/>
        <v>0.39864146118916433</v>
      </c>
      <c r="AH83">
        <v>0.6</v>
      </c>
      <c r="AI83">
        <v>8.5</v>
      </c>
      <c r="AJ83">
        <f t="shared" si="33"/>
        <v>0.31502257450809212</v>
      </c>
      <c r="AK83">
        <f t="shared" si="34"/>
        <v>8.9036471137726406E-2</v>
      </c>
      <c r="AL83">
        <f t="shared" si="35"/>
        <v>0.40405904564581852</v>
      </c>
      <c r="AW83">
        <v>0.6</v>
      </c>
      <c r="AX83">
        <v>8.5</v>
      </c>
      <c r="AY83">
        <f t="shared" si="36"/>
        <v>0.24304531919983266</v>
      </c>
      <c r="AZ83">
        <f t="shared" si="37"/>
        <v>4.0120709742955493E-2</v>
      </c>
      <c r="BA83">
        <f t="shared" si="38"/>
        <v>0.28316602894278814</v>
      </c>
    </row>
    <row r="84" spans="2:53" x14ac:dyDescent="0.2">
      <c r="B84">
        <v>4.0568514420000001</v>
      </c>
      <c r="C84" s="1">
        <v>27.7</v>
      </c>
      <c r="D84">
        <v>1.34</v>
      </c>
      <c r="J84">
        <v>0.8</v>
      </c>
      <c r="K84">
        <v>8.5</v>
      </c>
      <c r="L84" s="1">
        <f t="shared" si="27"/>
        <v>0.47280399692360814</v>
      </c>
      <c r="M84" s="1">
        <f t="shared" si="28"/>
        <v>-1.6684607873875268E-7</v>
      </c>
      <c r="N84" s="1">
        <f t="shared" si="29"/>
        <v>0.47280383007752941</v>
      </c>
      <c r="X84">
        <v>0.8</v>
      </c>
      <c r="Y84">
        <v>8.5</v>
      </c>
      <c r="Z84" s="1">
        <f t="shared" si="30"/>
        <v>0.47280399692360814</v>
      </c>
      <c r="AA84" s="1">
        <f t="shared" si="31"/>
        <v>2.6531680286088044E-10</v>
      </c>
      <c r="AB84" s="1">
        <f t="shared" si="32"/>
        <v>0.47280399718892496</v>
      </c>
      <c r="AH84">
        <v>0.8</v>
      </c>
      <c r="AI84">
        <v>8.5</v>
      </c>
      <c r="AJ84">
        <f t="shared" si="33"/>
        <v>0.34286832408953283</v>
      </c>
      <c r="AK84">
        <f t="shared" si="34"/>
        <v>0.11339058365845238</v>
      </c>
      <c r="AL84">
        <f t="shared" si="35"/>
        <v>0.45625890774798522</v>
      </c>
      <c r="AW84">
        <v>0.8</v>
      </c>
      <c r="AX84">
        <v>8.5</v>
      </c>
      <c r="AY84">
        <f t="shared" si="36"/>
        <v>0.40590988515749921</v>
      </c>
      <c r="AZ84">
        <f t="shared" si="37"/>
        <v>5.3990445346852094E-2</v>
      </c>
      <c r="BA84">
        <f t="shared" si="38"/>
        <v>0.45990033050435131</v>
      </c>
    </row>
    <row r="85" spans="2:53" x14ac:dyDescent="0.2">
      <c r="B85">
        <v>4.108203992</v>
      </c>
      <c r="C85" s="1">
        <v>28.7</v>
      </c>
      <c r="D85">
        <v>1.34</v>
      </c>
      <c r="J85">
        <v>1</v>
      </c>
      <c r="K85">
        <v>8.5</v>
      </c>
      <c r="L85" s="1">
        <f t="shared" si="27"/>
        <v>0.54331211993445672</v>
      </c>
      <c r="M85" s="1">
        <f t="shared" si="28"/>
        <v>-1.2328349523724783E-6</v>
      </c>
      <c r="N85" s="1">
        <f t="shared" si="29"/>
        <v>0.54331088709950437</v>
      </c>
      <c r="X85">
        <v>1</v>
      </c>
      <c r="Y85">
        <v>8.5</v>
      </c>
      <c r="Z85" s="1">
        <f t="shared" si="30"/>
        <v>0.54331211993445672</v>
      </c>
      <c r="AA85" s="1">
        <f t="shared" si="31"/>
        <v>2.1994048883929987E-9</v>
      </c>
      <c r="AB85" s="1">
        <f t="shared" si="32"/>
        <v>0.5433121221338616</v>
      </c>
      <c r="AH85">
        <v>1</v>
      </c>
      <c r="AI85">
        <v>8.5</v>
      </c>
      <c r="AJ85">
        <f t="shared" si="33"/>
        <v>0.37308945448214986</v>
      </c>
      <c r="AK85">
        <f t="shared" si="34"/>
        <v>0.14438715967135393</v>
      </c>
      <c r="AL85">
        <f t="shared" si="35"/>
        <v>0.51747661415350377</v>
      </c>
      <c r="AW85">
        <v>1</v>
      </c>
      <c r="AX85">
        <v>8.5</v>
      </c>
      <c r="AY85">
        <f t="shared" si="36"/>
        <v>0.59790553362463894</v>
      </c>
      <c r="AZ85">
        <f t="shared" si="37"/>
        <v>7.2647216837371131E-2</v>
      </c>
      <c r="BA85">
        <f t="shared" si="38"/>
        <v>0.67055275046201013</v>
      </c>
    </row>
    <row r="86" spans="2:53" x14ac:dyDescent="0.2">
      <c r="B86">
        <v>4.1595565409999997</v>
      </c>
      <c r="C86" s="1">
        <v>29.2</v>
      </c>
      <c r="D86">
        <v>1.34</v>
      </c>
      <c r="J86">
        <v>1.2</v>
      </c>
      <c r="K86">
        <v>8.5</v>
      </c>
      <c r="L86" s="1">
        <f t="shared" si="27"/>
        <v>0.61197542293634677</v>
      </c>
      <c r="M86" s="1">
        <f t="shared" si="28"/>
        <v>-9.1094797549663958E-6</v>
      </c>
      <c r="N86" s="1">
        <f t="shared" si="29"/>
        <v>0.6119663134565918</v>
      </c>
      <c r="X86">
        <v>1.2</v>
      </c>
      <c r="Y86">
        <v>8.5</v>
      </c>
      <c r="Z86" s="1">
        <f t="shared" si="30"/>
        <v>0.61197542293634677</v>
      </c>
      <c r="AA86" s="1">
        <f t="shared" si="31"/>
        <v>1.8824461783989637E-8</v>
      </c>
      <c r="AB86" s="1">
        <f t="shared" si="32"/>
        <v>0.61197544176080854</v>
      </c>
      <c r="AH86">
        <v>1.2</v>
      </c>
      <c r="AI86">
        <v>8.5</v>
      </c>
      <c r="AJ86">
        <f t="shared" si="33"/>
        <v>0.40587284285844799</v>
      </c>
      <c r="AK86">
        <f t="shared" si="34"/>
        <v>0.18382603621305765</v>
      </c>
      <c r="AL86">
        <f t="shared" si="35"/>
        <v>0.58969887907150564</v>
      </c>
      <c r="AW86">
        <v>1.2</v>
      </c>
      <c r="AX86">
        <v>8.5</v>
      </c>
      <c r="AY86">
        <f t="shared" si="36"/>
        <v>0.77315035217910544</v>
      </c>
      <c r="AZ86">
        <f t="shared" si="37"/>
        <v>9.7736970095851056E-2</v>
      </c>
      <c r="BA86">
        <f t="shared" si="38"/>
        <v>0.87088732227495647</v>
      </c>
    </row>
    <row r="87" spans="2:53" x14ac:dyDescent="0.2">
      <c r="B87">
        <v>4.2109090910000004</v>
      </c>
      <c r="C87" s="1">
        <v>29.8</v>
      </c>
      <c r="D87">
        <v>1.34</v>
      </c>
      <c r="J87">
        <v>1.4</v>
      </c>
      <c r="K87">
        <v>8.5</v>
      </c>
      <c r="L87" s="1">
        <f t="shared" si="27"/>
        <v>0.67714455253000072</v>
      </c>
      <c r="M87" s="1">
        <f t="shared" si="28"/>
        <v>-6.730988889922742E-5</v>
      </c>
      <c r="N87" s="1">
        <f t="shared" si="29"/>
        <v>0.67707724264110147</v>
      </c>
      <c r="X87">
        <v>1.4</v>
      </c>
      <c r="Y87">
        <v>8.5</v>
      </c>
      <c r="Z87" s="1">
        <f t="shared" si="30"/>
        <v>0.67714455253000072</v>
      </c>
      <c r="AA87" s="1">
        <f t="shared" si="31"/>
        <v>1.6523169378509695E-7</v>
      </c>
      <c r="AB87" s="1">
        <f t="shared" si="32"/>
        <v>0.67714471776169449</v>
      </c>
      <c r="AH87">
        <v>1.4</v>
      </c>
      <c r="AI87">
        <v>8.5</v>
      </c>
      <c r="AJ87">
        <f t="shared" si="33"/>
        <v>0.44141719625326642</v>
      </c>
      <c r="AK87">
        <f>(AF$12*LN(AI87)+AF$13)/(1+EXP(-(AF$8*AI87^AF$9)*(AH87-(AF$10*AI87^AF$11))))</f>
        <v>0.23398738210783315</v>
      </c>
      <c r="AL87">
        <f t="shared" si="35"/>
        <v>0.67540457836109957</v>
      </c>
      <c r="AW87">
        <v>1.4</v>
      </c>
      <c r="AX87">
        <v>8.5</v>
      </c>
      <c r="AY87">
        <f t="shared" si="36"/>
        <v>0.89948619629966431</v>
      </c>
      <c r="AZ87">
        <f>(AU$12*LN(AX87)+AU$13)/(1+EXP(-(AU$8*AX87^AU$9)*(AW87-(AU$10*AX87^AU$11))))</f>
        <v>0.13146651654990832</v>
      </c>
      <c r="BA87">
        <f t="shared" si="38"/>
        <v>1.0309527128495726</v>
      </c>
    </row>
    <row r="88" spans="2:53" x14ac:dyDescent="0.2">
      <c r="B88">
        <v>4.2622616410000003</v>
      </c>
      <c r="C88" s="1">
        <v>31</v>
      </c>
      <c r="D88">
        <v>1.34</v>
      </c>
      <c r="J88">
        <v>1.6</v>
      </c>
      <c r="K88">
        <v>8.5</v>
      </c>
      <c r="L88" s="1">
        <f t="shared" si="27"/>
        <v>0.73702503566054078</v>
      </c>
      <c r="M88" s="1">
        <f t="shared" si="28"/>
        <v>-4.9730947683367295E-4</v>
      </c>
      <c r="N88" s="1">
        <f t="shared" si="29"/>
        <v>0.7365277261837071</v>
      </c>
      <c r="X88">
        <v>1.6</v>
      </c>
      <c r="Y88">
        <v>8.5</v>
      </c>
      <c r="Z88" s="1">
        <f t="shared" si="30"/>
        <v>0.73702503566054078</v>
      </c>
      <c r="AA88" s="1">
        <f t="shared" si="31"/>
        <v>1.474965133640213E-6</v>
      </c>
      <c r="AB88" s="1">
        <f t="shared" si="32"/>
        <v>0.73702651062567437</v>
      </c>
      <c r="AH88">
        <v>1.6</v>
      </c>
      <c r="AI88">
        <v>8.5</v>
      </c>
      <c r="AJ88">
        <f t="shared" si="33"/>
        <v>0.47993326783833662</v>
      </c>
      <c r="AK88">
        <f t="shared" ref="AK88:AK115" si="39">(AF$12*LN(AI88)+AF$13)/(1+EXP(-(AF$8*AI88^AF$9)*(AH88-(AF$10*AI88^AF$11))))</f>
        <v>0.29775533772445134</v>
      </c>
      <c r="AL88">
        <f t="shared" si="35"/>
        <v>0.77768860556278796</v>
      </c>
      <c r="AW88">
        <v>1.6</v>
      </c>
      <c r="AX88">
        <v>8.5</v>
      </c>
      <c r="AY88">
        <f t="shared" si="36"/>
        <v>0.9759029777237449</v>
      </c>
      <c r="AZ88">
        <f t="shared" ref="AZ88:AZ115" si="40">(AU$12*LN(AX88)+AU$13)/(1+EXP(-(AU$8*AX88^AU$9)*(AW88-(AU$10*AX88^AU$11))))</f>
        <v>0.1767905586753814</v>
      </c>
      <c r="BA88">
        <f t="shared" si="38"/>
        <v>1.1526935363991262</v>
      </c>
    </row>
    <row r="89" spans="2:53" x14ac:dyDescent="0.2">
      <c r="B89">
        <v>4.3136141910000001</v>
      </c>
      <c r="C89" s="1">
        <v>31.6</v>
      </c>
      <c r="D89">
        <v>1.34</v>
      </c>
      <c r="J89">
        <v>1.8</v>
      </c>
      <c r="K89">
        <v>8.5</v>
      </c>
      <c r="L89" s="1">
        <f t="shared" si="27"/>
        <v>0.79036184585077962</v>
      </c>
      <c r="M89" s="1">
        <f t="shared" si="28"/>
        <v>-3.6707463240696855E-3</v>
      </c>
      <c r="N89" s="1">
        <f t="shared" si="29"/>
        <v>0.7866910995267099</v>
      </c>
      <c r="X89">
        <v>1.8</v>
      </c>
      <c r="Y89">
        <v>8.5</v>
      </c>
      <c r="Z89" s="1">
        <f t="shared" si="30"/>
        <v>0.79036184585077962</v>
      </c>
      <c r="AA89" s="1">
        <f t="shared" si="31"/>
        <v>1.3284161152545517E-5</v>
      </c>
      <c r="AB89" s="1">
        <f t="shared" si="32"/>
        <v>0.79037513001193216</v>
      </c>
      <c r="AH89">
        <v>1.8</v>
      </c>
      <c r="AI89">
        <v>8.5</v>
      </c>
      <c r="AJ89">
        <f t="shared" si="33"/>
        <v>0.52164396301911209</v>
      </c>
      <c r="AK89">
        <f t="shared" si="39"/>
        <v>0.37877066056987818</v>
      </c>
      <c r="AL89">
        <f t="shared" si="35"/>
        <v>0.90041462358899027</v>
      </c>
      <c r="AW89">
        <v>1.8</v>
      </c>
      <c r="AX89">
        <v>8.5</v>
      </c>
      <c r="AY89">
        <f t="shared" si="36"/>
        <v>1.0173192464643943</v>
      </c>
      <c r="AZ89">
        <f t="shared" si="40"/>
        <v>0.23765777532040397</v>
      </c>
      <c r="BA89">
        <f t="shared" si="38"/>
        <v>1.2549770217847982</v>
      </c>
    </row>
    <row r="90" spans="2:53" x14ac:dyDescent="0.2">
      <c r="B90">
        <v>4.3649667409999999</v>
      </c>
      <c r="C90" s="1">
        <v>32.200000000000003</v>
      </c>
      <c r="D90">
        <v>1.34</v>
      </c>
      <c r="J90">
        <v>2</v>
      </c>
      <c r="K90">
        <v>8.5</v>
      </c>
      <c r="L90" s="1">
        <f t="shared" si="27"/>
        <v>0.83653806645826956</v>
      </c>
      <c r="M90" s="1">
        <f t="shared" si="28"/>
        <v>-2.680347289111832E-2</v>
      </c>
      <c r="N90" s="1">
        <f t="shared" si="29"/>
        <v>0.80973459356715127</v>
      </c>
      <c r="X90">
        <v>2</v>
      </c>
      <c r="Y90">
        <v>8.5</v>
      </c>
      <c r="Z90" s="1">
        <f t="shared" si="30"/>
        <v>0.83653806645826956</v>
      </c>
      <c r="AA90" s="1">
        <f t="shared" si="31"/>
        <v>1.1993589402260601E-4</v>
      </c>
      <c r="AB90" s="1">
        <f t="shared" si="32"/>
        <v>0.83665800235229215</v>
      </c>
      <c r="AH90">
        <v>2</v>
      </c>
      <c r="AI90">
        <v>8.5</v>
      </c>
      <c r="AJ90">
        <f t="shared" si="33"/>
        <v>0.56678431050918743</v>
      </c>
      <c r="AK90">
        <f t="shared" si="39"/>
        <v>0.48161740986883317</v>
      </c>
      <c r="AL90">
        <f t="shared" si="35"/>
        <v>1.0484017203780205</v>
      </c>
      <c r="AW90">
        <v>2</v>
      </c>
      <c r="AX90">
        <v>8.5</v>
      </c>
      <c r="AY90">
        <f t="shared" si="36"/>
        <v>1.0384378057890735</v>
      </c>
      <c r="AZ90">
        <f t="shared" si="40"/>
        <v>0.31933193210190797</v>
      </c>
      <c r="BA90">
        <f t="shared" si="38"/>
        <v>1.3577697378909814</v>
      </c>
    </row>
    <row r="91" spans="2:53" x14ac:dyDescent="0.2">
      <c r="B91">
        <v>4.4163192909999998</v>
      </c>
      <c r="C91" s="1">
        <v>32.299999999999997</v>
      </c>
      <c r="D91">
        <v>1.34</v>
      </c>
      <c r="J91">
        <v>2.2000000000000002</v>
      </c>
      <c r="K91">
        <v>8.5</v>
      </c>
      <c r="L91" s="1">
        <f t="shared" si="27"/>
        <v>0.87535569060526364</v>
      </c>
      <c r="M91" s="1">
        <f t="shared" si="28"/>
        <v>-0.17485249563506766</v>
      </c>
      <c r="N91" s="1">
        <f t="shared" si="29"/>
        <v>0.70050319497019597</v>
      </c>
      <c r="X91">
        <v>2.2000000000000002</v>
      </c>
      <c r="Y91">
        <v>8.5</v>
      </c>
      <c r="Z91" s="1">
        <f t="shared" si="30"/>
        <v>0.87535569060526364</v>
      </c>
      <c r="AA91" s="1">
        <f t="shared" si="31"/>
        <v>1.0802317477363902E-3</v>
      </c>
      <c r="AB91" s="1">
        <f t="shared" si="32"/>
        <v>0.87643592235300005</v>
      </c>
      <c r="AH91">
        <v>2.2000000000000002</v>
      </c>
      <c r="AI91">
        <v>8.5</v>
      </c>
      <c r="AJ91">
        <f t="shared" si="33"/>
        <v>0.61560126978824203</v>
      </c>
      <c r="AK91">
        <f t="shared" si="39"/>
        <v>0.61204839777562359</v>
      </c>
      <c r="AL91">
        <f t="shared" si="35"/>
        <v>1.2276496675638655</v>
      </c>
      <c r="AW91">
        <v>2.2000000000000002</v>
      </c>
      <c r="AX91">
        <v>8.5</v>
      </c>
      <c r="AY91">
        <f t="shared" si="36"/>
        <v>1.0488717591111938</v>
      </c>
      <c r="AZ91">
        <f t="shared" si="40"/>
        <v>0.42880605609453892</v>
      </c>
      <c r="BA91">
        <f t="shared" si="38"/>
        <v>1.4776778152057326</v>
      </c>
    </row>
    <row r="92" spans="2:53" x14ac:dyDescent="0.2">
      <c r="B92">
        <v>4.4676718409999996</v>
      </c>
      <c r="C92" s="1">
        <v>32.799999999999997</v>
      </c>
      <c r="D92">
        <v>1.34</v>
      </c>
      <c r="J92">
        <v>2.4</v>
      </c>
      <c r="K92">
        <v>8.5</v>
      </c>
      <c r="L92" s="1">
        <f t="shared" si="27"/>
        <v>0.90577231409748171</v>
      </c>
      <c r="M92" s="1">
        <f t="shared" si="28"/>
        <v>-0.55664390108651229</v>
      </c>
      <c r="N92" s="1">
        <f t="shared" si="29"/>
        <v>0.34912841301096942</v>
      </c>
      <c r="X92">
        <v>2.4</v>
      </c>
      <c r="Y92">
        <v>8.5</v>
      </c>
      <c r="Z92" s="1">
        <f t="shared" si="30"/>
        <v>0.90577231409748171</v>
      </c>
      <c r="AA92" s="1">
        <f t="shared" si="31"/>
        <v>9.6606309208575065E-3</v>
      </c>
      <c r="AB92" s="1">
        <f t="shared" si="32"/>
        <v>0.91543294501833927</v>
      </c>
      <c r="AH92">
        <v>2.4</v>
      </c>
      <c r="AI92">
        <v>8.5</v>
      </c>
      <c r="AJ92">
        <f t="shared" si="33"/>
        <v>0.66835334327562212</v>
      </c>
      <c r="AK92">
        <f t="shared" si="39"/>
        <v>0.77725283171567106</v>
      </c>
      <c r="AL92">
        <f t="shared" si="35"/>
        <v>1.4456061749912932</v>
      </c>
      <c r="AW92">
        <v>2.4</v>
      </c>
      <c r="AX92">
        <v>8.5</v>
      </c>
      <c r="AY92">
        <f t="shared" si="36"/>
        <v>1.0539464126713507</v>
      </c>
      <c r="AZ92">
        <f t="shared" si="40"/>
        <v>0.5753279571143457</v>
      </c>
      <c r="BA92">
        <f t="shared" si="38"/>
        <v>1.6292743697856964</v>
      </c>
    </row>
    <row r="93" spans="2:53" x14ac:dyDescent="0.2">
      <c r="B93">
        <v>4.5190243910000003</v>
      </c>
      <c r="C93" s="1">
        <v>33.4</v>
      </c>
      <c r="D93">
        <v>1.34</v>
      </c>
      <c r="J93">
        <v>2.6</v>
      </c>
      <c r="K93">
        <v>8.5</v>
      </c>
      <c r="L93" s="1">
        <f t="shared" si="27"/>
        <v>0.91757244900097323</v>
      </c>
      <c r="M93" s="1">
        <f t="shared" si="28"/>
        <v>-0.54731093734793035</v>
      </c>
      <c r="N93" s="1">
        <f t="shared" si="29"/>
        <v>0.37026151165304289</v>
      </c>
      <c r="X93">
        <v>2.6</v>
      </c>
      <c r="Y93">
        <v>8.5</v>
      </c>
      <c r="Z93" s="1">
        <f t="shared" si="30"/>
        <v>0.91757244900097323</v>
      </c>
      <c r="AA93" s="1">
        <f t="shared" si="31"/>
        <v>8.4629436136298239E-2</v>
      </c>
      <c r="AB93" s="1">
        <f t="shared" si="32"/>
        <v>1.0022018851372714</v>
      </c>
      <c r="AH93">
        <v>2.6</v>
      </c>
      <c r="AI93">
        <v>8.5</v>
      </c>
      <c r="AJ93">
        <f t="shared" si="33"/>
        <v>0.7253099586377848</v>
      </c>
      <c r="AK93">
        <f t="shared" si="39"/>
        <v>0.9861665639496906</v>
      </c>
      <c r="AL93">
        <f t="shared" si="35"/>
        <v>1.7114765225874753</v>
      </c>
      <c r="AW93">
        <v>2.6</v>
      </c>
      <c r="AX93">
        <v>8.5</v>
      </c>
      <c r="AY93">
        <f t="shared" si="36"/>
        <v>1.0563956455417918</v>
      </c>
      <c r="AZ93">
        <f t="shared" si="40"/>
        <v>0.77105143268237442</v>
      </c>
      <c r="BA93">
        <f t="shared" si="38"/>
        <v>1.8274470782241661</v>
      </c>
    </row>
    <row r="94" spans="2:53" x14ac:dyDescent="0.2">
      <c r="B94">
        <v>4.5703769410000001</v>
      </c>
      <c r="C94" s="1">
        <v>33.4</v>
      </c>
      <c r="D94">
        <v>1.34</v>
      </c>
      <c r="J94">
        <v>2.8</v>
      </c>
      <c r="K94">
        <v>8.5</v>
      </c>
      <c r="L94" s="1">
        <f t="shared" si="27"/>
        <v>0.84164626754590954</v>
      </c>
      <c r="M94" s="1">
        <f t="shared" si="28"/>
        <v>-0.33780609484776147</v>
      </c>
      <c r="N94" s="1">
        <f t="shared" si="29"/>
        <v>0.50384017269814807</v>
      </c>
      <c r="X94">
        <v>2.8</v>
      </c>
      <c r="Y94">
        <v>8.5</v>
      </c>
      <c r="Z94" s="1">
        <f t="shared" si="30"/>
        <v>0.84164626754590954</v>
      </c>
      <c r="AA94" s="1">
        <f t="shared" si="31"/>
        <v>0.66996592502091801</v>
      </c>
      <c r="AB94" s="1">
        <f t="shared" si="32"/>
        <v>1.5116121925668276</v>
      </c>
      <c r="AH94">
        <v>2.8</v>
      </c>
      <c r="AI94">
        <v>8.5</v>
      </c>
      <c r="AJ94">
        <f t="shared" si="33"/>
        <v>0.78675058406645071</v>
      </c>
      <c r="AK94">
        <f t="shared" si="39"/>
        <v>1.2498196073007177</v>
      </c>
      <c r="AL94">
        <f t="shared" si="35"/>
        <v>2.0365701913671685</v>
      </c>
      <c r="AW94">
        <v>2.8</v>
      </c>
      <c r="AX94">
        <v>8.5</v>
      </c>
      <c r="AY94">
        <f t="shared" si="36"/>
        <v>1.0575733641141338</v>
      </c>
      <c r="AZ94">
        <f t="shared" si="40"/>
        <v>1.0318152415228321</v>
      </c>
      <c r="BA94">
        <f t="shared" si="38"/>
        <v>2.0893886056369659</v>
      </c>
    </row>
    <row r="95" spans="2:53" x14ac:dyDescent="0.2">
      <c r="B95">
        <v>4.621729491</v>
      </c>
      <c r="C95" s="1">
        <v>33.4</v>
      </c>
      <c r="D95">
        <v>1.34</v>
      </c>
      <c r="J95">
        <v>3</v>
      </c>
      <c r="K95">
        <v>8.5</v>
      </c>
      <c r="L95" s="1">
        <f t="shared" si="27"/>
        <v>0.48618340145213612</v>
      </c>
      <c r="M95" s="1">
        <f t="shared" si="28"/>
        <v>-0.1263868372889462</v>
      </c>
      <c r="N95" s="1">
        <f t="shared" si="29"/>
        <v>0.35979656416318995</v>
      </c>
      <c r="X95">
        <v>3</v>
      </c>
      <c r="Y95">
        <v>8.5</v>
      </c>
      <c r="Z95" s="1">
        <f t="shared" si="30"/>
        <v>0.48618340145213612</v>
      </c>
      <c r="AA95" s="1">
        <f t="shared" si="31"/>
        <v>3.3277892771384727</v>
      </c>
      <c r="AB95" s="1">
        <f t="shared" si="32"/>
        <v>3.8139726785906087</v>
      </c>
      <c r="AH95">
        <v>3</v>
      </c>
      <c r="AI95">
        <v>8.5</v>
      </c>
      <c r="AJ95">
        <f t="shared" si="33"/>
        <v>0.85296353733180774</v>
      </c>
      <c r="AK95">
        <f t="shared" si="39"/>
        <v>1.5817056235040678</v>
      </c>
      <c r="AL95">
        <f t="shared" si="35"/>
        <v>2.4346691608358757</v>
      </c>
      <c r="AW95">
        <v>3</v>
      </c>
      <c r="AX95">
        <v>8.5</v>
      </c>
      <c r="AY95">
        <f t="shared" si="36"/>
        <v>1.0581386614963331</v>
      </c>
      <c r="AZ95">
        <f t="shared" si="40"/>
        <v>1.378024675683468</v>
      </c>
      <c r="BA95">
        <f t="shared" si="38"/>
        <v>2.436163337179801</v>
      </c>
    </row>
    <row r="96" spans="2:53" x14ac:dyDescent="0.2">
      <c r="B96">
        <v>4.6730820399999997</v>
      </c>
      <c r="C96" s="1">
        <v>33.9</v>
      </c>
      <c r="D96">
        <v>1.34</v>
      </c>
      <c r="J96">
        <v>3.2</v>
      </c>
      <c r="K96">
        <v>8.5</v>
      </c>
      <c r="L96" s="1">
        <f t="shared" si="27"/>
        <v>0.11748697707048918</v>
      </c>
      <c r="M96" s="1">
        <f t="shared" si="28"/>
        <v>-1.9780956054909243E-2</v>
      </c>
      <c r="N96" s="1">
        <f t="shared" si="29"/>
        <v>9.770602101557993E-2</v>
      </c>
      <c r="X96">
        <v>3.2</v>
      </c>
      <c r="Y96">
        <v>8.5</v>
      </c>
      <c r="Z96" s="1">
        <f t="shared" si="30"/>
        <v>0.11748697707048918</v>
      </c>
      <c r="AA96" s="1">
        <f t="shared" si="31"/>
        <v>6.8810843460912894</v>
      </c>
      <c r="AB96" s="1">
        <f t="shared" si="32"/>
        <v>6.9985713231617783</v>
      </c>
      <c r="AH96">
        <v>3.2</v>
      </c>
      <c r="AI96">
        <v>8.5</v>
      </c>
      <c r="AJ96">
        <f t="shared" si="33"/>
        <v>0.92424444819496598</v>
      </c>
      <c r="AK96">
        <f t="shared" si="39"/>
        <v>1.9981421094650453</v>
      </c>
      <c r="AL96">
        <f t="shared" si="35"/>
        <v>2.9223865576600114</v>
      </c>
      <c r="AW96">
        <v>3.2</v>
      </c>
      <c r="AX96">
        <v>8.5</v>
      </c>
      <c r="AY96">
        <f t="shared" si="36"/>
        <v>1.0584097679022815</v>
      </c>
      <c r="AZ96">
        <f t="shared" si="40"/>
        <v>1.8355583877861359</v>
      </c>
      <c r="BA96">
        <f t="shared" si="38"/>
        <v>2.8939681556884174</v>
      </c>
    </row>
    <row r="97" spans="2:53" x14ac:dyDescent="0.2">
      <c r="B97">
        <v>4.7244345900000004</v>
      </c>
      <c r="C97" s="1">
        <v>33.9</v>
      </c>
      <c r="D97">
        <v>1.34</v>
      </c>
      <c r="J97">
        <v>3.4</v>
      </c>
      <c r="K97">
        <v>8.5</v>
      </c>
      <c r="L97" s="1">
        <f t="shared" si="27"/>
        <v>1.7913427818002078E-2</v>
      </c>
      <c r="M97" s="1">
        <f t="shared" si="28"/>
        <v>-1.9587371525357977E-3</v>
      </c>
      <c r="N97" s="1">
        <f t="shared" si="29"/>
        <v>1.595469066546628E-2</v>
      </c>
      <c r="X97">
        <v>3.4</v>
      </c>
      <c r="Y97">
        <v>8.5</v>
      </c>
      <c r="Z97" s="1">
        <f t="shared" si="30"/>
        <v>1.7913427818002078E-2</v>
      </c>
      <c r="AA97" s="1">
        <f t="shared" si="31"/>
        <v>8.9268983424191291</v>
      </c>
      <c r="AB97" s="1">
        <f t="shared" si="32"/>
        <v>8.9448117702371306</v>
      </c>
      <c r="AH97">
        <v>3.4</v>
      </c>
      <c r="AI97">
        <v>8.5</v>
      </c>
      <c r="AJ97">
        <f t="shared" si="33"/>
        <v>1.0008943336672889</v>
      </c>
      <c r="AK97">
        <f t="shared" si="39"/>
        <v>2.5185660088379431</v>
      </c>
      <c r="AL97">
        <f t="shared" si="35"/>
        <v>3.5194603425052318</v>
      </c>
      <c r="AW97">
        <v>3.4</v>
      </c>
      <c r="AX97">
        <v>8.5</v>
      </c>
      <c r="AY97">
        <f t="shared" si="36"/>
        <v>1.0585397321301937</v>
      </c>
      <c r="AZ97">
        <f t="shared" si="40"/>
        <v>2.4365333916416567</v>
      </c>
      <c r="BA97">
        <f t="shared" si="38"/>
        <v>3.4950731237718502</v>
      </c>
    </row>
    <row r="98" spans="2:53" x14ac:dyDescent="0.2">
      <c r="B98">
        <v>4.7757871400000003</v>
      </c>
      <c r="C98" s="1">
        <v>33.9</v>
      </c>
      <c r="D98">
        <v>1.34</v>
      </c>
      <c r="J98">
        <v>3.6</v>
      </c>
      <c r="K98">
        <v>8.5</v>
      </c>
      <c r="L98" s="1">
        <f t="shared" si="27"/>
        <v>2.4825114403764152E-3</v>
      </c>
      <c r="M98" s="1">
        <f t="shared" si="28"/>
        <v>-1.7670832924846877E-4</v>
      </c>
      <c r="N98" s="1">
        <f t="shared" si="29"/>
        <v>2.3058031111279466E-3</v>
      </c>
      <c r="X98">
        <v>3.6</v>
      </c>
      <c r="Y98">
        <v>8.5</v>
      </c>
      <c r="Z98" s="1">
        <f t="shared" si="30"/>
        <v>2.4825114403764152E-3</v>
      </c>
      <c r="AA98" s="1">
        <f t="shared" si="31"/>
        <v>10.461649982207318</v>
      </c>
      <c r="AB98" s="1">
        <f t="shared" si="32"/>
        <v>10.464132493647694</v>
      </c>
      <c r="AH98">
        <v>3.6</v>
      </c>
      <c r="AI98">
        <v>8.5</v>
      </c>
      <c r="AJ98">
        <f t="shared" si="33"/>
        <v>1.0832172469878059</v>
      </c>
      <c r="AK98">
        <f t="shared" si="39"/>
        <v>3.165675997777107</v>
      </c>
      <c r="AL98">
        <f t="shared" si="35"/>
        <v>4.248893244764913</v>
      </c>
      <c r="AW98">
        <v>3.6</v>
      </c>
      <c r="AX98">
        <v>8.5</v>
      </c>
      <c r="AY98">
        <f t="shared" si="36"/>
        <v>1.058602022682495</v>
      </c>
      <c r="AZ98">
        <f t="shared" si="40"/>
        <v>3.2196222897486879</v>
      </c>
      <c r="BA98">
        <f t="shared" si="38"/>
        <v>4.278224312431183</v>
      </c>
    </row>
    <row r="99" spans="2:53" x14ac:dyDescent="0.2">
      <c r="B99">
        <v>4.8271396900000001</v>
      </c>
      <c r="C99" s="1">
        <v>34.299999999999997</v>
      </c>
      <c r="D99">
        <v>1.34</v>
      </c>
      <c r="J99">
        <v>3.8</v>
      </c>
      <c r="K99">
        <v>8.5</v>
      </c>
      <c r="L99" s="1">
        <f t="shared" si="27"/>
        <v>3.3877999670044163E-4</v>
      </c>
      <c r="M99" s="1">
        <f t="shared" si="28"/>
        <v>-1.5727473140242951E-5</v>
      </c>
      <c r="N99" s="1">
        <f t="shared" si="29"/>
        <v>3.2305252356019866E-4</v>
      </c>
      <c r="X99">
        <v>3.8</v>
      </c>
      <c r="Y99">
        <v>8.5</v>
      </c>
      <c r="Z99" s="1">
        <f t="shared" si="30"/>
        <v>3.3877999670044163E-4</v>
      </c>
      <c r="AA99" s="1">
        <f t="shared" si="31"/>
        <v>11.995592888735592</v>
      </c>
      <c r="AB99" s="1">
        <f t="shared" si="32"/>
        <v>11.995931668732293</v>
      </c>
      <c r="AH99">
        <v>3.8</v>
      </c>
      <c r="AI99">
        <v>8.5</v>
      </c>
      <c r="AJ99">
        <f t="shared" si="33"/>
        <v>1.1715174644479724</v>
      </c>
      <c r="AK99">
        <f t="shared" si="39"/>
        <v>3.9652902549462201</v>
      </c>
      <c r="AL99">
        <f t="shared" si="35"/>
        <v>5.1368077193941923</v>
      </c>
      <c r="AW99">
        <v>3.8</v>
      </c>
      <c r="AX99">
        <v>8.5</v>
      </c>
      <c r="AY99">
        <f t="shared" si="36"/>
        <v>1.0586318750963879</v>
      </c>
      <c r="AZ99">
        <f t="shared" si="40"/>
        <v>4.2294293734340105</v>
      </c>
      <c r="BA99">
        <f t="shared" si="38"/>
        <v>5.2880612485303988</v>
      </c>
    </row>
    <row r="100" spans="2:53" x14ac:dyDescent="0.2">
      <c r="B100">
        <v>4.8784922399999999</v>
      </c>
      <c r="C100" s="1">
        <v>34.299999999999997</v>
      </c>
      <c r="D100">
        <v>1.34</v>
      </c>
      <c r="J100">
        <v>4</v>
      </c>
      <c r="K100">
        <v>8.5</v>
      </c>
      <c r="L100" s="1">
        <f t="shared" si="27"/>
        <v>4.6080369345070478E-5</v>
      </c>
      <c r="M100" s="1">
        <f t="shared" si="28"/>
        <v>-1.397195615774662E-6</v>
      </c>
      <c r="N100" s="1">
        <f t="shared" si="29"/>
        <v>4.4683173729295814E-5</v>
      </c>
      <c r="X100">
        <v>4</v>
      </c>
      <c r="Y100">
        <v>8.5</v>
      </c>
      <c r="Z100" s="1">
        <f t="shared" si="30"/>
        <v>4.6080369345070478E-5</v>
      </c>
      <c r="AA100" s="1">
        <f t="shared" si="31"/>
        <v>13.619381851759801</v>
      </c>
      <c r="AB100" s="1">
        <f t="shared" si="32"/>
        <v>13.619427932129145</v>
      </c>
      <c r="AH100">
        <v>4</v>
      </c>
      <c r="AI100">
        <v>8.5</v>
      </c>
      <c r="AJ100">
        <f t="shared" si="33"/>
        <v>1.2660961797438215</v>
      </c>
      <c r="AK100">
        <f t="shared" si="39"/>
        <v>4.9457422230923154</v>
      </c>
      <c r="AL100">
        <f t="shared" si="35"/>
        <v>6.2118384028361371</v>
      </c>
      <c r="AW100">
        <v>4</v>
      </c>
      <c r="AX100">
        <v>8.5</v>
      </c>
      <c r="AY100">
        <f t="shared" si="36"/>
        <v>1.0586461810575045</v>
      </c>
      <c r="AZ100">
        <f t="shared" si="40"/>
        <v>5.5142321630354054</v>
      </c>
      <c r="BA100">
        <f t="shared" si="38"/>
        <v>6.5728783440929099</v>
      </c>
    </row>
    <row r="101" spans="2:53" x14ac:dyDescent="0.2">
      <c r="B101">
        <v>4.9298447899999998</v>
      </c>
      <c r="C101" s="1">
        <v>34.299999999999997</v>
      </c>
      <c r="D101">
        <v>1.34</v>
      </c>
      <c r="J101">
        <v>4.2</v>
      </c>
      <c r="K101">
        <v>8.5</v>
      </c>
      <c r="L101" s="1">
        <f t="shared" si="27"/>
        <v>6.2592716095202097E-6</v>
      </c>
      <c r="M101" s="1">
        <f t="shared" si="28"/>
        <v>-1.2409279492423036E-7</v>
      </c>
      <c r="N101" s="1">
        <f t="shared" si="29"/>
        <v>6.1351788145959797E-6</v>
      </c>
      <c r="X101">
        <v>4.2</v>
      </c>
      <c r="Y101">
        <v>8.5</v>
      </c>
      <c r="Z101" s="1">
        <f t="shared" si="30"/>
        <v>6.2592716095202097E-6</v>
      </c>
      <c r="AA101" s="1">
        <f t="shared" si="31"/>
        <v>15.339734426715877</v>
      </c>
      <c r="AB101" s="1">
        <f t="shared" si="32"/>
        <v>15.339740685987486</v>
      </c>
      <c r="AH101">
        <v>4.2</v>
      </c>
      <c r="AI101">
        <v>8.5</v>
      </c>
      <c r="AJ101">
        <f t="shared" si="33"/>
        <v>1.3672476837996985</v>
      </c>
      <c r="AK101">
        <f t="shared" si="39"/>
        <v>6.1366001319986152</v>
      </c>
      <c r="AL101">
        <f t="shared" si="35"/>
        <v>7.5038478157983137</v>
      </c>
      <c r="AW101">
        <v>4.2</v>
      </c>
      <c r="AX101">
        <v>8.5</v>
      </c>
      <c r="AY101">
        <f t="shared" si="36"/>
        <v>1.0586530366531115</v>
      </c>
      <c r="AZ101">
        <f t="shared" si="40"/>
        <v>7.1212890201063175</v>
      </c>
      <c r="BA101">
        <f t="shared" si="38"/>
        <v>8.1799420567594296</v>
      </c>
    </row>
    <row r="102" spans="2:53" x14ac:dyDescent="0.2">
      <c r="B102">
        <v>4.9811973399999996</v>
      </c>
      <c r="C102" s="1">
        <v>34.299999999999997</v>
      </c>
      <c r="D102">
        <v>1.34</v>
      </c>
      <c r="J102">
        <v>4.4000000000000004</v>
      </c>
      <c r="K102">
        <v>8.5</v>
      </c>
      <c r="L102" s="1">
        <f t="shared" si="27"/>
        <v>8.4946741398086514E-7</v>
      </c>
      <c r="M102" s="1">
        <f t="shared" si="28"/>
        <v>-1.1021004419879883E-8</v>
      </c>
      <c r="N102" s="1">
        <f t="shared" si="29"/>
        <v>8.3844640956098525E-7</v>
      </c>
      <c r="X102">
        <v>4.4000000000000004</v>
      </c>
      <c r="Y102">
        <v>8.5</v>
      </c>
      <c r="Z102" s="1">
        <f t="shared" si="30"/>
        <v>8.4946741398086514E-7</v>
      </c>
      <c r="AA102" s="1">
        <f t="shared" si="31"/>
        <v>17.147630470963151</v>
      </c>
      <c r="AB102" s="1">
        <f t="shared" si="32"/>
        <v>17.147631320430566</v>
      </c>
      <c r="AH102">
        <v>4.4000000000000004</v>
      </c>
      <c r="AI102">
        <v>8.5</v>
      </c>
      <c r="AJ102">
        <f t="shared" si="33"/>
        <v>1.4752550193772367</v>
      </c>
      <c r="AK102">
        <f t="shared" si="39"/>
        <v>7.566494556745881</v>
      </c>
      <c r="AL102">
        <f t="shared" si="35"/>
        <v>9.0417495761231184</v>
      </c>
      <c r="AW102">
        <v>4.4000000000000004</v>
      </c>
      <c r="AX102">
        <v>8.5</v>
      </c>
      <c r="AY102">
        <f t="shared" si="36"/>
        <v>1.058656321906124</v>
      </c>
      <c r="AZ102">
        <f t="shared" si="40"/>
        <v>9.0891094475975738</v>
      </c>
      <c r="BA102">
        <f t="shared" si="38"/>
        <v>10.147765769503698</v>
      </c>
    </row>
    <row r="103" spans="2:53" x14ac:dyDescent="0.2">
      <c r="B103">
        <v>5.0325498900000003</v>
      </c>
      <c r="C103" s="1">
        <v>34.299999999999997</v>
      </c>
      <c r="D103">
        <v>1.34</v>
      </c>
      <c r="J103">
        <v>4.5999999999999996</v>
      </c>
      <c r="K103">
        <v>8.5</v>
      </c>
      <c r="L103" s="1">
        <f t="shared" si="27"/>
        <v>1.1520823446981699E-7</v>
      </c>
      <c r="M103" s="1">
        <f t="shared" si="28"/>
        <v>-9.787996194177566E-10</v>
      </c>
      <c r="N103" s="1">
        <f t="shared" si="29"/>
        <v>1.1422943485039922E-7</v>
      </c>
      <c r="X103">
        <v>4.5999999999999996</v>
      </c>
      <c r="Y103">
        <v>8.5</v>
      </c>
      <c r="Z103" s="1">
        <f t="shared" si="30"/>
        <v>1.1520823446981699E-7</v>
      </c>
      <c r="AA103" s="1">
        <f t="shared" si="31"/>
        <v>19.029275794698936</v>
      </c>
      <c r="AB103" s="1">
        <f t="shared" si="32"/>
        <v>19.02927590990717</v>
      </c>
      <c r="AH103">
        <v>4.5999999999999996</v>
      </c>
      <c r="AI103">
        <v>8.5</v>
      </c>
      <c r="AJ103">
        <f t="shared" si="33"/>
        <v>1.5903851145805794</v>
      </c>
      <c r="AK103">
        <f t="shared" si="39"/>
        <v>9.259910847731728</v>
      </c>
      <c r="AL103">
        <f t="shared" si="35"/>
        <v>10.850295962312307</v>
      </c>
      <c r="AW103">
        <v>4.5999999999999996</v>
      </c>
      <c r="AX103">
        <v>8.5</v>
      </c>
      <c r="AY103">
        <f t="shared" si="36"/>
        <v>1.0586578962162394</v>
      </c>
      <c r="AZ103">
        <f t="shared" si="40"/>
        <v>11.436857566593762</v>
      </c>
      <c r="BA103">
        <f t="shared" si="38"/>
        <v>12.495515462810001</v>
      </c>
    </row>
    <row r="104" spans="2:53" x14ac:dyDescent="0.2">
      <c r="B104">
        <v>5.0839024400000001</v>
      </c>
      <c r="C104" s="1">
        <v>34.299999999999997</v>
      </c>
      <c r="D104">
        <v>1.34</v>
      </c>
      <c r="J104">
        <v>4.8</v>
      </c>
      <c r="K104">
        <v>8.5</v>
      </c>
      <c r="L104" s="1">
        <f t="shared" si="27"/>
        <v>1.5617166806366717E-8</v>
      </c>
      <c r="M104" s="1">
        <f t="shared" si="28"/>
        <v>-8.6929290911300856E-11</v>
      </c>
      <c r="N104" s="1">
        <f t="shared" si="29"/>
        <v>1.5530237515455415E-8</v>
      </c>
      <c r="X104">
        <v>4.8</v>
      </c>
      <c r="Y104">
        <v>8.5</v>
      </c>
      <c r="Z104" s="1">
        <f t="shared" si="30"/>
        <v>1.5617166806366717E-8</v>
      </c>
      <c r="AA104" s="1">
        <f t="shared" si="31"/>
        <v>20.967687288145264</v>
      </c>
      <c r="AB104" s="1">
        <f t="shared" si="32"/>
        <v>20.967687303762432</v>
      </c>
      <c r="AH104">
        <v>4.8</v>
      </c>
      <c r="AI104">
        <v>8.5</v>
      </c>
      <c r="AJ104">
        <f t="shared" si="33"/>
        <v>1.7128834177965173</v>
      </c>
      <c r="AK104">
        <f t="shared" si="39"/>
        <v>11.232993605485992</v>
      </c>
      <c r="AL104">
        <f t="shared" si="35"/>
        <v>12.94587702328251</v>
      </c>
      <c r="AW104">
        <v>4.8</v>
      </c>
      <c r="AX104">
        <v>8.5</v>
      </c>
      <c r="AY104">
        <f t="shared" si="36"/>
        <v>1.0586586506319287</v>
      </c>
      <c r="AZ104">
        <f t="shared" si="40"/>
        <v>14.152567179757645</v>
      </c>
      <c r="BA104">
        <f t="shared" si="38"/>
        <v>15.211225830389573</v>
      </c>
    </row>
    <row r="105" spans="2:53" x14ac:dyDescent="0.2">
      <c r="B105">
        <v>5.1352549889999999</v>
      </c>
      <c r="C105" s="1">
        <v>34.299999999999997</v>
      </c>
      <c r="D105">
        <v>1.34</v>
      </c>
      <c r="J105">
        <v>5</v>
      </c>
      <c r="K105">
        <v>8.5</v>
      </c>
      <c r="L105" s="1">
        <f t="shared" si="27"/>
        <v>2.1161876507289289E-9</v>
      </c>
      <c r="M105" s="1">
        <f t="shared" si="28"/>
        <v>-7.7203758896362371E-12</v>
      </c>
      <c r="N105" s="1">
        <f t="shared" si="29"/>
        <v>2.1084672748392927E-9</v>
      </c>
      <c r="X105">
        <v>5</v>
      </c>
      <c r="Y105">
        <v>8.5</v>
      </c>
      <c r="Z105" s="1">
        <f t="shared" si="30"/>
        <v>2.1161876507289289E-9</v>
      </c>
      <c r="AA105" s="1">
        <f t="shared" si="31"/>
        <v>22.942805052449213</v>
      </c>
      <c r="AB105" s="1">
        <f t="shared" si="32"/>
        <v>22.942805054565401</v>
      </c>
      <c r="AH105">
        <v>5</v>
      </c>
      <c r="AI105">
        <v>8.5</v>
      </c>
      <c r="AJ105">
        <f t="shared" si="33"/>
        <v>1.8429680786886831</v>
      </c>
      <c r="AK105">
        <f t="shared" si="39"/>
        <v>13.488742419856521</v>
      </c>
      <c r="AL105">
        <f t="shared" si="35"/>
        <v>15.331710498545204</v>
      </c>
      <c r="AW105">
        <v>5</v>
      </c>
      <c r="AX105">
        <v>8.5</v>
      </c>
      <c r="AY105">
        <f t="shared" si="36"/>
        <v>1.0586590121505228</v>
      </c>
      <c r="AZ105">
        <f t="shared" si="40"/>
        <v>17.183753121269625</v>
      </c>
      <c r="BA105">
        <f t="shared" si="38"/>
        <v>18.242412133420146</v>
      </c>
    </row>
    <row r="106" spans="2:53" x14ac:dyDescent="0.2">
      <c r="B106">
        <v>5.1866075389999997</v>
      </c>
      <c r="C106" s="1">
        <v>34.299999999999997</v>
      </c>
      <c r="D106">
        <v>1.34</v>
      </c>
      <c r="J106">
        <v>5.2</v>
      </c>
      <c r="K106">
        <v>8.5</v>
      </c>
      <c r="L106" s="1">
        <f t="shared" si="27"/>
        <v>2.8666755348490928E-10</v>
      </c>
      <c r="M106" s="1">
        <f t="shared" si="28"/>
        <v>-6.8566305526863732E-13</v>
      </c>
      <c r="N106" s="1">
        <f t="shared" si="29"/>
        <v>2.8598189042964063E-10</v>
      </c>
      <c r="X106">
        <v>5.2</v>
      </c>
      <c r="Y106">
        <v>8.5</v>
      </c>
      <c r="Z106" s="1">
        <f t="shared" si="30"/>
        <v>2.8666755348490928E-10</v>
      </c>
      <c r="AA106" s="1">
        <f t="shared" si="31"/>
        <v>24.931376149883583</v>
      </c>
      <c r="AB106" s="1">
        <f t="shared" si="32"/>
        <v>24.931376150170252</v>
      </c>
      <c r="AH106">
        <v>5.2</v>
      </c>
      <c r="AI106">
        <v>8.5</v>
      </c>
      <c r="AJ106">
        <f t="shared" si="33"/>
        <v>1.9808237453763624</v>
      </c>
      <c r="AK106">
        <f t="shared" si="39"/>
        <v>16.012413859431049</v>
      </c>
      <c r="AL106">
        <f t="shared" si="35"/>
        <v>17.993237604807412</v>
      </c>
      <c r="AW106">
        <v>5.2</v>
      </c>
      <c r="AX106">
        <v>8.5</v>
      </c>
      <c r="AY106">
        <f t="shared" si="36"/>
        <v>1.0586591853913823</v>
      </c>
      <c r="AZ106">
        <f t="shared" si="40"/>
        <v>20.43517790911395</v>
      </c>
      <c r="BA106">
        <f t="shared" si="38"/>
        <v>21.493837094505331</v>
      </c>
    </row>
    <row r="107" spans="2:53" x14ac:dyDescent="0.2">
      <c r="B107">
        <v>5.2379600890000004</v>
      </c>
      <c r="C107" s="1">
        <v>34.4</v>
      </c>
      <c r="D107">
        <v>1.34</v>
      </c>
      <c r="J107">
        <v>5.4</v>
      </c>
      <c r="K107">
        <v>8.5</v>
      </c>
      <c r="L107" s="1">
        <f t="shared" si="27"/>
        <v>3.8824448690375968E-11</v>
      </c>
      <c r="M107" s="1">
        <f t="shared" si="28"/>
        <v>-6.0895198803330196E-14</v>
      </c>
      <c r="N107" s="1">
        <f t="shared" si="29"/>
        <v>3.8763553491572635E-11</v>
      </c>
      <c r="X107">
        <v>5.4</v>
      </c>
      <c r="Y107">
        <v>8.5</v>
      </c>
      <c r="Z107" s="1">
        <f t="shared" si="30"/>
        <v>3.8824448690375968E-11</v>
      </c>
      <c r="AA107" s="1">
        <f t="shared" si="31"/>
        <v>26.906803252132423</v>
      </c>
      <c r="AB107" s="1">
        <f t="shared" si="32"/>
        <v>26.906803252171247</v>
      </c>
      <c r="AH107">
        <v>5.4</v>
      </c>
      <c r="AI107">
        <v>8.5</v>
      </c>
      <c r="AJ107">
        <f t="shared" si="33"/>
        <v>2.1265950763387291</v>
      </c>
      <c r="AK107">
        <f t="shared" si="39"/>
        <v>18.768343122264678</v>
      </c>
      <c r="AL107">
        <f t="shared" si="35"/>
        <v>20.894938198603406</v>
      </c>
      <c r="AW107">
        <v>5.4</v>
      </c>
      <c r="AX107">
        <v>8.5</v>
      </c>
      <c r="AY107">
        <f t="shared" si="36"/>
        <v>1.0586592684089307</v>
      </c>
      <c r="AZ107">
        <f t="shared" si="40"/>
        <v>23.777424020704263</v>
      </c>
      <c r="BA107">
        <f t="shared" si="38"/>
        <v>24.836083289113194</v>
      </c>
    </row>
    <row r="108" spans="2:53" x14ac:dyDescent="0.2">
      <c r="B108">
        <v>5.2893126390000003</v>
      </c>
      <c r="C108" s="1">
        <v>34.4</v>
      </c>
      <c r="D108">
        <v>1.34</v>
      </c>
      <c r="J108">
        <v>5.6</v>
      </c>
      <c r="K108">
        <v>8.5</v>
      </c>
      <c r="L108" s="1">
        <f t="shared" si="27"/>
        <v>5.257166987385487E-12</v>
      </c>
      <c r="M108" s="1">
        <f t="shared" si="28"/>
        <v>-5.4082325247507194E-15</v>
      </c>
      <c r="N108" s="1">
        <f t="shared" si="29"/>
        <v>5.2517587548607365E-12</v>
      </c>
      <c r="X108">
        <v>5.6</v>
      </c>
      <c r="Y108">
        <v>8.5</v>
      </c>
      <c r="Z108" s="1">
        <f t="shared" si="30"/>
        <v>5.257166987385487E-12</v>
      </c>
      <c r="AA108" s="1">
        <f t="shared" si="31"/>
        <v>28.838987935947223</v>
      </c>
      <c r="AB108" s="1">
        <f t="shared" si="32"/>
        <v>28.838987935952481</v>
      </c>
      <c r="AH108">
        <v>5.6</v>
      </c>
      <c r="AI108">
        <v>8.5</v>
      </c>
      <c r="AJ108">
        <f t="shared" si="33"/>
        <v>2.2803800959946146</v>
      </c>
      <c r="AK108">
        <f t="shared" si="39"/>
        <v>21.699521101854312</v>
      </c>
      <c r="AL108">
        <f t="shared" si="35"/>
        <v>23.979901197848928</v>
      </c>
      <c r="AW108">
        <v>5.6</v>
      </c>
      <c r="AX108">
        <v>8.5</v>
      </c>
      <c r="AY108">
        <f t="shared" si="36"/>
        <v>1.0586593081911884</v>
      </c>
      <c r="AZ108">
        <f t="shared" si="40"/>
        <v>27.06594946611045</v>
      </c>
      <c r="BA108">
        <f t="shared" si="38"/>
        <v>28.124608774301638</v>
      </c>
    </row>
    <row r="109" spans="2:53" x14ac:dyDescent="0.2">
      <c r="B109">
        <v>5.3406651890000001</v>
      </c>
      <c r="C109" s="1">
        <v>34.4</v>
      </c>
      <c r="D109">
        <v>1.34</v>
      </c>
      <c r="J109">
        <v>5.8</v>
      </c>
      <c r="K109">
        <v>8.5</v>
      </c>
      <c r="L109" s="1">
        <f t="shared" si="27"/>
        <v>7.1179793305728086E-13</v>
      </c>
      <c r="M109" s="1">
        <f t="shared" si="28"/>
        <v>-4.8031666889551278E-16</v>
      </c>
      <c r="N109" s="1">
        <f t="shared" si="29"/>
        <v>7.113176163883854E-13</v>
      </c>
      <c r="X109">
        <v>5.8</v>
      </c>
      <c r="Y109">
        <v>8.5</v>
      </c>
      <c r="Z109" s="1">
        <f t="shared" si="30"/>
        <v>7.1179793305728086E-13</v>
      </c>
      <c r="AA109" s="1">
        <f t="shared" si="31"/>
        <v>30.694173168752165</v>
      </c>
      <c r="AB109" s="1">
        <f t="shared" si="32"/>
        <v>30.694173168752876</v>
      </c>
      <c r="AH109">
        <v>5.8</v>
      </c>
      <c r="AI109">
        <v>8.5</v>
      </c>
      <c r="AJ109">
        <f t="shared" si="33"/>
        <v>2.4422235540079984</v>
      </c>
      <c r="AK109">
        <f t="shared" si="39"/>
        <v>24.730874013424799</v>
      </c>
      <c r="AL109">
        <f t="shared" si="35"/>
        <v>27.173097567432798</v>
      </c>
      <c r="AW109">
        <v>5.8</v>
      </c>
      <c r="AX109">
        <v>8.5</v>
      </c>
      <c r="AY109">
        <f t="shared" si="36"/>
        <v>1.0586593272549643</v>
      </c>
      <c r="AZ109">
        <f t="shared" si="40"/>
        <v>30.165230738511237</v>
      </c>
      <c r="BA109">
        <f t="shared" si="38"/>
        <v>31.223890065766202</v>
      </c>
    </row>
    <row r="110" spans="2:53" x14ac:dyDescent="0.2">
      <c r="B110">
        <v>5.3920177389999999</v>
      </c>
      <c r="C110" s="1">
        <v>34.4</v>
      </c>
      <c r="D110">
        <v>1.34</v>
      </c>
      <c r="J110">
        <v>6</v>
      </c>
      <c r="K110">
        <v>8.5</v>
      </c>
      <c r="L110" s="1">
        <f t="shared" si="27"/>
        <v>9.6263303386595123E-14</v>
      </c>
      <c r="M110" s="1">
        <f t="shared" si="28"/>
        <v>-4.2657948111917437E-17</v>
      </c>
      <c r="N110" s="1">
        <f t="shared" si="29"/>
        <v>9.6220645438483206E-14</v>
      </c>
      <c r="X110">
        <v>6</v>
      </c>
      <c r="Y110">
        <v>8.5</v>
      </c>
      <c r="Z110" s="1">
        <f t="shared" si="30"/>
        <v>9.6263303386595123E-14</v>
      </c>
      <c r="AA110" s="1">
        <f t="shared" si="31"/>
        <v>32.434785672555222</v>
      </c>
      <c r="AB110" s="1">
        <f t="shared" si="32"/>
        <v>32.434785672555321</v>
      </c>
      <c r="AH110">
        <v>6</v>
      </c>
      <c r="AI110">
        <v>8.5</v>
      </c>
      <c r="AJ110">
        <f t="shared" si="33"/>
        <v>2.6121104784318327</v>
      </c>
      <c r="AK110">
        <f t="shared" si="39"/>
        <v>27.776248618274998</v>
      </c>
      <c r="AL110">
        <f t="shared" si="35"/>
        <v>30.388359096706832</v>
      </c>
      <c r="AW110">
        <v>6</v>
      </c>
      <c r="AX110">
        <v>8.5</v>
      </c>
      <c r="AY110">
        <f t="shared" si="36"/>
        <v>1.0586593363903816</v>
      </c>
      <c r="AZ110">
        <f t="shared" si="40"/>
        <v>32.969840970086508</v>
      </c>
      <c r="BA110">
        <f t="shared" si="38"/>
        <v>34.028500306476893</v>
      </c>
    </row>
    <row r="111" spans="2:53" x14ac:dyDescent="0.2">
      <c r="B111">
        <v>5.4433702889999998</v>
      </c>
      <c r="C111" s="1">
        <v>34.4</v>
      </c>
      <c r="D111">
        <v>1.34</v>
      </c>
      <c r="J111">
        <v>6.2</v>
      </c>
      <c r="K111">
        <v>8.5</v>
      </c>
      <c r="L111" s="1">
        <f t="shared" si="27"/>
        <v>1.3036494399476187E-14</v>
      </c>
      <c r="M111" s="1">
        <f t="shared" si="28"/>
        <v>-3.7885433818120671E-18</v>
      </c>
      <c r="N111" s="1">
        <f t="shared" si="29"/>
        <v>1.3032705856094376E-14</v>
      </c>
      <c r="X111">
        <v>6.2</v>
      </c>
      <c r="Y111">
        <v>8.5</v>
      </c>
      <c r="Z111" s="1">
        <f t="shared" si="30"/>
        <v>1.3036494399476187E-14</v>
      </c>
      <c r="AA111" s="1">
        <f t="shared" si="31"/>
        <v>34.019278269707719</v>
      </c>
      <c r="AB111" s="1">
        <f t="shared" si="32"/>
        <v>34.019278269707733</v>
      </c>
      <c r="AH111">
        <v>6.2</v>
      </c>
      <c r="AI111">
        <v>8.5</v>
      </c>
      <c r="AJ111">
        <f t="shared" si="33"/>
        <v>2.7899601397091516</v>
      </c>
      <c r="AK111">
        <f t="shared" si="39"/>
        <v>30.747897258958552</v>
      </c>
      <c r="AL111">
        <f t="shared" si="35"/>
        <v>33.537857398667704</v>
      </c>
      <c r="AW111">
        <v>6.2</v>
      </c>
      <c r="AX111">
        <v>8.5</v>
      </c>
      <c r="AY111">
        <f t="shared" si="36"/>
        <v>1.0586593407681006</v>
      </c>
      <c r="AZ111">
        <f t="shared" si="40"/>
        <v>35.415991648735542</v>
      </c>
      <c r="BA111">
        <f t="shared" si="38"/>
        <v>36.474650989503644</v>
      </c>
    </row>
    <row r="112" spans="2:53" x14ac:dyDescent="0.2">
      <c r="B112">
        <v>5.4947228389999996</v>
      </c>
      <c r="C112" s="1">
        <v>34.4</v>
      </c>
      <c r="D112">
        <v>1.34</v>
      </c>
      <c r="J112">
        <v>6.4</v>
      </c>
      <c r="K112">
        <v>8.5</v>
      </c>
      <c r="L112" s="1">
        <f t="shared" si="27"/>
        <v>1.8300285546447422E-15</v>
      </c>
      <c r="M112" s="1">
        <f t="shared" si="28"/>
        <v>-3.3646862053032182E-19</v>
      </c>
      <c r="N112" s="1">
        <f t="shared" si="29"/>
        <v>1.829692086024212E-15</v>
      </c>
      <c r="X112">
        <v>6.4</v>
      </c>
      <c r="Y112">
        <v>8.5</v>
      </c>
      <c r="Z112" s="1">
        <f t="shared" si="30"/>
        <v>1.8300285546447422E-15</v>
      </c>
      <c r="AA112" s="1">
        <f t="shared" si="31"/>
        <v>35.401972225975236</v>
      </c>
      <c r="AB112" s="1">
        <f t="shared" si="32"/>
        <v>35.401972225975236</v>
      </c>
      <c r="AH112">
        <v>6.4</v>
      </c>
      <c r="AI112">
        <v>8.5</v>
      </c>
      <c r="AJ112">
        <f t="shared" si="33"/>
        <v>2.9756206638740519</v>
      </c>
      <c r="AK112">
        <f t="shared" si="39"/>
        <v>33.566335898037686</v>
      </c>
      <c r="AL112">
        <f t="shared" si="35"/>
        <v>36.541956561911739</v>
      </c>
      <c r="AW112">
        <v>6.4</v>
      </c>
      <c r="AX112">
        <v>8.5</v>
      </c>
      <c r="AY112">
        <f t="shared" si="36"/>
        <v>1.0586593428659166</v>
      </c>
      <c r="AZ112">
        <f t="shared" si="40"/>
        <v>37.481874001078509</v>
      </c>
      <c r="BA112">
        <f t="shared" si="38"/>
        <v>38.540533343944425</v>
      </c>
    </row>
    <row r="113" spans="2:53" x14ac:dyDescent="0.2">
      <c r="B113">
        <v>5.5460753890000003</v>
      </c>
      <c r="C113" s="1">
        <v>34.4</v>
      </c>
      <c r="D113">
        <v>1.34</v>
      </c>
      <c r="J113">
        <v>6.6</v>
      </c>
      <c r="K113">
        <v>8.5</v>
      </c>
      <c r="L113" s="1">
        <f t="shared" si="27"/>
        <v>2.2878650652855226E-16</v>
      </c>
      <c r="M113" s="1">
        <f t="shared" si="28"/>
        <v>-2.9882496039263815E-20</v>
      </c>
      <c r="N113" s="1">
        <f t="shared" si="29"/>
        <v>2.2875662403251299E-16</v>
      </c>
      <c r="X113">
        <v>6.6</v>
      </c>
      <c r="Y113">
        <v>8.5</v>
      </c>
      <c r="Z113" s="1">
        <f t="shared" si="30"/>
        <v>2.2878650652855226E-16</v>
      </c>
      <c r="AA113" s="1">
        <f t="shared" si="31"/>
        <v>36.532899593213017</v>
      </c>
      <c r="AB113" s="1">
        <f t="shared" si="32"/>
        <v>36.532899593213017</v>
      </c>
      <c r="AH113">
        <v>6.6</v>
      </c>
      <c r="AI113">
        <v>8.5</v>
      </c>
      <c r="AJ113">
        <f t="shared" si="33"/>
        <v>3.168864546443829</v>
      </c>
      <c r="AK113">
        <f t="shared" si="39"/>
        <v>36.168304770559715</v>
      </c>
      <c r="AL113">
        <f t="shared" si="35"/>
        <v>39.337169317003543</v>
      </c>
      <c r="AW113">
        <v>6.6</v>
      </c>
      <c r="AX113">
        <v>8.5</v>
      </c>
      <c r="AY113">
        <f t="shared" si="36"/>
        <v>1.0586593438711958</v>
      </c>
      <c r="AZ113">
        <f t="shared" si="40"/>
        <v>39.179667480562806</v>
      </c>
      <c r="BA113">
        <f t="shared" si="38"/>
        <v>40.238326824434004</v>
      </c>
    </row>
    <row r="114" spans="2:53" x14ac:dyDescent="0.2">
      <c r="B114">
        <v>5.5974279390000001</v>
      </c>
      <c r="C114" s="1">
        <v>34.4</v>
      </c>
      <c r="D114">
        <v>1.34</v>
      </c>
      <c r="J114">
        <v>6.8</v>
      </c>
      <c r="K114">
        <v>8.5</v>
      </c>
      <c r="L114" s="1">
        <f t="shared" si="27"/>
        <v>0</v>
      </c>
      <c r="M114" s="1">
        <f t="shared" si="28"/>
        <v>-2.653928227033974E-21</v>
      </c>
      <c r="N114" s="1">
        <f t="shared" si="29"/>
        <v>-2.653928227033974E-21</v>
      </c>
      <c r="X114">
        <v>6.8</v>
      </c>
      <c r="Y114">
        <v>8.5</v>
      </c>
      <c r="Z114" s="1">
        <f t="shared" si="30"/>
        <v>0</v>
      </c>
      <c r="AA114" s="1">
        <f t="shared" si="31"/>
        <v>37.357645551983623</v>
      </c>
      <c r="AB114" s="1">
        <f t="shared" si="32"/>
        <v>37.357645551983623</v>
      </c>
      <c r="AH114">
        <v>6.8</v>
      </c>
      <c r="AI114">
        <v>8.5</v>
      </c>
      <c r="AJ114">
        <f t="shared" si="33"/>
        <v>3.3693853209128739</v>
      </c>
      <c r="AK114">
        <f t="shared" si="39"/>
        <v>38.511275388354655</v>
      </c>
      <c r="AL114">
        <f t="shared" si="35"/>
        <v>41.880660709267531</v>
      </c>
      <c r="AW114">
        <v>6.8</v>
      </c>
      <c r="AX114">
        <v>8.5</v>
      </c>
      <c r="AY114">
        <f t="shared" si="36"/>
        <v>1.0586593443529286</v>
      </c>
      <c r="AZ114">
        <f t="shared" si="40"/>
        <v>40.543960546505332</v>
      </c>
      <c r="BA114">
        <f t="shared" si="38"/>
        <v>41.602619890858257</v>
      </c>
    </row>
    <row r="115" spans="2:53" x14ac:dyDescent="0.2">
      <c r="B115">
        <v>5.6487804879999999</v>
      </c>
      <c r="C115" s="1">
        <v>34.4</v>
      </c>
      <c r="D115">
        <v>1.34</v>
      </c>
      <c r="J115">
        <v>7</v>
      </c>
      <c r="K115">
        <v>8.5</v>
      </c>
      <c r="L115" s="1">
        <f t="shared" si="27"/>
        <v>0</v>
      </c>
      <c r="M115" s="1">
        <f t="shared" si="28"/>
        <v>-2.3570102795272418E-22</v>
      </c>
      <c r="N115" s="1">
        <f t="shared" si="29"/>
        <v>-2.3570102795272418E-22</v>
      </c>
      <c r="X115">
        <v>7</v>
      </c>
      <c r="Y115">
        <v>8.5</v>
      </c>
      <c r="Z115" s="1">
        <f t="shared" si="30"/>
        <v>0</v>
      </c>
      <c r="AA115" s="1">
        <f t="shared" si="31"/>
        <v>37.817190754166241</v>
      </c>
      <c r="AB115" s="1">
        <f t="shared" si="32"/>
        <v>37.817190754166241</v>
      </c>
      <c r="AH115">
        <v>7</v>
      </c>
      <c r="AI115">
        <v>8.5</v>
      </c>
      <c r="AJ115">
        <f t="shared" si="33"/>
        <v>3.576795625188514</v>
      </c>
      <c r="AK115">
        <f t="shared" si="39"/>
        <v>40.574130325497805</v>
      </c>
      <c r="AL115">
        <f t="shared" si="35"/>
        <v>44.150925950686322</v>
      </c>
      <c r="AW115">
        <v>7</v>
      </c>
      <c r="AX115">
        <v>8.5</v>
      </c>
      <c r="AY115">
        <f t="shared" si="36"/>
        <v>1.0586593445837766</v>
      </c>
      <c r="AZ115">
        <f t="shared" si="40"/>
        <v>41.620607401915599</v>
      </c>
      <c r="BA115">
        <f t="shared" si="38"/>
        <v>42.679266746499373</v>
      </c>
    </row>
    <row r="116" spans="2:53" x14ac:dyDescent="0.2">
      <c r="B116">
        <v>5.7001330379999997</v>
      </c>
      <c r="C116" s="1">
        <v>34.5</v>
      </c>
      <c r="D116">
        <v>1.34</v>
      </c>
    </row>
    <row r="117" spans="2:53" x14ac:dyDescent="0.2">
      <c r="B117">
        <v>5.7514855880000004</v>
      </c>
      <c r="C117" s="1">
        <v>34.5</v>
      </c>
      <c r="D117">
        <v>1.34</v>
      </c>
      <c r="J117">
        <v>0</v>
      </c>
      <c r="K117">
        <v>17</v>
      </c>
      <c r="L117" s="1">
        <f>(H$6*K117^3+H$7*K117^2+H$8*K117+H$9)/(1+EXP(-(H$10*K117^2+H$11*K117+H$12)*(J117-H$13)))*1/(1+EXP(-10*(J117-0.2)))*(1-1/(1+EXP(-10*(J117-3))))</f>
        <v>1.4787569222734038E-3</v>
      </c>
      <c r="M117" s="1">
        <f>(H$14*K117^3+H$15*K117^2+H$16*K117+H$17)/(1+EXP(-(H$18*K117^2+H$19*K117+H$20)*(J117-H$21)))*1/(1+EXP(-10*(J117-3)))</f>
        <v>-7.2411884770472013E-10</v>
      </c>
      <c r="N117" s="1">
        <f>SUM(L117:M117)</f>
        <v>1.478756198154556E-3</v>
      </c>
      <c r="X117">
        <v>0</v>
      </c>
      <c r="Y117">
        <v>17</v>
      </c>
      <c r="Z117" s="1">
        <f>(V$6*Y117^3+V$7*Y117^2+V$8*Y117+V$9)/(1+EXP(-(V$10*Y117^2+V$11*Y117+V$12)*(X117-V$13)))*1/(1+EXP(-10*(X117-0.2)))*(1-1/(1+EXP(-10*(X117-3))))</f>
        <v>1.4787569222734038E-3</v>
      </c>
      <c r="AA117" s="1">
        <f>(V$14*X117^3+V$15*X117^2+V$16*X117+V$17)*(V$18*X117^2+V$19*X117+V$20)*(V$21*Y117^2+V$22*Y117+V$23)*1/(1+EXP(-10*(X117-3)))</f>
        <v>4.4687117540827144E-14</v>
      </c>
      <c r="AB117" s="1">
        <f>SUM(Z117:AA117)</f>
        <v>1.4787569223180909E-3</v>
      </c>
      <c r="AH117">
        <v>0</v>
      </c>
      <c r="AI117">
        <v>17</v>
      </c>
      <c r="AJ117">
        <f>(AF$6*AI117^AF$7)/(1+EXP(-(AF$14*AI117^AF$15)*(AH117-(AF$16*AI117^AF$17))))*(1/(1+EXP(-50*(AH117-0.2))))</f>
        <v>4.9743022264475978E-6</v>
      </c>
      <c r="AK117">
        <f>(AF$12*LN(AI117)+AF$13)/(1+EXP(-(AF$8*AI117^AF$9)*(AH117-(AF$10*AI117^AF$11))))</f>
        <v>0.13928744855303984</v>
      </c>
      <c r="AL117">
        <f>AJ117+AK117</f>
        <v>0.1392924228552663</v>
      </c>
      <c r="AW117">
        <v>0</v>
      </c>
      <c r="AX117">
        <v>17</v>
      </c>
      <c r="AY117">
        <f>(AU$6*AX117^AU$7)/(1+EXP(-(AU$14*AX117^AU$15)*(AW117-(AU$16*AX117^AU$17))))*(1/(1+EXP(-50*(AW117-0.2))))</f>
        <v>4.2350716821117263E-7</v>
      </c>
      <c r="AZ117">
        <f>(AU$12*LN(AX117)+AU$13)/(1+EXP(-(AU$8*AX117^AU$9)*(AW117-(AU$10*AX117^AU$11))))</f>
        <v>5.0746426051741365E-2</v>
      </c>
      <c r="BA117">
        <f>AY117+AZ117</f>
        <v>5.0746849558909575E-2</v>
      </c>
    </row>
    <row r="118" spans="2:53" x14ac:dyDescent="0.2">
      <c r="B118">
        <v>5.8028381380000003</v>
      </c>
      <c r="C118" s="1">
        <v>34.5</v>
      </c>
      <c r="D118">
        <v>1.34</v>
      </c>
      <c r="J118">
        <v>0.2</v>
      </c>
      <c r="K118">
        <v>17</v>
      </c>
      <c r="L118" s="1">
        <f t="shared" ref="L118:L152" si="41">(H$6*K118^3+H$7*K118^2+H$8*K118+H$9)/(1+EXP(-(H$10*K118^2+H$11*K118+H$12)*(J118-H$13)))*1/(1+EXP(-10*(J118-0.2)))*(1-1/(1+EXP(-10*(J118-3))))</f>
        <v>1.1984869967843061E-2</v>
      </c>
      <c r="M118" s="1">
        <f t="shared" ref="M118:M152" si="42">(H$14*K118^3+H$15*K118^2+H$16*K118+H$17)/(1+EXP(-(H$18*K118^2+H$19*K118+H$20)*(J118-H$21)))*1/(1+EXP(-10*(J118-3)))</f>
        <v>-5.3505547879799992E-9</v>
      </c>
      <c r="N118" s="1">
        <f t="shared" ref="N118:N152" si="43">SUM(L118:M118)</f>
        <v>1.1984864617288274E-2</v>
      </c>
      <c r="X118">
        <v>0.2</v>
      </c>
      <c r="Y118">
        <v>17</v>
      </c>
      <c r="Z118" s="1">
        <f t="shared" ref="Z118:Z152" si="44">(V$6*Y118^3+V$7*Y118^2+V$8*Y118+V$9)/(1+EXP(-(V$10*Y118^2+V$11*Y118+V$12)*(X118-V$13)))*1/(1+EXP(-10*(X118-0.2)))*(1-1/(1+EXP(-10*(X118-3))))</f>
        <v>1.1984869967843061E-2</v>
      </c>
      <c r="AA118" s="1">
        <f t="shared" ref="AA118:AA152" si="45">(V$14*X118^3+V$15*X118^2+V$16*X118+V$17)*(V$18*X118^2+V$19*X118+V$20)*(V$21*Y118^2+V$22*Y118+V$23)*1/(1+EXP(-10*(X118-3)))</f>
        <v>3.3366884639081108E-13</v>
      </c>
      <c r="AB118" s="1">
        <f t="shared" ref="AB118:AB152" si="46">SUM(Z118:AA118)</f>
        <v>1.198486996817673E-2</v>
      </c>
      <c r="AH118">
        <v>0.2</v>
      </c>
      <c r="AI118">
        <v>17</v>
      </c>
      <c r="AJ118">
        <f t="shared" ref="AJ118:AJ151" si="47">(AF$6*AI118^AF$7)/(1+EXP(-(AF$14*AI118^AF$15)*(AH118-(AF$16*AI118^AF$17))))*(1/(1+EXP(-50*(AH118-0.2))))</f>
        <v>5.7328668376535621E-2</v>
      </c>
      <c r="AK118">
        <f t="shared" ref="AK118:AK123" si="48">(AF$12*LN(AI118)+AF$13)/(1+EXP(-(AF$8*AI118^AF$9)*(AH118-(AF$10*AI118^AF$11))))</f>
        <v>0.1662240248727935</v>
      </c>
      <c r="AL118">
        <f t="shared" ref="AL118:AL152" si="49">AJ118+AK118</f>
        <v>0.22355269324932914</v>
      </c>
      <c r="AW118">
        <v>0.2</v>
      </c>
      <c r="AX118">
        <v>17</v>
      </c>
      <c r="AY118">
        <f t="shared" ref="AY118:AY151" si="50">(AU$6*AX118^AU$7)/(1+EXP(-(AU$14*AX118^AU$15)*(AW118-(AU$16*AX118^AU$17))))*(1/(1+EXP(-50*(AW118-0.2))))</f>
        <v>9.7209041899939015E-3</v>
      </c>
      <c r="AZ118">
        <f t="shared" ref="AZ118:AZ123" si="51">(AU$12*LN(AX118)+AU$13)/(1+EXP(-(AU$8*AX118^AU$9)*(AW118-(AU$10*AX118^AU$11))))</f>
        <v>6.3249440827995052E-2</v>
      </c>
      <c r="BA118">
        <f t="shared" ref="BA118:BA152" si="52">AY118+AZ118</f>
        <v>7.297034501798895E-2</v>
      </c>
    </row>
    <row r="119" spans="2:53" x14ac:dyDescent="0.2">
      <c r="B119">
        <v>5.8541906880000001</v>
      </c>
      <c r="C119" s="1">
        <v>34.5</v>
      </c>
      <c r="D119">
        <v>1.34</v>
      </c>
      <c r="J119">
        <v>0.4</v>
      </c>
      <c r="K119">
        <v>17</v>
      </c>
      <c r="L119" s="1">
        <f t="shared" si="41"/>
        <v>3.9404415549339766E-2</v>
      </c>
      <c r="M119" s="1">
        <f t="shared" si="42"/>
        <v>-3.9535549488611547E-8</v>
      </c>
      <c r="N119" s="1">
        <f t="shared" si="43"/>
        <v>3.9404376013790279E-2</v>
      </c>
      <c r="X119">
        <v>0.4</v>
      </c>
      <c r="Y119">
        <v>17</v>
      </c>
      <c r="Z119" s="1">
        <f t="shared" si="44"/>
        <v>3.9404415549339766E-2</v>
      </c>
      <c r="AA119" s="1">
        <f t="shared" si="45"/>
        <v>2.5256698950737776E-12</v>
      </c>
      <c r="AB119" s="1">
        <f t="shared" si="46"/>
        <v>3.9404415551865433E-2</v>
      </c>
      <c r="AH119">
        <v>0.4</v>
      </c>
      <c r="AI119">
        <v>17</v>
      </c>
      <c r="AJ119">
        <f t="shared" si="47"/>
        <v>0.11997118677652673</v>
      </c>
      <c r="AK119">
        <f t="shared" si="48"/>
        <v>0.19835301533140465</v>
      </c>
      <c r="AL119">
        <f t="shared" si="49"/>
        <v>0.31832420210793139</v>
      </c>
      <c r="AW119">
        <v>0.4</v>
      </c>
      <c r="AX119">
        <v>17</v>
      </c>
      <c r="AY119">
        <f t="shared" si="50"/>
        <v>3.9451148356975635E-2</v>
      </c>
      <c r="AZ119">
        <f t="shared" si="51"/>
        <v>7.8828457614616071E-2</v>
      </c>
      <c r="BA119">
        <f t="shared" si="52"/>
        <v>0.11827960597159171</v>
      </c>
    </row>
    <row r="120" spans="2:53" x14ac:dyDescent="0.2">
      <c r="B120">
        <v>5.9055432379999999</v>
      </c>
      <c r="C120" s="1">
        <v>34.5</v>
      </c>
      <c r="D120">
        <v>1.34</v>
      </c>
      <c r="J120">
        <v>0.6</v>
      </c>
      <c r="K120">
        <v>17</v>
      </c>
      <c r="L120" s="1">
        <f t="shared" si="41"/>
        <v>7.7270308561405807E-2</v>
      </c>
      <c r="M120" s="1">
        <f t="shared" si="42"/>
        <v>-2.9213039306386391E-7</v>
      </c>
      <c r="N120" s="1">
        <f t="shared" si="43"/>
        <v>7.7270016431012736E-2</v>
      </c>
      <c r="X120">
        <v>0.6</v>
      </c>
      <c r="Y120">
        <v>17</v>
      </c>
      <c r="Z120" s="1">
        <f t="shared" si="44"/>
        <v>7.7270308561405807E-2</v>
      </c>
      <c r="AA120" s="1">
        <f t="shared" si="45"/>
        <v>1.9587933505353606E-11</v>
      </c>
      <c r="AB120" s="1">
        <f t="shared" si="46"/>
        <v>7.7270308580993735E-2</v>
      </c>
      <c r="AH120">
        <v>0.6</v>
      </c>
      <c r="AI120">
        <v>17</v>
      </c>
      <c r="AJ120">
        <f t="shared" si="47"/>
        <v>0.12553958679553526</v>
      </c>
      <c r="AK120">
        <f t="shared" si="48"/>
        <v>0.23666821375592434</v>
      </c>
      <c r="AL120">
        <f t="shared" si="49"/>
        <v>0.36220780055145962</v>
      </c>
      <c r="AW120">
        <v>0.6</v>
      </c>
      <c r="AX120">
        <v>17</v>
      </c>
      <c r="AY120">
        <f t="shared" si="50"/>
        <v>7.6102807552944629E-2</v>
      </c>
      <c r="AZ120">
        <f t="shared" si="51"/>
        <v>9.8237738449557493E-2</v>
      </c>
      <c r="BA120">
        <f t="shared" si="52"/>
        <v>0.17434054600250212</v>
      </c>
    </row>
    <row r="121" spans="2:53" x14ac:dyDescent="0.2">
      <c r="B121">
        <v>5.9568957879999997</v>
      </c>
      <c r="C121" s="1">
        <v>34.5</v>
      </c>
      <c r="D121">
        <v>1.34</v>
      </c>
      <c r="J121">
        <v>0.8</v>
      </c>
      <c r="K121">
        <v>17</v>
      </c>
      <c r="L121" s="1">
        <f t="shared" si="41"/>
        <v>0.12616672850734853</v>
      </c>
      <c r="M121" s="1">
        <f t="shared" si="42"/>
        <v>-2.1585678620309146E-6</v>
      </c>
      <c r="N121" s="1">
        <f t="shared" si="43"/>
        <v>0.12616456993948649</v>
      </c>
      <c r="X121">
        <v>0.8</v>
      </c>
      <c r="Y121">
        <v>17</v>
      </c>
      <c r="Z121" s="1">
        <f t="shared" si="44"/>
        <v>0.12616672850734853</v>
      </c>
      <c r="AA121" s="1">
        <f t="shared" si="45"/>
        <v>1.5684663871157656E-10</v>
      </c>
      <c r="AB121" s="1">
        <f t="shared" si="46"/>
        <v>0.12616672866419518</v>
      </c>
      <c r="AH121">
        <v>0.8</v>
      </c>
      <c r="AI121">
        <v>17</v>
      </c>
      <c r="AJ121">
        <f t="shared" si="47"/>
        <v>0.13135706264162059</v>
      </c>
      <c r="AK121">
        <f t="shared" si="48"/>
        <v>0.28235060827485076</v>
      </c>
      <c r="AL121">
        <f t="shared" si="49"/>
        <v>0.41370767091647132</v>
      </c>
      <c r="AW121">
        <v>0.8</v>
      </c>
      <c r="AX121">
        <v>17</v>
      </c>
      <c r="AY121">
        <f t="shared" si="50"/>
        <v>0.13460949476137227</v>
      </c>
      <c r="AZ121">
        <f t="shared" si="51"/>
        <v>0.12241511627529872</v>
      </c>
      <c r="BA121">
        <f t="shared" si="52"/>
        <v>0.25702461103667096</v>
      </c>
    </row>
    <row r="122" spans="2:53" x14ac:dyDescent="0.2">
      <c r="B122">
        <v>6.0082483379999996</v>
      </c>
      <c r="C122" s="1">
        <v>34.5</v>
      </c>
      <c r="D122">
        <v>1.34</v>
      </c>
      <c r="J122">
        <v>1</v>
      </c>
      <c r="K122">
        <v>17</v>
      </c>
      <c r="L122" s="1">
        <f t="shared" si="41"/>
        <v>0.18126360649090581</v>
      </c>
      <c r="M122" s="1">
        <f t="shared" si="42"/>
        <v>-1.5949778997469422E-5</v>
      </c>
      <c r="N122" s="1">
        <f t="shared" si="43"/>
        <v>0.18124765671190834</v>
      </c>
      <c r="X122">
        <v>1</v>
      </c>
      <c r="Y122">
        <v>17</v>
      </c>
      <c r="Z122" s="1">
        <f t="shared" si="44"/>
        <v>0.18126360649090581</v>
      </c>
      <c r="AA122" s="1">
        <f t="shared" si="45"/>
        <v>1.3002164212386412E-9</v>
      </c>
      <c r="AB122" s="1">
        <f t="shared" si="46"/>
        <v>0.18126360779112224</v>
      </c>
      <c r="AH122">
        <v>1</v>
      </c>
      <c r="AI122">
        <v>17</v>
      </c>
      <c r="AJ122">
        <f t="shared" si="47"/>
        <v>0.13744038180046755</v>
      </c>
      <c r="AK122">
        <f t="shared" si="48"/>
        <v>0.33680236864393126</v>
      </c>
      <c r="AL122">
        <f t="shared" si="49"/>
        <v>0.47424275044439879</v>
      </c>
      <c r="AW122">
        <v>1</v>
      </c>
      <c r="AX122">
        <v>17</v>
      </c>
      <c r="AY122">
        <f t="shared" si="50"/>
        <v>0.2102291034468167</v>
      </c>
      <c r="AZ122">
        <f t="shared" si="51"/>
        <v>0.15252590961758264</v>
      </c>
      <c r="BA122">
        <f t="shared" si="52"/>
        <v>0.36275501306439933</v>
      </c>
    </row>
    <row r="123" spans="2:53" x14ac:dyDescent="0.2">
      <c r="B123">
        <v>6.0596008880000003</v>
      </c>
      <c r="C123" s="1">
        <v>34.5</v>
      </c>
      <c r="D123">
        <v>1.34</v>
      </c>
      <c r="J123">
        <v>1.2</v>
      </c>
      <c r="K123">
        <v>17</v>
      </c>
      <c r="L123" s="1">
        <f t="shared" si="41"/>
        <v>0.23125095410436605</v>
      </c>
      <c r="M123" s="1">
        <f t="shared" si="42"/>
        <v>-1.1785381022585109E-4</v>
      </c>
      <c r="N123" s="1">
        <f t="shared" si="43"/>
        <v>0.23113310029414019</v>
      </c>
      <c r="X123">
        <v>1.2</v>
      </c>
      <c r="Y123">
        <v>17</v>
      </c>
      <c r="Z123" s="1">
        <f t="shared" si="44"/>
        <v>0.23125095410436605</v>
      </c>
      <c r="AA123" s="1">
        <f t="shared" si="45"/>
        <v>1.1128407716873784E-8</v>
      </c>
      <c r="AB123" s="1">
        <f t="shared" si="46"/>
        <v>0.23125096523277378</v>
      </c>
      <c r="AH123">
        <v>1.2</v>
      </c>
      <c r="AI123">
        <v>17</v>
      </c>
      <c r="AJ123">
        <f t="shared" si="47"/>
        <v>0.14380133909023776</v>
      </c>
      <c r="AK123">
        <f t="shared" si="48"/>
        <v>0.4016864640998063</v>
      </c>
      <c r="AL123">
        <f t="shared" si="49"/>
        <v>0.54548780319004408</v>
      </c>
      <c r="AW123">
        <v>1.2</v>
      </c>
      <c r="AX123">
        <v>17</v>
      </c>
      <c r="AY123">
        <f t="shared" si="50"/>
        <v>0.2851888322809264</v>
      </c>
      <c r="AZ123">
        <f t="shared" si="51"/>
        <v>0.19001692122334607</v>
      </c>
      <c r="BA123">
        <f t="shared" si="52"/>
        <v>0.47520575350427247</v>
      </c>
    </row>
    <row r="124" spans="2:53" x14ac:dyDescent="0.2">
      <c r="B124">
        <v>6.110953437</v>
      </c>
      <c r="C124" s="1">
        <v>34.5</v>
      </c>
      <c r="D124">
        <v>1.34</v>
      </c>
      <c r="J124">
        <v>1.4</v>
      </c>
      <c r="K124">
        <v>17</v>
      </c>
      <c r="L124" s="1">
        <f t="shared" si="41"/>
        <v>0.26801620234142576</v>
      </c>
      <c r="M124" s="1">
        <f t="shared" si="42"/>
        <v>-8.7082833049542132E-4</v>
      </c>
      <c r="N124" s="1">
        <f t="shared" si="43"/>
        <v>0.26714537401093036</v>
      </c>
      <c r="X124">
        <v>1.4</v>
      </c>
      <c r="Y124">
        <v>17</v>
      </c>
      <c r="Z124" s="1">
        <f t="shared" si="44"/>
        <v>0.26801620234142576</v>
      </c>
      <c r="AA124" s="1">
        <f t="shared" si="45"/>
        <v>9.7679587192983377E-8</v>
      </c>
      <c r="AB124" s="1">
        <f t="shared" si="46"/>
        <v>0.26801630002101295</v>
      </c>
      <c r="AH124">
        <v>1.4</v>
      </c>
      <c r="AI124">
        <v>17</v>
      </c>
      <c r="AJ124">
        <f t="shared" si="47"/>
        <v>0.15045221889478563</v>
      </c>
      <c r="AK124">
        <f>(AF$12*LN(AI124)+AF$13)/(1+EXP(-(AF$8*AI124^AF$9)*(AH124-(AF$10*AI124^AF$11))))</f>
        <v>0.47897261134797492</v>
      </c>
      <c r="AL124">
        <f t="shared" si="49"/>
        <v>0.62942483024276052</v>
      </c>
      <c r="AW124">
        <v>1.4</v>
      </c>
      <c r="AX124">
        <v>17</v>
      </c>
      <c r="AY124">
        <f t="shared" si="50"/>
        <v>0.34229333782573695</v>
      </c>
      <c r="AZ124">
        <f>(AU$12*LN(AX124)+AU$13)/(1+EXP(-(AU$8*AX124^AU$9)*(AW124-(AU$10*AX124^AU$11))))</f>
        <v>0.23668260168605368</v>
      </c>
      <c r="BA124">
        <f t="shared" si="52"/>
        <v>0.5789759395117906</v>
      </c>
    </row>
    <row r="125" spans="2:53" x14ac:dyDescent="0.2">
      <c r="B125">
        <v>6.1623059869999999</v>
      </c>
      <c r="C125" s="1">
        <v>34.5</v>
      </c>
      <c r="D125">
        <v>1.34</v>
      </c>
      <c r="J125">
        <v>1.6</v>
      </c>
      <c r="K125">
        <v>17</v>
      </c>
      <c r="L125" s="1">
        <f t="shared" si="41"/>
        <v>0.29105335163099633</v>
      </c>
      <c r="M125" s="1">
        <f t="shared" si="42"/>
        <v>-6.4345947601372154E-3</v>
      </c>
      <c r="N125" s="1">
        <f t="shared" si="43"/>
        <v>0.28461875687085914</v>
      </c>
      <c r="X125">
        <v>1.6</v>
      </c>
      <c r="Y125">
        <v>17</v>
      </c>
      <c r="Z125" s="1">
        <f t="shared" si="44"/>
        <v>0.29105335163099633</v>
      </c>
      <c r="AA125" s="1">
        <f t="shared" si="45"/>
        <v>8.7195127083430228E-7</v>
      </c>
      <c r="AB125" s="1">
        <f t="shared" si="46"/>
        <v>0.29105422358226718</v>
      </c>
      <c r="AH125">
        <v>1.6</v>
      </c>
      <c r="AI125">
        <v>17</v>
      </c>
      <c r="AJ125">
        <f t="shared" si="47"/>
        <v>0.15740581257924652</v>
      </c>
      <c r="AK125">
        <f t="shared" ref="AK125:AK152" si="53">(AF$12*LN(AI125)+AF$13)/(1+EXP(-(AF$8*AI125^AF$9)*(AH125-(AF$10*AI125^AF$11))))</f>
        <v>0.57099023215897227</v>
      </c>
      <c r="AL125">
        <f t="shared" si="49"/>
        <v>0.72839604473821873</v>
      </c>
      <c r="AW125">
        <v>1.6</v>
      </c>
      <c r="AX125">
        <v>17</v>
      </c>
      <c r="AY125">
        <f t="shared" si="50"/>
        <v>0.37767631487569775</v>
      </c>
      <c r="AZ125">
        <f t="shared" ref="AZ125:AZ152" si="54">(AU$12*LN(AX125)+AU$13)/(1+EXP(-(AU$8*AX125^AU$9)*(AW125-(AU$10*AX125^AU$11))))</f>
        <v>0.29474575499940819</v>
      </c>
      <c r="BA125">
        <f t="shared" si="52"/>
        <v>0.672422069875106</v>
      </c>
    </row>
    <row r="126" spans="2:53" x14ac:dyDescent="0.2">
      <c r="B126">
        <v>6.2136585369999997</v>
      </c>
      <c r="C126" s="1">
        <v>34.5</v>
      </c>
      <c r="D126">
        <v>1.34</v>
      </c>
      <c r="J126">
        <v>1.8</v>
      </c>
      <c r="K126">
        <v>17</v>
      </c>
      <c r="L126" s="1">
        <f t="shared" si="41"/>
        <v>0.3040660928885518</v>
      </c>
      <c r="M126" s="1">
        <f t="shared" si="42"/>
        <v>-4.7545329063457535E-2</v>
      </c>
      <c r="N126" s="1">
        <f t="shared" si="43"/>
        <v>0.25652076382509426</v>
      </c>
      <c r="X126">
        <v>1.8</v>
      </c>
      <c r="Y126">
        <v>17</v>
      </c>
      <c r="Z126" s="1">
        <f t="shared" si="44"/>
        <v>0.3040660928885518</v>
      </c>
      <c r="AA126" s="1">
        <f t="shared" si="45"/>
        <v>7.8531627187298638E-6</v>
      </c>
      <c r="AB126" s="1">
        <f t="shared" si="46"/>
        <v>0.30407394605127053</v>
      </c>
      <c r="AH126">
        <v>1.8</v>
      </c>
      <c r="AI126">
        <v>17</v>
      </c>
      <c r="AJ126">
        <f t="shared" si="47"/>
        <v>0.16467543593462078</v>
      </c>
      <c r="AK126">
        <f t="shared" si="53"/>
        <v>0.68048901719479382</v>
      </c>
      <c r="AL126">
        <f t="shared" si="49"/>
        <v>0.84516445312941457</v>
      </c>
      <c r="AW126">
        <v>1.8</v>
      </c>
      <c r="AX126">
        <v>17</v>
      </c>
      <c r="AY126">
        <f t="shared" si="50"/>
        <v>0.3968710491381342</v>
      </c>
      <c r="AZ126">
        <f t="shared" si="54"/>
        <v>0.36695541855583458</v>
      </c>
      <c r="BA126">
        <f t="shared" si="52"/>
        <v>0.76382646769396878</v>
      </c>
    </row>
    <row r="127" spans="2:53" x14ac:dyDescent="0.2">
      <c r="B127">
        <v>6.2650110870000004</v>
      </c>
      <c r="C127" s="1">
        <v>34.6</v>
      </c>
      <c r="D127">
        <v>1.34</v>
      </c>
      <c r="J127">
        <v>2</v>
      </c>
      <c r="K127">
        <v>17</v>
      </c>
      <c r="L127" s="1">
        <f t="shared" si="41"/>
        <v>0.3109784901540677</v>
      </c>
      <c r="M127" s="1">
        <f t="shared" si="42"/>
        <v>-0.3513013131916185</v>
      </c>
      <c r="N127" s="1">
        <f t="shared" si="43"/>
        <v>-4.0322823037550803E-2</v>
      </c>
      <c r="X127">
        <v>2</v>
      </c>
      <c r="Y127">
        <v>17</v>
      </c>
      <c r="Z127" s="1">
        <f t="shared" si="44"/>
        <v>0.3109784901540677</v>
      </c>
      <c r="AA127" s="1">
        <f t="shared" si="45"/>
        <v>7.0902188008716146E-5</v>
      </c>
      <c r="AB127" s="1">
        <f t="shared" si="46"/>
        <v>0.3110493923420764</v>
      </c>
      <c r="AH127">
        <v>2</v>
      </c>
      <c r="AI127">
        <v>17</v>
      </c>
      <c r="AJ127">
        <f t="shared" si="47"/>
        <v>0.17227494687987177</v>
      </c>
      <c r="AK127">
        <f t="shared" si="53"/>
        <v>0.81070751486923875</v>
      </c>
      <c r="AL127">
        <f t="shared" si="49"/>
        <v>0.98298246174911053</v>
      </c>
      <c r="AW127">
        <v>2</v>
      </c>
      <c r="AX127">
        <v>17</v>
      </c>
      <c r="AY127">
        <f t="shared" si="50"/>
        <v>0.40653824511046843</v>
      </c>
      <c r="AZ127">
        <f t="shared" si="54"/>
        <v>0.45670469908125932</v>
      </c>
      <c r="BA127">
        <f t="shared" si="52"/>
        <v>0.86324294419172776</v>
      </c>
    </row>
    <row r="128" spans="2:53" x14ac:dyDescent="0.2">
      <c r="B128">
        <v>6.3163636370000003</v>
      </c>
      <c r="C128" s="1">
        <v>34.6</v>
      </c>
      <c r="D128">
        <v>1.34</v>
      </c>
      <c r="J128">
        <v>2.2000000000000002</v>
      </c>
      <c r="K128">
        <v>17</v>
      </c>
      <c r="L128" s="1">
        <f t="shared" si="41"/>
        <v>0.3144543567211831</v>
      </c>
      <c r="M128" s="1">
        <f t="shared" si="42"/>
        <v>-2.5950273114124638</v>
      </c>
      <c r="N128" s="1">
        <f t="shared" si="43"/>
        <v>-2.2805729546912805</v>
      </c>
      <c r="X128">
        <v>2.2000000000000002</v>
      </c>
      <c r="Y128">
        <v>17</v>
      </c>
      <c r="Z128" s="1">
        <f t="shared" si="44"/>
        <v>0.3144543567211831</v>
      </c>
      <c r="AA128" s="1">
        <f t="shared" si="45"/>
        <v>6.385977700433318E-4</v>
      </c>
      <c r="AB128" s="1">
        <f t="shared" si="46"/>
        <v>0.31509295449122643</v>
      </c>
      <c r="AH128">
        <v>2.2000000000000002</v>
      </c>
      <c r="AI128">
        <v>17</v>
      </c>
      <c r="AJ128">
        <f t="shared" si="47"/>
        <v>0.18021876338661966</v>
      </c>
      <c r="AK128">
        <f t="shared" si="53"/>
        <v>0.96544984738267103</v>
      </c>
      <c r="AL128">
        <f t="shared" si="49"/>
        <v>1.1456686107692906</v>
      </c>
      <c r="AW128">
        <v>2.2000000000000002</v>
      </c>
      <c r="AX128">
        <v>17</v>
      </c>
      <c r="AY128">
        <f t="shared" si="50"/>
        <v>0.41122494686026001</v>
      </c>
      <c r="AZ128">
        <f t="shared" si="54"/>
        <v>0.56817128034186459</v>
      </c>
      <c r="BA128">
        <f t="shared" si="52"/>
        <v>0.9793962272021246</v>
      </c>
    </row>
    <row r="129" spans="2:53" x14ac:dyDescent="0.2">
      <c r="B129">
        <v>6.3677161870000001</v>
      </c>
      <c r="C129" s="1">
        <v>34.6</v>
      </c>
      <c r="D129">
        <v>1.34</v>
      </c>
      <c r="J129">
        <v>2.4</v>
      </c>
      <c r="K129">
        <v>17</v>
      </c>
      <c r="L129" s="1">
        <f t="shared" si="41"/>
        <v>0.3155846599526369</v>
      </c>
      <c r="M129" s="1">
        <f t="shared" si="42"/>
        <v>-0.58202351663305985</v>
      </c>
      <c r="N129" s="1">
        <f t="shared" si="43"/>
        <v>-0.26643885668042294</v>
      </c>
      <c r="X129">
        <v>2.4</v>
      </c>
      <c r="Y129">
        <v>17</v>
      </c>
      <c r="Z129" s="1">
        <f t="shared" si="44"/>
        <v>0.3155846599526369</v>
      </c>
      <c r="AA129" s="1">
        <f t="shared" si="45"/>
        <v>5.7110498522181486E-3</v>
      </c>
      <c r="AB129" s="1">
        <f t="shared" si="46"/>
        <v>0.32129570980485506</v>
      </c>
      <c r="AH129">
        <v>2.4</v>
      </c>
      <c r="AI129">
        <v>17</v>
      </c>
      <c r="AJ129">
        <f t="shared" si="47"/>
        <v>0.18852188158629885</v>
      </c>
      <c r="AK129">
        <f t="shared" si="53"/>
        <v>1.1491701424446406</v>
      </c>
      <c r="AL129">
        <f t="shared" si="49"/>
        <v>1.3376920240309393</v>
      </c>
      <c r="AW129">
        <v>2.4</v>
      </c>
      <c r="AX129">
        <v>17</v>
      </c>
      <c r="AY129">
        <f t="shared" si="50"/>
        <v>0.41345508108536005</v>
      </c>
      <c r="AZ129">
        <f t="shared" si="54"/>
        <v>0.7064828689935968</v>
      </c>
      <c r="BA129">
        <f t="shared" si="52"/>
        <v>1.1199379500789568</v>
      </c>
    </row>
    <row r="130" spans="2:53" x14ac:dyDescent="0.2">
      <c r="B130">
        <v>6.4190687369999999</v>
      </c>
      <c r="C130" s="1">
        <v>34.6</v>
      </c>
      <c r="D130">
        <v>1.34</v>
      </c>
      <c r="J130">
        <v>2.6</v>
      </c>
      <c r="K130">
        <v>17</v>
      </c>
      <c r="L130" s="1">
        <f t="shared" si="41"/>
        <v>0.3115679822595861</v>
      </c>
      <c r="M130" s="1">
        <f t="shared" si="42"/>
        <v>-2.6983264852797496E-7</v>
      </c>
      <c r="N130" s="1">
        <f t="shared" si="43"/>
        <v>0.31156771242693759</v>
      </c>
      <c r="X130">
        <v>2.6</v>
      </c>
      <c r="Y130">
        <v>17</v>
      </c>
      <c r="Z130" s="1">
        <f t="shared" si="44"/>
        <v>0.3115679822595861</v>
      </c>
      <c r="AA130" s="1">
        <f t="shared" si="45"/>
        <v>5.0030161870277721E-2</v>
      </c>
      <c r="AB130" s="1">
        <f t="shared" si="46"/>
        <v>0.3615981441298638</v>
      </c>
      <c r="AH130">
        <v>2.6</v>
      </c>
      <c r="AI130">
        <v>17</v>
      </c>
      <c r="AJ130">
        <f t="shared" si="47"/>
        <v>0.19719989401397631</v>
      </c>
      <c r="AK130">
        <f t="shared" si="53"/>
        <v>1.3670634840667317</v>
      </c>
      <c r="AL130">
        <f t="shared" si="49"/>
        <v>1.564263378080708</v>
      </c>
      <c r="AW130">
        <v>2.6</v>
      </c>
      <c r="AX130">
        <v>17</v>
      </c>
      <c r="AY130">
        <f t="shared" si="50"/>
        <v>0.41450684924966236</v>
      </c>
      <c r="AZ130">
        <f t="shared" si="54"/>
        <v>0.87790875630094711</v>
      </c>
      <c r="BA130">
        <f t="shared" si="52"/>
        <v>1.2924156055506095</v>
      </c>
    </row>
    <row r="131" spans="2:53" x14ac:dyDescent="0.2">
      <c r="B131">
        <v>6.4704212869999997</v>
      </c>
      <c r="C131" s="1">
        <v>34.6</v>
      </c>
      <c r="D131">
        <v>1.34</v>
      </c>
      <c r="J131">
        <v>2.8</v>
      </c>
      <c r="K131">
        <v>17</v>
      </c>
      <c r="L131" s="1">
        <f t="shared" si="41"/>
        <v>0.27985430594095373</v>
      </c>
      <c r="M131" s="1">
        <f t="shared" si="42"/>
        <v>-1.1050916109312574E-13</v>
      </c>
      <c r="N131" s="1">
        <f t="shared" si="43"/>
        <v>0.27985430594084321</v>
      </c>
      <c r="X131">
        <v>2.8</v>
      </c>
      <c r="Y131">
        <v>17</v>
      </c>
      <c r="Z131" s="1">
        <f t="shared" si="44"/>
        <v>0.27985430594095373</v>
      </c>
      <c r="AA131" s="1">
        <f t="shared" si="45"/>
        <v>0.39606199930700614</v>
      </c>
      <c r="AB131" s="1">
        <f t="shared" si="46"/>
        <v>0.67591630524795987</v>
      </c>
      <c r="AH131">
        <v>2.8</v>
      </c>
      <c r="AI131">
        <v>17</v>
      </c>
      <c r="AJ131">
        <f t="shared" si="47"/>
        <v>0.206269007936872</v>
      </c>
      <c r="AK131">
        <f t="shared" si="53"/>
        <v>1.6251610374536831</v>
      </c>
      <c r="AL131">
        <f t="shared" si="49"/>
        <v>1.8314300453905552</v>
      </c>
      <c r="AW131">
        <v>2.8</v>
      </c>
      <c r="AX131">
        <v>17</v>
      </c>
      <c r="AY131">
        <f t="shared" si="50"/>
        <v>0.41500079286309116</v>
      </c>
      <c r="AZ131">
        <f t="shared" si="54"/>
        <v>1.0900765746347258</v>
      </c>
      <c r="BA131">
        <f t="shared" si="52"/>
        <v>1.5050773674978171</v>
      </c>
    </row>
    <row r="132" spans="2:53" x14ac:dyDescent="0.2">
      <c r="B132">
        <v>6.5217738369999996</v>
      </c>
      <c r="C132" s="1">
        <v>34.6</v>
      </c>
      <c r="D132">
        <v>1.34</v>
      </c>
      <c r="J132">
        <v>3</v>
      </c>
      <c r="K132">
        <v>17</v>
      </c>
      <c r="L132" s="1">
        <f t="shared" si="41"/>
        <v>0.15897749514061288</v>
      </c>
      <c r="M132" s="1">
        <f t="shared" si="42"/>
        <v>-2.864428113204379E-20</v>
      </c>
      <c r="N132" s="1">
        <f t="shared" si="43"/>
        <v>0.15897749514061288</v>
      </c>
      <c r="X132">
        <v>3</v>
      </c>
      <c r="Y132">
        <v>17</v>
      </c>
      <c r="Z132" s="1">
        <f t="shared" si="44"/>
        <v>0.15897749514061288</v>
      </c>
      <c r="AA132" s="1">
        <f t="shared" si="45"/>
        <v>1.9672804618156197</v>
      </c>
      <c r="AB132" s="1">
        <f t="shared" si="46"/>
        <v>2.1262579569562323</v>
      </c>
      <c r="AH132">
        <v>3</v>
      </c>
      <c r="AI132">
        <v>17</v>
      </c>
      <c r="AJ132">
        <f t="shared" si="47"/>
        <v>0.21574606370895755</v>
      </c>
      <c r="AK132">
        <f t="shared" si="53"/>
        <v>1.930425384935442</v>
      </c>
      <c r="AL132">
        <f t="shared" si="49"/>
        <v>2.1461714486443997</v>
      </c>
      <c r="AW132">
        <v>3</v>
      </c>
      <c r="AX132">
        <v>17</v>
      </c>
      <c r="AY132">
        <f t="shared" si="50"/>
        <v>0.41523230489027724</v>
      </c>
      <c r="AZ132">
        <f t="shared" si="54"/>
        <v>1.3522097033700897</v>
      </c>
      <c r="BA132">
        <f t="shared" si="52"/>
        <v>1.767442008260367</v>
      </c>
    </row>
    <row r="133" spans="2:53" x14ac:dyDescent="0.2">
      <c r="B133">
        <v>6.5731263870000003</v>
      </c>
      <c r="C133" s="1">
        <v>34.6</v>
      </c>
      <c r="D133">
        <v>1.34</v>
      </c>
      <c r="J133">
        <v>3.2</v>
      </c>
      <c r="K133">
        <v>17</v>
      </c>
      <c r="L133" s="1">
        <f t="shared" si="41"/>
        <v>3.7914624533178613E-2</v>
      </c>
      <c r="M133" s="1">
        <f t="shared" si="42"/>
        <v>-3.118173891450843E-27</v>
      </c>
      <c r="N133" s="1">
        <f t="shared" si="43"/>
        <v>3.7914624533178613E-2</v>
      </c>
      <c r="X133">
        <v>3.2</v>
      </c>
      <c r="Y133">
        <v>17</v>
      </c>
      <c r="Z133" s="1">
        <f t="shared" si="44"/>
        <v>3.7914624533178613E-2</v>
      </c>
      <c r="AA133" s="1">
        <f t="shared" si="45"/>
        <v>4.0678725913231597</v>
      </c>
      <c r="AB133" s="1">
        <f t="shared" si="46"/>
        <v>4.1057872158563384</v>
      </c>
      <c r="AH133">
        <v>3.2</v>
      </c>
      <c r="AI133">
        <v>17</v>
      </c>
      <c r="AJ133">
        <f t="shared" si="47"/>
        <v>0.22564855308579418</v>
      </c>
      <c r="AK133">
        <f t="shared" si="53"/>
        <v>2.2908399090719658</v>
      </c>
      <c r="AL133">
        <f t="shared" si="49"/>
        <v>2.5164884621577599</v>
      </c>
      <c r="AW133">
        <v>3.2</v>
      </c>
      <c r="AX133">
        <v>17</v>
      </c>
      <c r="AY133">
        <f t="shared" si="50"/>
        <v>0.41534071402970923</v>
      </c>
      <c r="AZ133">
        <f t="shared" si="54"/>
        <v>1.6753749542613074</v>
      </c>
      <c r="BA133">
        <f t="shared" si="52"/>
        <v>2.0907156682910166</v>
      </c>
    </row>
    <row r="134" spans="2:53" x14ac:dyDescent="0.2">
      <c r="B134">
        <v>6.624478936</v>
      </c>
      <c r="C134" s="1">
        <v>34.6</v>
      </c>
      <c r="D134">
        <v>1.34</v>
      </c>
      <c r="J134">
        <v>3.4</v>
      </c>
      <c r="K134">
        <v>17</v>
      </c>
      <c r="L134" s="1">
        <f t="shared" si="41"/>
        <v>5.7218481837238754E-3</v>
      </c>
      <c r="M134" s="1">
        <f t="shared" si="42"/>
        <v>-2.1483181352831494E-34</v>
      </c>
      <c r="N134" s="1">
        <f t="shared" si="43"/>
        <v>5.7218481837238754E-3</v>
      </c>
      <c r="X134">
        <v>3.4</v>
      </c>
      <c r="Y134">
        <v>17</v>
      </c>
      <c r="Z134" s="1">
        <f t="shared" si="44"/>
        <v>5.7218481837238754E-3</v>
      </c>
      <c r="AA134" s="1">
        <f t="shared" si="45"/>
        <v>5.2772910876005064</v>
      </c>
      <c r="AB134" s="1">
        <f t="shared" si="46"/>
        <v>5.2830129357842299</v>
      </c>
      <c r="AH134">
        <v>3.4</v>
      </c>
      <c r="AI134">
        <v>17</v>
      </c>
      <c r="AJ134">
        <f t="shared" si="47"/>
        <v>0.2359946374260054</v>
      </c>
      <c r="AK134">
        <f t="shared" si="53"/>
        <v>2.7154831743537433</v>
      </c>
      <c r="AL134">
        <f t="shared" si="49"/>
        <v>2.9514778117797489</v>
      </c>
      <c r="AW134">
        <v>3.4</v>
      </c>
      <c r="AX134">
        <v>17</v>
      </c>
      <c r="AY134">
        <f t="shared" si="50"/>
        <v>0.41539145620519863</v>
      </c>
      <c r="AZ134">
        <f t="shared" si="54"/>
        <v>2.0727213318850479</v>
      </c>
      <c r="BA134">
        <f t="shared" si="52"/>
        <v>2.4881127880902465</v>
      </c>
    </row>
    <row r="135" spans="2:53" x14ac:dyDescent="0.2">
      <c r="B135">
        <v>6.6758314859999999</v>
      </c>
      <c r="C135" s="1">
        <v>34.6</v>
      </c>
      <c r="D135">
        <v>1.34</v>
      </c>
      <c r="J135">
        <v>3.6</v>
      </c>
      <c r="K135">
        <v>17</v>
      </c>
      <c r="L135" s="1">
        <f t="shared" si="41"/>
        <v>7.8667049158116288E-4</v>
      </c>
      <c r="M135" s="1">
        <f t="shared" si="42"/>
        <v>-1.3485354707284546E-41</v>
      </c>
      <c r="N135" s="1">
        <f t="shared" si="43"/>
        <v>7.8667049158116288E-4</v>
      </c>
      <c r="X135">
        <v>3.6</v>
      </c>
      <c r="Y135">
        <v>17</v>
      </c>
      <c r="Z135" s="1">
        <f t="shared" si="44"/>
        <v>7.8667049158116288E-4</v>
      </c>
      <c r="AA135" s="1">
        <f t="shared" si="45"/>
        <v>6.1845861905197141</v>
      </c>
      <c r="AB135" s="1">
        <f t="shared" si="46"/>
        <v>6.1853728610112952</v>
      </c>
      <c r="AH135">
        <v>3.6</v>
      </c>
      <c r="AI135">
        <v>17</v>
      </c>
      <c r="AJ135">
        <f t="shared" si="47"/>
        <v>0.2468031656974132</v>
      </c>
      <c r="AK135">
        <f t="shared" si="53"/>
        <v>3.2145756348032184</v>
      </c>
      <c r="AL135">
        <f t="shared" si="49"/>
        <v>3.4613788005006314</v>
      </c>
      <c r="AW135">
        <v>3.6</v>
      </c>
      <c r="AX135">
        <v>17</v>
      </c>
      <c r="AY135">
        <f t="shared" si="50"/>
        <v>0.41541520183667291</v>
      </c>
      <c r="AZ135">
        <f t="shared" si="54"/>
        <v>2.5596779876708045</v>
      </c>
      <c r="BA135">
        <f t="shared" si="52"/>
        <v>2.9750931895074775</v>
      </c>
    </row>
    <row r="136" spans="2:53" x14ac:dyDescent="0.2">
      <c r="B136">
        <v>6.7271840359999997</v>
      </c>
      <c r="C136" s="1">
        <v>34.6</v>
      </c>
      <c r="D136">
        <v>1.34</v>
      </c>
      <c r="J136">
        <v>3.8</v>
      </c>
      <c r="K136">
        <v>17</v>
      </c>
      <c r="L136" s="1">
        <f t="shared" si="41"/>
        <v>1.0669706149939536E-4</v>
      </c>
      <c r="M136" s="1">
        <f t="shared" si="42"/>
        <v>-8.3511912203641071E-49</v>
      </c>
      <c r="N136" s="1">
        <f t="shared" si="43"/>
        <v>1.0669706149939536E-4</v>
      </c>
      <c r="X136">
        <v>3.8</v>
      </c>
      <c r="Y136">
        <v>17</v>
      </c>
      <c r="Z136" s="1">
        <f t="shared" si="44"/>
        <v>1.0669706149939536E-4</v>
      </c>
      <c r="AA136" s="1">
        <f t="shared" si="45"/>
        <v>7.0914031967180815</v>
      </c>
      <c r="AB136" s="1">
        <f t="shared" si="46"/>
        <v>7.0915098937795813</v>
      </c>
      <c r="AH136">
        <v>3.8</v>
      </c>
      <c r="AI136">
        <v>17</v>
      </c>
      <c r="AJ136">
        <f t="shared" si="47"/>
        <v>0.25809369219690059</v>
      </c>
      <c r="AK136">
        <f t="shared" si="53"/>
        <v>3.7994816772543345</v>
      </c>
      <c r="AL136">
        <f t="shared" si="49"/>
        <v>4.0575753694512349</v>
      </c>
      <c r="AW136">
        <v>3.8</v>
      </c>
      <c r="AX136">
        <v>17</v>
      </c>
      <c r="AY136">
        <f t="shared" si="50"/>
        <v>0.41542631293331955</v>
      </c>
      <c r="AZ136">
        <f t="shared" si="54"/>
        <v>3.1540623862200823</v>
      </c>
      <c r="BA136">
        <f t="shared" si="52"/>
        <v>3.5694886991534016</v>
      </c>
    </row>
    <row r="137" spans="2:53" x14ac:dyDescent="0.2">
      <c r="B137">
        <v>6.7785365860000004</v>
      </c>
      <c r="C137" s="1">
        <v>34.6</v>
      </c>
      <c r="D137">
        <v>1.34</v>
      </c>
      <c r="J137">
        <v>4</v>
      </c>
      <c r="K137">
        <v>17</v>
      </c>
      <c r="L137" s="1">
        <f t="shared" si="41"/>
        <v>1.4444380860183888E-5</v>
      </c>
      <c r="M137" s="1">
        <f t="shared" si="42"/>
        <v>-5.1621535560121048E-56</v>
      </c>
      <c r="N137" s="1">
        <f t="shared" si="43"/>
        <v>1.4444380860183888E-5</v>
      </c>
      <c r="X137">
        <v>4</v>
      </c>
      <c r="Y137">
        <v>17</v>
      </c>
      <c r="Z137" s="1">
        <f t="shared" si="44"/>
        <v>1.4444380860183888E-5</v>
      </c>
      <c r="AA137" s="1">
        <f t="shared" si="45"/>
        <v>8.0513342605672449</v>
      </c>
      <c r="AB137" s="1">
        <f t="shared" si="46"/>
        <v>8.0513487049481043</v>
      </c>
      <c r="AH137">
        <v>4</v>
      </c>
      <c r="AI137">
        <v>17</v>
      </c>
      <c r="AJ137">
        <f t="shared" si="47"/>
        <v>0.26988649388346281</v>
      </c>
      <c r="AK137">
        <f t="shared" si="53"/>
        <v>4.4826452302804842</v>
      </c>
      <c r="AL137">
        <f t="shared" si="49"/>
        <v>4.7525317241639469</v>
      </c>
      <c r="AW137">
        <v>4</v>
      </c>
      <c r="AX137">
        <v>17</v>
      </c>
      <c r="AY137">
        <f t="shared" si="50"/>
        <v>0.41543151182461141</v>
      </c>
      <c r="AZ137">
        <f t="shared" si="54"/>
        <v>3.8760283950842522</v>
      </c>
      <c r="BA137">
        <f t="shared" si="52"/>
        <v>4.2914599069088633</v>
      </c>
    </row>
    <row r="138" spans="2:53" x14ac:dyDescent="0.2">
      <c r="B138">
        <v>6.8298891360000002</v>
      </c>
      <c r="C138" s="1">
        <v>34.6</v>
      </c>
      <c r="D138">
        <v>1.34</v>
      </c>
      <c r="J138">
        <v>4.2</v>
      </c>
      <c r="K138">
        <v>17</v>
      </c>
      <c r="L138" s="1">
        <f t="shared" si="41"/>
        <v>1.9549323796646565E-6</v>
      </c>
      <c r="M138" s="1">
        <f t="shared" si="42"/>
        <v>-3.1901015619923977E-63</v>
      </c>
      <c r="N138" s="1">
        <f t="shared" si="43"/>
        <v>1.9549323796646565E-6</v>
      </c>
      <c r="X138">
        <v>4.2</v>
      </c>
      <c r="Y138">
        <v>17</v>
      </c>
      <c r="Z138" s="1">
        <f t="shared" si="44"/>
        <v>1.9549323796646565E-6</v>
      </c>
      <c r="AA138" s="1">
        <f t="shared" si="45"/>
        <v>9.0683505817014645</v>
      </c>
      <c r="AB138" s="1">
        <f t="shared" si="46"/>
        <v>9.068352536633844</v>
      </c>
      <c r="AH138">
        <v>4.2</v>
      </c>
      <c r="AI138">
        <v>17</v>
      </c>
      <c r="AJ138">
        <f t="shared" si="47"/>
        <v>0.28220258721366603</v>
      </c>
      <c r="AK138">
        <f t="shared" si="53"/>
        <v>5.27743245556292</v>
      </c>
      <c r="AL138">
        <f t="shared" si="49"/>
        <v>5.5596350427765859</v>
      </c>
      <c r="AW138">
        <v>4.2</v>
      </c>
      <c r="AX138">
        <v>17</v>
      </c>
      <c r="AY138">
        <f t="shared" si="50"/>
        <v>0.41543394433931918</v>
      </c>
      <c r="AZ138">
        <f t="shared" si="54"/>
        <v>4.7477604183184781</v>
      </c>
      <c r="BA138">
        <f t="shared" si="52"/>
        <v>5.163194362657797</v>
      </c>
    </row>
    <row r="139" spans="2:53" x14ac:dyDescent="0.2">
      <c r="B139">
        <v>6.8812416860000001</v>
      </c>
      <c r="C139" s="1">
        <v>34.6</v>
      </c>
      <c r="D139">
        <v>1.34</v>
      </c>
      <c r="J139">
        <v>4.4000000000000004</v>
      </c>
      <c r="K139">
        <v>17</v>
      </c>
      <c r="L139" s="1">
        <f t="shared" si="41"/>
        <v>2.645741661891169E-7</v>
      </c>
      <c r="M139" s="1">
        <f t="shared" si="42"/>
        <v>-1.9713482854927518E-70</v>
      </c>
      <c r="N139" s="1">
        <f t="shared" si="43"/>
        <v>2.645741661891169E-7</v>
      </c>
      <c r="X139">
        <v>4.4000000000000004</v>
      </c>
      <c r="Y139">
        <v>17</v>
      </c>
      <c r="Z139" s="1">
        <f t="shared" si="44"/>
        <v>2.645741661891169E-7</v>
      </c>
      <c r="AA139" s="1">
        <f t="shared" si="45"/>
        <v>10.137119746045826</v>
      </c>
      <c r="AB139" s="1">
        <f t="shared" si="46"/>
        <v>10.137120010619993</v>
      </c>
      <c r="AH139">
        <v>4.4000000000000004</v>
      </c>
      <c r="AI139">
        <v>17</v>
      </c>
      <c r="AJ139">
        <f t="shared" si="47"/>
        <v>0.29506374435783483</v>
      </c>
      <c r="AK139">
        <f t="shared" si="53"/>
        <v>6.1978513500822094</v>
      </c>
      <c r="AL139">
        <f t="shared" si="49"/>
        <v>6.4929150944400442</v>
      </c>
      <c r="AW139">
        <v>4.4000000000000004</v>
      </c>
      <c r="AX139">
        <v>17</v>
      </c>
      <c r="AY139">
        <f t="shared" si="50"/>
        <v>0.41543508248005578</v>
      </c>
      <c r="AZ139">
        <f t="shared" si="54"/>
        <v>5.7927987604143309</v>
      </c>
      <c r="BA139">
        <f t="shared" si="52"/>
        <v>6.2082338428943871</v>
      </c>
    </row>
    <row r="140" spans="2:53" x14ac:dyDescent="0.2">
      <c r="B140">
        <v>6.9325942359999999</v>
      </c>
      <c r="C140" s="1">
        <v>34.700000000000003</v>
      </c>
      <c r="D140">
        <v>1.34</v>
      </c>
      <c r="J140">
        <v>4.5999999999999996</v>
      </c>
      <c r="K140">
        <v>17</v>
      </c>
      <c r="L140" s="1">
        <f t="shared" si="41"/>
        <v>3.5806342058119986E-8</v>
      </c>
      <c r="M140" s="1">
        <f t="shared" si="42"/>
        <v>-1.2182045415309802E-77</v>
      </c>
      <c r="N140" s="1">
        <f t="shared" si="43"/>
        <v>3.5806342058119986E-8</v>
      </c>
      <c r="X140">
        <v>4.5999999999999996</v>
      </c>
      <c r="Y140">
        <v>17</v>
      </c>
      <c r="Z140" s="1">
        <f t="shared" si="44"/>
        <v>3.5806342058119986E-8</v>
      </c>
      <c r="AA140" s="1">
        <f t="shared" si="45"/>
        <v>11.249487078581737</v>
      </c>
      <c r="AB140" s="1">
        <f t="shared" si="46"/>
        <v>11.24948711438808</v>
      </c>
      <c r="AH140">
        <v>4.5999999999999996</v>
      </c>
      <c r="AI140">
        <v>17</v>
      </c>
      <c r="AJ140">
        <f t="shared" si="47"/>
        <v>0.30849250866372541</v>
      </c>
      <c r="AK140">
        <f t="shared" si="53"/>
        <v>7.2581169293584038</v>
      </c>
      <c r="AL140">
        <f t="shared" si="49"/>
        <v>7.5666094380221294</v>
      </c>
      <c r="AW140">
        <v>4.5999999999999996</v>
      </c>
      <c r="AX140">
        <v>17</v>
      </c>
      <c r="AY140">
        <f t="shared" si="50"/>
        <v>0.41543561499827975</v>
      </c>
      <c r="AZ140">
        <f t="shared" si="54"/>
        <v>7.0348725463472634</v>
      </c>
      <c r="BA140">
        <f t="shared" si="52"/>
        <v>7.4503081613455429</v>
      </c>
    </row>
    <row r="141" spans="2:53" x14ac:dyDescent="0.2">
      <c r="B141">
        <v>6.9839467859999997</v>
      </c>
      <c r="C141" s="1">
        <v>34.700000000000003</v>
      </c>
      <c r="D141">
        <v>1.34</v>
      </c>
      <c r="J141">
        <v>4.8</v>
      </c>
      <c r="K141">
        <v>17</v>
      </c>
      <c r="L141" s="1">
        <f t="shared" si="41"/>
        <v>4.8458684201921962E-9</v>
      </c>
      <c r="M141" s="1">
        <f t="shared" si="42"/>
        <v>-7.5279512673078166E-85</v>
      </c>
      <c r="N141" s="1">
        <f t="shared" si="43"/>
        <v>4.8458684201921962E-9</v>
      </c>
      <c r="X141">
        <v>4.8</v>
      </c>
      <c r="Y141">
        <v>17</v>
      </c>
      <c r="Z141" s="1">
        <f t="shared" si="44"/>
        <v>4.8458684201921962E-9</v>
      </c>
      <c r="AA141" s="1">
        <f t="shared" si="45"/>
        <v>12.395412718829878</v>
      </c>
      <c r="AB141" s="1">
        <f t="shared" si="46"/>
        <v>12.395412723675745</v>
      </c>
      <c r="AH141">
        <v>4.8</v>
      </c>
      <c r="AI141">
        <v>17</v>
      </c>
      <c r="AJ141">
        <f t="shared" si="47"/>
        <v>0.32251220922221885</v>
      </c>
      <c r="AK141">
        <f t="shared" si="53"/>
        <v>8.4720341252760427</v>
      </c>
      <c r="AL141">
        <f t="shared" si="49"/>
        <v>8.7945463344982624</v>
      </c>
      <c r="AW141">
        <v>4.8</v>
      </c>
      <c r="AX141">
        <v>17</v>
      </c>
      <c r="AY141">
        <f t="shared" si="50"/>
        <v>0.41543586415468281</v>
      </c>
      <c r="AZ141">
        <f t="shared" si="54"/>
        <v>8.4961344583171847</v>
      </c>
      <c r="BA141">
        <f t="shared" si="52"/>
        <v>8.9115703224718672</v>
      </c>
    </row>
    <row r="142" spans="2:53" x14ac:dyDescent="0.2">
      <c r="B142">
        <v>7.0352993359999996</v>
      </c>
      <c r="C142" s="1">
        <v>34.700000000000003</v>
      </c>
      <c r="D142">
        <v>1.34</v>
      </c>
      <c r="J142">
        <v>5</v>
      </c>
      <c r="K142">
        <v>17</v>
      </c>
      <c r="L142" s="1">
        <f t="shared" si="41"/>
        <v>6.5581744661497017E-10</v>
      </c>
      <c r="M142" s="1">
        <f t="shared" si="42"/>
        <v>-4.6519318868839442E-92</v>
      </c>
      <c r="N142" s="1">
        <f t="shared" si="43"/>
        <v>6.5581744661497017E-10</v>
      </c>
      <c r="X142">
        <v>5</v>
      </c>
      <c r="Y142">
        <v>17</v>
      </c>
      <c r="Z142" s="1">
        <f t="shared" si="44"/>
        <v>6.5581744661497017E-10</v>
      </c>
      <c r="AA142" s="1">
        <f t="shared" si="45"/>
        <v>13.56303790898053</v>
      </c>
      <c r="AB142" s="1">
        <f t="shared" si="46"/>
        <v>13.563037909636346</v>
      </c>
      <c r="AH142">
        <v>5</v>
      </c>
      <c r="AI142">
        <v>17</v>
      </c>
      <c r="AJ142">
        <f t="shared" si="47"/>
        <v>0.33714697437667862</v>
      </c>
      <c r="AK142">
        <f t="shared" si="53"/>
        <v>9.8521811441396352</v>
      </c>
      <c r="AL142">
        <f t="shared" si="49"/>
        <v>10.189328118516315</v>
      </c>
      <c r="AW142">
        <v>5</v>
      </c>
      <c r="AX142">
        <v>17</v>
      </c>
      <c r="AY142">
        <f t="shared" si="50"/>
        <v>0.41543598073069504</v>
      </c>
      <c r="AZ142">
        <f t="shared" si="54"/>
        <v>10.194754932191396</v>
      </c>
      <c r="BA142">
        <f t="shared" si="52"/>
        <v>10.610190912922091</v>
      </c>
    </row>
    <row r="143" spans="2:53" x14ac:dyDescent="0.2">
      <c r="C143" s="1"/>
      <c r="J143">
        <v>5.2</v>
      </c>
      <c r="K143">
        <v>17</v>
      </c>
      <c r="L143" s="1">
        <f t="shared" si="41"/>
        <v>8.8755284371938483E-11</v>
      </c>
      <c r="M143" s="1">
        <f t="shared" si="42"/>
        <v>-2.8746825351773299E-99</v>
      </c>
      <c r="N143" s="1">
        <f t="shared" si="43"/>
        <v>8.8755284371938483E-11</v>
      </c>
      <c r="X143">
        <v>5.2</v>
      </c>
      <c r="Y143">
        <v>17</v>
      </c>
      <c r="Z143" s="1">
        <f t="shared" si="44"/>
        <v>8.8755284371938483E-11</v>
      </c>
      <c r="AA143" s="1">
        <f t="shared" si="45"/>
        <v>14.738616270804519</v>
      </c>
      <c r="AB143" s="1">
        <f t="shared" si="46"/>
        <v>14.738616270893274</v>
      </c>
      <c r="AH143">
        <v>5.2</v>
      </c>
      <c r="AI143">
        <v>17</v>
      </c>
      <c r="AJ143">
        <f t="shared" si="47"/>
        <v>0.35242174400409759</v>
      </c>
      <c r="AK143">
        <f t="shared" si="53"/>
        <v>11.408896277728648</v>
      </c>
      <c r="AL143">
        <f t="shared" si="49"/>
        <v>11.761318021732745</v>
      </c>
      <c r="AW143">
        <v>5.2</v>
      </c>
      <c r="AX143">
        <v>17</v>
      </c>
      <c r="AY143">
        <f t="shared" si="50"/>
        <v>0.41543603527458833</v>
      </c>
      <c r="AZ143">
        <f t="shared" si="54"/>
        <v>12.141959024436707</v>
      </c>
      <c r="BA143">
        <f t="shared" si="52"/>
        <v>12.557395059711295</v>
      </c>
    </row>
    <row r="144" spans="2:53" x14ac:dyDescent="0.2">
      <c r="B144">
        <v>5.1352549894794604E-2</v>
      </c>
      <c r="C144" s="1">
        <v>1.2311665676389401E-3</v>
      </c>
      <c r="D144">
        <v>4.4000000000000004</v>
      </c>
      <c r="J144">
        <v>5.4</v>
      </c>
      <c r="K144">
        <v>17</v>
      </c>
      <c r="L144" s="1">
        <f t="shared" si="41"/>
        <v>1.2011724983342983E-11</v>
      </c>
      <c r="M144" s="1">
        <f t="shared" si="42"/>
        <v>-1.776423186379588E-106</v>
      </c>
      <c r="N144" s="1">
        <f t="shared" si="43"/>
        <v>1.2011724983342983E-11</v>
      </c>
      <c r="X144">
        <v>5.4</v>
      </c>
      <c r="Y144">
        <v>17</v>
      </c>
      <c r="Z144" s="1">
        <f t="shared" si="44"/>
        <v>1.2011724983342983E-11</v>
      </c>
      <c r="AA144" s="1">
        <f t="shared" si="45"/>
        <v>15.906424331456995</v>
      </c>
      <c r="AB144" s="1">
        <f t="shared" si="46"/>
        <v>15.906424331469006</v>
      </c>
      <c r="AH144">
        <v>5.4</v>
      </c>
      <c r="AI144">
        <v>17</v>
      </c>
      <c r="AJ144">
        <f t="shared" si="47"/>
        <v>0.36836228038200475</v>
      </c>
      <c r="AK144">
        <f t="shared" si="53"/>
        <v>13.149102560672898</v>
      </c>
      <c r="AL144">
        <f t="shared" si="49"/>
        <v>13.517464841054903</v>
      </c>
      <c r="AW144">
        <v>5.4</v>
      </c>
      <c r="AX144">
        <v>17</v>
      </c>
      <c r="AY144">
        <f t="shared" si="50"/>
        <v>0.41543606079472395</v>
      </c>
      <c r="AZ144">
        <f t="shared" si="54"/>
        <v>14.338779707884202</v>
      </c>
      <c r="BA144">
        <f t="shared" si="52"/>
        <v>14.754215768678925</v>
      </c>
    </row>
    <row r="145" spans="2:53" x14ac:dyDescent="0.2">
      <c r="B145">
        <v>0.102705099789589</v>
      </c>
      <c r="C145" s="1">
        <v>1.8227717790877E-2</v>
      </c>
      <c r="D145">
        <v>4.4000000000000004</v>
      </c>
      <c r="J145">
        <v>5.6</v>
      </c>
      <c r="K145">
        <v>17</v>
      </c>
      <c r="L145" s="1">
        <f t="shared" si="41"/>
        <v>1.6255892232637474E-12</v>
      </c>
      <c r="M145" s="1">
        <f t="shared" si="42"/>
        <v>-1.0977488115063486E-113</v>
      </c>
      <c r="N145" s="1">
        <f t="shared" si="43"/>
        <v>1.6255892232637474E-12</v>
      </c>
      <c r="X145">
        <v>5.6</v>
      </c>
      <c r="Y145">
        <v>17</v>
      </c>
      <c r="Z145" s="1">
        <f t="shared" si="44"/>
        <v>1.6255892232637474E-12</v>
      </c>
      <c r="AA145" s="1">
        <f t="shared" si="45"/>
        <v>17.048668884981375</v>
      </c>
      <c r="AB145" s="1">
        <f t="shared" si="46"/>
        <v>17.048668884983002</v>
      </c>
      <c r="AH145">
        <v>5.6</v>
      </c>
      <c r="AI145">
        <v>17</v>
      </c>
      <c r="AJ145">
        <f t="shared" si="47"/>
        <v>0.38499517744038053</v>
      </c>
      <c r="AK145">
        <f t="shared" si="53"/>
        <v>15.075046397406002</v>
      </c>
      <c r="AL145">
        <f t="shared" si="49"/>
        <v>15.460041574846382</v>
      </c>
      <c r="AW145">
        <v>5.6</v>
      </c>
      <c r="AX145">
        <v>17</v>
      </c>
      <c r="AY145">
        <f t="shared" si="50"/>
        <v>0.41543607273514876</v>
      </c>
      <c r="AZ145">
        <f t="shared" si="54"/>
        <v>16.773029160800782</v>
      </c>
      <c r="BA145">
        <f t="shared" si="52"/>
        <v>17.188465233535929</v>
      </c>
    </row>
    <row r="146" spans="2:53" x14ac:dyDescent="0.2">
      <c r="B146">
        <v>0.15405764968438398</v>
      </c>
      <c r="C146" s="1">
        <v>6.2367099225238601E-2</v>
      </c>
      <c r="D146">
        <v>4.4000000000000004</v>
      </c>
      <c r="J146">
        <v>5.8</v>
      </c>
      <c r="K146">
        <v>17</v>
      </c>
      <c r="L146" s="1">
        <f t="shared" si="41"/>
        <v>2.2000456558166105E-13</v>
      </c>
      <c r="M146" s="1">
        <f t="shared" si="42"/>
        <v>-6.7835888563553792E-121</v>
      </c>
      <c r="N146" s="1">
        <f t="shared" si="43"/>
        <v>2.2000456558166105E-13</v>
      </c>
      <c r="X146">
        <v>5.8</v>
      </c>
      <c r="Y146">
        <v>17</v>
      </c>
      <c r="Z146" s="1">
        <f t="shared" si="44"/>
        <v>2.2000456558166105E-13</v>
      </c>
      <c r="AA146" s="1">
        <f t="shared" si="45"/>
        <v>18.145393874937568</v>
      </c>
      <c r="AB146" s="1">
        <f t="shared" si="46"/>
        <v>18.145393874937788</v>
      </c>
      <c r="AH146">
        <v>5.8</v>
      </c>
      <c r="AI146">
        <v>17</v>
      </c>
      <c r="AJ146">
        <f t="shared" si="47"/>
        <v>0.40234786818256257</v>
      </c>
      <c r="AK146">
        <f t="shared" si="53"/>
        <v>17.183073629578292</v>
      </c>
      <c r="AL146">
        <f t="shared" si="49"/>
        <v>17.585421497760855</v>
      </c>
      <c r="AW146">
        <v>5.8</v>
      </c>
      <c r="AX146">
        <v>17</v>
      </c>
      <c r="AY146">
        <f t="shared" si="50"/>
        <v>0.4154360783218643</v>
      </c>
      <c r="AZ146">
        <f t="shared" si="54"/>
        <v>19.417183888970907</v>
      </c>
      <c r="BA146">
        <f t="shared" si="52"/>
        <v>19.832619967292771</v>
      </c>
    </row>
    <row r="147" spans="2:53" x14ac:dyDescent="0.2">
      <c r="B147">
        <v>0.205410199579178</v>
      </c>
      <c r="C147" s="1">
        <v>0.12782448231728999</v>
      </c>
      <c r="D147">
        <v>4.4000000000000004</v>
      </c>
      <c r="J147">
        <v>6</v>
      </c>
      <c r="K147">
        <v>17</v>
      </c>
      <c r="L147" s="1">
        <f t="shared" si="41"/>
        <v>2.9743713553985676E-14</v>
      </c>
      <c r="M147" s="1">
        <f t="shared" si="42"/>
        <v>-4.1919496782460752E-128</v>
      </c>
      <c r="N147" s="1">
        <f t="shared" si="43"/>
        <v>2.9743713553985676E-14</v>
      </c>
      <c r="X147">
        <v>6</v>
      </c>
      <c r="Y147">
        <v>17</v>
      </c>
      <c r="Z147" s="1">
        <f t="shared" si="44"/>
        <v>2.9743713553985676E-14</v>
      </c>
      <c r="AA147" s="1">
        <f t="shared" si="45"/>
        <v>19.174387205088632</v>
      </c>
      <c r="AB147" s="1">
        <f t="shared" si="46"/>
        <v>19.17438720508866</v>
      </c>
      <c r="AH147">
        <v>6</v>
      </c>
      <c r="AI147">
        <v>17</v>
      </c>
      <c r="AJ147">
        <f t="shared" si="47"/>
        <v>0.42044863004338723</v>
      </c>
      <c r="AK147">
        <f t="shared" si="53"/>
        <v>19.462609846233399</v>
      </c>
      <c r="AL147">
        <f t="shared" si="49"/>
        <v>19.883058476276787</v>
      </c>
      <c r="AW147">
        <v>6</v>
      </c>
      <c r="AX147">
        <v>17</v>
      </c>
      <c r="AY147">
        <f t="shared" si="50"/>
        <v>0.41543608093579054</v>
      </c>
      <c r="AZ147">
        <f t="shared" si="54"/>
        <v>22.227933691611092</v>
      </c>
      <c r="BA147">
        <f t="shared" si="52"/>
        <v>22.643369772546883</v>
      </c>
    </row>
    <row r="148" spans="2:53" x14ac:dyDescent="0.2">
      <c r="B148">
        <v>0.25676274947397298</v>
      </c>
      <c r="C148" s="1">
        <v>0.21323056828484799</v>
      </c>
      <c r="D148">
        <v>4.4000000000000004</v>
      </c>
      <c r="J148">
        <v>6.2</v>
      </c>
      <c r="K148">
        <v>17</v>
      </c>
      <c r="L148" s="1">
        <f t="shared" si="41"/>
        <v>4.0270586457732886E-15</v>
      </c>
      <c r="M148" s="1">
        <f t="shared" si="42"/>
        <v>-2.5904344259418217E-135</v>
      </c>
      <c r="N148" s="1">
        <f t="shared" si="43"/>
        <v>4.0270586457732886E-15</v>
      </c>
      <c r="X148">
        <v>6.2</v>
      </c>
      <c r="Y148">
        <v>17</v>
      </c>
      <c r="Z148" s="1">
        <f t="shared" si="44"/>
        <v>4.0270586457732886E-15</v>
      </c>
      <c r="AA148" s="1">
        <f t="shared" si="45"/>
        <v>20.111087539356792</v>
      </c>
      <c r="AB148" s="1">
        <f t="shared" si="46"/>
        <v>20.111087539356795</v>
      </c>
      <c r="AH148">
        <v>6.2</v>
      </c>
      <c r="AI148">
        <v>17</v>
      </c>
      <c r="AJ148">
        <f t="shared" si="47"/>
        <v>0.43932658793668927</v>
      </c>
      <c r="AK148">
        <f t="shared" si="53"/>
        <v>21.895537007908587</v>
      </c>
      <c r="AL148">
        <f t="shared" si="49"/>
        <v>22.334863595845277</v>
      </c>
      <c r="AW148">
        <v>6.2</v>
      </c>
      <c r="AX148">
        <v>17</v>
      </c>
      <c r="AY148">
        <f t="shared" si="50"/>
        <v>0.41543608215880073</v>
      </c>
      <c r="AZ148">
        <f t="shared" si="54"/>
        <v>25.147957527393245</v>
      </c>
      <c r="BA148">
        <f t="shared" si="52"/>
        <v>25.563393609552048</v>
      </c>
    </row>
    <row r="149" spans="2:53" x14ac:dyDescent="0.2">
      <c r="B149">
        <v>0.30811529936876797</v>
      </c>
      <c r="C149" s="1">
        <v>0.31311572501694002</v>
      </c>
      <c r="D149">
        <v>4.4000000000000004</v>
      </c>
      <c r="J149">
        <v>6.4</v>
      </c>
      <c r="K149">
        <v>17</v>
      </c>
      <c r="L149" s="1">
        <f t="shared" si="41"/>
        <v>5.6520121631274893E-16</v>
      </c>
      <c r="M149" s="1">
        <f t="shared" si="42"/>
        <v>-1.6007707702044021E-142</v>
      </c>
      <c r="N149" s="1">
        <f t="shared" si="43"/>
        <v>5.6520121631274893E-16</v>
      </c>
      <c r="X149">
        <v>6.4</v>
      </c>
      <c r="Y149">
        <v>17</v>
      </c>
      <c r="Z149" s="1">
        <f t="shared" si="44"/>
        <v>5.6520121631274893E-16</v>
      </c>
      <c r="AA149" s="1">
        <f t="shared" si="45"/>
        <v>20.928491100190023</v>
      </c>
      <c r="AB149" s="1">
        <f t="shared" si="46"/>
        <v>20.928491100190023</v>
      </c>
      <c r="AH149">
        <v>6.4</v>
      </c>
      <c r="AI149">
        <v>17</v>
      </c>
      <c r="AJ149">
        <f t="shared" si="47"/>
        <v>0.45901171472786201</v>
      </c>
      <c r="AK149">
        <f t="shared" si="53"/>
        <v>24.456150232843203</v>
      </c>
      <c r="AL149">
        <f t="shared" si="49"/>
        <v>24.915161947571065</v>
      </c>
      <c r="AW149">
        <v>6.4</v>
      </c>
      <c r="AX149">
        <v>17</v>
      </c>
      <c r="AY149">
        <f t="shared" si="50"/>
        <v>0.41543608273102578</v>
      </c>
      <c r="AZ149">
        <f t="shared" si="54"/>
        <v>28.110035077855091</v>
      </c>
      <c r="BA149">
        <f t="shared" si="52"/>
        <v>28.525471160586118</v>
      </c>
    </row>
    <row r="150" spans="2:53" x14ac:dyDescent="0.2">
      <c r="B150">
        <v>0.35946784926356201</v>
      </c>
      <c r="C150" s="1">
        <v>0.42378788689055502</v>
      </c>
      <c r="D150">
        <v>4.4000000000000004</v>
      </c>
      <c r="J150">
        <v>6.6</v>
      </c>
      <c r="K150">
        <v>17</v>
      </c>
      <c r="L150" s="1">
        <f t="shared" si="41"/>
        <v>7.0650152217795287E-17</v>
      </c>
      <c r="M150" s="1">
        <f t="shared" si="42"/>
        <v>-9.8920359962766052E-150</v>
      </c>
      <c r="N150" s="1">
        <f t="shared" si="43"/>
        <v>7.0650152217795287E-17</v>
      </c>
      <c r="X150">
        <v>6.6</v>
      </c>
      <c r="Y150">
        <v>17</v>
      </c>
      <c r="Z150" s="1">
        <f t="shared" si="44"/>
        <v>7.0650152217795287E-17</v>
      </c>
      <c r="AA150" s="1">
        <f t="shared" si="45"/>
        <v>21.597058466694847</v>
      </c>
      <c r="AB150" s="1">
        <f t="shared" si="46"/>
        <v>21.597058466694847</v>
      </c>
      <c r="AH150">
        <v>6.6</v>
      </c>
      <c r="AI150">
        <v>17</v>
      </c>
      <c r="AJ150">
        <f t="shared" si="47"/>
        <v>0.47953482885058629</v>
      </c>
      <c r="AK150">
        <f t="shared" si="53"/>
        <v>27.111825737798384</v>
      </c>
      <c r="AL150">
        <f t="shared" si="49"/>
        <v>27.591360566648969</v>
      </c>
      <c r="AW150">
        <v>6.6</v>
      </c>
      <c r="AX150">
        <v>17</v>
      </c>
      <c r="AY150">
        <f t="shared" si="50"/>
        <v>0.41543608299875989</v>
      </c>
      <c r="AZ150">
        <f t="shared" si="54"/>
        <v>31.042986989753949</v>
      </c>
      <c r="BA150">
        <f t="shared" si="52"/>
        <v>31.458423072752709</v>
      </c>
    </row>
    <row r="151" spans="2:53" x14ac:dyDescent="0.2">
      <c r="B151">
        <v>0.410820399158357</v>
      </c>
      <c r="C151" s="1">
        <v>0.54238464998144198</v>
      </c>
      <c r="D151">
        <v>4.4000000000000004</v>
      </c>
      <c r="J151">
        <v>6.8</v>
      </c>
      <c r="K151">
        <v>17</v>
      </c>
      <c r="L151" s="1">
        <f t="shared" si="41"/>
        <v>0</v>
      </c>
      <c r="M151" s="1">
        <f t="shared" si="42"/>
        <v>-6.1128287680519107E-157</v>
      </c>
      <c r="N151" s="1">
        <f t="shared" si="43"/>
        <v>-6.1128287680519107E-157</v>
      </c>
      <c r="X151">
        <v>6.8</v>
      </c>
      <c r="Y151">
        <v>17</v>
      </c>
      <c r="Z151" s="1">
        <f t="shared" si="44"/>
        <v>0</v>
      </c>
      <c r="AA151" s="1">
        <f t="shared" si="45"/>
        <v>22.084621372734969</v>
      </c>
      <c r="AB151" s="1">
        <f t="shared" si="46"/>
        <v>22.084621372734969</v>
      </c>
      <c r="AH151">
        <v>6.8</v>
      </c>
      <c r="AI151">
        <v>17</v>
      </c>
      <c r="AJ151">
        <f t="shared" si="47"/>
        <v>0.50092758877021804</v>
      </c>
      <c r="AK151">
        <f t="shared" si="53"/>
        <v>29.824433346428137</v>
      </c>
      <c r="AL151">
        <f t="shared" si="49"/>
        <v>30.325360935198354</v>
      </c>
      <c r="AW151">
        <v>6.8</v>
      </c>
      <c r="AX151">
        <v>17</v>
      </c>
      <c r="AY151">
        <f t="shared" si="50"/>
        <v>0.41543608312402797</v>
      </c>
      <c r="AZ151">
        <f t="shared" si="54"/>
        <v>33.878384692460415</v>
      </c>
      <c r="BA151">
        <f t="shared" si="52"/>
        <v>34.293820775584443</v>
      </c>
    </row>
    <row r="152" spans="2:53" x14ac:dyDescent="0.2">
      <c r="B152">
        <v>0.46217294905315098</v>
      </c>
      <c r="C152" s="1">
        <v>0.66643799146365001</v>
      </c>
      <c r="D152">
        <v>4.4000000000000004</v>
      </c>
      <c r="J152">
        <v>7</v>
      </c>
      <c r="K152">
        <v>17</v>
      </c>
      <c r="L152" s="1">
        <f t="shared" si="41"/>
        <v>0</v>
      </c>
      <c r="M152" s="1">
        <f t="shared" si="42"/>
        <v>-3.777450421893731E-164</v>
      </c>
      <c r="N152" s="1">
        <f t="shared" si="43"/>
        <v>-3.777450421893731E-164</v>
      </c>
      <c r="X152">
        <v>7</v>
      </c>
      <c r="Y152">
        <v>17</v>
      </c>
      <c r="Z152" s="1">
        <f t="shared" si="44"/>
        <v>0</v>
      </c>
      <c r="AA152" s="1">
        <f t="shared" si="45"/>
        <v>22.356289505024993</v>
      </c>
      <c r="AB152" s="1">
        <f t="shared" si="46"/>
        <v>22.356289505024993</v>
      </c>
      <c r="AH152">
        <v>7</v>
      </c>
      <c r="AI152">
        <v>17</v>
      </c>
      <c r="AJ152">
        <f>(AF$6*AI152^AF$7)/(1+EXP(-(AF$14*AI152^AF$15)*(AH152-(AF$16*AI152^AF$17))))*(1/(1+EXP(-50*(AH152-0.2))))</f>
        <v>0.52322248397982996</v>
      </c>
      <c r="AK152">
        <f t="shared" si="53"/>
        <v>32.552400190177067</v>
      </c>
      <c r="AL152">
        <f t="shared" si="49"/>
        <v>33.075622674156897</v>
      </c>
      <c r="AW152">
        <v>7</v>
      </c>
      <c r="AX152">
        <v>17</v>
      </c>
      <c r="AY152">
        <f>(AU$6*AX152^AU$7)/(1+EXP(-(AU$14*AX152^AU$15)*(AW152-(AU$16*AX152^AU$17))))*(1/(1+EXP(-50*(AW152-0.2))))</f>
        <v>0.41543608318263869</v>
      </c>
      <c r="AZ152">
        <f t="shared" si="54"/>
        <v>36.556723255620255</v>
      </c>
      <c r="BA152">
        <f t="shared" si="52"/>
        <v>36.972159338802896</v>
      </c>
    </row>
    <row r="153" spans="2:53" x14ac:dyDescent="0.2">
      <c r="B153">
        <v>0.51352549894794597</v>
      </c>
      <c r="C153" s="1">
        <v>0.79392377328731001</v>
      </c>
      <c r="D153">
        <v>4.4000000000000004</v>
      </c>
    </row>
    <row r="154" spans="2:53" x14ac:dyDescent="0.2">
      <c r="B154">
        <v>0.56487804884274095</v>
      </c>
      <c r="C154" s="1">
        <v>0.92306241257487898</v>
      </c>
      <c r="D154">
        <v>4.4000000000000004</v>
      </c>
      <c r="AH154">
        <v>0</v>
      </c>
      <c r="AI154">
        <v>0.5</v>
      </c>
      <c r="AJ154">
        <f>(AF$6*AI154^AF$7)/(1+EXP(-(AF$14*AI154^AF$15)*(AH154-(AF$16*AI154^AF$17))))*(1/(1+EXP(-50*(AH154-0.2))))</f>
        <v>9.7839656405971932E-5</v>
      </c>
      <c r="AK154">
        <f>(AF$12*LN(AI154)+AF$13)/(1+EXP(-(AF$8*AI154^AF$9)*(AH154-(AF$10*AI154^AF$11))))</f>
        <v>1.1049633314162516E-5</v>
      </c>
      <c r="AL154">
        <f>AJ154+AK154</f>
        <v>1.0888928972013445E-4</v>
      </c>
      <c r="AW154">
        <v>0</v>
      </c>
      <c r="AX154">
        <v>0.5</v>
      </c>
      <c r="AY154">
        <f>(AU$6*AX154^AU$7)/(1+EXP(-(AU$14*AX154^AU$15)*(AW154-(AU$16*AX154^AU$17))))*(1/(1+EXP(-50*(AW154-0.2))))</f>
        <v>2.0418281151376685E-4</v>
      </c>
      <c r="AZ154">
        <f>(AU$12*LN(AX154)+AU$13)/(1+EXP(-(AU$8*AX154^AU$9)*(AW154-(AU$10*AX154^AU$11))))</f>
        <v>1.5075552524805219E-5</v>
      </c>
      <c r="BA154">
        <f t="shared" ref="BA154:BA182" si="55">AY154+AZ154</f>
        <v>2.1925836403857208E-4</v>
      </c>
    </row>
    <row r="155" spans="2:53" x14ac:dyDescent="0.2">
      <c r="B155">
        <v>0.61623059873753505</v>
      </c>
      <c r="C155" s="1">
        <v>1.0522603414782701</v>
      </c>
      <c r="D155">
        <v>4.4000000000000004</v>
      </c>
      <c r="AH155">
        <v>0.25</v>
      </c>
      <c r="AI155">
        <v>0.5</v>
      </c>
      <c r="AJ155">
        <f t="shared" ref="AJ155:AJ182" si="56">(AF$6*AI155^AF$7)/(1+EXP(-(AF$14*AI155^AF$15)*(AH155-(AF$16*AI155^AF$17))))*(1/(1+EXP(-50*(AH155-0.2))))</f>
        <v>6.1178580081488612</v>
      </c>
      <c r="AK155">
        <f t="shared" ref="AK155:AK182" si="57">(AF$12*LN(AI155)+AF$13)/(1+EXP(-(AF$8*AI155^AF$9)*(AH155-(AF$10*AI155^AF$11))))</f>
        <v>3.275877487476336E-5</v>
      </c>
      <c r="AL155">
        <f t="shared" ref="AL155:AL182" si="58">AJ155+AK155</f>
        <v>6.1178907669237361</v>
      </c>
      <c r="AW155">
        <v>0.25</v>
      </c>
      <c r="AX155">
        <v>0.5</v>
      </c>
      <c r="AY155">
        <f t="shared" ref="AY155:AY182" si="59">(AU$6*AX155^AU$7)/(1+EXP(-(AU$14*AX155^AU$15)*(AW155-(AU$16*AX155^AU$17))))*(1/(1+EXP(-50*(AW155-0.2))))</f>
        <v>8.3519542779394538</v>
      </c>
      <c r="AZ155">
        <f t="shared" ref="AZ155:AZ182" si="60">(AU$12*LN(AX155)+AU$13)/(1+EXP(-(AU$8*AX155^AU$9)*(AW155-(AU$10*AX155^AU$11))))</f>
        <v>5.3121846684423969E-5</v>
      </c>
      <c r="BA155">
        <f t="shared" si="55"/>
        <v>8.3520073997861388</v>
      </c>
    </row>
    <row r="156" spans="2:53" x14ac:dyDescent="0.2">
      <c r="B156">
        <v>0.66758314863232993</v>
      </c>
      <c r="C156" s="1">
        <v>1.1801164592956599</v>
      </c>
      <c r="D156">
        <v>4.4000000000000004</v>
      </c>
      <c r="AH156">
        <v>0.5</v>
      </c>
      <c r="AI156">
        <v>0.5</v>
      </c>
      <c r="AJ156">
        <f t="shared" si="56"/>
        <v>12.168080791257067</v>
      </c>
      <c r="AK156">
        <f t="shared" si="57"/>
        <v>9.7118839897596297E-5</v>
      </c>
      <c r="AL156">
        <f t="shared" si="58"/>
        <v>12.168177910096965</v>
      </c>
      <c r="AW156">
        <v>0.5</v>
      </c>
      <c r="AX156">
        <v>0.5</v>
      </c>
      <c r="AY156">
        <f t="shared" si="59"/>
        <v>16.44535691791177</v>
      </c>
      <c r="AZ156">
        <f t="shared" si="60"/>
        <v>1.8718397741589491E-4</v>
      </c>
      <c r="BA156">
        <f t="shared" si="55"/>
        <v>16.445544101889187</v>
      </c>
    </row>
    <row r="157" spans="2:53" x14ac:dyDescent="0.2">
      <c r="B157">
        <v>0.71893569852712502</v>
      </c>
      <c r="C157" s="1">
        <v>1.30542425889136</v>
      </c>
      <c r="D157">
        <v>4.4000000000000004</v>
      </c>
      <c r="AH157">
        <v>0.75</v>
      </c>
      <c r="AI157">
        <v>0.5</v>
      </c>
      <c r="AJ157">
        <f t="shared" si="56"/>
        <v>14.919997263931201</v>
      </c>
      <c r="AK157">
        <f t="shared" si="57"/>
        <v>2.8791719846340701E-4</v>
      </c>
      <c r="AL157">
        <f t="shared" si="58"/>
        <v>14.920285181129664</v>
      </c>
      <c r="AW157">
        <v>0.75</v>
      </c>
      <c r="AX157">
        <v>0.5</v>
      </c>
      <c r="AY157">
        <f t="shared" si="59"/>
        <v>25.930333351330216</v>
      </c>
      <c r="AZ157">
        <f t="shared" si="60"/>
        <v>6.5955134226615018E-4</v>
      </c>
      <c r="BA157">
        <f t="shared" si="55"/>
        <v>25.930992902672482</v>
      </c>
    </row>
    <row r="158" spans="2:53" x14ac:dyDescent="0.2">
      <c r="B158">
        <v>0.77028824842191901</v>
      </c>
      <c r="C158" s="1">
        <v>1.4271566943177401</v>
      </c>
      <c r="D158">
        <v>4.4000000000000004</v>
      </c>
      <c r="AH158">
        <v>1</v>
      </c>
      <c r="AI158">
        <v>0.5</v>
      </c>
      <c r="AJ158">
        <f t="shared" si="56"/>
        <v>15.701518973482683</v>
      </c>
      <c r="AK158">
        <f t="shared" si="57"/>
        <v>8.534871925200896E-4</v>
      </c>
      <c r="AL158">
        <f t="shared" si="58"/>
        <v>15.702372460675203</v>
      </c>
      <c r="AW158">
        <v>1</v>
      </c>
      <c r="AX158">
        <v>0.5</v>
      </c>
      <c r="AY158">
        <f t="shared" si="59"/>
        <v>34.917469314902021</v>
      </c>
      <c r="AZ158">
        <f t="shared" si="60"/>
        <v>2.3236659276985681E-3</v>
      </c>
      <c r="BA158">
        <f t="shared" si="55"/>
        <v>34.919792980829719</v>
      </c>
    </row>
    <row r="159" spans="2:53" x14ac:dyDescent="0.2">
      <c r="B159">
        <v>0.82164079831671399</v>
      </c>
      <c r="C159" s="1">
        <v>1.5444617583048199</v>
      </c>
      <c r="D159">
        <v>4.4000000000000004</v>
      </c>
      <c r="AH159">
        <v>1.25</v>
      </c>
      <c r="AI159">
        <v>0.5</v>
      </c>
      <c r="AJ159">
        <f t="shared" si="56"/>
        <v>15.884639317855777</v>
      </c>
      <c r="AK159">
        <f t="shared" si="57"/>
        <v>2.5294348850737982E-3</v>
      </c>
      <c r="AL159">
        <f t="shared" si="58"/>
        <v>15.887168752740852</v>
      </c>
      <c r="AW159">
        <v>1.25</v>
      </c>
      <c r="AX159">
        <v>0.5</v>
      </c>
      <c r="AY159">
        <f t="shared" si="59"/>
        <v>41.306197164722221</v>
      </c>
      <c r="AZ159">
        <f t="shared" si="60"/>
        <v>8.1828685229918419E-3</v>
      </c>
      <c r="BA159">
        <f t="shared" si="55"/>
        <v>41.314380033245214</v>
      </c>
    </row>
    <row r="160" spans="2:53" x14ac:dyDescent="0.2">
      <c r="B160">
        <v>0.87299334821150909</v>
      </c>
      <c r="C160" s="1">
        <v>1.6566906173748699</v>
      </c>
      <c r="D160">
        <v>4.4000000000000004</v>
      </c>
      <c r="AH160">
        <v>1.5</v>
      </c>
      <c r="AI160">
        <v>0.5</v>
      </c>
      <c r="AJ160">
        <f t="shared" si="56"/>
        <v>15.925515975284851</v>
      </c>
      <c r="AK160">
        <f t="shared" si="57"/>
        <v>7.491093273493934E-3</v>
      </c>
      <c r="AL160">
        <f t="shared" si="58"/>
        <v>15.933007068558345</v>
      </c>
      <c r="AW160">
        <v>1.5</v>
      </c>
      <c r="AX160">
        <v>0.5</v>
      </c>
      <c r="AY160">
        <f t="shared" si="59"/>
        <v>44.978721637300254</v>
      </c>
      <c r="AZ160">
        <f t="shared" si="60"/>
        <v>2.877119539316839E-2</v>
      </c>
      <c r="BA160">
        <f t="shared" si="55"/>
        <v>45.007492832693423</v>
      </c>
    </row>
    <row r="161" spans="2:53" x14ac:dyDescent="0.2">
      <c r="B161">
        <v>0.92434589810630297</v>
      </c>
      <c r="C161" s="1">
        <v>1.7633709483457001</v>
      </c>
      <c r="D161">
        <v>4.4000000000000004</v>
      </c>
      <c r="AH161">
        <v>1.75</v>
      </c>
      <c r="AI161">
        <v>0.5</v>
      </c>
      <c r="AJ161">
        <f t="shared" si="56"/>
        <v>15.934540503291807</v>
      </c>
      <c r="AK161">
        <f t="shared" si="57"/>
        <v>2.2139398108425645E-2</v>
      </c>
      <c r="AL161">
        <f t="shared" si="58"/>
        <v>15.956679901400232</v>
      </c>
      <c r="AW161">
        <v>1.75</v>
      </c>
      <c r="AX161">
        <v>0.5</v>
      </c>
      <c r="AY161">
        <f t="shared" si="59"/>
        <v>46.837061252429919</v>
      </c>
      <c r="AZ161">
        <f t="shared" si="60"/>
        <v>0.10060760331090306</v>
      </c>
      <c r="BA161">
        <f t="shared" si="55"/>
        <v>46.937668855740824</v>
      </c>
    </row>
    <row r="162" spans="2:53" x14ac:dyDescent="0.2">
      <c r="B162">
        <v>0.97569844800109806</v>
      </c>
      <c r="C162" s="1">
        <v>1.8644667178511201</v>
      </c>
      <c r="D162">
        <v>4.4000000000000004</v>
      </c>
      <c r="AH162">
        <v>2</v>
      </c>
      <c r="AI162">
        <v>0.5</v>
      </c>
      <c r="AJ162">
        <f t="shared" si="56"/>
        <v>15.936528023856903</v>
      </c>
      <c r="AK162">
        <f t="shared" si="57"/>
        <v>6.5033475851250036E-2</v>
      </c>
      <c r="AL162">
        <f t="shared" si="58"/>
        <v>16.001561499708153</v>
      </c>
      <c r="AW162">
        <v>2</v>
      </c>
      <c r="AX162">
        <v>0.5</v>
      </c>
      <c r="AY162">
        <f t="shared" si="59"/>
        <v>47.716844433183127</v>
      </c>
      <c r="AZ162">
        <f t="shared" si="60"/>
        <v>0.34522485111860918</v>
      </c>
      <c r="BA162">
        <f t="shared" si="55"/>
        <v>48.062069284301735</v>
      </c>
    </row>
    <row r="163" spans="2:53" x14ac:dyDescent="0.2">
      <c r="B163">
        <v>1.0270509978958899</v>
      </c>
      <c r="C163" s="1">
        <v>1.9598017913905099</v>
      </c>
      <c r="D163">
        <v>4.4000000000000004</v>
      </c>
      <c r="AH163">
        <v>2.25</v>
      </c>
      <c r="AI163">
        <v>0.5</v>
      </c>
      <c r="AJ163">
        <f t="shared" si="56"/>
        <v>15.93696551035546</v>
      </c>
      <c r="AK163">
        <f t="shared" si="57"/>
        <v>0.18769017058663146</v>
      </c>
      <c r="AL163">
        <f t="shared" si="58"/>
        <v>16.124655680942091</v>
      </c>
      <c r="AW163">
        <v>2.25</v>
      </c>
      <c r="AX163">
        <v>0.5</v>
      </c>
      <c r="AY163">
        <f t="shared" si="59"/>
        <v>48.120210629047165</v>
      </c>
      <c r="AZ163">
        <f t="shared" si="60"/>
        <v>1.1136599712318052</v>
      </c>
      <c r="BA163">
        <f t="shared" si="55"/>
        <v>49.233870600278969</v>
      </c>
    </row>
    <row r="164" spans="2:53" x14ac:dyDescent="0.2">
      <c r="B164">
        <v>1.0784035477906799</v>
      </c>
      <c r="C164" s="1">
        <v>2.0492362427174999</v>
      </c>
      <c r="D164">
        <v>4.4000000000000004</v>
      </c>
      <c r="AH164">
        <v>2.5</v>
      </c>
      <c r="AI164">
        <v>0.5</v>
      </c>
      <c r="AJ164">
        <f t="shared" si="56"/>
        <v>15.937061797018487</v>
      </c>
      <c r="AK164">
        <f t="shared" si="57"/>
        <v>0.51587183248566515</v>
      </c>
      <c r="AL164">
        <f t="shared" si="58"/>
        <v>16.452933629504152</v>
      </c>
      <c r="AW164">
        <v>2.5</v>
      </c>
      <c r="AX164">
        <v>0.5</v>
      </c>
      <c r="AY164">
        <f t="shared" si="59"/>
        <v>48.302425023130517</v>
      </c>
      <c r="AZ164">
        <f t="shared" si="60"/>
        <v>3.023696520592237</v>
      </c>
      <c r="BA164">
        <f t="shared" si="55"/>
        <v>51.326121543722756</v>
      </c>
    </row>
    <row r="165" spans="2:53" x14ac:dyDescent="0.2">
      <c r="B165">
        <v>1.1297560976854799</v>
      </c>
      <c r="C165" s="1">
        <v>2.13274151959105</v>
      </c>
      <c r="D165">
        <v>4.4000000000000004</v>
      </c>
      <c r="AH165">
        <v>2.75</v>
      </c>
      <c r="AI165">
        <v>0.5</v>
      </c>
      <c r="AJ165">
        <f t="shared" si="56"/>
        <v>15.937082988253723</v>
      </c>
      <c r="AK165">
        <f t="shared" si="57"/>
        <v>1.2575531266027216</v>
      </c>
      <c r="AL165">
        <f t="shared" si="58"/>
        <v>17.194636114856443</v>
      </c>
      <c r="AW165">
        <v>2.75</v>
      </c>
      <c r="AX165">
        <v>0.5</v>
      </c>
      <c r="AY165">
        <f t="shared" si="59"/>
        <v>48.384185715492002</v>
      </c>
      <c r="AZ165">
        <f t="shared" si="60"/>
        <v>5.8910353994186897</v>
      </c>
      <c r="BA165">
        <f t="shared" si="55"/>
        <v>54.275221114910693</v>
      </c>
    </row>
    <row r="166" spans="2:53" x14ac:dyDescent="0.2">
      <c r="B166">
        <v>1.1811086475802701</v>
      </c>
      <c r="C166" s="1">
        <v>2.2103326420694902</v>
      </c>
      <c r="D166">
        <v>4.4000000000000004</v>
      </c>
      <c r="AH166">
        <v>3</v>
      </c>
      <c r="AI166">
        <v>0.5</v>
      </c>
      <c r="AJ166">
        <f t="shared" si="56"/>
        <v>15.937087652096611</v>
      </c>
      <c r="AK166">
        <f t="shared" si="57"/>
        <v>2.4415964805755617</v>
      </c>
      <c r="AL166">
        <f t="shared" si="58"/>
        <v>18.378684132672173</v>
      </c>
      <c r="AW166">
        <v>3</v>
      </c>
      <c r="AX166">
        <v>0.5</v>
      </c>
      <c r="AY166">
        <f t="shared" si="59"/>
        <v>48.420761462328791</v>
      </c>
      <c r="AZ166">
        <f t="shared" si="60"/>
        <v>8.0601484481685457</v>
      </c>
      <c r="BA166">
        <f t="shared" si="55"/>
        <v>56.480909910497338</v>
      </c>
    </row>
    <row r="167" spans="2:53" x14ac:dyDescent="0.2">
      <c r="B167">
        <v>1.2324611974750701</v>
      </c>
      <c r="C167" s="1">
        <v>2.2821273824528001</v>
      </c>
      <c r="D167">
        <v>4.4000000000000004</v>
      </c>
      <c r="AH167">
        <v>3.25</v>
      </c>
      <c r="AI167">
        <v>0.5</v>
      </c>
      <c r="AJ167">
        <f t="shared" si="56"/>
        <v>15.937088678530548</v>
      </c>
      <c r="AK167">
        <f t="shared" si="57"/>
        <v>3.5778743620654661</v>
      </c>
      <c r="AL167">
        <f t="shared" si="58"/>
        <v>19.514963040596015</v>
      </c>
      <c r="AW167">
        <v>3.25</v>
      </c>
      <c r="AX167">
        <v>0.5</v>
      </c>
      <c r="AY167">
        <f t="shared" si="59"/>
        <v>48.437101530940872</v>
      </c>
      <c r="AZ167">
        <f t="shared" si="60"/>
        <v>9.0006578237106396</v>
      </c>
      <c r="BA167">
        <f t="shared" si="55"/>
        <v>57.437759354651512</v>
      </c>
    </row>
    <row r="168" spans="2:53" x14ac:dyDescent="0.2">
      <c r="B168">
        <v>1.2838137473698599</v>
      </c>
      <c r="C168" s="1">
        <v>2.3482595412910001</v>
      </c>
      <c r="D168">
        <v>4.4000000000000004</v>
      </c>
      <c r="AH168">
        <v>3.5</v>
      </c>
      <c r="AI168">
        <v>0.5</v>
      </c>
      <c r="AJ168">
        <f t="shared" si="56"/>
        <v>15.937088904431455</v>
      </c>
      <c r="AK168">
        <f t="shared" si="57"/>
        <v>4.2440875045739386</v>
      </c>
      <c r="AL168">
        <f t="shared" si="58"/>
        <v>20.181176409005396</v>
      </c>
      <c r="AW168">
        <v>3.5</v>
      </c>
      <c r="AX168">
        <v>0.5</v>
      </c>
      <c r="AY168">
        <f t="shared" si="59"/>
        <v>48.444396975772655</v>
      </c>
      <c r="AZ168">
        <f t="shared" si="60"/>
        <v>9.3089181425215521</v>
      </c>
      <c r="BA168">
        <f t="shared" si="55"/>
        <v>57.753315118294211</v>
      </c>
    </row>
    <row r="169" spans="2:53" x14ac:dyDescent="0.2">
      <c r="B169">
        <v>1.3351662972646599</v>
      </c>
      <c r="C169" s="1">
        <v>2.4088836756801202</v>
      </c>
      <c r="D169">
        <v>4.4000000000000004</v>
      </c>
      <c r="AH169">
        <v>3.75</v>
      </c>
      <c r="AI169">
        <v>0.5</v>
      </c>
      <c r="AJ169">
        <f t="shared" si="56"/>
        <v>15.937088954148457</v>
      </c>
      <c r="AK169">
        <f t="shared" si="57"/>
        <v>4.5285083941500766</v>
      </c>
      <c r="AL169">
        <f t="shared" si="58"/>
        <v>20.465597348298534</v>
      </c>
      <c r="AW169">
        <v>3.75</v>
      </c>
      <c r="AX169">
        <v>0.5</v>
      </c>
      <c r="AY169">
        <f t="shared" si="59"/>
        <v>48.447653335229141</v>
      </c>
      <c r="AZ169">
        <f t="shared" si="60"/>
        <v>9.4002837312688694</v>
      </c>
      <c r="BA169">
        <f t="shared" si="55"/>
        <v>57.847937066498012</v>
      </c>
    </row>
    <row r="170" spans="2:53" x14ac:dyDescent="0.2">
      <c r="B170">
        <v>1.3865188471594498</v>
      </c>
      <c r="C170" s="1">
        <v>2.4642239851560301</v>
      </c>
      <c r="D170">
        <v>4.4000000000000004</v>
      </c>
      <c r="AH170">
        <v>4</v>
      </c>
      <c r="AI170">
        <v>0.5</v>
      </c>
      <c r="AJ170">
        <f t="shared" si="56"/>
        <v>15.937088965090332</v>
      </c>
      <c r="AK170">
        <f t="shared" si="57"/>
        <v>4.6332405918792956</v>
      </c>
      <c r="AL170">
        <f t="shared" si="58"/>
        <v>20.570329556969629</v>
      </c>
      <c r="AW170">
        <v>4</v>
      </c>
      <c r="AX170">
        <v>0.5</v>
      </c>
      <c r="AY170">
        <f t="shared" si="59"/>
        <v>48.449106652787698</v>
      </c>
      <c r="AZ170">
        <f t="shared" si="60"/>
        <v>9.4265400651679396</v>
      </c>
      <c r="BA170">
        <f t="shared" si="55"/>
        <v>57.87564671795564</v>
      </c>
    </row>
    <row r="171" spans="2:53" x14ac:dyDescent="0.2">
      <c r="B171">
        <v>1.43787139705425</v>
      </c>
      <c r="C171" s="1">
        <v>2.5144797691713099</v>
      </c>
      <c r="D171">
        <v>4.4000000000000004</v>
      </c>
      <c r="AH171">
        <v>4.25</v>
      </c>
      <c r="AI171">
        <v>0.5</v>
      </c>
      <c r="AJ171">
        <f t="shared" si="56"/>
        <v>15.937088967498456</v>
      </c>
      <c r="AK171">
        <f t="shared" si="57"/>
        <v>4.6696680825596859</v>
      </c>
      <c r="AL171">
        <f t="shared" si="58"/>
        <v>20.606757050058143</v>
      </c>
      <c r="AW171">
        <v>4.25</v>
      </c>
      <c r="AX171">
        <v>0.5</v>
      </c>
      <c r="AY171">
        <f t="shared" si="59"/>
        <v>48.449755235434175</v>
      </c>
      <c r="AZ171">
        <f t="shared" si="60"/>
        <v>9.4340181115281823</v>
      </c>
      <c r="BA171">
        <f t="shared" si="55"/>
        <v>57.883773346962357</v>
      </c>
    </row>
    <row r="172" spans="2:53" x14ac:dyDescent="0.2">
      <c r="B172">
        <v>1.48922394694904</v>
      </c>
      <c r="C172" s="1">
        <v>2.5598883672889401</v>
      </c>
      <c r="D172">
        <v>4.4000000000000004</v>
      </c>
      <c r="AH172">
        <v>4.5</v>
      </c>
      <c r="AI172">
        <v>0.5</v>
      </c>
      <c r="AJ172">
        <f t="shared" si="56"/>
        <v>15.937088968028446</v>
      </c>
      <c r="AK172">
        <f t="shared" si="57"/>
        <v>4.6820846590691572</v>
      </c>
      <c r="AL172">
        <f t="shared" si="58"/>
        <v>20.619173627097602</v>
      </c>
      <c r="AW172">
        <v>4.5</v>
      </c>
      <c r="AX172">
        <v>0.5</v>
      </c>
      <c r="AY172">
        <f t="shared" si="59"/>
        <v>48.450044676197734</v>
      </c>
      <c r="AZ172">
        <f t="shared" si="60"/>
        <v>9.4361424741346287</v>
      </c>
      <c r="BA172">
        <f t="shared" si="55"/>
        <v>57.886187150332361</v>
      </c>
    </row>
    <row r="173" spans="2:53" x14ac:dyDescent="0.2">
      <c r="B173">
        <v>1.54057649684384</v>
      </c>
      <c r="C173" s="1">
        <v>2.6006962311147901</v>
      </c>
      <c r="D173">
        <v>4.4000000000000004</v>
      </c>
      <c r="AH173">
        <v>4.75</v>
      </c>
      <c r="AI173">
        <v>0.5</v>
      </c>
      <c r="AJ173">
        <f t="shared" si="56"/>
        <v>15.937088968145087</v>
      </c>
      <c r="AK173">
        <f t="shared" si="57"/>
        <v>4.6862876940737364</v>
      </c>
      <c r="AL173">
        <f t="shared" si="58"/>
        <v>20.623376662218824</v>
      </c>
      <c r="AW173">
        <v>4.75</v>
      </c>
      <c r="AX173">
        <v>0.5</v>
      </c>
      <c r="AY173">
        <f t="shared" si="59"/>
        <v>48.450173842554435</v>
      </c>
      <c r="AZ173">
        <f t="shared" si="60"/>
        <v>9.4367455230067048</v>
      </c>
      <c r="BA173">
        <f t="shared" si="55"/>
        <v>57.886919365561141</v>
      </c>
    </row>
    <row r="174" spans="2:53" x14ac:dyDescent="0.2">
      <c r="B174">
        <v>1.59192904673863</v>
      </c>
      <c r="C174" s="1">
        <v>2.6371214076794098</v>
      </c>
      <c r="D174">
        <v>4.4000000000000004</v>
      </c>
      <c r="AH174">
        <v>5</v>
      </c>
      <c r="AI174">
        <v>0.5</v>
      </c>
      <c r="AJ174">
        <f t="shared" si="56"/>
        <v>15.937088968170757</v>
      </c>
      <c r="AK174">
        <f t="shared" si="57"/>
        <v>4.6877070862767738</v>
      </c>
      <c r="AL174">
        <f t="shared" si="58"/>
        <v>20.624796054447529</v>
      </c>
      <c r="AW174">
        <v>5</v>
      </c>
      <c r="AX174">
        <v>0.5</v>
      </c>
      <c r="AY174">
        <f t="shared" si="59"/>
        <v>48.450231484289759</v>
      </c>
      <c r="AZ174">
        <f t="shared" si="60"/>
        <v>9.4369166767742598</v>
      </c>
      <c r="BA174">
        <f t="shared" si="55"/>
        <v>57.887148161064019</v>
      </c>
    </row>
    <row r="175" spans="2:53" x14ac:dyDescent="0.2">
      <c r="B175">
        <v>1.6432815966334302</v>
      </c>
      <c r="C175" s="1">
        <v>2.6694051645855699</v>
      </c>
      <c r="D175">
        <v>4.4000000000000004</v>
      </c>
      <c r="AH175">
        <v>5.25</v>
      </c>
      <c r="AI175">
        <v>0.5</v>
      </c>
      <c r="AJ175">
        <f t="shared" si="56"/>
        <v>15.937088968176406</v>
      </c>
      <c r="AK175">
        <f t="shared" si="57"/>
        <v>4.6881860432601528</v>
      </c>
      <c r="AL175">
        <f t="shared" si="58"/>
        <v>20.625275011436557</v>
      </c>
      <c r="AW175">
        <v>5.25</v>
      </c>
      <c r="AX175">
        <v>0.5</v>
      </c>
      <c r="AY175">
        <f t="shared" si="59"/>
        <v>48.450257207416435</v>
      </c>
      <c r="AZ175">
        <f t="shared" si="60"/>
        <v>9.4369652497710508</v>
      </c>
      <c r="BA175">
        <f t="shared" si="55"/>
        <v>57.887222457187484</v>
      </c>
    </row>
    <row r="176" spans="2:53" x14ac:dyDescent="0.2">
      <c r="B176">
        <v>1.69463414652822</v>
      </c>
      <c r="C176" s="1">
        <v>2.6978369709504899</v>
      </c>
      <c r="D176">
        <v>4.4000000000000004</v>
      </c>
      <c r="AH176">
        <v>5.5</v>
      </c>
      <c r="AI176">
        <v>0.5</v>
      </c>
      <c r="AJ176">
        <f t="shared" si="56"/>
        <v>15.937088968177651</v>
      </c>
      <c r="AK176">
        <f t="shared" si="57"/>
        <v>4.6883476182181605</v>
      </c>
      <c r="AL176">
        <f t="shared" si="58"/>
        <v>20.625436586395811</v>
      </c>
      <c r="AW176">
        <v>5.5</v>
      </c>
      <c r="AX176">
        <v>0.5</v>
      </c>
      <c r="AY176">
        <f t="shared" si="59"/>
        <v>48.450268686574944</v>
      </c>
      <c r="AZ176">
        <f t="shared" si="60"/>
        <v>9.436979034432099</v>
      </c>
      <c r="BA176">
        <f t="shared" si="55"/>
        <v>57.887247721007043</v>
      </c>
    </row>
    <row r="177" spans="2:53" x14ac:dyDescent="0.2">
      <c r="B177">
        <v>1.74598669642301</v>
      </c>
      <c r="C177" s="1">
        <v>2.7228839232661701</v>
      </c>
      <c r="D177">
        <v>4.4000000000000004</v>
      </c>
      <c r="AH177">
        <v>5.75</v>
      </c>
      <c r="AI177">
        <v>0.5</v>
      </c>
      <c r="AJ177">
        <f t="shared" si="56"/>
        <v>15.937088968177923</v>
      </c>
      <c r="AK177">
        <f t="shared" si="57"/>
        <v>4.6884021201970745</v>
      </c>
      <c r="AL177">
        <f t="shared" si="58"/>
        <v>20.625491088374996</v>
      </c>
      <c r="AW177">
        <v>5.75</v>
      </c>
      <c r="AX177">
        <v>0.5</v>
      </c>
      <c r="AY177">
        <f t="shared" si="59"/>
        <v>48.450273809242397</v>
      </c>
      <c r="AZ177">
        <f t="shared" si="60"/>
        <v>9.4369829463995192</v>
      </c>
      <c r="BA177">
        <f t="shared" si="55"/>
        <v>57.887256755641914</v>
      </c>
    </row>
    <row r="178" spans="2:53" x14ac:dyDescent="0.2">
      <c r="B178">
        <v>1.7973392463178099</v>
      </c>
      <c r="C178" s="1">
        <v>2.7448325495206798</v>
      </c>
      <c r="D178">
        <v>4.4000000000000004</v>
      </c>
      <c r="AH178">
        <v>6</v>
      </c>
      <c r="AI178">
        <v>0.5</v>
      </c>
      <c r="AJ178">
        <f t="shared" si="56"/>
        <v>15.937088968177983</v>
      </c>
      <c r="AK178">
        <f t="shared" si="57"/>
        <v>4.6884205040791924</v>
      </c>
      <c r="AL178">
        <f t="shared" si="58"/>
        <v>20.625509472257175</v>
      </c>
      <c r="AW178">
        <v>6</v>
      </c>
      <c r="AX178">
        <v>0.5</v>
      </c>
      <c r="AY178">
        <f t="shared" si="59"/>
        <v>48.4502760952738</v>
      </c>
      <c r="AZ178">
        <f t="shared" si="60"/>
        <v>9.4369840565805028</v>
      </c>
      <c r="BA178">
        <f t="shared" si="55"/>
        <v>57.887260151854306</v>
      </c>
    </row>
    <row r="179" spans="2:53" x14ac:dyDescent="0.2">
      <c r="B179">
        <v>1.8486917962125999</v>
      </c>
      <c r="C179" s="1">
        <v>2.7639257864549802</v>
      </c>
      <c r="D179">
        <v>4.4000000000000004</v>
      </c>
      <c r="AH179">
        <v>6.25</v>
      </c>
      <c r="AI179">
        <v>0.5</v>
      </c>
      <c r="AJ179">
        <f t="shared" si="56"/>
        <v>15.937088968177997</v>
      </c>
      <c r="AK179">
        <f t="shared" si="57"/>
        <v>4.6884267050217385</v>
      </c>
      <c r="AL179">
        <f t="shared" si="58"/>
        <v>20.625515673199736</v>
      </c>
      <c r="AW179">
        <v>6.25</v>
      </c>
      <c r="AX179">
        <v>0.5</v>
      </c>
      <c r="AY179">
        <f t="shared" si="59"/>
        <v>48.450277115433551</v>
      </c>
      <c r="AZ179">
        <f t="shared" si="60"/>
        <v>9.4369843716397064</v>
      </c>
      <c r="BA179">
        <f t="shared" si="55"/>
        <v>57.88726148707326</v>
      </c>
    </row>
    <row r="180" spans="2:53" x14ac:dyDescent="0.2">
      <c r="B180">
        <v>1.9000443461073999</v>
      </c>
      <c r="C180" s="1">
        <v>2.7803497830435902</v>
      </c>
      <c r="D180">
        <v>4.4000000000000004</v>
      </c>
      <c r="AH180">
        <v>6.5</v>
      </c>
      <c r="AI180">
        <v>0.5</v>
      </c>
      <c r="AJ180">
        <f t="shared" si="56"/>
        <v>15.937088968178001</v>
      </c>
      <c r="AK180">
        <f t="shared" si="57"/>
        <v>4.6884287966123281</v>
      </c>
      <c r="AL180">
        <f t="shared" si="58"/>
        <v>20.625517764790331</v>
      </c>
      <c r="AW180">
        <v>6.5</v>
      </c>
      <c r="AX180">
        <v>0.5</v>
      </c>
      <c r="AY180">
        <f t="shared" si="59"/>
        <v>48.450277570687959</v>
      </c>
      <c r="AZ180">
        <f t="shared" si="60"/>
        <v>9.4369844610506153</v>
      </c>
      <c r="BA180">
        <f t="shared" si="55"/>
        <v>57.887262031738572</v>
      </c>
    </row>
    <row r="181" spans="2:53" x14ac:dyDescent="0.2">
      <c r="B181">
        <v>1.9513968960021901</v>
      </c>
      <c r="C181" s="1">
        <v>2.7943435060008301</v>
      </c>
      <c r="D181">
        <v>4.4000000000000004</v>
      </c>
      <c r="AH181">
        <v>6.75</v>
      </c>
      <c r="AI181">
        <v>0.5</v>
      </c>
      <c r="AJ181">
        <f t="shared" si="56"/>
        <v>15.937088968178001</v>
      </c>
      <c r="AK181">
        <f t="shared" si="57"/>
        <v>4.6884295021092806</v>
      </c>
      <c r="AL181">
        <f t="shared" si="58"/>
        <v>20.625518470287282</v>
      </c>
      <c r="AW181">
        <v>6.75</v>
      </c>
      <c r="AX181">
        <v>0.5</v>
      </c>
      <c r="AY181">
        <f t="shared" si="59"/>
        <v>48.450277773848853</v>
      </c>
      <c r="AZ181">
        <f t="shared" si="60"/>
        <v>9.4369844864246115</v>
      </c>
      <c r="BA181">
        <f t="shared" si="55"/>
        <v>57.887262260273467</v>
      </c>
    </row>
    <row r="182" spans="2:53" x14ac:dyDescent="0.2">
      <c r="B182">
        <v>2.0027494458969901</v>
      </c>
      <c r="C182" s="1">
        <v>2.8060710317963999</v>
      </c>
      <c r="D182">
        <v>4.4000000000000004</v>
      </c>
      <c r="AH182">
        <v>7</v>
      </c>
      <c r="AI182">
        <v>0.5</v>
      </c>
      <c r="AJ182">
        <f t="shared" si="56"/>
        <v>15.937088968178001</v>
      </c>
      <c r="AK182">
        <f t="shared" si="57"/>
        <v>4.6884297400744703</v>
      </c>
      <c r="AL182">
        <f t="shared" si="58"/>
        <v>20.625518708252471</v>
      </c>
      <c r="AW182">
        <v>7</v>
      </c>
      <c r="AX182">
        <v>0.5</v>
      </c>
      <c r="AY182">
        <f t="shared" si="59"/>
        <v>48.450277864511023</v>
      </c>
      <c r="AZ182">
        <f t="shared" si="60"/>
        <v>9.4369844936255163</v>
      </c>
      <c r="BA182">
        <f t="shared" si="55"/>
        <v>57.887262358136539</v>
      </c>
    </row>
    <row r="183" spans="2:53" x14ac:dyDescent="0.2">
      <c r="B183">
        <v>2.0541019957917799</v>
      </c>
      <c r="C183" s="1">
        <v>2.8157331223898598</v>
      </c>
      <c r="D183">
        <v>4.4000000000000004</v>
      </c>
    </row>
    <row r="184" spans="2:53" x14ac:dyDescent="0.2">
      <c r="B184">
        <v>2.1054545456865799</v>
      </c>
      <c r="C184" s="1">
        <v>2.8234874374697498</v>
      </c>
      <c r="D184">
        <v>4.4000000000000004</v>
      </c>
      <c r="AH184">
        <v>0</v>
      </c>
      <c r="AI184">
        <v>30</v>
      </c>
      <c r="AJ184">
        <f>(AF$6*AI184^AF$7)/(1+EXP(-(AF$14*AI184^AF$15)*(AH184-(AF$16*AI184^AF$17))))*(1/(1+EXP(-50*(AH184-0.2))))</f>
        <v>2.3229065432130126E-6</v>
      </c>
      <c r="AK184">
        <f>(AF$12*LN(AI184)+AF$13)/(1+EXP(-(AF$8*AI184^AF$9)*(AH184-(AF$10*AI184^AF$11))))</f>
        <v>0.32066253776584674</v>
      </c>
      <c r="AL184">
        <f t="shared" ref="AL184:AL212" si="61">AJ184+AK184</f>
        <v>0.32066486067238997</v>
      </c>
      <c r="AW184">
        <v>0</v>
      </c>
      <c r="AX184">
        <v>30</v>
      </c>
      <c r="AY184">
        <f>(AU$6*AX184^AU$7)/(1+EXP(-(AU$14*AX184^AU$15)*(AW184-(AU$16*AX184^AU$17))))*(1/(1+EXP(-50*(AW184-0.2))))</f>
        <v>1.4389559559798736E-7</v>
      </c>
      <c r="AZ184">
        <f>(AU$12*LN(AX184)+AU$13)/(1+EXP(-(AU$8*AX184^AU$9)*(AW184-(AU$10*AX184^AU$11))))</f>
        <v>0.1148147426125274</v>
      </c>
      <c r="BA184">
        <f t="shared" ref="BA184:BA212" si="62">AY184+AZ184</f>
        <v>0.11481488650812299</v>
      </c>
    </row>
    <row r="185" spans="2:53" x14ac:dyDescent="0.2">
      <c r="B185">
        <v>2.1568070955813701</v>
      </c>
      <c r="C185" s="1">
        <v>2.8295106481776902</v>
      </c>
      <c r="D185">
        <v>4.4000000000000004</v>
      </c>
      <c r="AH185">
        <v>0.25</v>
      </c>
      <c r="AI185">
        <v>30</v>
      </c>
      <c r="AJ185">
        <f t="shared" ref="AJ185:AJ212" si="63">(AF$6*AI185^AF$7)/(1+EXP(-(AF$14*AI185^AF$15)*(AH185-(AF$16*AI185^AF$17))))*(1/(1+EXP(-50*(AH185-0.2))))</f>
        <v>4.89053079479944E-2</v>
      </c>
      <c r="AK185">
        <f t="shared" ref="AK185:AK212" si="64">(AF$12*LN(AI185)+AF$13)/(1+EXP(-(AF$8*AI185^AF$9)*(AH185-(AF$10*AI185^AF$11))))</f>
        <v>0.38032337540411798</v>
      </c>
      <c r="AL185">
        <f t="shared" si="61"/>
        <v>0.42922868335211239</v>
      </c>
      <c r="AW185">
        <v>0.25</v>
      </c>
      <c r="AX185">
        <v>30</v>
      </c>
      <c r="AY185">
        <f t="shared" ref="AY185:AY212" si="65">(AU$6*AX185^AU$7)/(1+EXP(-(AU$14*AX185^AU$15)*(AW185-(AU$16*AX185^AU$17))))*(1/(1+EXP(-50*(AW185-0.2))))</f>
        <v>7.5581670568756086E-3</v>
      </c>
      <c r="AZ185">
        <f t="shared" ref="AZ185:AZ212" si="66">(AU$12*LN(AX185)+AU$13)/(1+EXP(-(AU$8*AX185^AU$9)*(AW185-(AU$10*AX185^AU$11))))</f>
        <v>0.14239877908627127</v>
      </c>
      <c r="BA185">
        <f t="shared" si="62"/>
        <v>0.14995694614314689</v>
      </c>
    </row>
    <row r="186" spans="2:53" x14ac:dyDescent="0.2">
      <c r="B186">
        <v>2.2081596454761701</v>
      </c>
      <c r="C186" s="1">
        <v>2.9042418322822998</v>
      </c>
      <c r="D186">
        <v>4.4000000000000004</v>
      </c>
      <c r="AH186">
        <v>0.5</v>
      </c>
      <c r="AI186">
        <v>30</v>
      </c>
      <c r="AJ186">
        <f t="shared" si="63"/>
        <v>5.4731270812081005E-2</v>
      </c>
      <c r="AK186">
        <f t="shared" si="64"/>
        <v>0.4510133579868375</v>
      </c>
      <c r="AL186">
        <f t="shared" si="61"/>
        <v>0.50574462879891846</v>
      </c>
      <c r="AW186">
        <v>0.5</v>
      </c>
      <c r="AX186">
        <v>30</v>
      </c>
      <c r="AY186">
        <f t="shared" si="65"/>
        <v>2.025834829295859E-2</v>
      </c>
      <c r="AZ186">
        <f t="shared" si="66"/>
        <v>0.17659059250633385</v>
      </c>
      <c r="BA186">
        <f t="shared" si="62"/>
        <v>0.19684894079929244</v>
      </c>
    </row>
    <row r="187" spans="2:53" x14ac:dyDescent="0.2">
      <c r="B187">
        <v>2.2595121953709598</v>
      </c>
      <c r="C187" s="1">
        <v>2.9055911527316498</v>
      </c>
      <c r="D187">
        <v>4.4000000000000004</v>
      </c>
      <c r="AH187">
        <v>0.75</v>
      </c>
      <c r="AI187">
        <v>30</v>
      </c>
      <c r="AJ187">
        <f t="shared" si="63"/>
        <v>5.6604511884953558E-2</v>
      </c>
      <c r="AK187">
        <f t="shared" si="64"/>
        <v>0.53474256069998805</v>
      </c>
      <c r="AL187">
        <f t="shared" si="61"/>
        <v>0.59134707258494157</v>
      </c>
      <c r="AW187">
        <v>0.75</v>
      </c>
      <c r="AX187">
        <v>30</v>
      </c>
      <c r="AY187">
        <f t="shared" si="65"/>
        <v>4.5762798700721821E-2</v>
      </c>
      <c r="AZ187">
        <f t="shared" si="66"/>
        <v>0.21896274269129859</v>
      </c>
      <c r="BA187">
        <f t="shared" si="62"/>
        <v>0.26472554139202042</v>
      </c>
    </row>
    <row r="188" spans="2:53" x14ac:dyDescent="0.2">
      <c r="B188">
        <v>2.3108647452657602</v>
      </c>
      <c r="C188" s="1">
        <v>2.9064611613291702</v>
      </c>
      <c r="D188">
        <v>4.4000000000000004</v>
      </c>
      <c r="AH188">
        <v>1</v>
      </c>
      <c r="AI188">
        <v>30</v>
      </c>
      <c r="AJ188">
        <f t="shared" si="63"/>
        <v>5.8541443823651076E-2</v>
      </c>
      <c r="AK188">
        <f t="shared" si="64"/>
        <v>0.63387573873610625</v>
      </c>
      <c r="AL188">
        <f t="shared" si="61"/>
        <v>0.69241718255975737</v>
      </c>
      <c r="AW188">
        <v>1</v>
      </c>
      <c r="AX188">
        <v>30</v>
      </c>
      <c r="AY188">
        <f t="shared" si="65"/>
        <v>8.7174569805043539E-2</v>
      </c>
      <c r="AZ188">
        <f t="shared" si="66"/>
        <v>0.27145649022523904</v>
      </c>
      <c r="BA188">
        <f t="shared" si="62"/>
        <v>0.35863106003028256</v>
      </c>
    </row>
    <row r="189" spans="2:53" x14ac:dyDescent="0.2">
      <c r="B189">
        <v>2.36221729516055</v>
      </c>
      <c r="C189" s="1">
        <v>2.90698289356083</v>
      </c>
      <c r="D189">
        <v>4.4000000000000004</v>
      </c>
      <c r="AH189">
        <v>1.25</v>
      </c>
      <c r="AI189">
        <v>30</v>
      </c>
      <c r="AJ189">
        <f t="shared" si="63"/>
        <v>6.0544221853404523E-2</v>
      </c>
      <c r="AK189">
        <f t="shared" si="64"/>
        <v>0.75119019653408159</v>
      </c>
      <c r="AL189">
        <f t="shared" si="61"/>
        <v>0.81173441838748617</v>
      </c>
      <c r="AW189">
        <v>1.25</v>
      </c>
      <c r="AX189">
        <v>30</v>
      </c>
      <c r="AY189">
        <f t="shared" si="65"/>
        <v>0.13237451443448398</v>
      </c>
      <c r="AZ189">
        <f t="shared" si="66"/>
        <v>0.33646526848365987</v>
      </c>
      <c r="BA189">
        <f t="shared" si="62"/>
        <v>0.46883978291814388</v>
      </c>
    </row>
    <row r="190" spans="2:53" x14ac:dyDescent="0.2">
      <c r="B190">
        <v>2.41356984505535</v>
      </c>
      <c r="C190" s="1">
        <v>2.9074614068029301</v>
      </c>
      <c r="D190">
        <v>4.4000000000000004</v>
      </c>
      <c r="AH190">
        <v>1.5</v>
      </c>
      <c r="AI190">
        <v>30</v>
      </c>
      <c r="AJ190">
        <f t="shared" si="63"/>
        <v>6.2615054279417659E-2</v>
      </c>
      <c r="AK190">
        <f t="shared" si="64"/>
        <v>0.88994117610203793</v>
      </c>
      <c r="AL190">
        <f t="shared" si="61"/>
        <v>0.95255623038145565</v>
      </c>
      <c r="AW190">
        <v>1.5</v>
      </c>
      <c r="AX190">
        <v>30</v>
      </c>
      <c r="AY190">
        <f t="shared" si="65"/>
        <v>0.1645724031775658</v>
      </c>
      <c r="AZ190">
        <f t="shared" si="66"/>
        <v>0.41693545588981978</v>
      </c>
      <c r="BA190">
        <f t="shared" si="62"/>
        <v>0.58150785906738556</v>
      </c>
    </row>
    <row r="191" spans="2:53" x14ac:dyDescent="0.2">
      <c r="B191">
        <v>2.4649223949501402</v>
      </c>
      <c r="C191" s="1">
        <v>2.9086587325709199</v>
      </c>
      <c r="D191">
        <v>4.4000000000000004</v>
      </c>
      <c r="AH191">
        <v>1.75</v>
      </c>
      <c r="AI191">
        <v>30</v>
      </c>
      <c r="AJ191">
        <f t="shared" si="63"/>
        <v>6.4756221371912698E-2</v>
      </c>
      <c r="AK191">
        <f t="shared" si="64"/>
        <v>1.0539349237582958</v>
      </c>
      <c r="AL191">
        <f t="shared" si="61"/>
        <v>1.1186911451302084</v>
      </c>
      <c r="AW191">
        <v>1.75</v>
      </c>
      <c r="AX191">
        <v>30</v>
      </c>
      <c r="AY191">
        <f t="shared" si="65"/>
        <v>0.18120312051614904</v>
      </c>
      <c r="AZ191">
        <f t="shared" si="66"/>
        <v>0.51648716337001699</v>
      </c>
      <c r="BA191">
        <f t="shared" si="62"/>
        <v>0.69769028388616605</v>
      </c>
    </row>
    <row r="192" spans="2:53" x14ac:dyDescent="0.2">
      <c r="B192">
        <v>2.5162749448449397</v>
      </c>
      <c r="C192" s="1">
        <v>2.9090757432396002</v>
      </c>
      <c r="D192">
        <v>4.4000000000000004</v>
      </c>
      <c r="AH192">
        <v>2</v>
      </c>
      <c r="AI192">
        <v>30</v>
      </c>
      <c r="AJ192">
        <f t="shared" si="63"/>
        <v>6.6970077565250502E-2</v>
      </c>
      <c r="AK192">
        <f t="shared" si="64"/>
        <v>1.2476091814235193</v>
      </c>
      <c r="AL192">
        <f t="shared" si="61"/>
        <v>1.3145792589887697</v>
      </c>
      <c r="AW192">
        <v>2</v>
      </c>
      <c r="AX192">
        <v>30</v>
      </c>
      <c r="AY192">
        <f t="shared" si="65"/>
        <v>0.18838645242240806</v>
      </c>
      <c r="AZ192">
        <f t="shared" si="66"/>
        <v>0.63955767601530544</v>
      </c>
      <c r="BA192">
        <f t="shared" si="62"/>
        <v>0.82794412843771348</v>
      </c>
    </row>
    <row r="193" spans="2:53" x14ac:dyDescent="0.2">
      <c r="B193">
        <v>2.5676274947397304</v>
      </c>
      <c r="C193" s="1">
        <v>3.0518604746507498</v>
      </c>
      <c r="D193">
        <v>4.4000000000000004</v>
      </c>
      <c r="AH193">
        <v>2.25</v>
      </c>
      <c r="AI193">
        <v>30</v>
      </c>
      <c r="AJ193">
        <f t="shared" si="63"/>
        <v>6.9259053713857016E-2</v>
      </c>
      <c r="AK193">
        <f t="shared" si="64"/>
        <v>1.4761202186843849</v>
      </c>
      <c r="AL193">
        <f t="shared" si="61"/>
        <v>1.545379272398242</v>
      </c>
      <c r="AW193">
        <v>2.25</v>
      </c>
      <c r="AX193">
        <v>30</v>
      </c>
      <c r="AY193">
        <f t="shared" si="65"/>
        <v>0.19124718730880155</v>
      </c>
      <c r="AZ193">
        <f t="shared" si="66"/>
        <v>0.79156974639884514</v>
      </c>
      <c r="BA193">
        <f t="shared" si="62"/>
        <v>0.98281693370764667</v>
      </c>
    </row>
    <row r="194" spans="2:53" x14ac:dyDescent="0.2">
      <c r="B194">
        <v>2.6189800446345202</v>
      </c>
      <c r="C194" s="1">
        <v>3.05209926076189</v>
      </c>
      <c r="D194">
        <v>4.4000000000000004</v>
      </c>
      <c r="AH194">
        <v>2.5</v>
      </c>
      <c r="AI194">
        <v>30</v>
      </c>
      <c r="AJ194">
        <f t="shared" si="63"/>
        <v>7.1625659405729653E-2</v>
      </c>
      <c r="AK194">
        <f t="shared" si="64"/>
        <v>1.7454346026330585</v>
      </c>
      <c r="AL194">
        <f t="shared" si="61"/>
        <v>1.8170602620387881</v>
      </c>
      <c r="AW194">
        <v>2.5</v>
      </c>
      <c r="AX194">
        <v>30</v>
      </c>
      <c r="AY194">
        <f t="shared" si="65"/>
        <v>0.19234933789132216</v>
      </c>
      <c r="AZ194">
        <f t="shared" si="66"/>
        <v>0.97912589402640193</v>
      </c>
      <c r="BA194">
        <f t="shared" si="62"/>
        <v>1.1714752319177242</v>
      </c>
    </row>
    <row r="195" spans="2:53" x14ac:dyDescent="0.2">
      <c r="B195">
        <v>2.6703325945293197</v>
      </c>
      <c r="C195" s="1">
        <v>3.0523260122731499</v>
      </c>
      <c r="D195">
        <v>4.4000000000000004</v>
      </c>
      <c r="AH195">
        <v>2.75</v>
      </c>
      <c r="AI195">
        <v>30</v>
      </c>
      <c r="AJ195">
        <f t="shared" si="63"/>
        <v>7.4072485334178553E-2</v>
      </c>
      <c r="AK195">
        <f t="shared" si="64"/>
        <v>2.0624226086420498</v>
      </c>
      <c r="AL195">
        <f t="shared" si="61"/>
        <v>2.1364950939762286</v>
      </c>
      <c r="AW195">
        <v>2.75</v>
      </c>
      <c r="AX195">
        <v>30</v>
      </c>
      <c r="AY195">
        <f t="shared" si="65"/>
        <v>0.19276852149674731</v>
      </c>
      <c r="AZ195">
        <f t="shared" si="66"/>
        <v>1.210227881261257</v>
      </c>
      <c r="BA195">
        <f t="shared" si="62"/>
        <v>1.4029964027580044</v>
      </c>
    </row>
    <row r="196" spans="2:53" x14ac:dyDescent="0.2">
      <c r="B196">
        <v>2.7216851444241099</v>
      </c>
      <c r="C196" s="1">
        <v>3.0531855878033598</v>
      </c>
      <c r="D196">
        <v>4.4000000000000004</v>
      </c>
      <c r="AH196">
        <v>3</v>
      </c>
      <c r="AI196">
        <v>30</v>
      </c>
      <c r="AJ196">
        <f t="shared" si="63"/>
        <v>7.6602205728395711E-2</v>
      </c>
      <c r="AK196">
        <f t="shared" si="64"/>
        <v>2.4349484135816395</v>
      </c>
      <c r="AL196">
        <f t="shared" si="61"/>
        <v>2.511550619310035</v>
      </c>
      <c r="AW196">
        <v>3</v>
      </c>
      <c r="AX196">
        <v>30</v>
      </c>
      <c r="AY196">
        <f t="shared" si="65"/>
        <v>0.19292716755125702</v>
      </c>
      <c r="AZ196">
        <f t="shared" si="66"/>
        <v>1.4945171418461696</v>
      </c>
      <c r="BA196">
        <f t="shared" si="62"/>
        <v>1.6874443093974265</v>
      </c>
    </row>
    <row r="197" spans="2:53" x14ac:dyDescent="0.2">
      <c r="B197">
        <v>2.7730376943189099</v>
      </c>
      <c r="C197" s="1">
        <v>3.0542793208696901</v>
      </c>
      <c r="D197">
        <v>4.4000000000000004</v>
      </c>
      <c r="AH197">
        <v>3.25</v>
      </c>
      <c r="AI197">
        <v>30</v>
      </c>
      <c r="AJ197">
        <f t="shared" si="63"/>
        <v>7.921758084337395E-2</v>
      </c>
      <c r="AK197">
        <f t="shared" si="64"/>
        <v>2.871949893864195</v>
      </c>
      <c r="AL197">
        <f t="shared" si="61"/>
        <v>2.9511674747075691</v>
      </c>
      <c r="AW197">
        <v>3.25</v>
      </c>
      <c r="AX197">
        <v>30</v>
      </c>
      <c r="AY197">
        <f t="shared" si="65"/>
        <v>0.19298709747543</v>
      </c>
      <c r="AZ197">
        <f t="shared" si="66"/>
        <v>1.8435265218643424</v>
      </c>
      <c r="BA197">
        <f t="shared" si="62"/>
        <v>2.0365136193397726</v>
      </c>
    </row>
    <row r="198" spans="2:53" x14ac:dyDescent="0.2">
      <c r="B198">
        <v>2.8243902442137001</v>
      </c>
      <c r="C198" s="1">
        <v>3.2532193230550499</v>
      </c>
      <c r="D198">
        <v>4.4000000000000004</v>
      </c>
      <c r="AH198">
        <v>3.5</v>
      </c>
      <c r="AI198">
        <v>30</v>
      </c>
      <c r="AJ198">
        <f t="shared" si="63"/>
        <v>8.1921459509622374E-2</v>
      </c>
      <c r="AK198">
        <f t="shared" si="64"/>
        <v>3.3834979095325255</v>
      </c>
      <c r="AL198">
        <f t="shared" si="61"/>
        <v>3.4654193690421478</v>
      </c>
      <c r="AW198">
        <v>3.5</v>
      </c>
      <c r="AX198">
        <v>30</v>
      </c>
      <c r="AY198">
        <f t="shared" si="65"/>
        <v>0.19300972055986146</v>
      </c>
      <c r="AZ198">
        <f t="shared" si="66"/>
        <v>2.2709255187472479</v>
      </c>
      <c r="BA198">
        <f t="shared" si="62"/>
        <v>2.4639352393071094</v>
      </c>
    </row>
    <row r="199" spans="2:53" x14ac:dyDescent="0.2">
      <c r="B199">
        <v>2.8757427941085001</v>
      </c>
      <c r="C199" s="1">
        <v>3.2532193230550499</v>
      </c>
      <c r="D199">
        <v>4.4000000000000004</v>
      </c>
      <c r="AH199">
        <v>3.75</v>
      </c>
      <c r="AI199">
        <v>30</v>
      </c>
      <c r="AJ199">
        <f t="shared" si="63"/>
        <v>8.4716781743038441E-2</v>
      </c>
      <c r="AK199">
        <f t="shared" si="64"/>
        <v>3.9808213892590856</v>
      </c>
      <c r="AL199">
        <f t="shared" si="61"/>
        <v>4.0655381710021237</v>
      </c>
      <c r="AW199">
        <v>3.75</v>
      </c>
      <c r="AX199">
        <v>30</v>
      </c>
      <c r="AY199">
        <f t="shared" si="65"/>
        <v>0.19301825832549332</v>
      </c>
      <c r="AZ199">
        <f t="shared" si="66"/>
        <v>2.7927295031878212</v>
      </c>
      <c r="BA199">
        <f t="shared" si="62"/>
        <v>2.9857477615133146</v>
      </c>
    </row>
    <row r="200" spans="2:53" x14ac:dyDescent="0.2">
      <c r="B200">
        <v>2.9270953440032903</v>
      </c>
      <c r="C200" s="1">
        <v>3.2542101277353499</v>
      </c>
      <c r="D200">
        <v>4.4000000000000004</v>
      </c>
      <c r="AH200">
        <v>4</v>
      </c>
      <c r="AI200">
        <v>30</v>
      </c>
      <c r="AJ200">
        <f t="shared" si="63"/>
        <v>8.7606581415202431E-2</v>
      </c>
      <c r="AK200">
        <f t="shared" si="64"/>
        <v>4.6762804536573794</v>
      </c>
      <c r="AL200">
        <f t="shared" si="61"/>
        <v>4.7638870350725817</v>
      </c>
      <c r="AW200">
        <v>4</v>
      </c>
      <c r="AX200">
        <v>30</v>
      </c>
      <c r="AY200">
        <f t="shared" si="65"/>
        <v>0.1930214800839925</v>
      </c>
      <c r="AZ200">
        <f t="shared" si="66"/>
        <v>3.4274276061023063</v>
      </c>
      <c r="BA200">
        <f t="shared" si="62"/>
        <v>3.6204490861862988</v>
      </c>
    </row>
    <row r="201" spans="2:53" x14ac:dyDescent="0.2">
      <c r="B201">
        <v>2.9784478938980898</v>
      </c>
      <c r="C201" s="1">
        <v>3.5132008166016702</v>
      </c>
      <c r="D201">
        <v>4.4000000000000004</v>
      </c>
      <c r="AH201">
        <v>4.25</v>
      </c>
      <c r="AI201">
        <v>30</v>
      </c>
      <c r="AJ201">
        <f t="shared" si="63"/>
        <v>9.0593988984256413E-2</v>
      </c>
      <c r="AK201">
        <f t="shared" si="64"/>
        <v>5.4832655349809203</v>
      </c>
      <c r="AL201">
        <f t="shared" si="61"/>
        <v>5.5738595239651767</v>
      </c>
      <c r="AW201">
        <v>4.25</v>
      </c>
      <c r="AX201">
        <v>30</v>
      </c>
      <c r="AY201">
        <f t="shared" si="65"/>
        <v>0.19302269578075906</v>
      </c>
      <c r="AZ201">
        <f t="shared" si="66"/>
        <v>4.1959641120504987</v>
      </c>
      <c r="BA201">
        <f t="shared" si="62"/>
        <v>4.3889868078312579</v>
      </c>
    </row>
    <row r="202" spans="2:53" x14ac:dyDescent="0.2">
      <c r="B202">
        <v>3.0298004437928796</v>
      </c>
      <c r="C202" s="1">
        <v>3.51413102313749</v>
      </c>
      <c r="D202">
        <v>4.4000000000000004</v>
      </c>
      <c r="AH202">
        <v>4.5</v>
      </c>
      <c r="AI202">
        <v>30</v>
      </c>
      <c r="AJ202">
        <f t="shared" si="63"/>
        <v>9.3682234286416519E-2</v>
      </c>
      <c r="AK202">
        <f t="shared" si="64"/>
        <v>6.4159965718678222</v>
      </c>
      <c r="AL202">
        <f t="shared" si="61"/>
        <v>6.5096788061542386</v>
      </c>
      <c r="AW202">
        <v>4.5</v>
      </c>
      <c r="AX202">
        <v>30</v>
      </c>
      <c r="AY202">
        <f t="shared" si="65"/>
        <v>0.19302315450461205</v>
      </c>
      <c r="AZ202">
        <f t="shared" si="66"/>
        <v>5.1214857826321873</v>
      </c>
      <c r="BA202">
        <f t="shared" si="62"/>
        <v>5.3145089371367993</v>
      </c>
    </row>
    <row r="203" spans="2:53" x14ac:dyDescent="0.2">
      <c r="B203">
        <v>3.08115299368768</v>
      </c>
      <c r="C203" s="1">
        <v>3.5152646103051302</v>
      </c>
      <c r="D203">
        <v>4.4000000000000004</v>
      </c>
      <c r="AH203">
        <v>4.75</v>
      </c>
      <c r="AI203">
        <v>30</v>
      </c>
      <c r="AJ203">
        <f t="shared" si="63"/>
        <v>9.6874649388040773E-2</v>
      </c>
      <c r="AK203">
        <f t="shared" si="64"/>
        <v>7.4891938746076221</v>
      </c>
      <c r="AL203">
        <f t="shared" si="61"/>
        <v>7.5860685239956629</v>
      </c>
      <c r="AW203">
        <v>4.75</v>
      </c>
      <c r="AX203">
        <v>30</v>
      </c>
      <c r="AY203">
        <f t="shared" si="65"/>
        <v>0.19302332759583224</v>
      </c>
      <c r="AZ203">
        <f t="shared" si="66"/>
        <v>6.2287464996147861</v>
      </c>
      <c r="BA203">
        <f t="shared" si="62"/>
        <v>6.4217698272106185</v>
      </c>
    </row>
    <row r="204" spans="2:53" x14ac:dyDescent="0.2">
      <c r="B204">
        <v>3.1325055435824698</v>
      </c>
      <c r="C204" s="1">
        <v>3.8192085078998002</v>
      </c>
      <c r="D204">
        <v>4.4000000000000004</v>
      </c>
      <c r="AH204">
        <v>5</v>
      </c>
      <c r="AI204">
        <v>30</v>
      </c>
      <c r="AJ204">
        <f t="shared" si="63"/>
        <v>0.10017467149804023</v>
      </c>
      <c r="AK204">
        <f t="shared" si="64"/>
        <v>8.7175926325297439</v>
      </c>
      <c r="AL204">
        <f t="shared" si="61"/>
        <v>8.8177673040277842</v>
      </c>
      <c r="AW204">
        <v>5</v>
      </c>
      <c r="AX204">
        <v>30</v>
      </c>
      <c r="AY204">
        <f t="shared" si="65"/>
        <v>0.19302339290856721</v>
      </c>
      <c r="AZ204">
        <f t="shared" si="66"/>
        <v>7.5430487257709595</v>
      </c>
      <c r="BA204">
        <f t="shared" si="62"/>
        <v>7.7360721186795267</v>
      </c>
    </row>
    <row r="205" spans="2:53" x14ac:dyDescent="0.2">
      <c r="B205">
        <v>3.18385809347726</v>
      </c>
      <c r="C205" s="1">
        <v>4.1513862467577196</v>
      </c>
      <c r="D205">
        <v>4.4000000000000004</v>
      </c>
      <c r="AH205">
        <v>5.25</v>
      </c>
      <c r="AI205">
        <v>30</v>
      </c>
      <c r="AJ205">
        <f t="shared" si="63"/>
        <v>0.10358584594027197</v>
      </c>
      <c r="AK205">
        <f t="shared" si="64"/>
        <v>10.11527818034161</v>
      </c>
      <c r="AL205">
        <f t="shared" si="61"/>
        <v>10.218864026281882</v>
      </c>
      <c r="AW205">
        <v>5.25</v>
      </c>
      <c r="AX205">
        <v>30</v>
      </c>
      <c r="AY205">
        <f t="shared" si="65"/>
        <v>0.19302341755308744</v>
      </c>
      <c r="AZ205">
        <f t="shared" si="66"/>
        <v>9.0886110169602254</v>
      </c>
      <c r="BA205">
        <f t="shared" si="62"/>
        <v>9.2816344345133128</v>
      </c>
    </row>
    <row r="206" spans="2:53" x14ac:dyDescent="0.2">
      <c r="B206">
        <v>3.23521064337206</v>
      </c>
      <c r="C206" s="1">
        <v>4.1563912075497003</v>
      </c>
      <c r="D206">
        <v>4.4000000000000004</v>
      </c>
      <c r="AH206">
        <v>5.5</v>
      </c>
      <c r="AI206">
        <v>30</v>
      </c>
      <c r="AJ206">
        <f t="shared" si="63"/>
        <v>0.10711182918539013</v>
      </c>
      <c r="AK206">
        <f t="shared" si="64"/>
        <v>11.694831207563167</v>
      </c>
      <c r="AL206">
        <f t="shared" si="61"/>
        <v>11.801943036748558</v>
      </c>
      <c r="AW206">
        <v>5.5</v>
      </c>
      <c r="AX206">
        <v>30</v>
      </c>
      <c r="AY206">
        <f t="shared" si="65"/>
        <v>0.19302342685222637</v>
      </c>
      <c r="AZ206">
        <f t="shared" si="66"/>
        <v>10.886298764556519</v>
      </c>
      <c r="BA206">
        <f t="shared" si="62"/>
        <v>11.079322191408746</v>
      </c>
    </row>
    <row r="207" spans="2:53" x14ac:dyDescent="0.2">
      <c r="B207">
        <v>3.2865631932668502</v>
      </c>
      <c r="C207" s="1">
        <v>4.5193144461249402</v>
      </c>
      <c r="D207">
        <v>4.4000000000000004</v>
      </c>
      <c r="AH207">
        <v>5.75</v>
      </c>
      <c r="AI207">
        <v>30</v>
      </c>
      <c r="AJ207">
        <f t="shared" si="63"/>
        <v>0.11075639194145802</v>
      </c>
      <c r="AK207">
        <f t="shared" si="64"/>
        <v>13.466292989664213</v>
      </c>
      <c r="AL207">
        <f t="shared" si="61"/>
        <v>13.57704938160567</v>
      </c>
      <c r="AW207">
        <v>5.75</v>
      </c>
      <c r="AX207">
        <v>30</v>
      </c>
      <c r="AY207">
        <f t="shared" si="65"/>
        <v>0.1930234303610785</v>
      </c>
      <c r="AZ207">
        <f t="shared" si="66"/>
        <v>12.950758156773894</v>
      </c>
      <c r="BA207">
        <f t="shared" si="62"/>
        <v>13.143781587134972</v>
      </c>
    </row>
    <row r="208" spans="2:53" x14ac:dyDescent="0.2">
      <c r="B208">
        <v>3.3379157431616502</v>
      </c>
      <c r="C208" s="1">
        <v>4.9058301649596503</v>
      </c>
      <c r="D208">
        <v>4.4000000000000004</v>
      </c>
      <c r="AH208">
        <v>6</v>
      </c>
      <c r="AI208">
        <v>30</v>
      </c>
      <c r="AJ208">
        <f t="shared" si="63"/>
        <v>0.11452342230243109</v>
      </c>
      <c r="AK208">
        <f t="shared" si="64"/>
        <v>15.43599125066145</v>
      </c>
      <c r="AL208">
        <f t="shared" si="61"/>
        <v>15.550514672963882</v>
      </c>
      <c r="AW208">
        <v>6</v>
      </c>
      <c r="AX208">
        <v>30</v>
      </c>
      <c r="AY208">
        <f t="shared" si="65"/>
        <v>0.1930234316850766</v>
      </c>
      <c r="AZ208">
        <f t="shared" si="66"/>
        <v>15.287158577733591</v>
      </c>
      <c r="BA208">
        <f t="shared" si="62"/>
        <v>15.480182009418668</v>
      </c>
    </row>
    <row r="209" spans="2:53" x14ac:dyDescent="0.2">
      <c r="B209">
        <v>3.38926829305644</v>
      </c>
      <c r="C209" s="1">
        <v>5.3143422524460497</v>
      </c>
      <c r="D209">
        <v>4.4000000000000004</v>
      </c>
      <c r="AH209">
        <v>6.25</v>
      </c>
      <c r="AI209">
        <v>30</v>
      </c>
      <c r="AJ209">
        <f t="shared" si="63"/>
        <v>0.11841692895341795</v>
      </c>
      <c r="AK209">
        <f t="shared" si="64"/>
        <v>17.605305997960148</v>
      </c>
      <c r="AL209">
        <f t="shared" si="61"/>
        <v>17.723722926913567</v>
      </c>
      <c r="AW209">
        <v>6.25</v>
      </c>
      <c r="AX209">
        <v>30</v>
      </c>
      <c r="AY209">
        <f t="shared" si="65"/>
        <v>0.19302343218466192</v>
      </c>
      <c r="AZ209">
        <f t="shared" si="66"/>
        <v>17.887960790853217</v>
      </c>
      <c r="BA209">
        <f t="shared" si="62"/>
        <v>18.080984223037881</v>
      </c>
    </row>
    <row r="210" spans="2:53" x14ac:dyDescent="0.2">
      <c r="B210">
        <v>3.4406208429512399</v>
      </c>
      <c r="C210" s="1">
        <v>5.7467644276055596</v>
      </c>
      <c r="D210">
        <v>4.4000000000000004</v>
      </c>
      <c r="AH210">
        <v>6.5</v>
      </c>
      <c r="AI210">
        <v>30</v>
      </c>
      <c r="AJ210">
        <f t="shared" si="63"/>
        <v>0.12244104443140277</v>
      </c>
      <c r="AK210">
        <f t="shared" si="64"/>
        <v>19.96949674781504</v>
      </c>
      <c r="AL210">
        <f t="shared" si="61"/>
        <v>20.091937792246441</v>
      </c>
      <c r="AW210">
        <v>6.5</v>
      </c>
      <c r="AX210">
        <v>30</v>
      </c>
      <c r="AY210">
        <f t="shared" si="65"/>
        <v>0.19302343237317088</v>
      </c>
      <c r="AZ210">
        <f t="shared" si="66"/>
        <v>20.730335236881068</v>
      </c>
      <c r="BA210">
        <f t="shared" si="62"/>
        <v>20.923358669254238</v>
      </c>
    </row>
    <row r="211" spans="2:53" x14ac:dyDescent="0.2">
      <c r="B211">
        <v>3.4919733928460297</v>
      </c>
      <c r="C211" s="1">
        <v>6.1972167426404603</v>
      </c>
      <c r="D211">
        <v>4.4000000000000004</v>
      </c>
      <c r="AH211">
        <v>6.75</v>
      </c>
      <c r="AI211">
        <v>30</v>
      </c>
      <c r="AJ211">
        <f t="shared" si="63"/>
        <v>0.12660002843987345</v>
      </c>
      <c r="AK211">
        <f t="shared" si="64"/>
        <v>22.51674910652417</v>
      </c>
      <c r="AL211">
        <f t="shared" si="61"/>
        <v>22.643349134964044</v>
      </c>
      <c r="AW211">
        <v>6.75</v>
      </c>
      <c r="AX211">
        <v>30</v>
      </c>
      <c r="AY211">
        <f t="shared" si="65"/>
        <v>0.19302343244430109</v>
      </c>
      <c r="AZ211">
        <f t="shared" si="66"/>
        <v>23.774967113403033</v>
      </c>
      <c r="BA211">
        <f t="shared" si="62"/>
        <v>23.967990545847336</v>
      </c>
    </row>
    <row r="212" spans="2:53" x14ac:dyDescent="0.2">
      <c r="B212">
        <v>3.5433259427408301</v>
      </c>
      <c r="C212" s="1">
        <v>6.6761896149027304</v>
      </c>
      <c r="D212">
        <v>4.4000000000000004</v>
      </c>
      <c r="AH212">
        <v>7</v>
      </c>
      <c r="AI212">
        <v>30</v>
      </c>
      <c r="AJ212">
        <f t="shared" si="63"/>
        <v>0.13089827121554312</v>
      </c>
      <c r="AK212">
        <f t="shared" si="64"/>
        <v>25.227617533493536</v>
      </c>
      <c r="AL212">
        <f t="shared" si="61"/>
        <v>25.358515804709079</v>
      </c>
      <c r="AW212">
        <v>7</v>
      </c>
      <c r="AX212">
        <v>30</v>
      </c>
      <c r="AY212">
        <f t="shared" si="65"/>
        <v>0.19302343247114073</v>
      </c>
      <c r="AZ212">
        <f t="shared" si="66"/>
        <v>26.966901229493839</v>
      </c>
      <c r="BA212">
        <f t="shared" si="62"/>
        <v>27.159924661964979</v>
      </c>
    </row>
    <row r="213" spans="2:53" x14ac:dyDescent="0.2">
      <c r="B213">
        <v>3.5946784926356199</v>
      </c>
      <c r="C213" s="1">
        <v>7.1732297015375499</v>
      </c>
      <c r="D213">
        <v>4.4000000000000004</v>
      </c>
    </row>
    <row r="214" spans="2:53" x14ac:dyDescent="0.2">
      <c r="B214">
        <v>3.6460310425304101</v>
      </c>
      <c r="C214" s="1">
        <v>7.6972349484210802</v>
      </c>
      <c r="D214">
        <v>4.4000000000000004</v>
      </c>
    </row>
    <row r="215" spans="2:53" x14ac:dyDescent="0.2">
      <c r="B215">
        <v>3.6973835924252101</v>
      </c>
      <c r="C215" s="1">
        <v>8.2393223428742104</v>
      </c>
      <c r="D215">
        <v>4.4000000000000004</v>
      </c>
    </row>
    <row r="216" spans="2:53" x14ac:dyDescent="0.2">
      <c r="B216">
        <v>3.7487361423199999</v>
      </c>
      <c r="C216" s="1">
        <v>8.8021427741883898</v>
      </c>
      <c r="D216">
        <v>4.4000000000000004</v>
      </c>
    </row>
    <row r="217" spans="2:53" x14ac:dyDescent="0.2">
      <c r="B217">
        <v>3.8000886922147998</v>
      </c>
      <c r="C217" s="1">
        <v>9.3859120059741805</v>
      </c>
      <c r="D217">
        <v>4.4000000000000004</v>
      </c>
    </row>
    <row r="218" spans="2:53" x14ac:dyDescent="0.2">
      <c r="B218">
        <v>3.85144124210959</v>
      </c>
      <c r="C218" s="1">
        <v>9.9912385223245206</v>
      </c>
      <c r="D218">
        <v>4.4000000000000004</v>
      </c>
    </row>
    <row r="219" spans="2:53" x14ac:dyDescent="0.2">
      <c r="B219">
        <v>3.90279379200439</v>
      </c>
      <c r="C219" s="1">
        <v>11.258998718171901</v>
      </c>
      <c r="D219">
        <v>4.4000000000000004</v>
      </c>
    </row>
    <row r="220" spans="2:53" x14ac:dyDescent="0.2">
      <c r="B220">
        <v>3.9541463418991798</v>
      </c>
      <c r="C220" s="1">
        <v>11.928193579996</v>
      </c>
      <c r="D220">
        <v>4.4000000000000004</v>
      </c>
    </row>
    <row r="221" spans="2:53" x14ac:dyDescent="0.2">
      <c r="B221">
        <v>4.0054988917939802</v>
      </c>
      <c r="C221" s="1">
        <v>12.6327867815474</v>
      </c>
      <c r="D221">
        <v>4.4000000000000004</v>
      </c>
    </row>
    <row r="222" spans="2:53" x14ac:dyDescent="0.2">
      <c r="B222">
        <v>4.05685144168877</v>
      </c>
      <c r="C222" s="1">
        <v>13.355510055353999</v>
      </c>
      <c r="D222">
        <v>4.4000000000000004</v>
      </c>
    </row>
    <row r="223" spans="2:53" x14ac:dyDescent="0.2">
      <c r="B223">
        <v>4.1082039915835695</v>
      </c>
      <c r="C223" s="1">
        <v>14.1055616450003</v>
      </c>
      <c r="D223">
        <v>4.4000000000000004</v>
      </c>
    </row>
    <row r="224" spans="2:53" x14ac:dyDescent="0.2">
      <c r="B224">
        <v>4.1595565414783602</v>
      </c>
      <c r="C224" s="1">
        <v>14.889582495149</v>
      </c>
      <c r="D224">
        <v>4.4000000000000004</v>
      </c>
    </row>
    <row r="225" spans="2:4" x14ac:dyDescent="0.2">
      <c r="B225">
        <v>4.2109090913731499</v>
      </c>
      <c r="C225" s="1">
        <v>15.6964749185986</v>
      </c>
      <c r="D225">
        <v>4.4000000000000004</v>
      </c>
    </row>
    <row r="226" spans="2:4" x14ac:dyDescent="0.2">
      <c r="B226">
        <v>4.2622616412679504</v>
      </c>
      <c r="C226" s="1">
        <v>16.544455158835699</v>
      </c>
      <c r="D226">
        <v>4.4000000000000004</v>
      </c>
    </row>
    <row r="227" spans="2:4" x14ac:dyDescent="0.2">
      <c r="B227">
        <v>4.3136141911627401</v>
      </c>
      <c r="C227" s="1">
        <v>17.417574000506601</v>
      </c>
      <c r="D227">
        <v>4.4000000000000004</v>
      </c>
    </row>
    <row r="228" spans="2:4" x14ac:dyDescent="0.2">
      <c r="B228">
        <v>4.3649667410575406</v>
      </c>
      <c r="C228" s="1">
        <v>18.319373050547</v>
      </c>
      <c r="D228">
        <v>4.4000000000000004</v>
      </c>
    </row>
    <row r="229" spans="2:4" x14ac:dyDescent="0.2">
      <c r="B229">
        <v>4.4163192909523303</v>
      </c>
      <c r="C229" s="1">
        <v>19.261403717013799</v>
      </c>
      <c r="D229">
        <v>4.4000000000000004</v>
      </c>
    </row>
    <row r="230" spans="2:4" x14ac:dyDescent="0.2">
      <c r="B230">
        <v>4.4676718408471299</v>
      </c>
      <c r="C230" s="1">
        <v>19.281334465627999</v>
      </c>
      <c r="D230">
        <v>4.4000000000000004</v>
      </c>
    </row>
    <row r="231" spans="2:4" x14ac:dyDescent="0.2">
      <c r="B231">
        <v>4.5190243907419196</v>
      </c>
      <c r="C231" s="1">
        <v>20.2626975904384</v>
      </c>
      <c r="D231">
        <v>4.4000000000000004</v>
      </c>
    </row>
    <row r="232" spans="2:4" x14ac:dyDescent="0.2">
      <c r="B232">
        <v>4.5703769406367201</v>
      </c>
      <c r="C232" s="1">
        <v>21.265438545477299</v>
      </c>
      <c r="D232">
        <v>4.4000000000000004</v>
      </c>
    </row>
    <row r="233" spans="2:4" x14ac:dyDescent="0.2">
      <c r="B233">
        <v>4.6217294905315098</v>
      </c>
      <c r="C233" s="1">
        <v>22.320546992369199</v>
      </c>
      <c r="D233">
        <v>4.4000000000000004</v>
      </c>
    </row>
    <row r="234" spans="2:4" x14ac:dyDescent="0.2">
      <c r="B234">
        <v>4.6730820404262996</v>
      </c>
      <c r="C234" s="1">
        <v>23.431510741059899</v>
      </c>
      <c r="D234">
        <v>4.4000000000000004</v>
      </c>
    </row>
    <row r="235" spans="2:4" x14ac:dyDescent="0.2">
      <c r="B235">
        <v>4.7244345903211</v>
      </c>
      <c r="C235" s="1">
        <v>23.450303112973199</v>
      </c>
      <c r="D235">
        <v>4.4000000000000004</v>
      </c>
    </row>
    <row r="236" spans="2:4" x14ac:dyDescent="0.2">
      <c r="B236">
        <v>4.7757871402158907</v>
      </c>
      <c r="C236" s="1">
        <v>24.6142879395859</v>
      </c>
      <c r="D236">
        <v>4.4000000000000004</v>
      </c>
    </row>
    <row r="237" spans="2:4" x14ac:dyDescent="0.2">
      <c r="B237">
        <v>4.8271396901106902</v>
      </c>
      <c r="C237" s="1">
        <v>25.801203281290402</v>
      </c>
      <c r="D237">
        <v>4.4000000000000004</v>
      </c>
    </row>
    <row r="238" spans="2:4" x14ac:dyDescent="0.2">
      <c r="B238">
        <v>4.8784922400054791</v>
      </c>
      <c r="C238" s="1">
        <v>27.051803571160601</v>
      </c>
      <c r="D238">
        <v>4.4000000000000004</v>
      </c>
    </row>
    <row r="239" spans="2:4" x14ac:dyDescent="0.2">
      <c r="B239">
        <v>4.9298447899002804</v>
      </c>
      <c r="C239" s="1">
        <v>27.088245829220401</v>
      </c>
      <c r="D239">
        <v>4.4000000000000004</v>
      </c>
    </row>
    <row r="240" spans="2:4" x14ac:dyDescent="0.2">
      <c r="B240">
        <v>4.9811973397950693</v>
      </c>
      <c r="C240" s="1">
        <v>28.403201913912699</v>
      </c>
      <c r="D240">
        <v>4.4000000000000004</v>
      </c>
    </row>
    <row r="241" spans="2:4" x14ac:dyDescent="0.2">
      <c r="B241">
        <v>5.0325498896898706</v>
      </c>
      <c r="C241" s="1">
        <v>29.752156383573801</v>
      </c>
      <c r="D241">
        <v>4.4000000000000004</v>
      </c>
    </row>
    <row r="242" spans="2:4" x14ac:dyDescent="0.2">
      <c r="B242">
        <v>5.0839024395846595</v>
      </c>
      <c r="C242" s="1">
        <v>29.791615780795698</v>
      </c>
      <c r="D242">
        <v>4.4000000000000004</v>
      </c>
    </row>
    <row r="243" spans="2:4" x14ac:dyDescent="0.2">
      <c r="B243">
        <v>5.1352549894794608</v>
      </c>
      <c r="C243" s="1">
        <v>31.246410155949199</v>
      </c>
      <c r="D243">
        <v>4.4000000000000004</v>
      </c>
    </row>
    <row r="244" spans="2:4" x14ac:dyDescent="0.2">
      <c r="B244">
        <v>5.1866075393742497</v>
      </c>
      <c r="C244" s="1">
        <v>31.248805647108298</v>
      </c>
      <c r="D244">
        <v>4.4000000000000004</v>
      </c>
    </row>
    <row r="245" spans="2:4" x14ac:dyDescent="0.2">
      <c r="B245">
        <v>5.2379600892690403</v>
      </c>
      <c r="C245" s="1">
        <v>32.789137586944598</v>
      </c>
      <c r="D245">
        <v>4.4000000000000004</v>
      </c>
    </row>
    <row r="246" spans="2:4" x14ac:dyDescent="0.2">
      <c r="B246">
        <v>5.2893126391638399</v>
      </c>
      <c r="C246" s="1">
        <v>32.793918655753203</v>
      </c>
      <c r="D246">
        <v>4.4000000000000004</v>
      </c>
    </row>
    <row r="247" spans="2:4" x14ac:dyDescent="0.2">
      <c r="B247">
        <v>5.3406651890586305</v>
      </c>
      <c r="C247" s="1">
        <v>34.419882610232001</v>
      </c>
      <c r="D247">
        <v>4.4000000000000004</v>
      </c>
    </row>
    <row r="248" spans="2:4" x14ac:dyDescent="0.2">
      <c r="B248">
        <v>5.3920177389534301</v>
      </c>
      <c r="C248" s="1">
        <v>34.423996897508701</v>
      </c>
      <c r="D248">
        <v>4.4000000000000004</v>
      </c>
    </row>
    <row r="249" spans="2:4" x14ac:dyDescent="0.2">
      <c r="B249">
        <v>5.4433702888482198</v>
      </c>
      <c r="C249" s="1">
        <v>36.133984746091798</v>
      </c>
      <c r="D249">
        <v>4.4000000000000004</v>
      </c>
    </row>
    <row r="250" spans="2:4" x14ac:dyDescent="0.2">
      <c r="B250">
        <v>5.4947228387430203</v>
      </c>
      <c r="C250" s="1">
        <v>36.145653512265497</v>
      </c>
      <c r="D250">
        <v>4.4000000000000004</v>
      </c>
    </row>
    <row r="251" spans="2:4" x14ac:dyDescent="0.2">
      <c r="B251">
        <v>5.54607538863781</v>
      </c>
      <c r="C251" s="1">
        <v>37.943659298338197</v>
      </c>
      <c r="D251">
        <v>4.4000000000000004</v>
      </c>
    </row>
    <row r="252" spans="2:4" x14ac:dyDescent="0.2">
      <c r="B252">
        <v>5.5974279385326104</v>
      </c>
      <c r="C252" s="1">
        <v>37.961385005561901</v>
      </c>
      <c r="D252">
        <v>4.4000000000000004</v>
      </c>
    </row>
    <row r="253" spans="2:4" x14ac:dyDescent="0.2">
      <c r="B253">
        <v>5.6487804884274002</v>
      </c>
      <c r="C253" s="1">
        <v>38.027814606865697</v>
      </c>
      <c r="D253">
        <v>4.4000000000000004</v>
      </c>
    </row>
    <row r="254" spans="2:4" x14ac:dyDescent="0.2">
      <c r="B254">
        <v>5.7001330383221998</v>
      </c>
      <c r="C254" s="1">
        <v>39.893183334122803</v>
      </c>
      <c r="D254">
        <v>4.4000000000000004</v>
      </c>
    </row>
    <row r="255" spans="2:4" x14ac:dyDescent="0.2">
      <c r="B255">
        <v>5.7514855882169904</v>
      </c>
      <c r="C255" s="1">
        <v>39.897643196050502</v>
      </c>
      <c r="D255">
        <v>4.4000000000000004</v>
      </c>
    </row>
    <row r="256" spans="2:4" x14ac:dyDescent="0.2">
      <c r="B256">
        <v>5.8028381381117793</v>
      </c>
      <c r="C256" s="1">
        <v>41.933822639746303</v>
      </c>
      <c r="D256">
        <v>4.4000000000000004</v>
      </c>
    </row>
    <row r="257" spans="2:4" x14ac:dyDescent="0.2">
      <c r="B257">
        <v>5.8541906880065806</v>
      </c>
      <c r="C257" s="1">
        <v>41.952564746610598</v>
      </c>
      <c r="D257">
        <v>4.4000000000000004</v>
      </c>
    </row>
    <row r="258" spans="2:4" x14ac:dyDescent="0.2">
      <c r="B258">
        <v>5.9055432379013695</v>
      </c>
      <c r="C258" s="1">
        <v>42.039346911811897</v>
      </c>
      <c r="D258">
        <v>4.4000000000000004</v>
      </c>
    </row>
    <row r="259" spans="2:4" x14ac:dyDescent="0.2">
      <c r="B259">
        <v>5.9568957877961699</v>
      </c>
      <c r="C259" s="1">
        <v>44.137246965011599</v>
      </c>
      <c r="D259">
        <v>4.4000000000000004</v>
      </c>
    </row>
    <row r="260" spans="2:4" x14ac:dyDescent="0.2">
      <c r="B260">
        <v>6.0082483376909597</v>
      </c>
      <c r="C260" s="1">
        <v>44.151162123232297</v>
      </c>
      <c r="D260">
        <v>4.4000000000000004</v>
      </c>
    </row>
    <row r="261" spans="2:4" x14ac:dyDescent="0.2">
      <c r="B261">
        <v>6.0596008875857592</v>
      </c>
      <c r="C261" s="1">
        <v>44.264705710647</v>
      </c>
      <c r="D261">
        <v>4.4000000000000004</v>
      </c>
    </row>
    <row r="262" spans="2:4" x14ac:dyDescent="0.2">
      <c r="B262">
        <v>6.1109534374805499</v>
      </c>
      <c r="C262" s="1">
        <v>44.274610112761401</v>
      </c>
      <c r="D262">
        <v>4.4000000000000004</v>
      </c>
    </row>
    <row r="263" spans="2:4" x14ac:dyDescent="0.2">
      <c r="B263">
        <v>6.1623059873753494</v>
      </c>
      <c r="C263" s="1">
        <v>44.283390255610399</v>
      </c>
      <c r="D263">
        <v>4.4000000000000004</v>
      </c>
    </row>
    <row r="264" spans="2:4" x14ac:dyDescent="0.2">
      <c r="B264">
        <v>6.2136585372701401</v>
      </c>
      <c r="C264" s="1">
        <v>44.2835841176055</v>
      </c>
      <c r="D264">
        <v>4.4000000000000004</v>
      </c>
    </row>
    <row r="265" spans="2:4" x14ac:dyDescent="0.2">
      <c r="B265">
        <v>6.2650110871649396</v>
      </c>
      <c r="C265" s="1">
        <v>46.562040475758799</v>
      </c>
      <c r="D265">
        <v>4.4000000000000004</v>
      </c>
    </row>
    <row r="266" spans="2:4" x14ac:dyDescent="0.2">
      <c r="B266">
        <v>6.3163636370597303</v>
      </c>
      <c r="C266" s="1">
        <v>46.575553169524397</v>
      </c>
      <c r="D266">
        <v>4.4000000000000004</v>
      </c>
    </row>
    <row r="267" spans="2:4" x14ac:dyDescent="0.2">
      <c r="B267">
        <v>6.36771618695452</v>
      </c>
      <c r="C267" s="1">
        <v>46.691518037689299</v>
      </c>
      <c r="D267">
        <v>4.4000000000000004</v>
      </c>
    </row>
    <row r="268" spans="2:4" x14ac:dyDescent="0.2">
      <c r="B268">
        <v>6.4190687368493204</v>
      </c>
      <c r="C268" s="1">
        <v>46.702737487650801</v>
      </c>
      <c r="D268">
        <v>4.4000000000000004</v>
      </c>
    </row>
    <row r="269" spans="2:4" x14ac:dyDescent="0.2">
      <c r="B269">
        <v>6.4704212867441102</v>
      </c>
      <c r="C269" s="1">
        <v>46.712632601674599</v>
      </c>
      <c r="D269">
        <v>4.4000000000000004</v>
      </c>
    </row>
    <row r="270" spans="2:4" x14ac:dyDescent="0.2">
      <c r="B270">
        <v>6.5217738366389097</v>
      </c>
      <c r="C270" s="1">
        <v>46.712863982239</v>
      </c>
      <c r="D270">
        <v>4.4000000000000004</v>
      </c>
    </row>
    <row r="271" spans="2:4" x14ac:dyDescent="0.2">
      <c r="B271">
        <v>6.5731263865337004</v>
      </c>
      <c r="C271" s="1">
        <v>46.724786470484602</v>
      </c>
      <c r="D271">
        <v>4.4000000000000004</v>
      </c>
    </row>
    <row r="272" spans="2:4" x14ac:dyDescent="0.2">
      <c r="B272">
        <v>6.6244789364284999</v>
      </c>
      <c r="C272" s="1">
        <v>49.247462038093097</v>
      </c>
      <c r="D272">
        <v>4.4000000000000004</v>
      </c>
    </row>
    <row r="273" spans="2:4" x14ac:dyDescent="0.2">
      <c r="B273">
        <v>6.6758314863232897</v>
      </c>
      <c r="C273" s="1">
        <v>49.254464443501398</v>
      </c>
      <c r="D273">
        <v>4.4000000000000004</v>
      </c>
    </row>
    <row r="274" spans="2:4" x14ac:dyDescent="0.2">
      <c r="B274">
        <v>6.7271840362180901</v>
      </c>
      <c r="C274" s="1">
        <v>49.4075061992976</v>
      </c>
      <c r="D274">
        <v>4.4000000000000004</v>
      </c>
    </row>
    <row r="275" spans="2:4" x14ac:dyDescent="0.2">
      <c r="B275">
        <v>6.7785365861128799</v>
      </c>
      <c r="C275" s="1">
        <v>49.407730133330702</v>
      </c>
      <c r="D275">
        <v>4.4000000000000004</v>
      </c>
    </row>
    <row r="276" spans="2:4" x14ac:dyDescent="0.2">
      <c r="B276">
        <v>6.8298891360076697</v>
      </c>
      <c r="C276" s="1">
        <v>49.418952784733797</v>
      </c>
      <c r="D276">
        <v>4.4000000000000004</v>
      </c>
    </row>
    <row r="277" spans="2:4" x14ac:dyDescent="0.2">
      <c r="B277">
        <v>6.8812416859024692</v>
      </c>
      <c r="C277" s="1">
        <v>49.419181617218101</v>
      </c>
      <c r="D277">
        <v>4.4000000000000004</v>
      </c>
    </row>
    <row r="278" spans="2:4" x14ac:dyDescent="0.2">
      <c r="B278">
        <v>6.9325942357972599</v>
      </c>
      <c r="C278" s="1">
        <v>49.432782465032403</v>
      </c>
      <c r="D278">
        <v>4.4000000000000004</v>
      </c>
    </row>
    <row r="279" spans="2:4" x14ac:dyDescent="0.2">
      <c r="B279">
        <v>6.9839467856920594</v>
      </c>
      <c r="C279" s="1">
        <v>49.432991903723902</v>
      </c>
      <c r="D279">
        <v>4.4000000000000004</v>
      </c>
    </row>
    <row r="280" spans="2:4" x14ac:dyDescent="0.2">
      <c r="B280">
        <v>7.0352993355868501</v>
      </c>
      <c r="C280" s="1">
        <v>49.444978986912297</v>
      </c>
      <c r="D280">
        <v>4.4000000000000004</v>
      </c>
    </row>
    <row r="281" spans="2:4" x14ac:dyDescent="0.2">
      <c r="C281" s="1"/>
    </row>
    <row r="282" spans="2:4" x14ac:dyDescent="0.2">
      <c r="B282" s="2">
        <v>5.1352549894794604E-2</v>
      </c>
      <c r="C282">
        <v>2.48174382707236E-4</v>
      </c>
      <c r="D282">
        <v>8.5</v>
      </c>
    </row>
    <row r="283" spans="2:4" x14ac:dyDescent="0.2">
      <c r="B283" s="1">
        <v>0.102705099789589</v>
      </c>
      <c r="C283">
        <v>4.0074642951022001E-3</v>
      </c>
      <c r="D283">
        <v>8.5</v>
      </c>
    </row>
    <row r="284" spans="2:4" x14ac:dyDescent="0.2">
      <c r="B284" s="1">
        <v>0.15405764968438398</v>
      </c>
      <c r="C284">
        <v>1.5036074719459801E-2</v>
      </c>
      <c r="D284">
        <v>8.5</v>
      </c>
    </row>
    <row r="285" spans="2:4" x14ac:dyDescent="0.2">
      <c r="B285" s="1">
        <v>0.205410199579178</v>
      </c>
      <c r="C285">
        <v>3.3006320147262701E-2</v>
      </c>
      <c r="D285">
        <v>8.5</v>
      </c>
    </row>
    <row r="286" spans="2:4" x14ac:dyDescent="0.2">
      <c r="B286" s="1">
        <v>0.25676274947397298</v>
      </c>
      <c r="C286">
        <v>5.8017575463639302E-2</v>
      </c>
      <c r="D286">
        <v>8.5</v>
      </c>
    </row>
    <row r="287" spans="2:4" x14ac:dyDescent="0.2">
      <c r="B287" s="1">
        <v>0.30811529936876797</v>
      </c>
      <c r="C287">
        <v>8.8776307975577201E-2</v>
      </c>
      <c r="D287">
        <v>8.5</v>
      </c>
    </row>
    <row r="288" spans="2:4" x14ac:dyDescent="0.2">
      <c r="B288" s="1">
        <v>0.35946784926356201</v>
      </c>
      <c r="C288">
        <v>0.124242782158721</v>
      </c>
      <c r="D288">
        <v>8.5</v>
      </c>
    </row>
    <row r="289" spans="2:4" x14ac:dyDescent="0.2">
      <c r="B289" s="1">
        <v>0.410820399158357</v>
      </c>
      <c r="C289">
        <v>0.16351517752040501</v>
      </c>
      <c r="D289">
        <v>8.5</v>
      </c>
    </row>
    <row r="290" spans="2:4" x14ac:dyDescent="0.2">
      <c r="B290" s="1">
        <v>0.46217294905315098</v>
      </c>
      <c r="C290">
        <v>0.20576157635994199</v>
      </c>
      <c r="D290">
        <v>8.5</v>
      </c>
    </row>
    <row r="291" spans="2:4" x14ac:dyDescent="0.2">
      <c r="B291" s="1">
        <v>0.51352549894794597</v>
      </c>
      <c r="C291">
        <v>0.25023547081471798</v>
      </c>
      <c r="D291">
        <v>8.5</v>
      </c>
    </row>
    <row r="292" spans="2:4" x14ac:dyDescent="0.2">
      <c r="B292" s="1">
        <v>0.56487804884274095</v>
      </c>
      <c r="C292">
        <v>0.296214896137379</v>
      </c>
      <c r="D292">
        <v>8.5</v>
      </c>
    </row>
    <row r="293" spans="2:4" x14ac:dyDescent="0.2">
      <c r="B293" s="1">
        <v>0.61623059873753505</v>
      </c>
      <c r="C293">
        <v>0.34301909455554302</v>
      </c>
      <c r="D293">
        <v>8.5</v>
      </c>
    </row>
    <row r="294" spans="2:4" x14ac:dyDescent="0.2">
      <c r="B294" s="1">
        <v>0.66758314863232993</v>
      </c>
      <c r="C294">
        <v>0.39001486446981898</v>
      </c>
      <c r="D294">
        <v>8.5</v>
      </c>
    </row>
    <row r="295" spans="2:4" x14ac:dyDescent="0.2">
      <c r="B295" s="1">
        <v>0.71893569852712502</v>
      </c>
      <c r="C295">
        <v>0.43662960654078498</v>
      </c>
      <c r="D295">
        <v>8.5</v>
      </c>
    </row>
    <row r="296" spans="2:4" x14ac:dyDescent="0.2">
      <c r="B296" s="1">
        <v>0.77028824842191901</v>
      </c>
      <c r="C296">
        <v>0.48235036705366802</v>
      </c>
      <c r="D296">
        <v>8.5</v>
      </c>
    </row>
    <row r="297" spans="2:4" x14ac:dyDescent="0.2">
      <c r="B297" s="1">
        <v>0.82164079831671399</v>
      </c>
      <c r="C297">
        <v>0.52674131976649197</v>
      </c>
      <c r="D297">
        <v>8.5</v>
      </c>
    </row>
    <row r="298" spans="2:4" x14ac:dyDescent="0.2">
      <c r="B298" s="1">
        <v>0.87299334821150909</v>
      </c>
      <c r="C298">
        <v>0.56950801149344099</v>
      </c>
      <c r="D298">
        <v>8.5</v>
      </c>
    </row>
    <row r="299" spans="2:4" x14ac:dyDescent="0.2">
      <c r="B299" s="2">
        <v>0.92434589810630297</v>
      </c>
      <c r="C299">
        <v>0.61046143493192895</v>
      </c>
      <c r="D299">
        <v>8.5</v>
      </c>
    </row>
    <row r="300" spans="2:4" x14ac:dyDescent="0.2">
      <c r="B300" s="2">
        <v>0.97569844800109806</v>
      </c>
      <c r="C300">
        <v>0.64938638117657999</v>
      </c>
      <c r="D300">
        <v>8.5</v>
      </c>
    </row>
    <row r="301" spans="2:4" x14ac:dyDescent="0.2">
      <c r="B301" s="2">
        <v>1.0270509978958899</v>
      </c>
      <c r="C301">
        <v>0.68612907342908103</v>
      </c>
      <c r="D301">
        <v>8.5</v>
      </c>
    </row>
    <row r="302" spans="2:4" x14ac:dyDescent="0.2">
      <c r="B302">
        <v>1.0784035477906799</v>
      </c>
      <c r="C302">
        <v>0.72058440881104102</v>
      </c>
      <c r="D302">
        <v>8.5</v>
      </c>
    </row>
    <row r="303" spans="2:4" x14ac:dyDescent="0.2">
      <c r="B303">
        <v>1.1297560976854799</v>
      </c>
      <c r="C303">
        <v>0.75270384483499797</v>
      </c>
      <c r="D303">
        <v>8.5</v>
      </c>
    </row>
    <row r="304" spans="2:4" x14ac:dyDescent="0.2">
      <c r="B304">
        <v>1.1811086475802701</v>
      </c>
      <c r="C304">
        <v>0.78246661309719301</v>
      </c>
      <c r="D304">
        <v>8.5</v>
      </c>
    </row>
    <row r="305" spans="2:4" x14ac:dyDescent="0.2">
      <c r="B305">
        <v>1.2324611974750701</v>
      </c>
      <c r="C305">
        <v>0.80988732400412899</v>
      </c>
      <c r="D305">
        <v>8.5</v>
      </c>
    </row>
    <row r="306" spans="2:4" x14ac:dyDescent="0.2">
      <c r="B306">
        <v>1.2838137473698599</v>
      </c>
      <c r="C306">
        <v>0.83500182571642401</v>
      </c>
      <c r="D306">
        <v>8.5</v>
      </c>
    </row>
    <row r="307" spans="2:4" x14ac:dyDescent="0.2">
      <c r="B307">
        <v>1.3351662972646599</v>
      </c>
      <c r="C307">
        <v>0.85787552020180102</v>
      </c>
      <c r="D307">
        <v>8.5</v>
      </c>
    </row>
    <row r="308" spans="2:4" x14ac:dyDescent="0.2">
      <c r="B308">
        <v>1.3865188471594498</v>
      </c>
      <c r="C308">
        <v>0.87861586870765895</v>
      </c>
      <c r="D308">
        <v>8.5</v>
      </c>
    </row>
    <row r="309" spans="2:4" x14ac:dyDescent="0.2">
      <c r="B309">
        <v>1.43787139705425</v>
      </c>
      <c r="C309">
        <v>0.897500694891885</v>
      </c>
      <c r="D309">
        <v>8.5</v>
      </c>
    </row>
    <row r="310" spans="2:4" x14ac:dyDescent="0.2">
      <c r="B310">
        <v>1.48922394694904</v>
      </c>
      <c r="C310">
        <v>0.91447114588196299</v>
      </c>
      <c r="D310">
        <v>8.5</v>
      </c>
    </row>
    <row r="311" spans="2:4" x14ac:dyDescent="0.2">
      <c r="B311">
        <v>1.54057649684384</v>
      </c>
      <c r="C311">
        <v>0.92972249701662701</v>
      </c>
      <c r="D311">
        <v>8.5</v>
      </c>
    </row>
    <row r="312" spans="2:4" x14ac:dyDescent="0.2">
      <c r="B312">
        <v>1.59192904673863</v>
      </c>
      <c r="C312">
        <v>0.94335478923573302</v>
      </c>
      <c r="D312">
        <v>8.5</v>
      </c>
    </row>
    <row r="313" spans="2:4" x14ac:dyDescent="0.2">
      <c r="B313">
        <v>1.6432815966334302</v>
      </c>
      <c r="C313">
        <v>0.95547513529494699</v>
      </c>
      <c r="D313">
        <v>8.5</v>
      </c>
    </row>
    <row r="314" spans="2:4" x14ac:dyDescent="0.2">
      <c r="B314">
        <v>1.69463414652822</v>
      </c>
      <c r="C314">
        <v>0.966187538003213</v>
      </c>
      <c r="D314">
        <v>8.5</v>
      </c>
    </row>
    <row r="315" spans="2:4" x14ac:dyDescent="0.2">
      <c r="B315">
        <v>1.74598669642301</v>
      </c>
      <c r="C315">
        <v>0.97558501103768003</v>
      </c>
      <c r="D315">
        <v>8.5</v>
      </c>
    </row>
    <row r="316" spans="2:4" x14ac:dyDescent="0.2">
      <c r="B316">
        <v>1.7973392463178099</v>
      </c>
      <c r="C316">
        <v>0.98376732567512004</v>
      </c>
      <c r="D316">
        <v>8.5</v>
      </c>
    </row>
    <row r="317" spans="2:4" x14ac:dyDescent="0.2">
      <c r="B317">
        <v>1.8486917962125999</v>
      </c>
      <c r="C317">
        <v>0.99081678476930801</v>
      </c>
      <c r="D317">
        <v>8.5</v>
      </c>
    </row>
    <row r="318" spans="2:4" x14ac:dyDescent="0.2">
      <c r="B318">
        <v>1.9000443461073999</v>
      </c>
      <c r="C318">
        <v>0.99682742475985697</v>
      </c>
      <c r="D318">
        <v>8.5</v>
      </c>
    </row>
    <row r="319" spans="2:4" x14ac:dyDescent="0.2">
      <c r="B319">
        <v>1.9513968960021901</v>
      </c>
      <c r="C319">
        <v>1.00187592231885</v>
      </c>
      <c r="D319">
        <v>8.5</v>
      </c>
    </row>
    <row r="320" spans="2:4" x14ac:dyDescent="0.2">
      <c r="B320">
        <v>2.0027494458969901</v>
      </c>
      <c r="C320">
        <v>1.006037388035</v>
      </c>
      <c r="D320">
        <v>8.5</v>
      </c>
    </row>
    <row r="321" spans="2:4" x14ac:dyDescent="0.2">
      <c r="B321">
        <v>2.0541019957917799</v>
      </c>
      <c r="C321">
        <v>1.00938343034723</v>
      </c>
      <c r="D321">
        <v>8.5</v>
      </c>
    </row>
    <row r="322" spans="2:4" x14ac:dyDescent="0.2">
      <c r="B322">
        <v>2.1054545456865799</v>
      </c>
      <c r="C322">
        <v>1.0119847575445</v>
      </c>
      <c r="D322">
        <v>8.5</v>
      </c>
    </row>
    <row r="323" spans="2:4" x14ac:dyDescent="0.2">
      <c r="B323">
        <v>2.1568070955813701</v>
      </c>
      <c r="C323">
        <v>1.0138997161215699</v>
      </c>
      <c r="D323">
        <v>8.5</v>
      </c>
    </row>
    <row r="324" spans="2:4" x14ac:dyDescent="0.2">
      <c r="B324">
        <v>2.2081596454761701</v>
      </c>
      <c r="C324">
        <v>1.01518960739972</v>
      </c>
      <c r="D324">
        <v>8.5</v>
      </c>
    </row>
    <row r="325" spans="2:4" x14ac:dyDescent="0.2">
      <c r="B325">
        <v>2.2595121953709598</v>
      </c>
      <c r="C325">
        <v>1.11631916226442</v>
      </c>
      <c r="D325">
        <v>8.5</v>
      </c>
    </row>
    <row r="326" spans="2:4" x14ac:dyDescent="0.2">
      <c r="B326">
        <v>2.3108647452657602</v>
      </c>
      <c r="C326">
        <v>1.11737189183611</v>
      </c>
      <c r="D326">
        <v>8.5</v>
      </c>
    </row>
    <row r="327" spans="2:4" x14ac:dyDescent="0.2">
      <c r="B327">
        <v>2.36221729516055</v>
      </c>
      <c r="C327">
        <v>1.11809127764668</v>
      </c>
      <c r="D327">
        <v>8.5</v>
      </c>
    </row>
    <row r="328" spans="2:4" x14ac:dyDescent="0.2">
      <c r="B328">
        <v>2.41356984505535</v>
      </c>
      <c r="C328">
        <v>1.11869362038241</v>
      </c>
      <c r="D328">
        <v>8.5</v>
      </c>
    </row>
    <row r="329" spans="2:4" x14ac:dyDescent="0.2">
      <c r="B329">
        <v>2.4649223949501402</v>
      </c>
      <c r="C329">
        <v>1.1200091928029099</v>
      </c>
      <c r="D329">
        <v>8.5</v>
      </c>
    </row>
    <row r="330" spans="2:4" x14ac:dyDescent="0.2">
      <c r="B330">
        <v>2.5162749448449397</v>
      </c>
      <c r="C330">
        <v>1.1205423425403001</v>
      </c>
      <c r="D330">
        <v>8.5</v>
      </c>
    </row>
    <row r="331" spans="2:4" x14ac:dyDescent="0.2">
      <c r="B331">
        <v>2.5676274947397304</v>
      </c>
      <c r="C331">
        <v>1.1210315186159101</v>
      </c>
      <c r="D331">
        <v>8.5</v>
      </c>
    </row>
    <row r="332" spans="2:4" x14ac:dyDescent="0.2">
      <c r="B332">
        <v>2.6189800446345202</v>
      </c>
      <c r="C332">
        <v>1.1214829766868399</v>
      </c>
      <c r="D332">
        <v>8.5</v>
      </c>
    </row>
    <row r="333" spans="2:4" x14ac:dyDescent="0.2">
      <c r="B333">
        <v>2.6703325945293197</v>
      </c>
      <c r="C333">
        <v>1.1218992726814101</v>
      </c>
      <c r="D333">
        <v>8.5</v>
      </c>
    </row>
    <row r="334" spans="2:4" x14ac:dyDescent="0.2">
      <c r="B334">
        <v>2.7216851444241099</v>
      </c>
      <c r="C334">
        <v>1.1222808508928701</v>
      </c>
      <c r="D334">
        <v>8.5</v>
      </c>
    </row>
    <row r="335" spans="2:4" x14ac:dyDescent="0.2">
      <c r="B335">
        <v>2.7730376943189099</v>
      </c>
      <c r="C335">
        <v>1.3247089660153999</v>
      </c>
      <c r="D335">
        <v>8.5</v>
      </c>
    </row>
    <row r="336" spans="2:4" x14ac:dyDescent="0.2">
      <c r="B336">
        <v>2.8243902442137001</v>
      </c>
      <c r="C336">
        <v>1.32502712826827</v>
      </c>
      <c r="D336">
        <v>8.5</v>
      </c>
    </row>
    <row r="337" spans="2:4" x14ac:dyDescent="0.2">
      <c r="B337">
        <v>2.8757427941085001</v>
      </c>
      <c r="C337">
        <v>1.32533321322603</v>
      </c>
      <c r="D337">
        <v>8.5</v>
      </c>
    </row>
    <row r="338" spans="2:4" x14ac:dyDescent="0.2">
      <c r="B338">
        <v>2.9270953440032903</v>
      </c>
      <c r="C338">
        <v>1.3255954002585499</v>
      </c>
      <c r="D338">
        <v>8.5</v>
      </c>
    </row>
    <row r="339" spans="2:4" x14ac:dyDescent="0.2">
      <c r="B339">
        <v>2.9784478938980898</v>
      </c>
      <c r="C339">
        <v>1.606417160623</v>
      </c>
      <c r="D339">
        <v>8.5</v>
      </c>
    </row>
    <row r="340" spans="2:4" x14ac:dyDescent="0.2">
      <c r="B340">
        <v>3.0298004437928796</v>
      </c>
      <c r="C340">
        <v>1.6069730219482099</v>
      </c>
      <c r="D340">
        <v>8.5</v>
      </c>
    </row>
    <row r="341" spans="2:4" x14ac:dyDescent="0.2">
      <c r="B341">
        <v>3.08115299368768</v>
      </c>
      <c r="C341">
        <v>1.6071974184356499</v>
      </c>
      <c r="D341">
        <v>8.5</v>
      </c>
    </row>
    <row r="342" spans="2:4" x14ac:dyDescent="0.2">
      <c r="B342">
        <v>3.1325055435824698</v>
      </c>
      <c r="C342">
        <v>1.9380025162099901</v>
      </c>
      <c r="D342">
        <v>8.5</v>
      </c>
    </row>
    <row r="343" spans="2:4" x14ac:dyDescent="0.2">
      <c r="B343">
        <v>3.18385809347726</v>
      </c>
      <c r="C343">
        <v>1.9387794152584199</v>
      </c>
      <c r="D343">
        <v>8.5</v>
      </c>
    </row>
    <row r="344" spans="2:4" x14ac:dyDescent="0.2">
      <c r="B344">
        <v>3.23521064337206</v>
      </c>
      <c r="C344">
        <v>2.3095903154719699</v>
      </c>
      <c r="D344">
        <v>8.5</v>
      </c>
    </row>
    <row r="345" spans="2:4" x14ac:dyDescent="0.2">
      <c r="B345">
        <v>3.2865631932668502</v>
      </c>
      <c r="C345">
        <v>2.3124410669439901</v>
      </c>
      <c r="D345">
        <v>8.5</v>
      </c>
    </row>
    <row r="346" spans="2:4" x14ac:dyDescent="0.2">
      <c r="B346">
        <v>3.3379157431616502</v>
      </c>
      <c r="C346">
        <v>2.7150541971422699</v>
      </c>
      <c r="D346">
        <v>8.5</v>
      </c>
    </row>
    <row r="347" spans="2:4" x14ac:dyDescent="0.2">
      <c r="B347">
        <v>3.38926829305644</v>
      </c>
      <c r="C347">
        <v>2.7205267063380099</v>
      </c>
      <c r="D347">
        <v>8.5</v>
      </c>
    </row>
    <row r="348" spans="2:4" x14ac:dyDescent="0.2">
      <c r="B348">
        <v>3.4406208429512399</v>
      </c>
      <c r="C348">
        <v>3.15619390991148</v>
      </c>
      <c r="D348">
        <v>8.5</v>
      </c>
    </row>
    <row r="349" spans="2:4" x14ac:dyDescent="0.2">
      <c r="B349">
        <v>3.4919733928460297</v>
      </c>
      <c r="C349">
        <v>3.15961232672232</v>
      </c>
      <c r="D349">
        <v>8.5</v>
      </c>
    </row>
    <row r="350" spans="2:4" x14ac:dyDescent="0.2">
      <c r="B350">
        <v>3.5433259427408301</v>
      </c>
      <c r="C350">
        <v>3.6309738754635301</v>
      </c>
      <c r="D350">
        <v>8.5</v>
      </c>
    </row>
    <row r="351" spans="2:4" x14ac:dyDescent="0.2">
      <c r="B351">
        <v>3.5946784926356199</v>
      </c>
      <c r="C351">
        <v>3.6342490011672002</v>
      </c>
      <c r="D351">
        <v>8.5</v>
      </c>
    </row>
    <row r="352" spans="2:4" x14ac:dyDescent="0.2">
      <c r="B352">
        <v>3.6460310425304101</v>
      </c>
      <c r="C352">
        <v>4.1384283722685504</v>
      </c>
      <c r="D352">
        <v>8.5</v>
      </c>
    </row>
    <row r="353" spans="2:4" x14ac:dyDescent="0.2">
      <c r="B353">
        <v>3.6973835924252101</v>
      </c>
      <c r="C353">
        <v>4.6651077063253101</v>
      </c>
      <c r="D353">
        <v>8.5</v>
      </c>
    </row>
    <row r="354" spans="2:4" x14ac:dyDescent="0.2">
      <c r="B354">
        <v>3.7487361423199999</v>
      </c>
      <c r="C354">
        <v>5.2196796345615804</v>
      </c>
      <c r="D354">
        <v>8.5</v>
      </c>
    </row>
    <row r="355" spans="2:4" x14ac:dyDescent="0.2">
      <c r="B355">
        <v>3.8000886922147998</v>
      </c>
      <c r="C355">
        <v>5.23479717028086</v>
      </c>
      <c r="D355">
        <v>8.5</v>
      </c>
    </row>
    <row r="356" spans="2:4" x14ac:dyDescent="0.2">
      <c r="B356">
        <v>3.85144124210959</v>
      </c>
      <c r="C356">
        <v>5.8222324526887901</v>
      </c>
      <c r="D356">
        <v>8.5</v>
      </c>
    </row>
    <row r="357" spans="2:4" x14ac:dyDescent="0.2">
      <c r="B357">
        <v>3.90279379200439</v>
      </c>
      <c r="C357">
        <v>6.43743581407979</v>
      </c>
      <c r="D357">
        <v>8.5</v>
      </c>
    </row>
    <row r="358" spans="2:4" x14ac:dyDescent="0.2">
      <c r="B358">
        <v>3.9541463418991798</v>
      </c>
      <c r="C358">
        <v>6.4499776853918798</v>
      </c>
      <c r="D358">
        <v>8.5</v>
      </c>
    </row>
    <row r="359" spans="2:4" x14ac:dyDescent="0.2">
      <c r="B359">
        <v>4.0054988917939802</v>
      </c>
      <c r="C359">
        <v>7.1023203367170602</v>
      </c>
      <c r="D359">
        <v>8.5</v>
      </c>
    </row>
    <row r="360" spans="2:4" x14ac:dyDescent="0.2">
      <c r="B360">
        <v>4.05685144168877</v>
      </c>
      <c r="C360">
        <v>7.7786393492228703</v>
      </c>
      <c r="D360">
        <v>8.5</v>
      </c>
    </row>
    <row r="361" spans="2:4" x14ac:dyDescent="0.2">
      <c r="B361">
        <v>4.1082039915835695</v>
      </c>
      <c r="C361">
        <v>7.7937121088085597</v>
      </c>
      <c r="D361">
        <v>8.5</v>
      </c>
    </row>
    <row r="362" spans="2:4" x14ac:dyDescent="0.2">
      <c r="B362">
        <v>4.1595565414783602</v>
      </c>
      <c r="C362">
        <v>8.5159256260159708</v>
      </c>
      <c r="D362">
        <v>8.5</v>
      </c>
    </row>
    <row r="363" spans="2:4" x14ac:dyDescent="0.2">
      <c r="B363">
        <v>4.2109090913731499</v>
      </c>
      <c r="C363">
        <v>8.5250900641742309</v>
      </c>
      <c r="D363">
        <v>8.5</v>
      </c>
    </row>
    <row r="364" spans="2:4" x14ac:dyDescent="0.2">
      <c r="B364">
        <v>4.2622616412679504</v>
      </c>
      <c r="C364">
        <v>9.2861184734048106</v>
      </c>
      <c r="D364">
        <v>8.5</v>
      </c>
    </row>
    <row r="365" spans="2:4" x14ac:dyDescent="0.2">
      <c r="B365">
        <v>4.3136141911627401</v>
      </c>
      <c r="C365">
        <v>10.072781365613601</v>
      </c>
      <c r="D365">
        <v>8.5</v>
      </c>
    </row>
    <row r="366" spans="2:4" x14ac:dyDescent="0.2">
      <c r="B366">
        <v>4.3649667410575406</v>
      </c>
      <c r="C366">
        <v>10.089133694926399</v>
      </c>
      <c r="D366">
        <v>8.5</v>
      </c>
    </row>
    <row r="367" spans="2:4" x14ac:dyDescent="0.2">
      <c r="B367">
        <v>4.4163192909523303</v>
      </c>
      <c r="C367">
        <v>10.9261082974873</v>
      </c>
      <c r="D367">
        <v>8.5</v>
      </c>
    </row>
    <row r="368" spans="2:4" x14ac:dyDescent="0.2">
      <c r="B368">
        <v>4.4676718408471299</v>
      </c>
      <c r="C368">
        <v>11.789227562912799</v>
      </c>
      <c r="D368">
        <v>8.5</v>
      </c>
    </row>
    <row r="369" spans="2:4" x14ac:dyDescent="0.2">
      <c r="B369">
        <v>4.5190243907419196</v>
      </c>
      <c r="C369">
        <v>11.8132612907234</v>
      </c>
      <c r="D369">
        <v>8.5</v>
      </c>
    </row>
    <row r="370" spans="2:4" x14ac:dyDescent="0.2">
      <c r="B370">
        <v>4.5703769406367201</v>
      </c>
      <c r="C370">
        <v>12.728617559143</v>
      </c>
      <c r="D370">
        <v>8.5</v>
      </c>
    </row>
    <row r="371" spans="2:4" x14ac:dyDescent="0.2">
      <c r="B371">
        <v>4.6217294905315098</v>
      </c>
      <c r="C371">
        <v>12.7401167158788</v>
      </c>
      <c r="D371">
        <v>8.5</v>
      </c>
    </row>
    <row r="372" spans="2:4" x14ac:dyDescent="0.2">
      <c r="B372">
        <v>4.6730820404262996</v>
      </c>
      <c r="C372">
        <v>13.7088053126449</v>
      </c>
      <c r="D372">
        <v>8.5</v>
      </c>
    </row>
    <row r="373" spans="2:4" x14ac:dyDescent="0.2">
      <c r="B373">
        <v>4.7244345903211</v>
      </c>
      <c r="C373">
        <v>13.719841783373401</v>
      </c>
      <c r="D373">
        <v>8.5</v>
      </c>
    </row>
    <row r="374" spans="2:4" x14ac:dyDescent="0.2">
      <c r="B374">
        <v>4.7757871402158907</v>
      </c>
      <c r="C374">
        <v>14.7405717439983</v>
      </c>
      <c r="D374">
        <v>8.5</v>
      </c>
    </row>
    <row r="375" spans="2:4" x14ac:dyDescent="0.2">
      <c r="B375">
        <v>4.8271396901106902</v>
      </c>
      <c r="C375">
        <v>15.791067535259799</v>
      </c>
      <c r="D375">
        <v>8.5</v>
      </c>
    </row>
    <row r="376" spans="2:4" x14ac:dyDescent="0.2">
      <c r="B376">
        <v>4.8784922400054791</v>
      </c>
      <c r="C376">
        <v>15.819877396251201</v>
      </c>
      <c r="D376">
        <v>8.5</v>
      </c>
    </row>
    <row r="377" spans="2:4" x14ac:dyDescent="0.2">
      <c r="B377">
        <v>4.9298447899002804</v>
      </c>
      <c r="C377">
        <v>16.942713145566699</v>
      </c>
      <c r="D377">
        <v>8.5</v>
      </c>
    </row>
    <row r="378" spans="2:4" x14ac:dyDescent="0.2">
      <c r="B378">
        <v>4.9811973397950693</v>
      </c>
      <c r="C378">
        <v>16.960044110959501</v>
      </c>
      <c r="D378">
        <v>8.5</v>
      </c>
    </row>
    <row r="379" spans="2:4" x14ac:dyDescent="0.2">
      <c r="B379">
        <v>5.0325498896898706</v>
      </c>
      <c r="C379">
        <v>18.136336633863401</v>
      </c>
      <c r="D379">
        <v>8.5</v>
      </c>
    </row>
    <row r="380" spans="2:4" x14ac:dyDescent="0.2">
      <c r="B380">
        <v>5.0839024395846595</v>
      </c>
      <c r="C380">
        <v>18.158576073829401</v>
      </c>
      <c r="D380">
        <v>8.5</v>
      </c>
    </row>
    <row r="381" spans="2:4" x14ac:dyDescent="0.2">
      <c r="B381">
        <v>5.1352549894794608</v>
      </c>
      <c r="C381">
        <v>19.396914414348402</v>
      </c>
      <c r="D381">
        <v>8.5</v>
      </c>
    </row>
    <row r="382" spans="2:4" x14ac:dyDescent="0.2">
      <c r="B382">
        <v>5.1866075393742497</v>
      </c>
      <c r="C382">
        <v>19.414763220950299</v>
      </c>
      <c r="D382">
        <v>8.5</v>
      </c>
    </row>
    <row r="383" spans="2:4" x14ac:dyDescent="0.2">
      <c r="B383">
        <v>5.2379600892690403</v>
      </c>
      <c r="C383">
        <v>20.725103406515501</v>
      </c>
      <c r="D383">
        <v>8.5</v>
      </c>
    </row>
    <row r="384" spans="2:4" x14ac:dyDescent="0.2">
      <c r="B384">
        <v>5.2893126391638399</v>
      </c>
      <c r="C384">
        <v>20.7457848888704</v>
      </c>
      <c r="D384">
        <v>8.5</v>
      </c>
    </row>
    <row r="385" spans="2:4" x14ac:dyDescent="0.2">
      <c r="B385">
        <v>5.3406651890586305</v>
      </c>
      <c r="C385">
        <v>22.1269598697451</v>
      </c>
      <c r="D385">
        <v>8.5</v>
      </c>
    </row>
    <row r="386" spans="2:4" x14ac:dyDescent="0.2">
      <c r="B386">
        <v>5.3920177389534301</v>
      </c>
      <c r="C386">
        <v>22.150023988258699</v>
      </c>
      <c r="D386">
        <v>8.5</v>
      </c>
    </row>
    <row r="387" spans="2:4" x14ac:dyDescent="0.2">
      <c r="B387">
        <v>5.4433702888482198</v>
      </c>
      <c r="C387">
        <v>23.598775340842899</v>
      </c>
      <c r="D387">
        <v>8.5</v>
      </c>
    </row>
    <row r="388" spans="2:4" x14ac:dyDescent="0.2">
      <c r="B388">
        <v>5.4947228387430203</v>
      </c>
      <c r="C388">
        <v>23.630123005490301</v>
      </c>
      <c r="D388">
        <v>8.5</v>
      </c>
    </row>
    <row r="389" spans="2:4" x14ac:dyDescent="0.2">
      <c r="B389">
        <v>5.54607538863781</v>
      </c>
      <c r="C389">
        <v>23.6686814681984</v>
      </c>
      <c r="D389">
        <v>8.5</v>
      </c>
    </row>
    <row r="390" spans="2:4" x14ac:dyDescent="0.2">
      <c r="B390">
        <v>5.5974279385326104</v>
      </c>
      <c r="C390">
        <v>25.185323390015402</v>
      </c>
      <c r="D390">
        <v>8.5</v>
      </c>
    </row>
    <row r="391" spans="2:4" x14ac:dyDescent="0.2">
      <c r="B391">
        <v>5.6487804884274002</v>
      </c>
      <c r="C391">
        <v>25.205183607150001</v>
      </c>
      <c r="D391">
        <v>8.5</v>
      </c>
    </row>
    <row r="392" spans="2:4" x14ac:dyDescent="0.2">
      <c r="B392">
        <v>5.7001330383221998</v>
      </c>
      <c r="C392">
        <v>26.835414933699401</v>
      </c>
      <c r="D392">
        <v>8.5</v>
      </c>
    </row>
    <row r="393" spans="2:4" x14ac:dyDescent="0.2">
      <c r="B393">
        <v>5.7514855882169904</v>
      </c>
      <c r="C393">
        <v>26.862273723614901</v>
      </c>
      <c r="D393">
        <v>8.5</v>
      </c>
    </row>
    <row r="394" spans="2:4" x14ac:dyDescent="0.2">
      <c r="B394">
        <v>5.8028381381117793</v>
      </c>
      <c r="C394">
        <v>26.916748226051801</v>
      </c>
      <c r="D394">
        <v>8.5</v>
      </c>
    </row>
    <row r="395" spans="2:4" x14ac:dyDescent="0.2">
      <c r="B395">
        <v>5.8541906880065806</v>
      </c>
      <c r="C395">
        <v>28.6144760380331</v>
      </c>
      <c r="D395">
        <v>8.5</v>
      </c>
    </row>
    <row r="396" spans="2:4" x14ac:dyDescent="0.2">
      <c r="B396">
        <v>5.9055432379013695</v>
      </c>
      <c r="C396">
        <v>28.635240188585101</v>
      </c>
      <c r="D396">
        <v>8.5</v>
      </c>
    </row>
    <row r="397" spans="2:4" x14ac:dyDescent="0.2">
      <c r="B397">
        <v>5.9568957877961699</v>
      </c>
      <c r="C397">
        <v>30.465922108823602</v>
      </c>
      <c r="D397">
        <v>8.5</v>
      </c>
    </row>
    <row r="398" spans="2:4" x14ac:dyDescent="0.2">
      <c r="B398">
        <v>6.0082483376909597</v>
      </c>
      <c r="C398">
        <v>30.493049437043101</v>
      </c>
      <c r="D398">
        <v>8.5</v>
      </c>
    </row>
    <row r="399" spans="2:4" x14ac:dyDescent="0.2">
      <c r="B399">
        <v>6.0596008875857592</v>
      </c>
      <c r="C399">
        <v>30.550254767349799</v>
      </c>
      <c r="D399">
        <v>8.5</v>
      </c>
    </row>
    <row r="400" spans="2:4" x14ac:dyDescent="0.2">
      <c r="B400">
        <v>6.1109534374805499</v>
      </c>
      <c r="C400">
        <v>32.450584639495403</v>
      </c>
      <c r="D400">
        <v>8.5</v>
      </c>
    </row>
    <row r="401" spans="2:4" x14ac:dyDescent="0.2">
      <c r="B401">
        <v>6.1623059873753494</v>
      </c>
      <c r="C401">
        <v>32.483318200717903</v>
      </c>
      <c r="D401">
        <v>8.5</v>
      </c>
    </row>
    <row r="402" spans="2:4" x14ac:dyDescent="0.2">
      <c r="B402">
        <v>6.2136585372701401</v>
      </c>
      <c r="C402">
        <v>32.544391573709497</v>
      </c>
      <c r="D402">
        <v>8.5</v>
      </c>
    </row>
    <row r="403" spans="2:4" x14ac:dyDescent="0.2">
      <c r="B403">
        <v>6.2650110871649396</v>
      </c>
      <c r="C403">
        <v>34.565867612464899</v>
      </c>
      <c r="D403">
        <v>8.5</v>
      </c>
    </row>
    <row r="404" spans="2:4" x14ac:dyDescent="0.2">
      <c r="B404">
        <v>6.3163636370597303</v>
      </c>
      <c r="C404">
        <v>34.598464224856997</v>
      </c>
      <c r="D404">
        <v>8.5</v>
      </c>
    </row>
    <row r="405" spans="2:4" x14ac:dyDescent="0.2">
      <c r="B405">
        <v>6.36771618695452</v>
      </c>
      <c r="C405">
        <v>34.666116908876603</v>
      </c>
      <c r="D405">
        <v>8.5</v>
      </c>
    </row>
    <row r="406" spans="2:4" x14ac:dyDescent="0.2">
      <c r="B406">
        <v>6.4190687368493204</v>
      </c>
      <c r="C406">
        <v>36.8164378509396</v>
      </c>
      <c r="D406">
        <v>8.5</v>
      </c>
    </row>
    <row r="407" spans="2:4" x14ac:dyDescent="0.2">
      <c r="B407">
        <v>6.4704212867441102</v>
      </c>
      <c r="C407">
        <v>36.848878316183701</v>
      </c>
      <c r="D407">
        <v>8.5</v>
      </c>
    </row>
    <row r="408" spans="2:4" x14ac:dyDescent="0.2">
      <c r="B408">
        <v>6.5217738366389097</v>
      </c>
      <c r="C408">
        <v>36.923897437735697</v>
      </c>
      <c r="D408">
        <v>8.5</v>
      </c>
    </row>
    <row r="409" spans="2:4" x14ac:dyDescent="0.2">
      <c r="B409">
        <v>6.5731263865337004</v>
      </c>
      <c r="C409">
        <v>39.211341244998302</v>
      </c>
      <c r="D409">
        <v>8.5</v>
      </c>
    </row>
    <row r="410" spans="2:4" x14ac:dyDescent="0.2">
      <c r="B410">
        <v>6.6244789364284999</v>
      </c>
      <c r="C410">
        <v>39.243760188042998</v>
      </c>
      <c r="D410">
        <v>8.5</v>
      </c>
    </row>
    <row r="411" spans="2:4" x14ac:dyDescent="0.2">
      <c r="B411">
        <v>6.6758314863232897</v>
      </c>
      <c r="C411">
        <v>39.327589053128399</v>
      </c>
      <c r="D411">
        <v>8.5</v>
      </c>
    </row>
    <row r="412" spans="2:4" x14ac:dyDescent="0.2">
      <c r="B412">
        <v>6.7271840362180901</v>
      </c>
      <c r="C412">
        <v>41.761829084070499</v>
      </c>
      <c r="D412">
        <v>8.5</v>
      </c>
    </row>
    <row r="413" spans="2:4" x14ac:dyDescent="0.2">
      <c r="B413">
        <v>6.7785365861128799</v>
      </c>
      <c r="C413">
        <v>41.790586796017202</v>
      </c>
      <c r="D413">
        <v>8.5</v>
      </c>
    </row>
    <row r="414" spans="2:4" x14ac:dyDescent="0.2">
      <c r="B414">
        <v>6.8298891360076697</v>
      </c>
      <c r="C414">
        <v>41.9030199758867</v>
      </c>
      <c r="D414">
        <v>8.5</v>
      </c>
    </row>
    <row r="415" spans="2:4" x14ac:dyDescent="0.2">
      <c r="B415">
        <v>6.8812416859024692</v>
      </c>
      <c r="C415">
        <v>41.912334186670897</v>
      </c>
      <c r="D415">
        <v>8.5</v>
      </c>
    </row>
    <row r="416" spans="2:4" x14ac:dyDescent="0.2">
      <c r="B416">
        <v>6.9325942357972599</v>
      </c>
      <c r="C416">
        <v>44.5296461748094</v>
      </c>
      <c r="D416">
        <v>8.5</v>
      </c>
    </row>
    <row r="417" spans="2:4" x14ac:dyDescent="0.2">
      <c r="B417">
        <v>6.9839467856920594</v>
      </c>
      <c r="C417">
        <v>44.5519839586443</v>
      </c>
      <c r="D417">
        <v>8.5</v>
      </c>
    </row>
    <row r="418" spans="2:4" x14ac:dyDescent="0.2">
      <c r="B418">
        <v>7.0352993355868501</v>
      </c>
      <c r="C418">
        <v>44.6837317546374</v>
      </c>
      <c r="D418">
        <v>8.5</v>
      </c>
    </row>
    <row r="420" spans="2:4" x14ac:dyDescent="0.2">
      <c r="B420">
        <v>5.1352549894794604E-2</v>
      </c>
      <c r="C420" s="1">
        <v>1.19415376934569E-4</v>
      </c>
      <c r="D420">
        <v>17</v>
      </c>
    </row>
    <row r="421" spans="2:4" x14ac:dyDescent="0.2">
      <c r="B421">
        <v>0.102705099789589</v>
      </c>
      <c r="C421" s="1">
        <v>1.35836520537509E-3</v>
      </c>
      <c r="D421">
        <v>17</v>
      </c>
    </row>
    <row r="422" spans="2:4" x14ac:dyDescent="0.2">
      <c r="B422">
        <v>0.15405764968438398</v>
      </c>
      <c r="C422" s="1">
        <v>4.5696424998953001E-3</v>
      </c>
      <c r="D422">
        <v>17</v>
      </c>
    </row>
    <row r="423" spans="2:4" x14ac:dyDescent="0.2">
      <c r="B423">
        <v>0.205410199579178</v>
      </c>
      <c r="C423" s="1">
        <v>9.6698506477016308E-3</v>
      </c>
      <c r="D423">
        <v>17</v>
      </c>
    </row>
    <row r="424" spans="2:4" x14ac:dyDescent="0.2">
      <c r="B424">
        <v>0.25676274947397298</v>
      </c>
      <c r="C424" s="1">
        <v>1.6801644768274601E-2</v>
      </c>
      <c r="D424">
        <v>17</v>
      </c>
    </row>
    <row r="425" spans="2:4" x14ac:dyDescent="0.2">
      <c r="B425">
        <v>0.30811529936876797</v>
      </c>
      <c r="C425" s="1">
        <v>2.56555778040569E-2</v>
      </c>
      <c r="D425">
        <v>17</v>
      </c>
    </row>
    <row r="426" spans="2:4" x14ac:dyDescent="0.2">
      <c r="B426">
        <v>0.35946784926356201</v>
      </c>
      <c r="C426" s="1">
        <v>3.5961088403463001E-2</v>
      </c>
      <c r="D426">
        <v>17</v>
      </c>
    </row>
    <row r="427" spans="2:4" x14ac:dyDescent="0.2">
      <c r="B427">
        <v>0.410820399158357</v>
      </c>
      <c r="C427" s="1">
        <v>4.7465817197010603E-2</v>
      </c>
      <c r="D427">
        <v>17</v>
      </c>
    </row>
    <row r="428" spans="2:4" x14ac:dyDescent="0.2">
      <c r="B428">
        <v>0.46217294905315098</v>
      </c>
      <c r="C428" s="1">
        <v>5.99294325607398E-2</v>
      </c>
      <c r="D428">
        <v>17</v>
      </c>
    </row>
    <row r="429" spans="2:4" x14ac:dyDescent="0.2">
      <c r="B429">
        <v>0.51352549894794597</v>
      </c>
      <c r="C429" s="1">
        <v>7.31290563683831E-2</v>
      </c>
      <c r="D429">
        <v>17</v>
      </c>
    </row>
    <row r="430" spans="2:4" x14ac:dyDescent="0.2">
      <c r="B430">
        <v>0.56487804884274095</v>
      </c>
      <c r="C430" s="1">
        <v>8.6849264589337505E-2</v>
      </c>
      <c r="D430">
        <v>17</v>
      </c>
    </row>
    <row r="431" spans="2:4" x14ac:dyDescent="0.2">
      <c r="B431">
        <v>0.61623059873753505</v>
      </c>
      <c r="C431" s="1">
        <v>0.100884300956574</v>
      </c>
      <c r="D431">
        <v>17</v>
      </c>
    </row>
    <row r="432" spans="2:4" x14ac:dyDescent="0.2">
      <c r="B432">
        <v>0.66758314863232993</v>
      </c>
      <c r="C432" s="1">
        <v>0.115042876133651</v>
      </c>
      <c r="D432">
        <v>17</v>
      </c>
    </row>
    <row r="433" spans="2:4" x14ac:dyDescent="0.2">
      <c r="B433">
        <v>0.71893569852712502</v>
      </c>
      <c r="C433" s="1">
        <v>0.12915016879288699</v>
      </c>
      <c r="D433">
        <v>17</v>
      </c>
    </row>
    <row r="434" spans="2:4" x14ac:dyDescent="0.2">
      <c r="B434">
        <v>0.77028824842191901</v>
      </c>
      <c r="C434" s="1">
        <v>0.14304830574979999</v>
      </c>
      <c r="D434">
        <v>17</v>
      </c>
    </row>
    <row r="435" spans="2:4" x14ac:dyDescent="0.2">
      <c r="B435">
        <v>0.82164079831671399</v>
      </c>
      <c r="C435" s="1">
        <v>0.15661572771280299</v>
      </c>
      <c r="D435">
        <v>17</v>
      </c>
    </row>
    <row r="436" spans="2:4" x14ac:dyDescent="0.2">
      <c r="B436">
        <v>0.87299334821150909</v>
      </c>
      <c r="C436" s="1">
        <v>0.16975092178738799</v>
      </c>
      <c r="D436">
        <v>17</v>
      </c>
    </row>
    <row r="437" spans="2:4" x14ac:dyDescent="0.2">
      <c r="B437">
        <v>0.92434589810630297</v>
      </c>
      <c r="C437" s="1">
        <v>0.182386508573501</v>
      </c>
      <c r="D437">
        <v>17</v>
      </c>
    </row>
    <row r="438" spans="2:4" x14ac:dyDescent="0.2">
      <c r="B438">
        <v>0.97569844800109806</v>
      </c>
      <c r="C438" s="1">
        <v>0.19447308810781799</v>
      </c>
      <c r="D438">
        <v>17</v>
      </c>
    </row>
    <row r="439" spans="2:4" x14ac:dyDescent="0.2">
      <c r="B439">
        <v>1.0270509978958899</v>
      </c>
      <c r="C439" s="1">
        <v>0.205963245243487</v>
      </c>
      <c r="D439">
        <v>17</v>
      </c>
    </row>
    <row r="440" spans="2:4" x14ac:dyDescent="0.2">
      <c r="B440">
        <v>1.0784035477906799</v>
      </c>
      <c r="C440" s="1">
        <v>0.21682453867467999</v>
      </c>
      <c r="D440">
        <v>17</v>
      </c>
    </row>
    <row r="441" spans="2:4" x14ac:dyDescent="0.2">
      <c r="B441">
        <v>1.1297560976854799</v>
      </c>
      <c r="C441" s="1">
        <v>0.22703792160590999</v>
      </c>
      <c r="D441">
        <v>17</v>
      </c>
    </row>
    <row r="442" spans="2:4" x14ac:dyDescent="0.2">
      <c r="B442">
        <v>1.1811086475802701</v>
      </c>
      <c r="C442" s="1">
        <v>0.23659641837932999</v>
      </c>
      <c r="D442">
        <v>17</v>
      </c>
    </row>
    <row r="443" spans="2:4" x14ac:dyDescent="0.2">
      <c r="B443">
        <v>1.2324611974750701</v>
      </c>
      <c r="C443" s="1">
        <v>0.24549947375881301</v>
      </c>
      <c r="D443">
        <v>17</v>
      </c>
    </row>
    <row r="444" spans="2:4" x14ac:dyDescent="0.2">
      <c r="B444">
        <v>1.2838137473698599</v>
      </c>
      <c r="C444" s="1">
        <v>0.253756964828183</v>
      </c>
      <c r="D444">
        <v>17</v>
      </c>
    </row>
    <row r="445" spans="2:4" x14ac:dyDescent="0.2">
      <c r="B445">
        <v>1.3351662972646599</v>
      </c>
      <c r="C445" s="1">
        <v>0.26138288566537199</v>
      </c>
      <c r="D445">
        <v>17</v>
      </c>
    </row>
    <row r="446" spans="2:4" x14ac:dyDescent="0.2">
      <c r="B446">
        <v>1.3865188471594498</v>
      </c>
      <c r="C446" s="1">
        <v>0.26839625562371</v>
      </c>
      <c r="D446">
        <v>17</v>
      </c>
    </row>
    <row r="447" spans="2:4" x14ac:dyDescent="0.2">
      <c r="B447">
        <v>1.43787139705425</v>
      </c>
      <c r="C447" s="1">
        <v>0.274819599082196</v>
      </c>
      <c r="D447">
        <v>17</v>
      </c>
    </row>
    <row r="448" spans="2:4" x14ac:dyDescent="0.2">
      <c r="B448">
        <v>1.48922394694904</v>
      </c>
      <c r="C448" s="1">
        <v>0.28067950652606599</v>
      </c>
      <c r="D448">
        <v>17</v>
      </c>
    </row>
    <row r="449" spans="2:4" x14ac:dyDescent="0.2">
      <c r="B449">
        <v>1.54057649684384</v>
      </c>
      <c r="C449" s="1">
        <v>0.28600623757409699</v>
      </c>
      <c r="D449">
        <v>17</v>
      </c>
    </row>
    <row r="450" spans="2:4" x14ac:dyDescent="0.2">
      <c r="B450">
        <v>1.59192904673863</v>
      </c>
      <c r="C450" s="1">
        <v>0.29082484304626799</v>
      </c>
      <c r="D450">
        <v>17</v>
      </c>
    </row>
    <row r="451" spans="2:4" x14ac:dyDescent="0.2">
      <c r="B451">
        <v>1.6432815966334302</v>
      </c>
      <c r="C451" s="1">
        <v>0.29516191423285998</v>
      </c>
      <c r="D451">
        <v>17</v>
      </c>
    </row>
    <row r="452" spans="2:4" x14ac:dyDescent="0.2">
      <c r="B452">
        <v>1.69463414652822</v>
      </c>
      <c r="C452" s="1">
        <v>0.299044359843679</v>
      </c>
      <c r="D452">
        <v>17</v>
      </c>
    </row>
    <row r="453" spans="2:4" x14ac:dyDescent="0.2">
      <c r="B453">
        <v>1.74598669642301</v>
      </c>
      <c r="C453" s="1">
        <v>0.30249902925962302</v>
      </c>
      <c r="D453">
        <v>17</v>
      </c>
    </row>
    <row r="454" spans="2:4" x14ac:dyDescent="0.2">
      <c r="B454">
        <v>1.7973392463178099</v>
      </c>
      <c r="C454" s="1">
        <v>0.30555348146438799</v>
      </c>
      <c r="D454">
        <v>17</v>
      </c>
    </row>
    <row r="455" spans="2:4" x14ac:dyDescent="0.2">
      <c r="B455">
        <v>1.8486917962125999</v>
      </c>
      <c r="C455" s="1">
        <v>0.30823094591134997</v>
      </c>
      <c r="D455">
        <v>17</v>
      </c>
    </row>
    <row r="456" spans="2:4" x14ac:dyDescent="0.2">
      <c r="B456">
        <v>1.9000443461073999</v>
      </c>
      <c r="C456" s="1">
        <v>0.310555101220373</v>
      </c>
      <c r="D456">
        <v>17</v>
      </c>
    </row>
    <row r="457" spans="2:4" x14ac:dyDescent="0.2">
      <c r="B457">
        <v>1.9513968960021901</v>
      </c>
      <c r="C457" s="1">
        <v>0.31255143064907698</v>
      </c>
      <c r="D457">
        <v>17</v>
      </c>
    </row>
    <row r="458" spans="2:4" x14ac:dyDescent="0.2">
      <c r="B458">
        <v>2.0027494458969901</v>
      </c>
      <c r="C458" s="1">
        <v>0.31423995075163202</v>
      </c>
      <c r="D458">
        <v>17</v>
      </c>
    </row>
    <row r="459" spans="2:4" x14ac:dyDescent="0.2">
      <c r="B459">
        <v>2.0541019957917799</v>
      </c>
      <c r="C459" s="1">
        <v>0.315643186898522</v>
      </c>
      <c r="D459">
        <v>17</v>
      </c>
    </row>
    <row r="460" spans="2:4" x14ac:dyDescent="0.2">
      <c r="B460">
        <v>2.1054545456865799</v>
      </c>
      <c r="C460" s="1">
        <v>0.31678004188030201</v>
      </c>
      <c r="D460">
        <v>17</v>
      </c>
    </row>
    <row r="461" spans="2:4" x14ac:dyDescent="0.2">
      <c r="B461">
        <v>2.1568070955813701</v>
      </c>
      <c r="C461" s="1">
        <v>0.31768261539718601</v>
      </c>
      <c r="D461">
        <v>17</v>
      </c>
    </row>
    <row r="462" spans="2:4" x14ac:dyDescent="0.2">
      <c r="B462">
        <v>2.2081596454761701</v>
      </c>
      <c r="C462" s="1">
        <v>0.31883528519875698</v>
      </c>
      <c r="D462">
        <v>17</v>
      </c>
    </row>
    <row r="463" spans="2:4" x14ac:dyDescent="0.2">
      <c r="B463">
        <v>2.2595121953709598</v>
      </c>
      <c r="C463" s="1">
        <v>0.32007774708984899</v>
      </c>
      <c r="D463">
        <v>17</v>
      </c>
    </row>
    <row r="464" spans="2:4" x14ac:dyDescent="0.2">
      <c r="B464">
        <v>2.3108647452657602</v>
      </c>
      <c r="C464" s="1">
        <v>0.32093227798694002</v>
      </c>
      <c r="D464">
        <v>17</v>
      </c>
    </row>
    <row r="465" spans="2:4" x14ac:dyDescent="0.2">
      <c r="B465">
        <v>2.36221729516055</v>
      </c>
      <c r="C465" s="1">
        <v>0.32145336076857101</v>
      </c>
      <c r="D465">
        <v>17</v>
      </c>
    </row>
    <row r="466" spans="2:4" x14ac:dyDescent="0.2">
      <c r="B466">
        <v>2.41356984505535</v>
      </c>
      <c r="C466" s="1">
        <v>0.32193055728184</v>
      </c>
      <c r="D466">
        <v>17</v>
      </c>
    </row>
    <row r="467" spans="2:4" x14ac:dyDescent="0.2">
      <c r="B467">
        <v>2.4649223949501402</v>
      </c>
      <c r="C467" s="1">
        <v>0.470223314140788</v>
      </c>
      <c r="D467">
        <v>17</v>
      </c>
    </row>
    <row r="468" spans="2:4" x14ac:dyDescent="0.2">
      <c r="B468">
        <v>2.5162749448449397</v>
      </c>
      <c r="C468" s="1">
        <v>0.47208014496978301</v>
      </c>
      <c r="D468">
        <v>17</v>
      </c>
    </row>
    <row r="469" spans="2:4" x14ac:dyDescent="0.2">
      <c r="B469">
        <v>2.5676274947397304</v>
      </c>
      <c r="C469" s="1">
        <v>0.47392590105010102</v>
      </c>
      <c r="D469">
        <v>17</v>
      </c>
    </row>
    <row r="470" spans="2:4" x14ac:dyDescent="0.2">
      <c r="B470">
        <v>2.6189800446345202</v>
      </c>
      <c r="C470" s="1">
        <v>0.47416017008286698</v>
      </c>
      <c r="D470">
        <v>17</v>
      </c>
    </row>
    <row r="471" spans="2:4" x14ac:dyDescent="0.2">
      <c r="B471">
        <v>2.6703325945293197</v>
      </c>
      <c r="C471" s="1">
        <v>0.47436712287687599</v>
      </c>
      <c r="D471">
        <v>17</v>
      </c>
    </row>
    <row r="472" spans="2:4" x14ac:dyDescent="0.2">
      <c r="B472">
        <v>2.7216851444241099</v>
      </c>
      <c r="C472" s="1">
        <v>0.47522230623783401</v>
      </c>
      <c r="D472">
        <v>17</v>
      </c>
    </row>
    <row r="473" spans="2:4" x14ac:dyDescent="0.2">
      <c r="B473">
        <v>2.7730376943189099</v>
      </c>
      <c r="C473" s="1">
        <v>0.47630942980301999</v>
      </c>
      <c r="D473">
        <v>17</v>
      </c>
    </row>
    <row r="474" spans="2:4" x14ac:dyDescent="0.2">
      <c r="B474">
        <v>2.8243902442137001</v>
      </c>
      <c r="C474" s="1">
        <v>0.47823214445308598</v>
      </c>
      <c r="D474">
        <v>17</v>
      </c>
    </row>
    <row r="475" spans="2:4" x14ac:dyDescent="0.2">
      <c r="B475">
        <v>2.8757427941085001</v>
      </c>
      <c r="C475" s="1">
        <v>0.47823214445308598</v>
      </c>
      <c r="D475">
        <v>17</v>
      </c>
    </row>
    <row r="476" spans="2:4" x14ac:dyDescent="0.2">
      <c r="B476">
        <v>2.9270953440032903</v>
      </c>
      <c r="C476" s="1">
        <v>0.47919463740984802</v>
      </c>
      <c r="D476">
        <v>17</v>
      </c>
    </row>
    <row r="477" spans="2:4" x14ac:dyDescent="0.2">
      <c r="B477">
        <v>2.9784478938980898</v>
      </c>
      <c r="C477" s="1">
        <v>0.75977769064408396</v>
      </c>
      <c r="D477">
        <v>17</v>
      </c>
    </row>
    <row r="478" spans="2:4" x14ac:dyDescent="0.2">
      <c r="B478">
        <v>3.0298004437928796</v>
      </c>
      <c r="C478" s="1">
        <v>0.76326153783879203</v>
      </c>
      <c r="D478">
        <v>17</v>
      </c>
    </row>
    <row r="479" spans="2:4" x14ac:dyDescent="0.2">
      <c r="B479">
        <v>3.08115299368768</v>
      </c>
      <c r="C479" s="1">
        <v>0.76518916287241201</v>
      </c>
      <c r="D479">
        <v>17</v>
      </c>
    </row>
    <row r="480" spans="2:4" x14ac:dyDescent="0.2">
      <c r="B480">
        <v>3.1325055435824698</v>
      </c>
      <c r="C480" s="1">
        <v>0.76950335522396396</v>
      </c>
      <c r="D480">
        <v>17</v>
      </c>
    </row>
    <row r="481" spans="2:4" x14ac:dyDescent="0.2">
      <c r="B481">
        <v>3.18385809347726</v>
      </c>
      <c r="C481" s="1">
        <v>0.77231035036055395</v>
      </c>
      <c r="D481">
        <v>17</v>
      </c>
    </row>
    <row r="482" spans="2:4" x14ac:dyDescent="0.2">
      <c r="B482">
        <v>3.23521064337206</v>
      </c>
      <c r="C482" s="1">
        <v>1.1340658299542501</v>
      </c>
      <c r="D482">
        <v>17</v>
      </c>
    </row>
    <row r="483" spans="2:4" x14ac:dyDescent="0.2">
      <c r="B483">
        <v>3.2865631932668502</v>
      </c>
      <c r="C483" s="1">
        <v>1.1400068932142899</v>
      </c>
      <c r="D483">
        <v>17</v>
      </c>
    </row>
    <row r="484" spans="2:4" x14ac:dyDescent="0.2">
      <c r="B484">
        <v>3.3379157431616502</v>
      </c>
      <c r="C484" s="1">
        <v>1.1478064794743701</v>
      </c>
      <c r="D484">
        <v>17</v>
      </c>
    </row>
    <row r="485" spans="2:4" x14ac:dyDescent="0.2">
      <c r="B485">
        <v>3.38926829305644</v>
      </c>
      <c r="C485" s="1">
        <v>1.56106087482157</v>
      </c>
      <c r="D485">
        <v>17</v>
      </c>
    </row>
    <row r="486" spans="2:4" x14ac:dyDescent="0.2">
      <c r="B486">
        <v>3.4406208429512399</v>
      </c>
      <c r="C486" s="1">
        <v>1.5727942044833201</v>
      </c>
      <c r="D486">
        <v>17</v>
      </c>
    </row>
    <row r="487" spans="2:4" x14ac:dyDescent="0.2">
      <c r="B487">
        <v>3.4919733928460297</v>
      </c>
      <c r="C487" s="1">
        <v>1.5789313991986</v>
      </c>
      <c r="D487">
        <v>17</v>
      </c>
    </row>
    <row r="488" spans="2:4" x14ac:dyDescent="0.2">
      <c r="B488">
        <v>3.5433259427408301</v>
      </c>
      <c r="C488" s="1">
        <v>2.0458279846635201</v>
      </c>
      <c r="D488">
        <v>17</v>
      </c>
    </row>
    <row r="489" spans="2:4" x14ac:dyDescent="0.2">
      <c r="B489">
        <v>3.5946784926356199</v>
      </c>
      <c r="C489" s="1">
        <v>2.0571723123565699</v>
      </c>
      <c r="D489">
        <v>17</v>
      </c>
    </row>
    <row r="490" spans="2:4" x14ac:dyDescent="0.2">
      <c r="B490">
        <v>3.6460310425304101</v>
      </c>
      <c r="C490" s="1">
        <v>2.56552605849632</v>
      </c>
      <c r="D490">
        <v>17</v>
      </c>
    </row>
    <row r="491" spans="2:4" x14ac:dyDescent="0.2">
      <c r="B491">
        <v>3.6973835924252101</v>
      </c>
      <c r="C491" s="1">
        <v>2.5847408583461999</v>
      </c>
      <c r="D491">
        <v>17</v>
      </c>
    </row>
    <row r="492" spans="2:4" x14ac:dyDescent="0.2">
      <c r="B492">
        <v>3.7487361423199999</v>
      </c>
      <c r="C492" s="1">
        <v>2.6005354402324001</v>
      </c>
      <c r="D492">
        <v>17</v>
      </c>
    </row>
    <row r="493" spans="2:4" x14ac:dyDescent="0.2">
      <c r="B493">
        <v>3.8000886922147998</v>
      </c>
      <c r="C493" s="1">
        <v>3.1537580937455099</v>
      </c>
      <c r="D493">
        <v>17</v>
      </c>
    </row>
    <row r="494" spans="2:4" x14ac:dyDescent="0.2">
      <c r="B494">
        <v>3.85144124210959</v>
      </c>
      <c r="C494" s="1">
        <v>3.1717736016022902</v>
      </c>
      <c r="D494">
        <v>17</v>
      </c>
    </row>
    <row r="495" spans="2:4" x14ac:dyDescent="0.2">
      <c r="B495">
        <v>3.90279379200439</v>
      </c>
      <c r="C495" s="1">
        <v>3.77300619329203</v>
      </c>
      <c r="D495">
        <v>17</v>
      </c>
    </row>
    <row r="496" spans="2:4" x14ac:dyDescent="0.2">
      <c r="B496">
        <v>3.9541463418991798</v>
      </c>
      <c r="C496" s="1">
        <v>3.79120512722645</v>
      </c>
      <c r="D496">
        <v>17</v>
      </c>
    </row>
    <row r="497" spans="2:4" x14ac:dyDescent="0.2">
      <c r="B497">
        <v>4.0054988917939802</v>
      </c>
      <c r="C497" s="1">
        <v>4.4279577228661902</v>
      </c>
      <c r="D497">
        <v>17</v>
      </c>
    </row>
    <row r="498" spans="2:4" x14ac:dyDescent="0.2">
      <c r="B498">
        <v>4.05685144168877</v>
      </c>
      <c r="C498" s="1">
        <v>4.4513428289570802</v>
      </c>
      <c r="D498">
        <v>17</v>
      </c>
    </row>
    <row r="499" spans="2:4" x14ac:dyDescent="0.2">
      <c r="B499">
        <v>4.1082039915835695</v>
      </c>
      <c r="C499" s="1">
        <v>4.4697949160385599</v>
      </c>
      <c r="D499">
        <v>17</v>
      </c>
    </row>
    <row r="500" spans="2:4" x14ac:dyDescent="0.2">
      <c r="B500">
        <v>4.1595565414783602</v>
      </c>
      <c r="C500" s="1">
        <v>5.15851481125706</v>
      </c>
      <c r="D500">
        <v>17</v>
      </c>
    </row>
    <row r="501" spans="2:4" x14ac:dyDescent="0.2">
      <c r="B501">
        <v>4.2109090913731499</v>
      </c>
      <c r="C501" s="1">
        <v>5.1765259823334304</v>
      </c>
      <c r="D501">
        <v>17</v>
      </c>
    </row>
    <row r="502" spans="2:4" x14ac:dyDescent="0.2">
      <c r="B502">
        <v>4.2622616412679504</v>
      </c>
      <c r="C502" s="1">
        <v>5.9144489394739903</v>
      </c>
      <c r="D502">
        <v>17</v>
      </c>
    </row>
    <row r="503" spans="2:4" x14ac:dyDescent="0.2">
      <c r="B503">
        <v>4.3136141911627401</v>
      </c>
      <c r="C503" s="1">
        <v>5.9404722714444897</v>
      </c>
      <c r="D503">
        <v>17</v>
      </c>
    </row>
    <row r="504" spans="2:4" x14ac:dyDescent="0.2">
      <c r="B504">
        <v>4.3649667410575406</v>
      </c>
      <c r="C504" s="1">
        <v>5.9591373728023296</v>
      </c>
      <c r="D504">
        <v>17</v>
      </c>
    </row>
    <row r="505" spans="2:4" x14ac:dyDescent="0.2">
      <c r="B505">
        <v>4.4163192909523303</v>
      </c>
      <c r="C505" s="1">
        <v>6.7440439100649598</v>
      </c>
      <c r="D505">
        <v>17</v>
      </c>
    </row>
    <row r="506" spans="2:4" x14ac:dyDescent="0.2">
      <c r="B506">
        <v>4.4676718408471299</v>
      </c>
      <c r="C506" s="1">
        <v>6.7625095233386103</v>
      </c>
      <c r="D506">
        <v>17</v>
      </c>
    </row>
    <row r="507" spans="2:4" x14ac:dyDescent="0.2">
      <c r="B507">
        <v>4.5190243907419196</v>
      </c>
      <c r="C507" s="1">
        <v>7.5967426585939997</v>
      </c>
      <c r="D507">
        <v>17</v>
      </c>
    </row>
    <row r="508" spans="2:4" x14ac:dyDescent="0.2">
      <c r="B508">
        <v>4.5703769406367201</v>
      </c>
      <c r="C508" s="1">
        <v>7.62117204829919</v>
      </c>
      <c r="D508">
        <v>17</v>
      </c>
    </row>
    <row r="509" spans="2:4" x14ac:dyDescent="0.2">
      <c r="B509">
        <v>4.6217294905315098</v>
      </c>
      <c r="C509" s="1">
        <v>7.6394308518443399</v>
      </c>
      <c r="D509">
        <v>17</v>
      </c>
    </row>
    <row r="510" spans="2:4" x14ac:dyDescent="0.2">
      <c r="B510">
        <v>4.6730820404262996</v>
      </c>
      <c r="C510" s="1">
        <v>8.5351013499799908</v>
      </c>
      <c r="D510">
        <v>17</v>
      </c>
    </row>
    <row r="511" spans="2:4" x14ac:dyDescent="0.2">
      <c r="B511">
        <v>4.7244345903211</v>
      </c>
      <c r="C511" s="1">
        <v>8.5489497425085297</v>
      </c>
      <c r="D511">
        <v>17</v>
      </c>
    </row>
    <row r="512" spans="2:4" x14ac:dyDescent="0.2">
      <c r="B512">
        <v>4.7757871402158907</v>
      </c>
      <c r="C512" s="1">
        <v>9.4982527275777109</v>
      </c>
      <c r="D512">
        <v>17</v>
      </c>
    </row>
    <row r="513" spans="2:4" x14ac:dyDescent="0.2">
      <c r="B513">
        <v>4.8271396901106902</v>
      </c>
      <c r="C513" s="1">
        <v>9.5318209786618198</v>
      </c>
      <c r="D513">
        <v>17</v>
      </c>
    </row>
    <row r="514" spans="2:4" x14ac:dyDescent="0.2">
      <c r="B514">
        <v>4.8784922400054791</v>
      </c>
      <c r="C514" s="1">
        <v>9.5561585080948301</v>
      </c>
      <c r="D514">
        <v>17</v>
      </c>
    </row>
    <row r="515" spans="2:4" x14ac:dyDescent="0.2">
      <c r="B515">
        <v>4.9298447899002804</v>
      </c>
      <c r="C515" s="1">
        <v>10.5619034154867</v>
      </c>
      <c r="D515">
        <v>17</v>
      </c>
    </row>
    <row r="516" spans="2:4" x14ac:dyDescent="0.2">
      <c r="B516">
        <v>4.9811973397950693</v>
      </c>
      <c r="C516" s="1">
        <v>10.5858190857604</v>
      </c>
      <c r="D516">
        <v>17</v>
      </c>
    </row>
    <row r="517" spans="2:4" x14ac:dyDescent="0.2">
      <c r="B517">
        <v>5.0325498896898706</v>
      </c>
      <c r="C517" s="1">
        <v>10.616002516489401</v>
      </c>
      <c r="D517">
        <v>17</v>
      </c>
    </row>
    <row r="518" spans="2:4" x14ac:dyDescent="0.2">
      <c r="B518">
        <v>5.0839024395846595</v>
      </c>
      <c r="C518" s="1">
        <v>11.6832423448075</v>
      </c>
      <c r="D518">
        <v>17</v>
      </c>
    </row>
    <row r="519" spans="2:4" x14ac:dyDescent="0.2">
      <c r="B519">
        <v>5.1352549894794608</v>
      </c>
      <c r="C519" s="1">
        <v>11.711809918219499</v>
      </c>
      <c r="D519">
        <v>17</v>
      </c>
    </row>
    <row r="520" spans="2:4" x14ac:dyDescent="0.2">
      <c r="B520">
        <v>5.1866075393742497</v>
      </c>
      <c r="C520" s="1">
        <v>11.729439196226201</v>
      </c>
      <c r="D520">
        <v>17</v>
      </c>
    </row>
    <row r="521" spans="2:4" x14ac:dyDescent="0.2">
      <c r="B521">
        <v>5.2379600892690403</v>
      </c>
      <c r="C521" s="1">
        <v>12.8817342826885</v>
      </c>
      <c r="D521">
        <v>17</v>
      </c>
    </row>
    <row r="522" spans="2:4" x14ac:dyDescent="0.2">
      <c r="B522">
        <v>5.2893126391638399</v>
      </c>
      <c r="C522" s="1">
        <v>12.898571715907501</v>
      </c>
      <c r="D522">
        <v>17</v>
      </c>
    </row>
    <row r="523" spans="2:4" x14ac:dyDescent="0.2">
      <c r="B523">
        <v>5.3406651890586305</v>
      </c>
      <c r="C523" s="1">
        <v>14.1220009501692</v>
      </c>
      <c r="D523">
        <v>17</v>
      </c>
    </row>
    <row r="524" spans="2:4" x14ac:dyDescent="0.2">
      <c r="B524">
        <v>5.3920177389534301</v>
      </c>
      <c r="C524" s="1">
        <v>14.145326200463201</v>
      </c>
      <c r="D524">
        <v>17</v>
      </c>
    </row>
    <row r="525" spans="2:4" x14ac:dyDescent="0.2">
      <c r="B525">
        <v>5.4433702888482198</v>
      </c>
      <c r="C525" s="1">
        <v>14.186080818193</v>
      </c>
      <c r="D525">
        <v>17</v>
      </c>
    </row>
    <row r="526" spans="2:4" x14ac:dyDescent="0.2">
      <c r="B526">
        <v>5.4947228387430203</v>
      </c>
      <c r="C526" s="1">
        <v>15.4649505012229</v>
      </c>
      <c r="D526">
        <v>17</v>
      </c>
    </row>
    <row r="527" spans="2:4" x14ac:dyDescent="0.2">
      <c r="B527">
        <v>5.54607538863781</v>
      </c>
      <c r="C527" s="1">
        <v>15.4966856806554</v>
      </c>
      <c r="D527">
        <v>17</v>
      </c>
    </row>
    <row r="528" spans="2:4" x14ac:dyDescent="0.2">
      <c r="B528">
        <v>5.5974279385326104</v>
      </c>
      <c r="C528" s="1">
        <v>15.531781245737101</v>
      </c>
      <c r="D528">
        <v>17</v>
      </c>
    </row>
    <row r="529" spans="2:4" x14ac:dyDescent="0.2">
      <c r="B529">
        <v>5.6487804884274002</v>
      </c>
      <c r="C529" s="1">
        <v>15.542587179532701</v>
      </c>
      <c r="D529">
        <v>17</v>
      </c>
    </row>
    <row r="530" spans="2:4" x14ac:dyDescent="0.2">
      <c r="B530">
        <v>5.7001330383221998</v>
      </c>
      <c r="C530" s="1">
        <v>16.935840528694101</v>
      </c>
      <c r="D530">
        <v>17</v>
      </c>
    </row>
    <row r="531" spans="2:4" x14ac:dyDescent="0.2">
      <c r="B531">
        <v>5.7514855882169904</v>
      </c>
      <c r="C531" s="1">
        <v>16.953884615607699</v>
      </c>
      <c r="D531">
        <v>17</v>
      </c>
    </row>
    <row r="532" spans="2:4" x14ac:dyDescent="0.2">
      <c r="B532">
        <v>5.8028381381117793</v>
      </c>
      <c r="C532" s="1">
        <v>18.425773740890602</v>
      </c>
      <c r="D532">
        <v>17</v>
      </c>
    </row>
    <row r="533" spans="2:4" x14ac:dyDescent="0.2">
      <c r="B533">
        <v>5.8541906880065806</v>
      </c>
      <c r="C533" s="1">
        <v>18.462291689541999</v>
      </c>
      <c r="D533">
        <v>17</v>
      </c>
    </row>
    <row r="534" spans="2:4" x14ac:dyDescent="0.2">
      <c r="B534">
        <v>5.9055432379013695</v>
      </c>
      <c r="C534" s="1">
        <v>18.4976028233602</v>
      </c>
      <c r="D534">
        <v>17</v>
      </c>
    </row>
    <row r="535" spans="2:4" x14ac:dyDescent="0.2">
      <c r="B535">
        <v>5.9568957877961699</v>
      </c>
      <c r="C535" s="1">
        <v>20.056917431321502</v>
      </c>
      <c r="D535">
        <v>17</v>
      </c>
    </row>
    <row r="536" spans="2:4" x14ac:dyDescent="0.2">
      <c r="B536">
        <v>6.0082483376909597</v>
      </c>
      <c r="C536" s="1">
        <v>20.0849894257722</v>
      </c>
      <c r="D536">
        <v>17</v>
      </c>
    </row>
    <row r="537" spans="2:4" x14ac:dyDescent="0.2">
      <c r="B537">
        <v>6.0596008875857592</v>
      </c>
      <c r="C537" s="1">
        <v>20.1236156166506</v>
      </c>
      <c r="D537">
        <v>17</v>
      </c>
    </row>
    <row r="538" spans="2:4" x14ac:dyDescent="0.2">
      <c r="B538">
        <v>6.1109534374805499</v>
      </c>
      <c r="C538" s="1">
        <v>20.1462478424666</v>
      </c>
      <c r="D538">
        <v>17</v>
      </c>
    </row>
    <row r="539" spans="2:4" x14ac:dyDescent="0.2">
      <c r="B539">
        <v>6.1623059873753494</v>
      </c>
      <c r="C539" s="1">
        <v>21.7999827943997</v>
      </c>
      <c r="D539">
        <v>17</v>
      </c>
    </row>
    <row r="540" spans="2:4" x14ac:dyDescent="0.2">
      <c r="B540">
        <v>6.2136585372701401</v>
      </c>
      <c r="C540" s="1">
        <v>21.8223733524034</v>
      </c>
      <c r="D540">
        <v>17</v>
      </c>
    </row>
    <row r="541" spans="2:4" x14ac:dyDescent="0.2">
      <c r="B541">
        <v>6.2650110871649396</v>
      </c>
      <c r="C541" s="1">
        <v>21.881575397316301</v>
      </c>
      <c r="D541">
        <v>17</v>
      </c>
    </row>
    <row r="542" spans="2:4" x14ac:dyDescent="0.2">
      <c r="B542">
        <v>6.3163636370597303</v>
      </c>
      <c r="C542" s="1">
        <v>23.638978572224701</v>
      </c>
      <c r="D542">
        <v>17</v>
      </c>
    </row>
    <row r="543" spans="2:4" x14ac:dyDescent="0.2">
      <c r="B543">
        <v>6.36771618695452</v>
      </c>
      <c r="C543" s="1">
        <v>23.6652494953345</v>
      </c>
      <c r="D543">
        <v>17</v>
      </c>
    </row>
    <row r="544" spans="2:4" x14ac:dyDescent="0.2">
      <c r="B544">
        <v>6.4190687368493204</v>
      </c>
      <c r="C544" s="1">
        <v>23.720597526024001</v>
      </c>
      <c r="D544">
        <v>17</v>
      </c>
    </row>
    <row r="545" spans="2:4" x14ac:dyDescent="0.2">
      <c r="B545">
        <v>6.4704212867441102</v>
      </c>
      <c r="C545" s="1">
        <v>25.587597818999399</v>
      </c>
      <c r="D545">
        <v>17</v>
      </c>
    </row>
    <row r="546" spans="2:4" x14ac:dyDescent="0.2">
      <c r="B546">
        <v>6.5217738366389097</v>
      </c>
      <c r="C546" s="1">
        <v>25.616511758639898</v>
      </c>
      <c r="D546">
        <v>17</v>
      </c>
    </row>
    <row r="547" spans="2:4" x14ac:dyDescent="0.2">
      <c r="B547">
        <v>6.5731263865337004</v>
      </c>
      <c r="C547" s="1">
        <v>25.6789166217945</v>
      </c>
      <c r="D547">
        <v>17</v>
      </c>
    </row>
    <row r="548" spans="2:4" x14ac:dyDescent="0.2">
      <c r="B548">
        <v>6.6244789364284999</v>
      </c>
      <c r="C548" s="1">
        <v>27.671727677005499</v>
      </c>
      <c r="D548">
        <v>17</v>
      </c>
    </row>
    <row r="549" spans="2:4" x14ac:dyDescent="0.2">
      <c r="B549">
        <v>6.6758314863232897</v>
      </c>
      <c r="C549" s="1">
        <v>27.706883802794302</v>
      </c>
      <c r="D549">
        <v>17</v>
      </c>
    </row>
    <row r="550" spans="2:4" x14ac:dyDescent="0.2">
      <c r="B550">
        <v>6.7271840362180901</v>
      </c>
      <c r="C550" s="1">
        <v>27.780008989746499</v>
      </c>
      <c r="D550">
        <v>17</v>
      </c>
    </row>
    <row r="551" spans="2:4" x14ac:dyDescent="0.2">
      <c r="B551">
        <v>6.7785365861128799</v>
      </c>
      <c r="C551" s="1">
        <v>27.796136426051799</v>
      </c>
      <c r="D551">
        <v>17</v>
      </c>
    </row>
    <row r="552" spans="2:4" x14ac:dyDescent="0.2">
      <c r="B552">
        <v>6.8298891360076697</v>
      </c>
      <c r="C552" s="1">
        <v>29.920732379523301</v>
      </c>
      <c r="D552">
        <v>17</v>
      </c>
    </row>
    <row r="553" spans="2:4" x14ac:dyDescent="0.2">
      <c r="B553">
        <v>6.8812416859024692</v>
      </c>
      <c r="C553" s="1">
        <v>29.953075422871802</v>
      </c>
      <c r="D553">
        <v>17</v>
      </c>
    </row>
    <row r="554" spans="2:4" x14ac:dyDescent="0.2">
      <c r="B554">
        <v>6.9325942357972599</v>
      </c>
      <c r="C554" s="1">
        <v>30.031969047903001</v>
      </c>
      <c r="D554">
        <v>17</v>
      </c>
    </row>
    <row r="555" spans="2:4" x14ac:dyDescent="0.2">
      <c r="B555">
        <v>6.9839467856920594</v>
      </c>
      <c r="C555" s="1">
        <v>30.047643097354602</v>
      </c>
      <c r="D555">
        <v>17</v>
      </c>
    </row>
    <row r="556" spans="2:4" x14ac:dyDescent="0.2">
      <c r="B556">
        <v>7.0352993355868501</v>
      </c>
      <c r="C556" s="1">
        <v>32.327387487573198</v>
      </c>
      <c r="D556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150-65B8-C64D-8BCD-9AEA392D8367}">
  <dimension ref="B2:AC418"/>
  <sheetViews>
    <sheetView topLeftCell="L2" workbookViewId="0">
      <selection activeCell="Q7" sqref="Q7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2:29" x14ac:dyDescent="0.2">
      <c r="D2">
        <f>COUNT(D6:D418)</f>
        <v>411</v>
      </c>
    </row>
    <row r="3" spans="2:29" x14ac:dyDescent="0.2">
      <c r="D3">
        <f>136*3</f>
        <v>408</v>
      </c>
    </row>
    <row r="4" spans="2:29" x14ac:dyDescent="0.2">
      <c r="B4" t="s">
        <v>41</v>
      </c>
      <c r="G4" t="s">
        <v>45</v>
      </c>
    </row>
    <row r="5" spans="2:29" x14ac:dyDescent="0.2">
      <c r="G5" t="s">
        <v>69</v>
      </c>
      <c r="P5" t="s">
        <v>72</v>
      </c>
    </row>
    <row r="6" spans="2:29" x14ac:dyDescent="0.2">
      <c r="B6">
        <v>5.1352549894794604E-2</v>
      </c>
      <c r="C6" s="1">
        <v>1.2311665676389401E-3</v>
      </c>
      <c r="D6">
        <v>4.4000000000000004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P6">
        <v>297000000000000</v>
      </c>
      <c r="Q6">
        <v>594000000000000</v>
      </c>
      <c r="R6">
        <v>892000000000000</v>
      </c>
    </row>
    <row r="7" spans="2:29" x14ac:dyDescent="0.2">
      <c r="B7">
        <v>0.102705099789589</v>
      </c>
      <c r="C7" s="1">
        <v>1.8227717790877E-2</v>
      </c>
      <c r="D7">
        <v>4.4000000000000004</v>
      </c>
      <c r="F7">
        <v>1</v>
      </c>
      <c r="G7" t="s">
        <v>4</v>
      </c>
      <c r="H7">
        <v>14.384410000000001</v>
      </c>
      <c r="J7">
        <v>0</v>
      </c>
      <c r="K7">
        <v>4.4000000000000004</v>
      </c>
      <c r="L7">
        <f>(H$7*K7^H$8)/(1+EXP(-(H$15*K7^H$16)*(J7-(H$17*K7^H$18))))</f>
        <v>0.56647589762381989</v>
      </c>
      <c r="M7">
        <f>(H$13*LN(K7)+H$14)/(1+EXP(-(H$9*K7^H$10)*(J7-(H$11*K7^H$12))))</f>
        <v>1.8810775029555277E-2</v>
      </c>
      <c r="N7">
        <f>(L7+M7)*(1/(1+EXP(-2*(J7-1))))</f>
        <v>6.9767881600884915E-2</v>
      </c>
      <c r="P7">
        <f>$N7*((7.3449E-31)*P$6^2+(3.5975E-16)*P$6+(0.52716))</f>
        <v>4.8753403456272847E-2</v>
      </c>
      <c r="Q7">
        <f>$N7*((7.3449E-31)*Q$6^2+(3.5975E-16)*Q$6+(0.52716))</f>
        <v>6.9768301159808421E-2</v>
      </c>
      <c r="R7">
        <f>$N7*((7.3449E-31)*R$6^2+(3.5975E-16)*R$6+(0.52716))</f>
        <v>9.9939996286384725E-2</v>
      </c>
      <c r="Z7" t="s">
        <v>81</v>
      </c>
      <c r="AA7" t="s">
        <v>93</v>
      </c>
      <c r="AB7">
        <v>14.384410000000001</v>
      </c>
      <c r="AC7" s="9" t="s">
        <v>94</v>
      </c>
    </row>
    <row r="8" spans="2:29" x14ac:dyDescent="0.2">
      <c r="B8">
        <v>0.15405764968438398</v>
      </c>
      <c r="C8" s="1">
        <v>6.2367099225238601E-2</v>
      </c>
      <c r="D8">
        <v>4.4000000000000004</v>
      </c>
      <c r="F8">
        <v>2</v>
      </c>
      <c r="G8" t="s">
        <v>5</v>
      </c>
      <c r="H8">
        <v>0.82457999999999998</v>
      </c>
      <c r="J8">
        <v>0.2</v>
      </c>
      <c r="K8">
        <v>4.4000000000000004</v>
      </c>
      <c r="L8">
        <f t="shared" ref="L8:L42" si="0">(H$7*K8^H$8)/(1+EXP(-(H$15*K8^H$16)*(J8-(H$17*K8^H$18))))</f>
        <v>0.62039005441633788</v>
      </c>
      <c r="M8">
        <f t="shared" ref="M8:M42" si="1">(H$13*LN(K8)+H$14)/(1+EXP(-(H$9*K8^H$10)*(J8-(H$11*K8^H$12))))</f>
        <v>2.5957644866902631E-2</v>
      </c>
      <c r="N8">
        <f t="shared" ref="N8:N42" si="2">(L8+M8)*(1/(1+EXP(-2*(J8-1))))</f>
        <v>0.10857453029057131</v>
      </c>
      <c r="P8">
        <f t="shared" ref="P8:R42" si="3">$N8*((7.3449E-31)*P$6^2+(3.5975E-16)*P$6+(0.52716))</f>
        <v>7.5871271405557481E-2</v>
      </c>
      <c r="Q8">
        <f t="shared" si="3"/>
        <v>0.10857518321870964</v>
      </c>
      <c r="R8">
        <f t="shared" si="3"/>
        <v>0.15552913324944687</v>
      </c>
      <c r="Z8" t="s">
        <v>82</v>
      </c>
      <c r="AA8" t="s">
        <v>93</v>
      </c>
      <c r="AB8">
        <v>0.82457999999999998</v>
      </c>
      <c r="AC8" s="9" t="s">
        <v>94</v>
      </c>
    </row>
    <row r="9" spans="2:29" x14ac:dyDescent="0.2">
      <c r="B9">
        <v>0.205410199579178</v>
      </c>
      <c r="C9" s="1">
        <v>0.12782448231728999</v>
      </c>
      <c r="D9">
        <v>4.4000000000000004</v>
      </c>
      <c r="F9">
        <v>3</v>
      </c>
      <c r="G9" t="s">
        <v>6</v>
      </c>
      <c r="H9">
        <v>3.1289699999999998</v>
      </c>
      <c r="J9">
        <v>0.4</v>
      </c>
      <c r="K9">
        <v>4.4000000000000004</v>
      </c>
      <c r="L9">
        <f t="shared" si="0"/>
        <v>0.67936320860769195</v>
      </c>
      <c r="M9">
        <f t="shared" si="1"/>
        <v>3.5817433304341902E-2</v>
      </c>
      <c r="N9">
        <f t="shared" si="2"/>
        <v>0.16554659392389959</v>
      </c>
      <c r="P9">
        <f t="shared" si="3"/>
        <v>0.11568302919894408</v>
      </c>
      <c r="Q9">
        <f t="shared" si="3"/>
        <v>0.16554758946151868</v>
      </c>
      <c r="R9">
        <f t="shared" si="3"/>
        <v>0.23713957773039673</v>
      </c>
      <c r="Z9" t="s">
        <v>83</v>
      </c>
      <c r="AA9" t="s">
        <v>93</v>
      </c>
      <c r="AB9">
        <v>2.6274000000000002</v>
      </c>
      <c r="AC9" s="9" t="s">
        <v>94</v>
      </c>
    </row>
    <row r="10" spans="2:29" x14ac:dyDescent="0.2">
      <c r="B10">
        <v>0.25676274947397298</v>
      </c>
      <c r="C10" s="1">
        <v>0.21323056828484799</v>
      </c>
      <c r="D10">
        <v>4.4000000000000004</v>
      </c>
      <c r="F10">
        <v>4</v>
      </c>
      <c r="G10" t="s">
        <v>7</v>
      </c>
      <c r="H10">
        <v>-0.44802999999999998</v>
      </c>
      <c r="J10">
        <v>0.6</v>
      </c>
      <c r="K10">
        <v>4.4000000000000004</v>
      </c>
      <c r="L10">
        <f t="shared" si="0"/>
        <v>0.74385570369085441</v>
      </c>
      <c r="M10">
        <f t="shared" si="1"/>
        <v>4.941775902233974E-2</v>
      </c>
      <c r="N10">
        <f t="shared" si="2"/>
        <v>0.24593501688535357</v>
      </c>
      <c r="P10">
        <f t="shared" si="3"/>
        <v>0.17185800725365349</v>
      </c>
      <c r="Q10">
        <f t="shared" si="3"/>
        <v>0.24593649585000851</v>
      </c>
      <c r="R10">
        <f t="shared" si="3"/>
        <v>0.35229311984588696</v>
      </c>
      <c r="Z10" t="s">
        <v>84</v>
      </c>
      <c r="AA10" t="s">
        <v>93</v>
      </c>
      <c r="AB10">
        <v>-1.17587</v>
      </c>
      <c r="AC10" s="9" t="s">
        <v>94</v>
      </c>
    </row>
    <row r="11" spans="2:29" x14ac:dyDescent="0.2">
      <c r="B11">
        <v>0.30811529936876797</v>
      </c>
      <c r="C11" s="1">
        <v>0.31311572501694002</v>
      </c>
      <c r="D11">
        <v>4.4000000000000004</v>
      </c>
      <c r="F11">
        <v>5</v>
      </c>
      <c r="G11" t="s">
        <v>8</v>
      </c>
      <c r="H11">
        <v>3.1627100000000001</v>
      </c>
      <c r="J11">
        <v>0.8</v>
      </c>
      <c r="K11">
        <v>4.4000000000000004</v>
      </c>
      <c r="L11">
        <f t="shared" si="0"/>
        <v>0.81436692452130588</v>
      </c>
      <c r="M11">
        <f t="shared" si="1"/>
        <v>6.8173509873412988E-2</v>
      </c>
      <c r="N11">
        <f t="shared" si="2"/>
        <v>0.35417436677231767</v>
      </c>
      <c r="P11">
        <f t="shared" si="3"/>
        <v>0.24749505647741707</v>
      </c>
      <c r="Q11">
        <f t="shared" si="3"/>
        <v>0.35417649664945666</v>
      </c>
      <c r="R11">
        <f t="shared" si="3"/>
        <v>0.50734211914941008</v>
      </c>
      <c r="Z11" t="s">
        <v>85</v>
      </c>
      <c r="AA11" t="s">
        <v>93</v>
      </c>
      <c r="AB11">
        <v>0.97384000000000004</v>
      </c>
      <c r="AC11" s="9" t="s">
        <v>94</v>
      </c>
    </row>
    <row r="12" spans="2:29" x14ac:dyDescent="0.2">
      <c r="B12">
        <v>0.35946784926356201</v>
      </c>
      <c r="C12" s="1">
        <v>0.42378788689055502</v>
      </c>
      <c r="D12">
        <v>4.4000000000000004</v>
      </c>
      <c r="F12">
        <v>6</v>
      </c>
      <c r="G12" t="s">
        <v>35</v>
      </c>
      <c r="H12">
        <v>0.27553</v>
      </c>
      <c r="J12">
        <v>1</v>
      </c>
      <c r="K12">
        <v>4.4000000000000004</v>
      </c>
      <c r="L12">
        <f t="shared" si="0"/>
        <v>0.89143804128615323</v>
      </c>
      <c r="M12">
        <f t="shared" si="1"/>
        <v>9.4031003883598377E-2</v>
      </c>
      <c r="N12">
        <f t="shared" si="2"/>
        <v>0.49273452258487582</v>
      </c>
      <c r="P12">
        <f t="shared" si="3"/>
        <v>0.34432011443084637</v>
      </c>
      <c r="Q12">
        <f t="shared" si="3"/>
        <v>0.49273748571291021</v>
      </c>
      <c r="R12">
        <f t="shared" si="3"/>
        <v>0.7058245890137711</v>
      </c>
      <c r="Z12" t="s">
        <v>86</v>
      </c>
      <c r="AA12" t="s">
        <v>93</v>
      </c>
      <c r="AB12">
        <v>1.5485599999999999</v>
      </c>
      <c r="AC12" s="9" t="s">
        <v>94</v>
      </c>
    </row>
    <row r="13" spans="2:29" x14ac:dyDescent="0.2">
      <c r="B13">
        <v>0.410820399158357</v>
      </c>
      <c r="C13" s="1">
        <v>0.54238464998144198</v>
      </c>
      <c r="D13">
        <v>4.4000000000000004</v>
      </c>
      <c r="F13">
        <v>7</v>
      </c>
      <c r="G13" t="s">
        <v>54</v>
      </c>
      <c r="H13">
        <v>16.269970000000001</v>
      </c>
      <c r="J13">
        <v>1.2</v>
      </c>
      <c r="K13">
        <v>4.4000000000000004</v>
      </c>
      <c r="L13">
        <f t="shared" si="0"/>
        <v>0.97565482982062501</v>
      </c>
      <c r="M13">
        <f t="shared" si="1"/>
        <v>0.12966420428934636</v>
      </c>
      <c r="N13">
        <f t="shared" si="2"/>
        <v>0.66174086620905437</v>
      </c>
      <c r="P13">
        <f t="shared" si="3"/>
        <v>0.46242079727105107</v>
      </c>
      <c r="Q13">
        <f t="shared" si="3"/>
        <v>0.66174484568039704</v>
      </c>
      <c r="R13">
        <f t="shared" si="3"/>
        <v>0.9479201345084709</v>
      </c>
      <c r="Z13" t="s">
        <v>87</v>
      </c>
      <c r="AA13" t="s">
        <v>93</v>
      </c>
      <c r="AB13">
        <v>3.1289699999999998</v>
      </c>
      <c r="AC13" s="9" t="s">
        <v>94</v>
      </c>
    </row>
    <row r="14" spans="2:29" x14ac:dyDescent="0.2">
      <c r="B14">
        <v>0.46217294905315098</v>
      </c>
      <c r="C14" s="1">
        <v>0.66643799146365001</v>
      </c>
      <c r="D14">
        <v>4.4000000000000004</v>
      </c>
      <c r="F14">
        <v>8</v>
      </c>
      <c r="G14" t="s">
        <v>55</v>
      </c>
      <c r="H14">
        <v>15.99187</v>
      </c>
      <c r="J14">
        <v>1.4</v>
      </c>
      <c r="K14">
        <v>4.4000000000000004</v>
      </c>
      <c r="L14">
        <f t="shared" si="0"/>
        <v>1.0676505429575507</v>
      </c>
      <c r="M14">
        <f t="shared" si="1"/>
        <v>0.1787403292512196</v>
      </c>
      <c r="N14">
        <f t="shared" si="2"/>
        <v>0.85997789533443858</v>
      </c>
      <c r="P14">
        <f t="shared" si="3"/>
        <v>0.60094771881656894</v>
      </c>
      <c r="Q14">
        <f t="shared" si="3"/>
        <v>0.85998306693190907</v>
      </c>
      <c r="R14">
        <f t="shared" si="3"/>
        <v>1.231887592026395</v>
      </c>
      <c r="Z14" t="s">
        <v>88</v>
      </c>
      <c r="AA14" t="s">
        <v>93</v>
      </c>
      <c r="AB14">
        <v>-0.44802999999999998</v>
      </c>
      <c r="AC14" s="9" t="s">
        <v>94</v>
      </c>
    </row>
    <row r="15" spans="2:29" x14ac:dyDescent="0.2">
      <c r="B15">
        <v>0.51352549894794597</v>
      </c>
      <c r="C15" s="1">
        <v>0.79392377328731001</v>
      </c>
      <c r="D15">
        <v>4.4000000000000004</v>
      </c>
      <c r="F15">
        <v>9</v>
      </c>
      <c r="G15" t="s">
        <v>65</v>
      </c>
      <c r="H15">
        <v>2.6274000000000002</v>
      </c>
      <c r="J15">
        <v>1.6</v>
      </c>
      <c r="K15">
        <v>4.4000000000000004</v>
      </c>
      <c r="L15">
        <f t="shared" si="0"/>
        <v>1.1681088001130866</v>
      </c>
      <c r="M15">
        <f t="shared" si="1"/>
        <v>0.24627664073462854</v>
      </c>
      <c r="N15">
        <f t="shared" si="2"/>
        <v>1.0869902647116532</v>
      </c>
      <c r="P15">
        <f t="shared" si="3"/>
        <v>0.75958268636690096</v>
      </c>
      <c r="Q15">
        <f t="shared" si="3"/>
        <v>1.0869968014797886</v>
      </c>
      <c r="R15">
        <f t="shared" si="3"/>
        <v>1.5570746957757864</v>
      </c>
      <c r="Z15" t="s">
        <v>89</v>
      </c>
      <c r="AA15" t="s">
        <v>93</v>
      </c>
      <c r="AB15">
        <v>3.1627100000000001</v>
      </c>
      <c r="AC15" s="9" t="s">
        <v>94</v>
      </c>
    </row>
    <row r="16" spans="2:29" x14ac:dyDescent="0.2">
      <c r="B16">
        <v>0.56487804884274095</v>
      </c>
      <c r="C16" s="1">
        <v>0.92306241257487898</v>
      </c>
      <c r="D16">
        <v>4.4000000000000004</v>
      </c>
      <c r="F16">
        <v>10</v>
      </c>
      <c r="G16" t="s">
        <v>66</v>
      </c>
      <c r="H16">
        <v>-1.17587</v>
      </c>
      <c r="J16">
        <v>1.8</v>
      </c>
      <c r="K16">
        <v>4.4000000000000004</v>
      </c>
      <c r="L16">
        <f t="shared" si="0"/>
        <v>1.277766453527108</v>
      </c>
      <c r="M16">
        <f t="shared" si="1"/>
        <v>0.33911449379681263</v>
      </c>
      <c r="N16">
        <f t="shared" si="2"/>
        <v>1.3452746747462585</v>
      </c>
      <c r="P16">
        <f t="shared" si="3"/>
        <v>0.94007038013002653</v>
      </c>
      <c r="Q16">
        <f t="shared" si="3"/>
        <v>1.3452827647438534</v>
      </c>
      <c r="R16">
        <f t="shared" si="3"/>
        <v>1.9270578798339666</v>
      </c>
      <c r="Z16" t="s">
        <v>90</v>
      </c>
      <c r="AA16" t="s">
        <v>93</v>
      </c>
      <c r="AB16">
        <v>0.27553</v>
      </c>
      <c r="AC16" s="9" t="s">
        <v>94</v>
      </c>
    </row>
    <row r="17" spans="2:29" x14ac:dyDescent="0.2">
      <c r="B17">
        <v>0.61623059873753505</v>
      </c>
      <c r="C17" s="1">
        <v>1.0522603414782701</v>
      </c>
      <c r="D17">
        <v>4.4000000000000004</v>
      </c>
      <c r="F17">
        <v>11</v>
      </c>
      <c r="G17" t="s">
        <v>67</v>
      </c>
      <c r="H17">
        <v>0.97384000000000004</v>
      </c>
      <c r="J17">
        <v>2</v>
      </c>
      <c r="K17">
        <v>4.4000000000000004</v>
      </c>
      <c r="L17">
        <f t="shared" si="0"/>
        <v>1.3974163793615038</v>
      </c>
      <c r="M17">
        <f t="shared" si="1"/>
        <v>0.46653932884502414</v>
      </c>
      <c r="N17">
        <f t="shared" si="2"/>
        <v>1.641766741268504</v>
      </c>
      <c r="P17">
        <f t="shared" si="3"/>
        <v>1.1472573694589354</v>
      </c>
      <c r="Q17">
        <f t="shared" si="3"/>
        <v>1.64177661426265</v>
      </c>
      <c r="R17">
        <f t="shared" si="3"/>
        <v>2.3517721659389341</v>
      </c>
      <c r="Z17" t="s">
        <v>91</v>
      </c>
      <c r="AA17" t="s">
        <v>93</v>
      </c>
      <c r="AB17">
        <v>16.269970000000001</v>
      </c>
      <c r="AC17" s="9" t="s">
        <v>94</v>
      </c>
    </row>
    <row r="18" spans="2:29" x14ac:dyDescent="0.2">
      <c r="B18">
        <v>0.66758314863232993</v>
      </c>
      <c r="C18" s="1">
        <v>1.1801164592956599</v>
      </c>
      <c r="D18">
        <v>4.4000000000000004</v>
      </c>
      <c r="F18">
        <v>12</v>
      </c>
      <c r="G18" t="s">
        <v>68</v>
      </c>
      <c r="H18">
        <v>1.5485599999999999</v>
      </c>
      <c r="J18">
        <v>2.2000000000000002</v>
      </c>
      <c r="K18">
        <v>4.4000000000000004</v>
      </c>
      <c r="L18">
        <f t="shared" si="0"/>
        <v>1.5279101301010127</v>
      </c>
      <c r="M18">
        <f t="shared" si="1"/>
        <v>0.64107296841841288</v>
      </c>
      <c r="N18">
        <f t="shared" si="2"/>
        <v>1.9885829255658221</v>
      </c>
      <c r="P18">
        <f t="shared" si="3"/>
        <v>1.3896105693875078</v>
      </c>
      <c r="Q18">
        <f t="shared" si="3"/>
        <v>1.9885948841876464</v>
      </c>
      <c r="R18">
        <f t="shared" si="3"/>
        <v>2.8485739517379236</v>
      </c>
      <c r="Z18" t="s">
        <v>92</v>
      </c>
      <c r="AA18" t="s">
        <v>93</v>
      </c>
      <c r="AB18">
        <v>15.99187</v>
      </c>
      <c r="AC18" s="9" t="s">
        <v>94</v>
      </c>
    </row>
    <row r="19" spans="2:29" x14ac:dyDescent="0.2">
      <c r="B19">
        <v>0.71893569852712502</v>
      </c>
      <c r="C19" s="1">
        <v>1.30542425889136</v>
      </c>
      <c r="D19">
        <v>4.4000000000000004</v>
      </c>
      <c r="J19">
        <v>2.4</v>
      </c>
      <c r="K19">
        <v>4.4000000000000004</v>
      </c>
      <c r="L19">
        <f t="shared" si="0"/>
        <v>1.6701603713123212</v>
      </c>
      <c r="M19">
        <f t="shared" si="1"/>
        <v>0.87945119208018441</v>
      </c>
      <c r="N19">
        <f t="shared" si="2"/>
        <v>2.403457181658804</v>
      </c>
      <c r="P19">
        <f t="shared" si="3"/>
        <v>1.6795223672923141</v>
      </c>
      <c r="Q19">
        <f t="shared" si="3"/>
        <v>2.4034716351850496</v>
      </c>
      <c r="R19">
        <f t="shared" si="3"/>
        <v>3.442866492400694</v>
      </c>
    </row>
    <row r="20" spans="2:29" x14ac:dyDescent="0.2">
      <c r="B20">
        <v>0.77028824842191901</v>
      </c>
      <c r="C20" s="1">
        <v>1.4271566943177401</v>
      </c>
      <c r="D20">
        <v>4.4000000000000004</v>
      </c>
      <c r="J20">
        <v>2.6</v>
      </c>
      <c r="K20">
        <v>4.4000000000000004</v>
      </c>
      <c r="L20">
        <f t="shared" si="0"/>
        <v>1.8251430107533264</v>
      </c>
      <c r="M20">
        <f t="shared" si="1"/>
        <v>1.2037643245348877</v>
      </c>
      <c r="N20">
        <f t="shared" si="2"/>
        <v>2.9102779902172298</v>
      </c>
      <c r="P20">
        <f t="shared" si="3"/>
        <v>2.0336858991741531</v>
      </c>
      <c r="Q20">
        <f t="shared" si="3"/>
        <v>2.9102954915813628</v>
      </c>
      <c r="R20">
        <f t="shared" si="3"/>
        <v>4.1688691825060094</v>
      </c>
    </row>
    <row r="21" spans="2:29" x14ac:dyDescent="0.2">
      <c r="B21">
        <v>0.82164079831671399</v>
      </c>
      <c r="C21" s="1">
        <v>1.5444617583048199</v>
      </c>
      <c r="D21">
        <v>4.4000000000000004</v>
      </c>
      <c r="J21">
        <v>2.8</v>
      </c>
      <c r="K21">
        <v>4.4000000000000004</v>
      </c>
      <c r="L21">
        <f t="shared" si="0"/>
        <v>1.9938989111029775</v>
      </c>
      <c r="M21">
        <f t="shared" si="1"/>
        <v>1.6426643104317955</v>
      </c>
      <c r="N21">
        <f t="shared" si="2"/>
        <v>3.5398415728897454</v>
      </c>
      <c r="P21">
        <f t="shared" si="3"/>
        <v>2.4736213915973662</v>
      </c>
      <c r="Q21">
        <f t="shared" si="3"/>
        <v>3.5398628602226219</v>
      </c>
      <c r="R21">
        <f t="shared" si="3"/>
        <v>5.0706965086425138</v>
      </c>
    </row>
    <row r="22" spans="2:29" x14ac:dyDescent="0.2">
      <c r="B22">
        <v>0.87299334821150909</v>
      </c>
      <c r="C22" s="1">
        <v>1.6566906173748699</v>
      </c>
      <c r="D22">
        <v>4.4000000000000004</v>
      </c>
      <c r="J22">
        <v>3</v>
      </c>
      <c r="K22">
        <v>4.4000000000000004</v>
      </c>
      <c r="L22">
        <f t="shared" si="0"/>
        <v>2.1775350593069014</v>
      </c>
      <c r="M22">
        <f t="shared" si="1"/>
        <v>2.2324048973132107</v>
      </c>
      <c r="N22">
        <f t="shared" si="2"/>
        <v>4.3306218506401262</v>
      </c>
      <c r="P22">
        <f t="shared" si="3"/>
        <v>3.0262142042468305</v>
      </c>
      <c r="Q22">
        <f t="shared" si="3"/>
        <v>4.3306478934409123</v>
      </c>
      <c r="R22">
        <f t="shared" si="3"/>
        <v>6.203460987200466</v>
      </c>
    </row>
    <row r="23" spans="2:29" x14ac:dyDescent="0.2">
      <c r="B23">
        <v>0.92434589810630297</v>
      </c>
      <c r="C23" s="1">
        <v>1.7633709483457001</v>
      </c>
      <c r="D23">
        <v>4.4000000000000004</v>
      </c>
      <c r="J23">
        <v>3.2</v>
      </c>
      <c r="K23">
        <v>4.4000000000000004</v>
      </c>
      <c r="L23">
        <f t="shared" si="0"/>
        <v>2.3772250459256048</v>
      </c>
      <c r="M23">
        <f t="shared" si="1"/>
        <v>3.0172585288011766</v>
      </c>
      <c r="N23">
        <f t="shared" si="2"/>
        <v>5.3290569314169716</v>
      </c>
      <c r="P23">
        <f t="shared" si="3"/>
        <v>3.7239150259010243</v>
      </c>
      <c r="Q23">
        <f t="shared" si="3"/>
        <v>5.3290889784468964</v>
      </c>
      <c r="R23">
        <f t="shared" si="3"/>
        <v>7.6336835477170304</v>
      </c>
    </row>
    <row r="24" spans="2:29" x14ac:dyDescent="0.2">
      <c r="B24">
        <v>0.97569844800109806</v>
      </c>
      <c r="C24" s="1">
        <v>1.8644667178511201</v>
      </c>
      <c r="D24">
        <v>4.4000000000000004</v>
      </c>
      <c r="J24">
        <v>3.4</v>
      </c>
      <c r="K24">
        <v>4.4000000000000004</v>
      </c>
      <c r="L24">
        <f t="shared" si="0"/>
        <v>2.5942086873023462</v>
      </c>
      <c r="M24">
        <f t="shared" si="1"/>
        <v>4.0485427956547975</v>
      </c>
      <c r="N24">
        <f t="shared" si="2"/>
        <v>6.588529551324747</v>
      </c>
      <c r="P24">
        <f t="shared" si="3"/>
        <v>4.6040274124538927</v>
      </c>
      <c r="Q24">
        <f t="shared" si="3"/>
        <v>6.5885691723695983</v>
      </c>
      <c r="R24">
        <f t="shared" si="3"/>
        <v>9.4378330513016397</v>
      </c>
    </row>
    <row r="25" spans="2:29" x14ac:dyDescent="0.2">
      <c r="B25">
        <v>1.0270509978958899</v>
      </c>
      <c r="C25" s="1">
        <v>1.9598017913905099</v>
      </c>
      <c r="D25">
        <v>4.4000000000000004</v>
      </c>
      <c r="J25">
        <v>3.6</v>
      </c>
      <c r="K25">
        <v>4.4000000000000004</v>
      </c>
      <c r="L25">
        <f t="shared" si="0"/>
        <v>2.8297906024003043</v>
      </c>
      <c r="M25">
        <f t="shared" si="1"/>
        <v>5.3811612664314836</v>
      </c>
      <c r="N25">
        <f t="shared" si="2"/>
        <v>8.1659041326303754</v>
      </c>
      <c r="P25">
        <f t="shared" si="3"/>
        <v>5.7062879025170927</v>
      </c>
      <c r="Q25">
        <f t="shared" si="3"/>
        <v>8.1659532394381031</v>
      </c>
      <c r="R25">
        <f t="shared" si="3"/>
        <v>11.697365750025901</v>
      </c>
    </row>
    <row r="26" spans="2:29" x14ac:dyDescent="0.2">
      <c r="B26">
        <v>1.0784035477906799</v>
      </c>
      <c r="C26" s="1">
        <v>2.0492362427174999</v>
      </c>
      <c r="D26">
        <v>4.4000000000000004</v>
      </c>
      <c r="J26">
        <v>3.8</v>
      </c>
      <c r="K26">
        <v>4.4000000000000004</v>
      </c>
      <c r="L26">
        <f t="shared" si="0"/>
        <v>3.085337535591429</v>
      </c>
      <c r="M26">
        <f t="shared" si="1"/>
        <v>7.0664399070899684</v>
      </c>
      <c r="N26">
        <f t="shared" si="2"/>
        <v>10.114375859176876</v>
      </c>
      <c r="P26">
        <f t="shared" si="3"/>
        <v>7.0678689915186137</v>
      </c>
      <c r="Q26">
        <f t="shared" si="3"/>
        <v>10.114436683392118</v>
      </c>
      <c r="R26">
        <f t="shared" si="3"/>
        <v>14.48848184308946</v>
      </c>
    </row>
    <row r="27" spans="2:29" x14ac:dyDescent="0.2">
      <c r="B27">
        <v>1.1297560976854799</v>
      </c>
      <c r="C27" s="1">
        <v>2.13274151959105</v>
      </c>
      <c r="D27">
        <v>4.4000000000000004</v>
      </c>
      <c r="J27">
        <v>4</v>
      </c>
      <c r="K27">
        <v>4.4000000000000004</v>
      </c>
      <c r="L27">
        <f t="shared" si="0"/>
        <v>3.3622741975898451</v>
      </c>
      <c r="M27">
        <f t="shared" si="1"/>
        <v>9.1405511441544434</v>
      </c>
      <c r="N27">
        <f t="shared" si="2"/>
        <v>12.471910566280933</v>
      </c>
      <c r="P27">
        <f t="shared" si="3"/>
        <v>8.7153009917493947</v>
      </c>
      <c r="Q27">
        <f t="shared" si="3"/>
        <v>12.471985567861189</v>
      </c>
      <c r="R27">
        <f t="shared" si="3"/>
        <v>17.865566032356487</v>
      </c>
    </row>
    <row r="28" spans="2:29" x14ac:dyDescent="0.2">
      <c r="B28">
        <v>1.1811086475802701</v>
      </c>
      <c r="C28" s="1">
        <v>2.2103326420694902</v>
      </c>
      <c r="D28">
        <v>4.4000000000000004</v>
      </c>
      <c r="J28">
        <v>4.2</v>
      </c>
      <c r="K28">
        <v>4.4000000000000004</v>
      </c>
      <c r="L28">
        <f t="shared" si="0"/>
        <v>3.6620773805102207</v>
      </c>
      <c r="M28">
        <f t="shared" si="1"/>
        <v>11.60947652560996</v>
      </c>
      <c r="N28">
        <f t="shared" si="2"/>
        <v>15.246221436004765</v>
      </c>
      <c r="P28">
        <f t="shared" si="3"/>
        <v>10.653973831474167</v>
      </c>
      <c r="Q28">
        <f t="shared" si="3"/>
        <v>15.246313121291841</v>
      </c>
      <c r="R28">
        <f t="shared" si="3"/>
        <v>21.839667175395348</v>
      </c>
    </row>
    <row r="29" spans="2:29" x14ac:dyDescent="0.2">
      <c r="B29">
        <v>1.2324611974750701</v>
      </c>
      <c r="C29" s="1">
        <v>2.2821273824528001</v>
      </c>
      <c r="D29">
        <v>4.4000000000000004</v>
      </c>
      <c r="J29">
        <v>4.4000000000000004</v>
      </c>
      <c r="K29">
        <v>4.4000000000000004</v>
      </c>
      <c r="L29">
        <f t="shared" si="0"/>
        <v>3.9862680914518198</v>
      </c>
      <c r="M29">
        <f t="shared" si="1"/>
        <v>14.434331924169301</v>
      </c>
      <c r="N29">
        <f t="shared" si="2"/>
        <v>18.400106434356839</v>
      </c>
      <c r="P29">
        <f t="shared" si="3"/>
        <v>12.857890938474227</v>
      </c>
      <c r="Q29">
        <f t="shared" si="3"/>
        <v>18.400217085972898</v>
      </c>
      <c r="R29">
        <f t="shared" si="3"/>
        <v>26.357494688435288</v>
      </c>
    </row>
    <row r="30" spans="2:29" x14ac:dyDescent="0.2">
      <c r="B30">
        <v>1.2838137473698599</v>
      </c>
      <c r="C30" s="1">
        <v>2.3482595412910001</v>
      </c>
      <c r="D30">
        <v>4.4000000000000004</v>
      </c>
      <c r="J30">
        <v>4.5999999999999996</v>
      </c>
      <c r="K30">
        <v>4.4000000000000004</v>
      </c>
      <c r="L30">
        <f t="shared" si="0"/>
        <v>4.336401444194637</v>
      </c>
      <c r="M30">
        <f t="shared" si="1"/>
        <v>17.523731879476308</v>
      </c>
      <c r="N30">
        <f t="shared" si="2"/>
        <v>21.843825033899972</v>
      </c>
      <c r="P30">
        <f t="shared" si="3"/>
        <v>15.264342136660925</v>
      </c>
      <c r="Q30">
        <f t="shared" si="3"/>
        <v>21.843956394799946</v>
      </c>
      <c r="R30">
        <f t="shared" si="3"/>
        <v>31.290498474024346</v>
      </c>
    </row>
    <row r="31" spans="2:29" x14ac:dyDescent="0.2">
      <c r="B31">
        <v>1.3351662972646599</v>
      </c>
      <c r="C31" s="1">
        <v>2.4088836756801202</v>
      </c>
      <c r="D31">
        <v>4.4000000000000004</v>
      </c>
      <c r="J31">
        <v>4.8</v>
      </c>
      <c r="K31">
        <v>4.4000000000000004</v>
      </c>
      <c r="L31">
        <f t="shared" si="0"/>
        <v>4.7140540530496073</v>
      </c>
      <c r="M31">
        <f t="shared" si="1"/>
        <v>20.739981649746976</v>
      </c>
      <c r="N31">
        <f t="shared" si="2"/>
        <v>25.441303565958403</v>
      </c>
      <c r="P31">
        <f t="shared" si="3"/>
        <v>17.778239911314017</v>
      </c>
      <c r="Q31">
        <f t="shared" si="3"/>
        <v>25.441456560799178</v>
      </c>
      <c r="R31">
        <f t="shared" si="3"/>
        <v>36.443757866233099</v>
      </c>
    </row>
    <row r="32" spans="2:29" x14ac:dyDescent="0.2">
      <c r="B32">
        <v>1.3865188471594498</v>
      </c>
      <c r="C32" s="1">
        <v>2.4642239851560301</v>
      </c>
      <c r="D32">
        <v>4.4000000000000004</v>
      </c>
      <c r="J32">
        <v>5</v>
      </c>
      <c r="K32">
        <v>4.4000000000000004</v>
      </c>
      <c r="L32">
        <f t="shared" si="0"/>
        <v>5.1208086894668066</v>
      </c>
      <c r="M32">
        <f t="shared" si="1"/>
        <v>23.921002344517184</v>
      </c>
      <c r="N32">
        <f t="shared" si="2"/>
        <v>29.032071858864764</v>
      </c>
      <c r="P32">
        <f t="shared" si="3"/>
        <v>20.287448608569854</v>
      </c>
      <c r="Q32">
        <f t="shared" si="3"/>
        <v>29.032246447293378</v>
      </c>
      <c r="R32">
        <f t="shared" si="3"/>
        <v>41.587405080738435</v>
      </c>
    </row>
    <row r="33" spans="2:18" x14ac:dyDescent="0.2">
      <c r="B33">
        <v>1.43787139705425</v>
      </c>
      <c r="C33" s="1">
        <v>2.5144797691713099</v>
      </c>
      <c r="D33">
        <v>4.4000000000000004</v>
      </c>
      <c r="J33">
        <v>5.2</v>
      </c>
      <c r="K33">
        <v>4.4000000000000004</v>
      </c>
      <c r="L33">
        <f t="shared" si="0"/>
        <v>5.5582359937524739</v>
      </c>
      <c r="M33">
        <f t="shared" si="1"/>
        <v>26.91162796366234</v>
      </c>
      <c r="N33">
        <f t="shared" si="2"/>
        <v>32.462564187469994</v>
      </c>
      <c r="P33">
        <f t="shared" si="3"/>
        <v>22.68465736297782</v>
      </c>
      <c r="Q33">
        <f t="shared" si="3"/>
        <v>32.462759405644491</v>
      </c>
      <c r="R33">
        <f t="shared" si="3"/>
        <v>46.501462706030146</v>
      </c>
    </row>
    <row r="34" spans="2:18" x14ac:dyDescent="0.2">
      <c r="B34">
        <v>1.48922394694904</v>
      </c>
      <c r="C34" s="1">
        <v>2.5598883672889401</v>
      </c>
      <c r="D34">
        <v>4.4000000000000004</v>
      </c>
      <c r="J34">
        <v>5.4</v>
      </c>
      <c r="K34">
        <v>4.4000000000000004</v>
      </c>
      <c r="L34">
        <f t="shared" si="0"/>
        <v>6.0278730843449599</v>
      </c>
      <c r="M34">
        <f t="shared" si="1"/>
        <v>29.592175559150057</v>
      </c>
      <c r="N34">
        <f t="shared" si="2"/>
        <v>35.614680333209854</v>
      </c>
      <c r="P34">
        <f t="shared" si="3"/>
        <v>24.887338405716228</v>
      </c>
      <c r="Q34">
        <f t="shared" si="3"/>
        <v>35.614894507076094</v>
      </c>
      <c r="R34">
        <f t="shared" si="3"/>
        <v>51.016756400937162</v>
      </c>
    </row>
    <row r="35" spans="2:18" x14ac:dyDescent="0.2">
      <c r="B35">
        <v>1.54057649684384</v>
      </c>
      <c r="C35" s="1">
        <v>2.6006962311147901</v>
      </c>
      <c r="D35">
        <v>4.4000000000000004</v>
      </c>
      <c r="J35">
        <v>5.6</v>
      </c>
      <c r="K35">
        <v>4.4000000000000004</v>
      </c>
      <c r="L35">
        <f t="shared" si="0"/>
        <v>6.5311989785785833</v>
      </c>
      <c r="M35">
        <f t="shared" si="1"/>
        <v>31.893910303981954</v>
      </c>
      <c r="N35">
        <f t="shared" si="2"/>
        <v>38.421227224743909</v>
      </c>
      <c r="P35">
        <f t="shared" si="3"/>
        <v>26.848537596264286</v>
      </c>
      <c r="Q35">
        <f t="shared" si="3"/>
        <v>38.421458276172793</v>
      </c>
      <c r="R35">
        <f t="shared" si="3"/>
        <v>55.037034492825228</v>
      </c>
    </row>
    <row r="36" spans="2:18" x14ac:dyDescent="0.2">
      <c r="B36">
        <v>1.59192904673863</v>
      </c>
      <c r="C36" s="1">
        <v>2.6371214076794098</v>
      </c>
      <c r="D36">
        <v>4.4000000000000004</v>
      </c>
      <c r="J36">
        <v>5.8</v>
      </c>
      <c r="K36">
        <v>4.4000000000000004</v>
      </c>
      <c r="L36">
        <f t="shared" si="0"/>
        <v>7.0696068342938805</v>
      </c>
      <c r="M36">
        <f t="shared" si="1"/>
        <v>33.798678128313341</v>
      </c>
      <c r="N36">
        <f t="shared" si="2"/>
        <v>40.865517192761715</v>
      </c>
      <c r="P36">
        <f t="shared" si="3"/>
        <v>28.556593685119086</v>
      </c>
      <c r="Q36">
        <f t="shared" si="3"/>
        <v>40.865762943270525</v>
      </c>
      <c r="R36">
        <f t="shared" si="3"/>
        <v>58.538392491968615</v>
      </c>
    </row>
    <row r="37" spans="2:18" x14ac:dyDescent="0.2">
      <c r="B37">
        <v>1.6432815966334302</v>
      </c>
      <c r="C37" s="1">
        <v>2.6694051645855699</v>
      </c>
      <c r="D37">
        <v>4.4000000000000004</v>
      </c>
      <c r="J37">
        <v>6</v>
      </c>
      <c r="K37">
        <v>4.4000000000000004</v>
      </c>
      <c r="L37">
        <f t="shared" si="0"/>
        <v>7.6443731427449055</v>
      </c>
      <c r="M37">
        <f t="shared" si="1"/>
        <v>35.327331666249847</v>
      </c>
      <c r="N37">
        <f t="shared" si="2"/>
        <v>42.969753985181917</v>
      </c>
      <c r="P37">
        <f t="shared" si="3"/>
        <v>30.027022526505814</v>
      </c>
      <c r="Q37">
        <f t="shared" si="3"/>
        <v>42.97001238981327</v>
      </c>
      <c r="R37">
        <f t="shared" si="3"/>
        <v>61.552636473506986</v>
      </c>
    </row>
    <row r="38" spans="2:18" x14ac:dyDescent="0.2">
      <c r="B38">
        <v>1.69463414652822</v>
      </c>
      <c r="C38" s="1">
        <v>2.6978369709504899</v>
      </c>
      <c r="D38">
        <v>4.4000000000000004</v>
      </c>
      <c r="J38">
        <v>6.2</v>
      </c>
      <c r="K38">
        <v>4.4000000000000004</v>
      </c>
      <c r="L38">
        <f t="shared" si="0"/>
        <v>8.2566241503790661</v>
      </c>
      <c r="M38">
        <f t="shared" si="1"/>
        <v>36.524221763808207</v>
      </c>
      <c r="N38">
        <f t="shared" si="2"/>
        <v>44.77948316332678</v>
      </c>
      <c r="P38">
        <f t="shared" si="3"/>
        <v>31.291651102637996</v>
      </c>
      <c r="Q38">
        <f t="shared" si="3"/>
        <v>44.779752451017906</v>
      </c>
      <c r="R38">
        <f t="shared" si="3"/>
        <v>64.145008825842609</v>
      </c>
    </row>
    <row r="39" spans="2:18" x14ac:dyDescent="0.2">
      <c r="B39">
        <v>1.74598669642301</v>
      </c>
      <c r="C39" s="1">
        <v>2.7228839232661701</v>
      </c>
      <c r="D39">
        <v>4.4000000000000004</v>
      </c>
      <c r="J39">
        <v>6.4</v>
      </c>
      <c r="K39">
        <v>4.4000000000000004</v>
      </c>
      <c r="L39">
        <f t="shared" si="0"/>
        <v>8.9072999587150985</v>
      </c>
      <c r="M39">
        <f t="shared" si="1"/>
        <v>37.443362974304129</v>
      </c>
      <c r="N39">
        <f t="shared" si="2"/>
        <v>46.349717421800577</v>
      </c>
      <c r="P39">
        <f t="shared" si="3"/>
        <v>32.388921975246276</v>
      </c>
      <c r="Q39">
        <f t="shared" si="3"/>
        <v>46.349996152315249</v>
      </c>
      <c r="R39">
        <f t="shared" si="3"/>
        <v>66.39431326736711</v>
      </c>
    </row>
    <row r="40" spans="2:18" x14ac:dyDescent="0.2">
      <c r="B40">
        <v>1.7973392463178099</v>
      </c>
      <c r="C40" s="1">
        <v>2.7448325495206798</v>
      </c>
      <c r="D40">
        <v>4.4000000000000004</v>
      </c>
      <c r="J40">
        <v>6.6</v>
      </c>
      <c r="K40">
        <v>4.4000000000000004</v>
      </c>
      <c r="L40">
        <f t="shared" si="0"/>
        <v>9.597116943791498</v>
      </c>
      <c r="M40">
        <f t="shared" si="1"/>
        <v>38.138758303508027</v>
      </c>
      <c r="N40">
        <f t="shared" si="2"/>
        <v>47.735222506507732</v>
      </c>
      <c r="P40">
        <f t="shared" si="3"/>
        <v>33.357105139698106</v>
      </c>
      <c r="Q40">
        <f t="shared" si="3"/>
        <v>47.735509568951201</v>
      </c>
      <c r="R40">
        <f t="shared" si="3"/>
        <v>68.37899977128761</v>
      </c>
    </row>
    <row r="41" spans="2:18" x14ac:dyDescent="0.2">
      <c r="B41">
        <v>1.8486917962125999</v>
      </c>
      <c r="C41" s="1">
        <v>2.7639257864549802</v>
      </c>
      <c r="D41">
        <v>4.4000000000000004</v>
      </c>
      <c r="J41">
        <v>6.8</v>
      </c>
      <c r="K41">
        <v>4.4000000000000004</v>
      </c>
      <c r="L41">
        <f t="shared" si="0"/>
        <v>10.326529342669001</v>
      </c>
      <c r="M41">
        <f t="shared" si="1"/>
        <v>38.658959120963573</v>
      </c>
      <c r="N41">
        <f t="shared" si="2"/>
        <v>48.985039462463106</v>
      </c>
      <c r="P41">
        <f t="shared" si="3"/>
        <v>34.230470202561222</v>
      </c>
      <c r="Q41">
        <f t="shared" si="3"/>
        <v>48.985334040855818</v>
      </c>
      <c r="R41">
        <f t="shared" si="3"/>
        <v>70.169317881437266</v>
      </c>
    </row>
    <row r="42" spans="2:18" x14ac:dyDescent="0.2">
      <c r="B42">
        <v>1.9000443461073999</v>
      </c>
      <c r="C42" s="1">
        <v>2.7803497830435902</v>
      </c>
      <c r="D42">
        <v>4.4000000000000004</v>
      </c>
      <c r="J42">
        <v>7</v>
      </c>
      <c r="K42">
        <v>4.4000000000000004</v>
      </c>
      <c r="L42">
        <f t="shared" si="0"/>
        <v>11.095691064180778</v>
      </c>
      <c r="M42">
        <f t="shared" si="1"/>
        <v>39.044820995064512</v>
      </c>
      <c r="N42">
        <f t="shared" si="2"/>
        <v>50.140203987184556</v>
      </c>
      <c r="P42">
        <f t="shared" si="3"/>
        <v>35.037692678575233</v>
      </c>
      <c r="Q42">
        <f t="shared" si="3"/>
        <v>50.140505512320857</v>
      </c>
      <c r="R42">
        <f t="shared" si="3"/>
        <v>71.824049767540004</v>
      </c>
    </row>
    <row r="43" spans="2:18" x14ac:dyDescent="0.2">
      <c r="B43">
        <v>1.9513968960021901</v>
      </c>
      <c r="C43" s="1">
        <v>2.7943435060008301</v>
      </c>
      <c r="D43">
        <v>4.4000000000000004</v>
      </c>
    </row>
    <row r="44" spans="2:18" x14ac:dyDescent="0.2">
      <c r="B44">
        <v>2.0027494458969901</v>
      </c>
      <c r="C44" s="1">
        <v>2.8060710317963999</v>
      </c>
      <c r="D44">
        <v>4.4000000000000004</v>
      </c>
      <c r="J44">
        <v>0</v>
      </c>
      <c r="K44">
        <v>8.5</v>
      </c>
      <c r="L44">
        <f t="shared" ref="L44" si="4">(H$7*K44^H$8)/(1+EXP(-(H$15*K44^H$16)*(J44-(H$17*K44^H$18))))*(1/(1+EXP(-50*(J44-0.2))))</f>
        <v>1.2964287664639777E-5</v>
      </c>
      <c r="M44">
        <f t="shared" ref="M44" si="5">(H$13*LN(K44)+H$14)/(1+EXP(-(H$9*K44^H$10)*(J44-(H$11*K44^H$12))))</f>
        <v>5.4246317957242586E-2</v>
      </c>
      <c r="N44">
        <f>(L44+M44)*(1/(1+EXP(-2*(J44-1))))</f>
        <v>6.4678649904157427E-3</v>
      </c>
    </row>
    <row r="45" spans="2:18" x14ac:dyDescent="0.2">
      <c r="B45">
        <v>2.0541019957917799</v>
      </c>
      <c r="C45" s="1">
        <v>2.8157331223898598</v>
      </c>
      <c r="D45">
        <v>4.4000000000000004</v>
      </c>
      <c r="J45">
        <v>0.2</v>
      </c>
      <c r="K45">
        <v>8.5</v>
      </c>
      <c r="L45">
        <f t="shared" ref="L45:L79" si="6">(H$7*K45^H$8)/(1+EXP(-(H$15*K45^H$16)*(J45-(H$17*K45^H$18))))*(1/(1+EXP(-50*(J45-0.2))))</f>
        <v>0.14895210103728465</v>
      </c>
      <c r="M45">
        <f t="shared" ref="M45:M79" si="7">(H$13*LN(K45)+H$14)/(1+EXP(-(H$9*K45^H$10)*(J45-(H$11*K45^H$12))))</f>
        <v>6.8933492814393191E-2</v>
      </c>
      <c r="N45">
        <f t="shared" ref="N45:N79" si="8">(L45+M45)*(1/(1+EXP(-2*(J45-1))))</f>
        <v>3.6600773911258697E-2</v>
      </c>
    </row>
    <row r="46" spans="2:18" x14ac:dyDescent="0.2">
      <c r="B46">
        <v>2.1054545456865799</v>
      </c>
      <c r="C46" s="1">
        <v>2.8234874374697498</v>
      </c>
      <c r="D46">
        <v>4.4000000000000004</v>
      </c>
      <c r="J46">
        <v>0.4</v>
      </c>
      <c r="K46">
        <v>8.5</v>
      </c>
      <c r="L46">
        <f t="shared" si="6"/>
        <v>0.31075461263990672</v>
      </c>
      <c r="M46">
        <f t="shared" si="7"/>
        <v>8.7590353678008992E-2</v>
      </c>
      <c r="N46">
        <f t="shared" si="8"/>
        <v>9.2206987320516076E-2</v>
      </c>
    </row>
    <row r="47" spans="2:18" x14ac:dyDescent="0.2">
      <c r="B47">
        <v>2.1568070955813701</v>
      </c>
      <c r="C47" s="1">
        <v>2.8295106481776902</v>
      </c>
      <c r="D47">
        <v>4.4000000000000004</v>
      </c>
      <c r="J47">
        <v>0.6</v>
      </c>
      <c r="K47">
        <v>8.5</v>
      </c>
      <c r="L47">
        <f t="shared" si="6"/>
        <v>0.32418662110797375</v>
      </c>
      <c r="M47">
        <f t="shared" si="7"/>
        <v>0.11128562251331789</v>
      </c>
      <c r="N47">
        <f t="shared" si="8"/>
        <v>0.1350075082832137</v>
      </c>
    </row>
    <row r="48" spans="2:18" x14ac:dyDescent="0.2">
      <c r="B48">
        <v>2.2081596454761701</v>
      </c>
      <c r="C48" s="1">
        <v>2.9042418322822998</v>
      </c>
      <c r="D48">
        <v>4.4000000000000004</v>
      </c>
      <c r="J48">
        <v>0.8</v>
      </c>
      <c r="K48">
        <v>8.5</v>
      </c>
      <c r="L48">
        <f t="shared" si="6"/>
        <v>0.33818151937103835</v>
      </c>
      <c r="M48">
        <f t="shared" si="7"/>
        <v>0.14137315772416242</v>
      </c>
      <c r="N48">
        <f t="shared" si="8"/>
        <v>0.19245120956909254</v>
      </c>
    </row>
    <row r="49" spans="2:14" x14ac:dyDescent="0.2">
      <c r="B49">
        <v>2.2595121953709598</v>
      </c>
      <c r="C49" s="1">
        <v>2.9055911527316498</v>
      </c>
      <c r="D49">
        <v>4.4000000000000004</v>
      </c>
      <c r="J49">
        <v>1</v>
      </c>
      <c r="K49">
        <v>8.5</v>
      </c>
      <c r="L49">
        <f t="shared" si="6"/>
        <v>0.35277801924270452</v>
      </c>
      <c r="M49">
        <f t="shared" si="7"/>
        <v>0.17956644386444184</v>
      </c>
      <c r="N49">
        <f t="shared" si="8"/>
        <v>0.26617223155357317</v>
      </c>
    </row>
    <row r="50" spans="2:14" x14ac:dyDescent="0.2">
      <c r="B50">
        <v>2.3108647452657602</v>
      </c>
      <c r="C50" s="1">
        <v>2.9064611613291702</v>
      </c>
      <c r="D50">
        <v>4.4000000000000004</v>
      </c>
      <c r="J50">
        <v>1.2</v>
      </c>
      <c r="K50">
        <v>8.5</v>
      </c>
      <c r="L50">
        <f t="shared" si="6"/>
        <v>0.36800175806039026</v>
      </c>
      <c r="M50">
        <f t="shared" si="7"/>
        <v>0.22803156866978308</v>
      </c>
      <c r="N50">
        <f t="shared" si="8"/>
        <v>0.3568377977291281</v>
      </c>
    </row>
    <row r="51" spans="2:14" x14ac:dyDescent="0.2">
      <c r="B51">
        <v>2.36221729516055</v>
      </c>
      <c r="C51" s="1">
        <v>2.90698289356083</v>
      </c>
      <c r="D51">
        <v>4.4000000000000004</v>
      </c>
      <c r="J51">
        <v>1.4</v>
      </c>
      <c r="K51">
        <v>8.5</v>
      </c>
      <c r="L51">
        <f t="shared" si="6"/>
        <v>0.38387944518295747</v>
      </c>
      <c r="M51">
        <f t="shared" si="7"/>
        <v>0.28950267456793383</v>
      </c>
      <c r="N51">
        <f t="shared" si="8"/>
        <v>0.46461647867573308</v>
      </c>
    </row>
    <row r="52" spans="2:14" x14ac:dyDescent="0.2">
      <c r="B52">
        <v>2.41356984505535</v>
      </c>
      <c r="C52" s="1">
        <v>2.9074614068029301</v>
      </c>
      <c r="D52">
        <v>4.4000000000000004</v>
      </c>
      <c r="J52">
        <v>1.6</v>
      </c>
      <c r="K52">
        <v>8.5</v>
      </c>
      <c r="L52">
        <f t="shared" si="6"/>
        <v>0.40043890579500202</v>
      </c>
      <c r="M52">
        <f t="shared" si="7"/>
        <v>0.36742434925251843</v>
      </c>
      <c r="N52">
        <f t="shared" si="8"/>
        <v>0.59012194184224664</v>
      </c>
    </row>
    <row r="53" spans="2:14" x14ac:dyDescent="0.2">
      <c r="B53">
        <v>2.4649223949501402</v>
      </c>
      <c r="C53" s="1">
        <v>2.9086587325709199</v>
      </c>
      <c r="D53">
        <v>4.4000000000000004</v>
      </c>
      <c r="J53">
        <v>1.8</v>
      </c>
      <c r="K53">
        <v>8.5</v>
      </c>
      <c r="L53">
        <f t="shared" si="6"/>
        <v>0.41770912562234042</v>
      </c>
      <c r="M53">
        <f t="shared" si="7"/>
        <v>0.46612568342521393</v>
      </c>
      <c r="N53">
        <f t="shared" si="8"/>
        <v>0.73536681054889663</v>
      </c>
    </row>
    <row r="54" spans="2:14" x14ac:dyDescent="0.2">
      <c r="B54">
        <v>2.5162749448449397</v>
      </c>
      <c r="C54" s="1">
        <v>2.9090757432396002</v>
      </c>
      <c r="D54">
        <v>4.4000000000000004</v>
      </c>
      <c r="J54">
        <v>2</v>
      </c>
      <c r="K54">
        <v>8.5</v>
      </c>
      <c r="L54">
        <f t="shared" si="6"/>
        <v>0.43572029727031908</v>
      </c>
      <c r="M54">
        <f t="shared" si="7"/>
        <v>0.59103053256198324</v>
      </c>
      <c r="N54">
        <f t="shared" si="8"/>
        <v>0.90435913072765772</v>
      </c>
    </row>
    <row r="55" spans="2:14" x14ac:dyDescent="0.2">
      <c r="B55">
        <v>2.5676274947397304</v>
      </c>
      <c r="C55" s="1">
        <v>3.0518604746507498</v>
      </c>
      <c r="D55">
        <v>4.4000000000000004</v>
      </c>
      <c r="J55">
        <v>2.2000000000000002</v>
      </c>
      <c r="K55">
        <v>8.5</v>
      </c>
      <c r="L55">
        <f t="shared" si="6"/>
        <v>0.4545038682284453</v>
      </c>
      <c r="M55">
        <f t="shared" si="7"/>
        <v>0.74890748286689013</v>
      </c>
      <c r="N55">
        <f t="shared" si="8"/>
        <v>1.1033203840333421</v>
      </c>
    </row>
    <row r="56" spans="2:14" x14ac:dyDescent="0.2">
      <c r="B56">
        <v>2.6189800446345202</v>
      </c>
      <c r="C56" s="1">
        <v>3.05209926076189</v>
      </c>
      <c r="D56">
        <v>4.4000000000000004</v>
      </c>
      <c r="J56">
        <v>2.4</v>
      </c>
      <c r="K56">
        <v>8.5</v>
      </c>
      <c r="L56">
        <f t="shared" si="6"/>
        <v>0.47409259058445247</v>
      </c>
      <c r="M56">
        <f t="shared" si="7"/>
        <v>0.94816053288993263</v>
      </c>
      <c r="N56">
        <f t="shared" si="8"/>
        <v>1.3407236352516241</v>
      </c>
    </row>
    <row r="57" spans="2:14" x14ac:dyDescent="0.2">
      <c r="B57">
        <v>2.6703325945293197</v>
      </c>
      <c r="C57" s="1">
        <v>3.0523260122731499</v>
      </c>
      <c r="D57">
        <v>4.4000000000000004</v>
      </c>
      <c r="J57">
        <v>2.6</v>
      </c>
      <c r="K57">
        <v>8.5</v>
      </c>
      <c r="L57">
        <f t="shared" si="6"/>
        <v>0.4945205724903588</v>
      </c>
      <c r="M57">
        <f t="shared" si="7"/>
        <v>1.1991566630038466</v>
      </c>
      <c r="N57">
        <f t="shared" si="8"/>
        <v>1.6273431423816491</v>
      </c>
    </row>
    <row r="58" spans="2:14" x14ac:dyDescent="0.2">
      <c r="B58">
        <v>2.7216851444241099</v>
      </c>
      <c r="C58" s="1">
        <v>3.0531855878033598</v>
      </c>
      <c r="D58">
        <v>4.4000000000000004</v>
      </c>
      <c r="J58">
        <v>2.8</v>
      </c>
      <c r="K58">
        <v>8.5</v>
      </c>
      <c r="L58">
        <f t="shared" si="6"/>
        <v>0.51582333142230707</v>
      </c>
      <c r="M58">
        <f t="shared" si="7"/>
        <v>1.5145780184814144</v>
      </c>
      <c r="N58">
        <f t="shared" si="8"/>
        <v>1.9763987782418722</v>
      </c>
    </row>
    <row r="59" spans="2:14" x14ac:dyDescent="0.2">
      <c r="B59">
        <v>2.7730376943189099</v>
      </c>
      <c r="C59" s="1">
        <v>3.0542793208696901</v>
      </c>
      <c r="D59">
        <v>4.4000000000000004</v>
      </c>
      <c r="J59">
        <v>3</v>
      </c>
      <c r="K59">
        <v>8.5</v>
      </c>
      <c r="L59">
        <f t="shared" si="6"/>
        <v>0.53803784927497211</v>
      </c>
      <c r="M59">
        <f t="shared" si="7"/>
        <v>1.9097727584942117</v>
      </c>
      <c r="N59">
        <f t="shared" si="8"/>
        <v>2.4037837722304123</v>
      </c>
    </row>
    <row r="60" spans="2:14" x14ac:dyDescent="0.2">
      <c r="B60">
        <v>2.8243902442137001</v>
      </c>
      <c r="C60" s="1">
        <v>3.2532193230550499</v>
      </c>
      <c r="D60">
        <v>4.4000000000000004</v>
      </c>
      <c r="J60">
        <v>3.2</v>
      </c>
      <c r="K60">
        <v>8.5</v>
      </c>
      <c r="L60">
        <f t="shared" si="6"/>
        <v>0.56120262933002873</v>
      </c>
      <c r="M60">
        <f t="shared" si="7"/>
        <v>2.4030578993558747</v>
      </c>
      <c r="N60">
        <f t="shared" si="8"/>
        <v>2.9283086875872857</v>
      </c>
    </row>
    <row r="61" spans="2:14" x14ac:dyDescent="0.2">
      <c r="B61">
        <v>2.8757427941085001</v>
      </c>
      <c r="C61" s="1">
        <v>3.2532193230550499</v>
      </c>
      <c r="D61">
        <v>4.4000000000000004</v>
      </c>
      <c r="J61">
        <v>3.4</v>
      </c>
      <c r="K61">
        <v>8.5</v>
      </c>
      <c r="L61">
        <f t="shared" si="6"/>
        <v>0.5853577551366127</v>
      </c>
      <c r="M61">
        <f t="shared" si="7"/>
        <v>3.0158981876539279</v>
      </c>
      <c r="N61">
        <f t="shared" si="8"/>
        <v>3.5718604349167733</v>
      </c>
    </row>
    <row r="62" spans="2:14" x14ac:dyDescent="0.2">
      <c r="B62">
        <v>2.9270953440032903</v>
      </c>
      <c r="C62" s="1">
        <v>3.2542101277353499</v>
      </c>
      <c r="D62">
        <v>4.4000000000000004</v>
      </c>
      <c r="J62">
        <v>3.6</v>
      </c>
      <c r="K62">
        <v>8.5</v>
      </c>
      <c r="L62">
        <f t="shared" si="6"/>
        <v>0.61054495133980491</v>
      </c>
      <c r="M62">
        <f t="shared" si="7"/>
        <v>3.7728471039933456</v>
      </c>
      <c r="N62">
        <f t="shared" si="8"/>
        <v>4.3593434563241162</v>
      </c>
    </row>
    <row r="63" spans="2:14" x14ac:dyDescent="0.2">
      <c r="B63">
        <v>2.9784478938980898</v>
      </c>
      <c r="C63" s="1">
        <v>3.5132008166016702</v>
      </c>
      <c r="D63">
        <v>4.4000000000000004</v>
      </c>
      <c r="J63">
        <v>3.8</v>
      </c>
      <c r="K63">
        <v>8.5</v>
      </c>
      <c r="L63">
        <f t="shared" si="6"/>
        <v>0.63680764649091071</v>
      </c>
      <c r="M63">
        <f t="shared" si="7"/>
        <v>4.7010929809384026</v>
      </c>
      <c r="N63">
        <f t="shared" si="8"/>
        <v>5.318234520958514</v>
      </c>
    </row>
    <row r="64" spans="2:14" x14ac:dyDescent="0.2">
      <c r="B64">
        <v>3.0298004437928796</v>
      </c>
      <c r="C64" s="1">
        <v>3.51413102313749</v>
      </c>
      <c r="D64">
        <v>4.4000000000000004</v>
      </c>
      <c r="J64">
        <v>4</v>
      </c>
      <c r="K64">
        <v>8.5</v>
      </c>
      <c r="L64">
        <f t="shared" si="6"/>
        <v>0.66419103787065714</v>
      </c>
      <c r="M64">
        <f t="shared" si="7"/>
        <v>5.8294150855282192</v>
      </c>
      <c r="N64">
        <f t="shared" si="8"/>
        <v>6.4775498825280957</v>
      </c>
    </row>
    <row r="65" spans="2:14" x14ac:dyDescent="0.2">
      <c r="B65">
        <v>3.08115299368768</v>
      </c>
      <c r="C65" s="1">
        <v>3.5152646103051302</v>
      </c>
      <c r="D65">
        <v>4.4000000000000004</v>
      </c>
      <c r="J65">
        <v>4.2</v>
      </c>
      <c r="K65">
        <v>8.5</v>
      </c>
      <c r="L65">
        <f t="shared" si="6"/>
        <v>0.69274215835335551</v>
      </c>
      <c r="M65">
        <f t="shared" si="7"/>
        <v>7.1863418950781535</v>
      </c>
      <c r="N65">
        <f t="shared" si="8"/>
        <v>7.8660142202928913</v>
      </c>
    </row>
    <row r="66" spans="2:14" x14ac:dyDescent="0.2">
      <c r="B66">
        <v>3.1325055435824698</v>
      </c>
      <c r="C66" s="1">
        <v>3.8192085078998002</v>
      </c>
      <c r="D66">
        <v>4.4000000000000004</v>
      </c>
      <c r="J66">
        <v>4.4000000000000004</v>
      </c>
      <c r="K66">
        <v>8.5</v>
      </c>
      <c r="L66">
        <f t="shared" si="6"/>
        <v>0.72250994533651935</v>
      </c>
      <c r="M66">
        <f t="shared" si="7"/>
        <v>8.7973494572095472</v>
      </c>
      <c r="N66">
        <f t="shared" si="8"/>
        <v>9.5092682159329698</v>
      </c>
    </row>
    <row r="67" spans="2:14" x14ac:dyDescent="0.2">
      <c r="B67">
        <v>3.18385809347726</v>
      </c>
      <c r="C67" s="1">
        <v>4.1513862467577196</v>
      </c>
      <c r="D67">
        <v>4.4000000000000004</v>
      </c>
      <c r="J67">
        <v>4.5999999999999996</v>
      </c>
      <c r="K67">
        <v>8.5</v>
      </c>
      <c r="L67">
        <f t="shared" si="6"/>
        <v>0.7535453117563703</v>
      </c>
      <c r="M67">
        <f t="shared" si="7"/>
        <v>10.681082026438686</v>
      </c>
      <c r="N67">
        <f t="shared" si="8"/>
        <v>11.426096776496586</v>
      </c>
    </row>
    <row r="68" spans="2:14" x14ac:dyDescent="0.2">
      <c r="B68">
        <v>3.23521064337206</v>
      </c>
      <c r="C68" s="1">
        <v>4.1563912075497003</v>
      </c>
      <c r="D68">
        <v>4.4000000000000004</v>
      </c>
      <c r="J68">
        <v>4.8</v>
      </c>
      <c r="K68">
        <v>8.5</v>
      </c>
      <c r="L68">
        <f t="shared" si="6"/>
        <v>0.7859012192050292</v>
      </c>
      <c r="M68">
        <f t="shared" si="7"/>
        <v>12.844850264042858</v>
      </c>
      <c r="N68">
        <f t="shared" si="8"/>
        <v>13.623933366265643</v>
      </c>
    </row>
    <row r="69" spans="2:14" x14ac:dyDescent="0.2">
      <c r="B69">
        <v>3.2865631932668502</v>
      </c>
      <c r="C69" s="1">
        <v>4.5193144461249402</v>
      </c>
      <c r="D69">
        <v>4.4000000000000004</v>
      </c>
      <c r="J69">
        <v>5</v>
      </c>
      <c r="K69">
        <v>8.5</v>
      </c>
      <c r="L69">
        <f t="shared" si="6"/>
        <v>0.81963275315997197</v>
      </c>
      <c r="M69">
        <f t="shared" si="7"/>
        <v>15.280049806978246</v>
      </c>
      <c r="N69">
        <f t="shared" si="8"/>
        <v>16.094283529491207</v>
      </c>
    </row>
    <row r="70" spans="2:14" x14ac:dyDescent="0.2">
      <c r="B70">
        <v>3.3379157431616502</v>
      </c>
      <c r="C70" s="1">
        <v>4.9058301649596503</v>
      </c>
      <c r="D70">
        <v>4.4000000000000004</v>
      </c>
      <c r="J70">
        <v>5.2</v>
      </c>
      <c r="K70">
        <v>8.5</v>
      </c>
      <c r="L70">
        <f t="shared" si="6"/>
        <v>0.85479720033040685</v>
      </c>
      <c r="M70">
        <f t="shared" si="7"/>
        <v>17.958545552130257</v>
      </c>
      <c r="N70">
        <f t="shared" si="8"/>
        <v>18.809113197505763</v>
      </c>
    </row>
    <row r="71" spans="2:14" x14ac:dyDescent="0.2">
      <c r="B71">
        <v>3.38926829305644</v>
      </c>
      <c r="C71" s="1">
        <v>5.3143422524460497</v>
      </c>
      <c r="D71">
        <v>4.4000000000000004</v>
      </c>
      <c r="J71">
        <v>5.4</v>
      </c>
      <c r="K71">
        <v>8.5</v>
      </c>
      <c r="L71">
        <f t="shared" si="6"/>
        <v>0.89145412811863589</v>
      </c>
      <c r="M71">
        <f t="shared" si="7"/>
        <v>20.831287349069239</v>
      </c>
      <c r="N71">
        <f t="shared" si="8"/>
        <v>21.719467635041809</v>
      </c>
    </row>
    <row r="72" spans="2:14" x14ac:dyDescent="0.2">
      <c r="B72">
        <v>3.4406208429512399</v>
      </c>
      <c r="C72" s="1">
        <v>5.7467644276055596</v>
      </c>
      <c r="D72">
        <v>4.4000000000000004</v>
      </c>
      <c r="J72">
        <v>5.6</v>
      </c>
      <c r="K72">
        <v>8.5</v>
      </c>
      <c r="L72">
        <f t="shared" si="6"/>
        <v>0.92966546618705881</v>
      </c>
      <c r="M72">
        <f t="shared" si="7"/>
        <v>23.830228407544119</v>
      </c>
      <c r="N72">
        <f t="shared" si="8"/>
        <v>24.757392401611874</v>
      </c>
    </row>
    <row r="73" spans="2:14" x14ac:dyDescent="0.2">
      <c r="B73">
        <v>3.4919733928460297</v>
      </c>
      <c r="C73" s="1">
        <v>6.1972167426404603</v>
      </c>
      <c r="D73">
        <v>4.4000000000000004</v>
      </c>
      <c r="J73">
        <v>5.8</v>
      </c>
      <c r="K73">
        <v>8.5</v>
      </c>
      <c r="L73">
        <f t="shared" si="6"/>
        <v>0.9694955901132265</v>
      </c>
      <c r="M73">
        <f t="shared" si="7"/>
        <v>26.873892246467118</v>
      </c>
      <c r="N73">
        <f t="shared" si="8"/>
        <v>27.841502166816582</v>
      </c>
    </row>
    <row r="74" spans="2:14" x14ac:dyDescent="0.2">
      <c r="B74">
        <v>3.5433259427408301</v>
      </c>
      <c r="C74" s="1">
        <v>6.6761896149027304</v>
      </c>
      <c r="D74">
        <v>4.4000000000000004</v>
      </c>
      <c r="J74">
        <v>6</v>
      </c>
      <c r="K74">
        <v>8.5</v>
      </c>
      <c r="L74">
        <f t="shared" si="6"/>
        <v>1.0110114071062424</v>
      </c>
      <c r="M74">
        <f t="shared" si="7"/>
        <v>29.875838214593379</v>
      </c>
      <c r="N74">
        <f t="shared" si="8"/>
        <v>30.885447424555863</v>
      </c>
    </row>
    <row r="75" spans="2:14" x14ac:dyDescent="0.2">
      <c r="B75">
        <v>3.5946784926356199</v>
      </c>
      <c r="C75" s="1">
        <v>7.1732297015375499</v>
      </c>
      <c r="D75">
        <v>4.4000000000000004</v>
      </c>
      <c r="J75">
        <v>6.2</v>
      </c>
      <c r="K75">
        <v>8.5</v>
      </c>
      <c r="L75">
        <f t="shared" si="6"/>
        <v>1.0542824437476355</v>
      </c>
      <c r="M75">
        <f t="shared" si="7"/>
        <v>32.75425964641957</v>
      </c>
      <c r="N75">
        <f t="shared" si="8"/>
        <v>33.807513243594862</v>
      </c>
    </row>
    <row r="76" spans="2:14" x14ac:dyDescent="0.2">
      <c r="B76">
        <v>3.6460310425304101</v>
      </c>
      <c r="C76" s="1">
        <v>7.6972349484210802</v>
      </c>
      <c r="D76">
        <v>4.4000000000000004</v>
      </c>
      <c r="J76">
        <v>6.4</v>
      </c>
      <c r="K76">
        <v>8.5</v>
      </c>
      <c r="L76">
        <f t="shared" si="6"/>
        <v>1.0993809357086912</v>
      </c>
      <c r="M76">
        <f t="shared" si="7"/>
        <v>35.440523723153355</v>
      </c>
      <c r="N76">
        <f t="shared" si="8"/>
        <v>36.539159278157712</v>
      </c>
    </row>
    <row r="77" spans="2:14" x14ac:dyDescent="0.2">
      <c r="B77">
        <v>3.6973835924252101</v>
      </c>
      <c r="C77" s="1">
        <v>8.2393223428742104</v>
      </c>
      <c r="D77">
        <v>4.4000000000000004</v>
      </c>
      <c r="J77">
        <v>6.6</v>
      </c>
      <c r="K77">
        <v>8.5</v>
      </c>
      <c r="L77">
        <f t="shared" si="6"/>
        <v>1.1463819193838911</v>
      </c>
      <c r="M77">
        <f t="shared" si="7"/>
        <v>37.88485965670052</v>
      </c>
      <c r="N77">
        <f t="shared" si="8"/>
        <v>39.030707862532516</v>
      </c>
    </row>
    <row r="78" spans="2:14" x14ac:dyDescent="0.2">
      <c r="B78">
        <v>3.7487361423199999</v>
      </c>
      <c r="C78" s="1">
        <v>8.8021427741883898</v>
      </c>
      <c r="D78">
        <v>4.4000000000000004</v>
      </c>
      <c r="J78">
        <v>6.8</v>
      </c>
      <c r="K78">
        <v>8.5</v>
      </c>
      <c r="L78">
        <f t="shared" si="6"/>
        <v>1.1953633253665914</v>
      </c>
      <c r="M78">
        <f t="shared" si="7"/>
        <v>40.058405011739723</v>
      </c>
      <c r="N78">
        <f t="shared" si="8"/>
        <v>41.253390204912279</v>
      </c>
    </row>
    <row r="79" spans="2:14" x14ac:dyDescent="0.2">
      <c r="B79">
        <v>3.8000886922147998</v>
      </c>
      <c r="C79" s="1">
        <v>9.3859120059741805</v>
      </c>
      <c r="D79">
        <v>4.4000000000000004</v>
      </c>
      <c r="J79">
        <v>7</v>
      </c>
      <c r="K79">
        <v>8.5</v>
      </c>
      <c r="L79">
        <f t="shared" si="6"/>
        <v>1.2464060736782678</v>
      </c>
      <c r="M79">
        <f t="shared" si="7"/>
        <v>41.951921878847358</v>
      </c>
      <c r="N79">
        <f t="shared" si="8"/>
        <v>43.198062534456163</v>
      </c>
    </row>
    <row r="80" spans="2:14" x14ac:dyDescent="0.2">
      <c r="B80">
        <v>3.85144124210959</v>
      </c>
      <c r="C80" s="1">
        <v>9.9912385223245206</v>
      </c>
      <c r="D80">
        <v>4.4000000000000004</v>
      </c>
    </row>
    <row r="81" spans="2:14" x14ac:dyDescent="0.2">
      <c r="B81">
        <v>3.90279379200439</v>
      </c>
      <c r="C81" s="1">
        <v>11.258998718171901</v>
      </c>
      <c r="D81">
        <v>4.4000000000000004</v>
      </c>
      <c r="J81">
        <v>0</v>
      </c>
      <c r="K81">
        <v>17</v>
      </c>
      <c r="L81">
        <f t="shared" ref="L81" si="9">(H$7*K81^H$8)/(1+EXP(-(H$15*K81^H$16)*(J81-(H$17*K81^H$18))))*(1/(1+EXP(-50*(J81-0.2))))</f>
        <v>4.314844299450622E-6</v>
      </c>
      <c r="M81">
        <f t="shared" ref="M81" si="10">(H$13*LN(K81)+H$14)/(1+EXP(-(H$9*K81^H$10)*(J81-(H$11*K81^H$12))))</f>
        <v>0.14312641952433489</v>
      </c>
      <c r="N81">
        <f>(L81+M81)*(1/(1+EXP(-2*(J81-1))))</f>
        <v>1.7061601767912736E-2</v>
      </c>
    </row>
    <row r="82" spans="2:14" x14ac:dyDescent="0.2">
      <c r="B82">
        <v>3.9541463418991798</v>
      </c>
      <c r="C82" s="1">
        <v>11.928193579996</v>
      </c>
      <c r="D82">
        <v>4.4000000000000004</v>
      </c>
      <c r="J82">
        <v>0.2</v>
      </c>
      <c r="K82">
        <v>17</v>
      </c>
      <c r="L82">
        <f t="shared" ref="L82:L116" si="11">(H$7*K82^H$8)/(1+EXP(-(H$15*K82^H$16)*(J82-(H$17*K82^H$18))))*(1/(1+EXP(-50*(J82-0.2))))</f>
        <v>4.8422888925545665E-2</v>
      </c>
      <c r="M82">
        <f t="shared" ref="M82:M116" si="12">(H$13*LN(K82)+H$14)/(1+EXP(-(H$9*K82^H$10)*(J82-(H$11*K82^H$12))))</f>
        <v>0.17056895289484766</v>
      </c>
      <c r="N82">
        <f t="shared" ref="N82:N116" si="13">(L82+M82)*(1/(1+EXP(-2*(J82-1))))</f>
        <v>3.6786603231485845E-2</v>
      </c>
    </row>
    <row r="83" spans="2:14" x14ac:dyDescent="0.2">
      <c r="B83">
        <v>4.0054988917939802</v>
      </c>
      <c r="C83" s="1">
        <v>12.6327867815474</v>
      </c>
      <c r="D83">
        <v>4.4000000000000004</v>
      </c>
      <c r="J83">
        <v>0.4</v>
      </c>
      <c r="K83">
        <v>17</v>
      </c>
      <c r="L83">
        <f t="shared" si="11"/>
        <v>9.8676083279287258E-2</v>
      </c>
      <c r="M83">
        <f t="shared" si="12"/>
        <v>0.20325595175101896</v>
      </c>
      <c r="N83">
        <f t="shared" si="13"/>
        <v>6.9889783177222317E-2</v>
      </c>
    </row>
    <row r="84" spans="2:14" x14ac:dyDescent="0.2">
      <c r="B84">
        <v>4.05685144168877</v>
      </c>
      <c r="C84" s="1">
        <v>13.355510055353999</v>
      </c>
      <c r="D84">
        <v>4.4000000000000004</v>
      </c>
      <c r="J84">
        <v>0.6</v>
      </c>
      <c r="K84">
        <v>17</v>
      </c>
      <c r="L84">
        <f t="shared" si="11"/>
        <v>0.10055008556889773</v>
      </c>
      <c r="M84">
        <f t="shared" si="12"/>
        <v>0.24218242629113854</v>
      </c>
      <c r="N84">
        <f t="shared" si="13"/>
        <v>0.10625582482384446</v>
      </c>
    </row>
    <row r="85" spans="2:14" x14ac:dyDescent="0.2">
      <c r="B85">
        <v>4.1082039915835695</v>
      </c>
      <c r="C85" s="1">
        <v>14.1055616450003</v>
      </c>
      <c r="D85">
        <v>4.4000000000000004</v>
      </c>
      <c r="J85">
        <v>0.8</v>
      </c>
      <c r="K85">
        <v>17</v>
      </c>
      <c r="L85">
        <f t="shared" si="11"/>
        <v>0.10245500244868154</v>
      </c>
      <c r="M85">
        <f t="shared" si="12"/>
        <v>0.28852912978703271</v>
      </c>
      <c r="N85">
        <f t="shared" si="13"/>
        <v>0.15690675696641698</v>
      </c>
    </row>
    <row r="86" spans="2:14" x14ac:dyDescent="0.2">
      <c r="B86">
        <v>4.1595565414783602</v>
      </c>
      <c r="C86" s="1">
        <v>14.889582495149</v>
      </c>
      <c r="D86">
        <v>4.4000000000000004</v>
      </c>
      <c r="J86">
        <v>1</v>
      </c>
      <c r="K86">
        <v>17</v>
      </c>
      <c r="L86">
        <f t="shared" si="11"/>
        <v>0.10439598233589943</v>
      </c>
      <c r="M86">
        <f t="shared" si="12"/>
        <v>0.34369596035971212</v>
      </c>
      <c r="N86">
        <f t="shared" si="13"/>
        <v>0.22404597134780577</v>
      </c>
    </row>
    <row r="87" spans="2:14" x14ac:dyDescent="0.2">
      <c r="B87">
        <v>4.2109090913731499</v>
      </c>
      <c r="C87" s="1">
        <v>15.6964749185986</v>
      </c>
      <c r="D87">
        <v>4.4000000000000004</v>
      </c>
      <c r="J87">
        <v>1.2</v>
      </c>
      <c r="K87">
        <v>17</v>
      </c>
      <c r="L87">
        <f t="shared" si="11"/>
        <v>0.10637370720461672</v>
      </c>
      <c r="M87">
        <f t="shared" si="12"/>
        <v>0.40934083464624249</v>
      </c>
      <c r="N87">
        <f t="shared" si="13"/>
        <v>0.3087519323466561</v>
      </c>
    </row>
    <row r="88" spans="2:14" x14ac:dyDescent="0.2">
      <c r="B88">
        <v>4.2622616412679504</v>
      </c>
      <c r="C88" s="1">
        <v>16.544455158835699</v>
      </c>
      <c r="D88">
        <v>4.4000000000000004</v>
      </c>
      <c r="J88">
        <v>1.4</v>
      </c>
      <c r="K88">
        <v>17</v>
      </c>
      <c r="L88">
        <f t="shared" si="11"/>
        <v>0.10838887167326235</v>
      </c>
      <c r="M88">
        <f t="shared" si="12"/>
        <v>0.4874247010379979</v>
      </c>
      <c r="N88">
        <f t="shared" si="13"/>
        <v>0.4110961606802408</v>
      </c>
    </row>
    <row r="89" spans="2:14" x14ac:dyDescent="0.2">
      <c r="B89">
        <v>4.3136141911627401</v>
      </c>
      <c r="C89" s="1">
        <v>17.417574000506601</v>
      </c>
      <c r="D89">
        <v>4.4000000000000004</v>
      </c>
      <c r="J89">
        <v>1.6</v>
      </c>
      <c r="K89">
        <v>17</v>
      </c>
      <c r="L89">
        <f t="shared" si="11"/>
        <v>0.11044218345266928</v>
      </c>
      <c r="M89">
        <f t="shared" si="12"/>
        <v>0.58026333740960967</v>
      </c>
      <c r="N89">
        <f t="shared" si="13"/>
        <v>0.53082431088225923</v>
      </c>
    </row>
    <row r="90" spans="2:14" x14ac:dyDescent="0.2">
      <c r="B90">
        <v>4.3649667410575406</v>
      </c>
      <c r="C90" s="1">
        <v>18.319373050547</v>
      </c>
      <c r="D90">
        <v>4.4000000000000004</v>
      </c>
      <c r="J90">
        <v>1.8</v>
      </c>
      <c r="K90">
        <v>17</v>
      </c>
      <c r="L90">
        <f t="shared" si="11"/>
        <v>0.11253436359138215</v>
      </c>
      <c r="M90">
        <f t="shared" si="12"/>
        <v>0.69058649468045041</v>
      </c>
      <c r="N90">
        <f t="shared" si="13"/>
        <v>0.66821131956670154</v>
      </c>
    </row>
    <row r="91" spans="2:14" x14ac:dyDescent="0.2">
      <c r="B91">
        <v>4.4163192909523303</v>
      </c>
      <c r="C91" s="1">
        <v>19.261403717013799</v>
      </c>
      <c r="D91">
        <v>4.4000000000000004</v>
      </c>
      <c r="J91">
        <v>2</v>
      </c>
      <c r="K91">
        <v>17</v>
      </c>
      <c r="L91">
        <f t="shared" si="11"/>
        <v>0.11466614672549394</v>
      </c>
      <c r="M91">
        <f t="shared" si="12"/>
        <v>0.82160477242541774</v>
      </c>
      <c r="N91">
        <f t="shared" si="13"/>
        <v>0.82466468978378904</v>
      </c>
    </row>
    <row r="92" spans="2:14" x14ac:dyDescent="0.2">
      <c r="B92">
        <v>4.4676718408471299</v>
      </c>
      <c r="C92" s="1">
        <v>19.281334465627999</v>
      </c>
      <c r="D92">
        <v>4.4000000000000004</v>
      </c>
      <c r="J92">
        <v>2.2000000000000002</v>
      </c>
      <c r="K92">
        <v>17</v>
      </c>
      <c r="L92">
        <f t="shared" si="11"/>
        <v>0.11683828133310518</v>
      </c>
      <c r="M92">
        <f t="shared" si="12"/>
        <v>0.97708430442985339</v>
      </c>
      <c r="N92">
        <f t="shared" si="13"/>
        <v>1.0029380945494493</v>
      </c>
    </row>
    <row r="93" spans="2:14" x14ac:dyDescent="0.2">
      <c r="B93">
        <v>4.5190243907419196</v>
      </c>
      <c r="C93" s="1">
        <v>20.2626975904384</v>
      </c>
      <c r="D93">
        <v>4.4000000000000004</v>
      </c>
      <c r="J93">
        <v>2.4</v>
      </c>
      <c r="K93">
        <v>17</v>
      </c>
      <c r="L93">
        <f t="shared" si="11"/>
        <v>0.11905152999348753</v>
      </c>
      <c r="M93">
        <f t="shared" si="12"/>
        <v>1.1614288356071076</v>
      </c>
      <c r="N93">
        <f t="shared" si="13"/>
        <v>1.2070778838878589</v>
      </c>
    </row>
    <row r="94" spans="2:14" x14ac:dyDescent="0.2">
      <c r="B94">
        <v>4.5703769406367201</v>
      </c>
      <c r="C94" s="1">
        <v>21.265438545477299</v>
      </c>
      <c r="D94">
        <v>4.4000000000000004</v>
      </c>
      <c r="J94">
        <v>2.6</v>
      </c>
      <c r="K94">
        <v>17</v>
      </c>
      <c r="L94">
        <f t="shared" si="11"/>
        <v>0.12130666965103522</v>
      </c>
      <c r="M94">
        <f t="shared" si="12"/>
        <v>1.3797680168365885</v>
      </c>
      <c r="N94">
        <f t="shared" si="13"/>
        <v>1.4422840114194095</v>
      </c>
    </row>
    <row r="95" spans="2:14" x14ac:dyDescent="0.2">
      <c r="B95">
        <v>4.6217294905315098</v>
      </c>
      <c r="C95" s="1">
        <v>22.320546992369199</v>
      </c>
      <c r="D95">
        <v>4.4000000000000004</v>
      </c>
      <c r="J95">
        <v>2.8</v>
      </c>
      <c r="K95">
        <v>17</v>
      </c>
      <c r="L95">
        <f t="shared" si="11"/>
        <v>0.1236044918840941</v>
      </c>
      <c r="M95">
        <f t="shared" si="12"/>
        <v>1.6380496449225102</v>
      </c>
      <c r="N95">
        <f t="shared" si="13"/>
        <v>1.7147994330452998</v>
      </c>
    </row>
    <row r="96" spans="2:14" x14ac:dyDescent="0.2">
      <c r="B96">
        <v>4.6730820404262996</v>
      </c>
      <c r="C96" s="1">
        <v>23.431510741059899</v>
      </c>
      <c r="D96">
        <v>4.4000000000000004</v>
      </c>
      <c r="J96">
        <v>3</v>
      </c>
      <c r="K96">
        <v>17</v>
      </c>
      <c r="L96">
        <f t="shared" si="11"/>
        <v>0.12594580317875062</v>
      </c>
      <c r="M96">
        <f t="shared" si="12"/>
        <v>1.9431320313599341</v>
      </c>
      <c r="N96">
        <f t="shared" si="13"/>
        <v>2.0318629661787622</v>
      </c>
    </row>
    <row r="97" spans="2:14" x14ac:dyDescent="0.2">
      <c r="B97">
        <v>4.7244345903211</v>
      </c>
      <c r="C97" s="1">
        <v>23.450303112973199</v>
      </c>
      <c r="D97">
        <v>4.4000000000000004</v>
      </c>
      <c r="J97">
        <v>3.2</v>
      </c>
      <c r="K97">
        <v>17</v>
      </c>
      <c r="L97">
        <f t="shared" si="11"/>
        <v>0.12833142520767521</v>
      </c>
      <c r="M97">
        <f t="shared" si="12"/>
        <v>2.3028705905400759</v>
      </c>
      <c r="N97">
        <f t="shared" si="13"/>
        <v>2.4017153401661178</v>
      </c>
    </row>
    <row r="98" spans="2:14" x14ac:dyDescent="0.2">
      <c r="B98">
        <v>4.7757871402158907</v>
      </c>
      <c r="C98" s="1">
        <v>24.6142879395859</v>
      </c>
      <c r="D98">
        <v>4.4000000000000004</v>
      </c>
      <c r="J98">
        <v>3.4</v>
      </c>
      <c r="K98">
        <v>17</v>
      </c>
      <c r="L98">
        <f t="shared" si="11"/>
        <v>0.13076219511410606</v>
      </c>
      <c r="M98">
        <f t="shared" si="12"/>
        <v>2.7261900013670632</v>
      </c>
      <c r="N98">
        <f t="shared" si="13"/>
        <v>2.8336321208962154</v>
      </c>
    </row>
    <row r="99" spans="2:14" x14ac:dyDescent="0.2">
      <c r="B99">
        <v>4.8271396901106902</v>
      </c>
      <c r="C99" s="1">
        <v>25.801203281290402</v>
      </c>
      <c r="D99">
        <v>4.4000000000000004</v>
      </c>
      <c r="J99">
        <v>3.6</v>
      </c>
      <c r="K99">
        <v>17</v>
      </c>
      <c r="L99">
        <f t="shared" si="11"/>
        <v>0.13323896580106837</v>
      </c>
      <c r="M99">
        <f t="shared" si="12"/>
        <v>3.2231298645415851</v>
      </c>
      <c r="N99">
        <f t="shared" si="13"/>
        <v>3.3379547877225946</v>
      </c>
    </row>
    <row r="100" spans="2:14" x14ac:dyDescent="0.2">
      <c r="B100">
        <v>4.8784922400054791</v>
      </c>
      <c r="C100" s="1">
        <v>27.051803571160601</v>
      </c>
      <c r="D100">
        <v>4.4000000000000004</v>
      </c>
      <c r="J100">
        <v>3.8</v>
      </c>
      <c r="K100">
        <v>17</v>
      </c>
      <c r="L100">
        <f t="shared" si="11"/>
        <v>0.1357626062259209</v>
      </c>
      <c r="M100">
        <f t="shared" si="12"/>
        <v>3.8048476935648146</v>
      </c>
      <c r="N100">
        <f t="shared" si="13"/>
        <v>3.9260921460961185</v>
      </c>
    </row>
    <row r="101" spans="2:14" x14ac:dyDescent="0.2">
      <c r="B101">
        <v>4.9298447899002804</v>
      </c>
      <c r="C101" s="1">
        <v>27.088245829220401</v>
      </c>
      <c r="D101">
        <v>4.4000000000000004</v>
      </c>
      <c r="J101">
        <v>4</v>
      </c>
      <c r="K101">
        <v>17</v>
      </c>
      <c r="L101">
        <f t="shared" si="11"/>
        <v>0.13833400170032553</v>
      </c>
      <c r="M101">
        <f t="shared" si="12"/>
        <v>4.4835585541686713</v>
      </c>
      <c r="N101">
        <f t="shared" si="13"/>
        <v>4.6104643573078778</v>
      </c>
    </row>
    <row r="102" spans="2:14" x14ac:dyDescent="0.2">
      <c r="B102">
        <v>4.9811973397950693</v>
      </c>
      <c r="C102" s="1">
        <v>28.403201913912699</v>
      </c>
      <c r="D102">
        <v>4.4000000000000004</v>
      </c>
      <c r="J102">
        <v>4.2</v>
      </c>
      <c r="K102">
        <v>17</v>
      </c>
      <c r="L102">
        <f t="shared" si="11"/>
        <v>0.14095405419573609</v>
      </c>
      <c r="M102">
        <f t="shared" si="12"/>
        <v>5.2723861917476436</v>
      </c>
      <c r="N102">
        <f t="shared" si="13"/>
        <v>5.4043605912960562</v>
      </c>
    </row>
    <row r="103" spans="2:14" x14ac:dyDescent="0.2">
      <c r="B103">
        <v>5.0325498896898706</v>
      </c>
      <c r="C103" s="1">
        <v>29.752156383573801</v>
      </c>
      <c r="D103">
        <v>4.4000000000000004</v>
      </c>
      <c r="J103">
        <v>4.4000000000000004</v>
      </c>
      <c r="K103">
        <v>17</v>
      </c>
      <c r="L103">
        <f t="shared" si="11"/>
        <v>0.14362368265450626</v>
      </c>
      <c r="M103">
        <f t="shared" si="12"/>
        <v>6.1850969415528034</v>
      </c>
      <c r="N103">
        <f t="shared" si="13"/>
        <v>6.3216796944709737</v>
      </c>
    </row>
    <row r="104" spans="2:14" x14ac:dyDescent="0.2">
      <c r="B104">
        <v>5.0839024395846595</v>
      </c>
      <c r="C104" s="1">
        <v>29.791615780795698</v>
      </c>
      <c r="D104">
        <v>4.4000000000000004</v>
      </c>
      <c r="J104">
        <v>4.5999999999999996</v>
      </c>
      <c r="K104">
        <v>17</v>
      </c>
      <c r="L104">
        <f t="shared" si="11"/>
        <v>0.14634382330671353</v>
      </c>
      <c r="M104">
        <f t="shared" si="12"/>
        <v>7.2356864883432142</v>
      </c>
      <c r="N104">
        <f t="shared" si="13"/>
        <v>7.3765231041851802</v>
      </c>
    </row>
    <row r="105" spans="2:14" x14ac:dyDescent="0.2">
      <c r="B105">
        <v>5.1352549894794608</v>
      </c>
      <c r="C105" s="1">
        <v>31.246410155949199</v>
      </c>
      <c r="D105">
        <v>4.4000000000000004</v>
      </c>
      <c r="J105">
        <v>4.8</v>
      </c>
      <c r="K105">
        <v>17</v>
      </c>
      <c r="L105">
        <f t="shared" si="11"/>
        <v>0.14911542999280489</v>
      </c>
      <c r="M105">
        <f t="shared" si="12"/>
        <v>8.4377925610157511</v>
      </c>
      <c r="N105">
        <f t="shared" si="13"/>
        <v>8.5826128101250632</v>
      </c>
    </row>
    <row r="106" spans="2:14" x14ac:dyDescent="0.2">
      <c r="B106">
        <v>5.1866075393742497</v>
      </c>
      <c r="C106" s="1">
        <v>31.248805647108298</v>
      </c>
      <c r="D106">
        <v>4.4000000000000004</v>
      </c>
      <c r="J106">
        <v>5</v>
      </c>
      <c r="K106">
        <v>17</v>
      </c>
      <c r="L106">
        <f t="shared" si="11"/>
        <v>0.15193947449216205</v>
      </c>
      <c r="M106">
        <f t="shared" si="12"/>
        <v>9.8039162597086307</v>
      </c>
      <c r="N106">
        <f t="shared" si="13"/>
        <v>9.9525170366814244</v>
      </c>
    </row>
    <row r="107" spans="2:14" x14ac:dyDescent="0.2">
      <c r="B107">
        <v>5.2379600892690403</v>
      </c>
      <c r="C107" s="1">
        <v>32.789137586944598</v>
      </c>
      <c r="D107">
        <v>4.4000000000000004</v>
      </c>
      <c r="J107">
        <v>5.2</v>
      </c>
      <c r="K107">
        <v>17</v>
      </c>
      <c r="L107">
        <f t="shared" si="11"/>
        <v>0.15481694685769737</v>
      </c>
      <c r="M107">
        <f t="shared" si="12"/>
        <v>11.344453259873093</v>
      </c>
      <c r="N107">
        <f t="shared" si="13"/>
        <v>11.496684977942872</v>
      </c>
    </row>
    <row r="108" spans="2:14" x14ac:dyDescent="0.2">
      <c r="B108">
        <v>5.2893126391638399</v>
      </c>
      <c r="C108" s="1">
        <v>32.793918655753203</v>
      </c>
      <c r="D108">
        <v>4.4000000000000004</v>
      </c>
      <c r="J108">
        <v>5.4</v>
      </c>
      <c r="K108">
        <v>17</v>
      </c>
      <c r="L108">
        <f t="shared" si="11"/>
        <v>0.15774885575658137</v>
      </c>
      <c r="M108">
        <f t="shared" si="12"/>
        <v>13.066565130692918</v>
      </c>
      <c r="N108">
        <f t="shared" si="13"/>
        <v>13.222320945353509</v>
      </c>
    </row>
    <row r="109" spans="2:14" x14ac:dyDescent="0.2">
      <c r="B109">
        <v>5.3406651890586305</v>
      </c>
      <c r="C109" s="1">
        <v>34.419882610232001</v>
      </c>
      <c r="D109">
        <v>4.4000000000000004</v>
      </c>
      <c r="J109">
        <v>5.6</v>
      </c>
      <c r="K109">
        <v>17</v>
      </c>
      <c r="L109">
        <f t="shared" si="11"/>
        <v>0.16073622881721394</v>
      </c>
      <c r="M109">
        <f t="shared" si="12"/>
        <v>14.972959881993063</v>
      </c>
      <c r="N109">
        <f t="shared" si="13"/>
        <v>15.132167165691357</v>
      </c>
    </row>
    <row r="110" spans="2:14" x14ac:dyDescent="0.2">
      <c r="B110">
        <v>5.3920177389534301</v>
      </c>
      <c r="C110" s="1">
        <v>34.423996897508701</v>
      </c>
      <c r="D110">
        <v>4.4000000000000004</v>
      </c>
      <c r="J110">
        <v>5.8</v>
      </c>
      <c r="K110">
        <v>17</v>
      </c>
      <c r="L110">
        <f t="shared" si="11"/>
        <v>0.16378011298254883</v>
      </c>
      <c r="M110">
        <f t="shared" si="12"/>
        <v>17.060695552634755</v>
      </c>
      <c r="N110">
        <f t="shared" si="13"/>
        <v>17.223309152650206</v>
      </c>
    </row>
    <row r="111" spans="2:14" x14ac:dyDescent="0.2">
      <c r="B111">
        <v>5.4433702888482198</v>
      </c>
      <c r="C111" s="1">
        <v>36.133984746091798</v>
      </c>
      <c r="D111">
        <v>4.4000000000000004</v>
      </c>
      <c r="J111">
        <v>6</v>
      </c>
      <c r="K111">
        <v>17</v>
      </c>
      <c r="L111">
        <f t="shared" si="11"/>
        <v>0.16688157486988059</v>
      </c>
      <c r="M111">
        <f t="shared" si="12"/>
        <v>19.32016258987808</v>
      </c>
      <c r="N111">
        <f t="shared" si="13"/>
        <v>19.486159494475572</v>
      </c>
    </row>
    <row r="112" spans="2:14" x14ac:dyDescent="0.2">
      <c r="B112">
        <v>5.4947228387430203</v>
      </c>
      <c r="C112" s="1">
        <v>36.145653512265497</v>
      </c>
      <c r="D112">
        <v>4.4000000000000004</v>
      </c>
      <c r="J112">
        <v>6.2</v>
      </c>
      <c r="K112">
        <v>17</v>
      </c>
      <c r="L112">
        <f t="shared" si="11"/>
        <v>0.1700417011372109</v>
      </c>
      <c r="M112">
        <f t="shared" si="12"/>
        <v>21.734427137665662</v>
      </c>
      <c r="N112">
        <f t="shared" si="13"/>
        <v>21.903802251713028</v>
      </c>
    </row>
    <row r="113" spans="2:14" x14ac:dyDescent="0.2">
      <c r="B113">
        <v>5.54607538863781</v>
      </c>
      <c r="C113" s="1">
        <v>37.943659298338197</v>
      </c>
      <c r="D113">
        <v>4.4000000000000004</v>
      </c>
      <c r="J113">
        <v>6.4</v>
      </c>
      <c r="K113">
        <v>17</v>
      </c>
      <c r="L113">
        <f t="shared" si="11"/>
        <v>0.1732615988563086</v>
      </c>
      <c r="M113">
        <f t="shared" si="12"/>
        <v>24.27911366726072</v>
      </c>
      <c r="N113">
        <f t="shared" si="13"/>
        <v>24.451876459979772</v>
      </c>
    </row>
    <row r="114" spans="2:14" x14ac:dyDescent="0.2">
      <c r="B114">
        <v>5.5974279385326104</v>
      </c>
      <c r="C114" s="1">
        <v>37.961385005561901</v>
      </c>
      <c r="D114">
        <v>4.4000000000000004</v>
      </c>
      <c r="J114">
        <v>6.6</v>
      </c>
      <c r="K114">
        <v>17</v>
      </c>
      <c r="L114">
        <f t="shared" si="11"/>
        <v>0.17654239589258067</v>
      </c>
      <c r="M114">
        <f t="shared" si="12"/>
        <v>26.922960487215782</v>
      </c>
      <c r="N114">
        <f t="shared" si="13"/>
        <v>27.099132324259752</v>
      </c>
    </row>
    <row r="115" spans="2:14" x14ac:dyDescent="0.2">
      <c r="B115">
        <v>5.6487804884274002</v>
      </c>
      <c r="C115" s="1">
        <v>38.027814606865697</v>
      </c>
      <c r="D115">
        <v>4.4000000000000004</v>
      </c>
      <c r="J115">
        <v>6.8</v>
      </c>
      <c r="K115">
        <v>17</v>
      </c>
      <c r="L115">
        <f t="shared" si="11"/>
        <v>0.17988524129187272</v>
      </c>
      <c r="M115">
        <f t="shared" si="12"/>
        <v>29.629093968961215</v>
      </c>
      <c r="N115">
        <f t="shared" si="13"/>
        <v>29.808705981038763</v>
      </c>
    </row>
    <row r="116" spans="2:14" x14ac:dyDescent="0.2">
      <c r="B116">
        <v>5.7001330383221998</v>
      </c>
      <c r="C116" s="1">
        <v>39.893183334122803</v>
      </c>
      <c r="D116">
        <v>4.4000000000000004</v>
      </c>
      <c r="J116">
        <v>7</v>
      </c>
      <c r="K116">
        <v>17</v>
      </c>
      <c r="L116">
        <f t="shared" si="11"/>
        <v>0.18329130567432153</v>
      </c>
      <c r="M116">
        <f t="shared" si="12"/>
        <v>32.356949419296015</v>
      </c>
      <c r="N116">
        <f t="shared" si="13"/>
        <v>32.54004079204973</v>
      </c>
    </row>
    <row r="117" spans="2:14" x14ac:dyDescent="0.2">
      <c r="B117">
        <v>5.7514855882169904</v>
      </c>
      <c r="C117" s="1">
        <v>39.897643196050502</v>
      </c>
      <c r="D117">
        <v>4.4000000000000004</v>
      </c>
    </row>
    <row r="118" spans="2:14" x14ac:dyDescent="0.2">
      <c r="B118">
        <v>5.8028381381117793</v>
      </c>
      <c r="C118" s="1">
        <v>41.933822639746303</v>
      </c>
      <c r="D118">
        <v>4.4000000000000004</v>
      </c>
      <c r="J118">
        <v>0</v>
      </c>
      <c r="K118">
        <v>30</v>
      </c>
      <c r="L118">
        <f t="shared" ref="L118" si="14">(H$7*K118^H$8)/(1+EXP(-(H$15*K118^H$16)*(J118-(H$17*K118^H$18))))*(1/(1+EXP(-50*(J118-0.2))))</f>
        <v>1.2176595019953147E-6</v>
      </c>
      <c r="M118">
        <f t="shared" ref="M118" si="15">(H$13*LN(K118)+H$14)/(1+EXP(-(H$9*K118^H$10)*(J118-(H$11*K118^H$12))))</f>
        <v>0.28924251987774308</v>
      </c>
      <c r="N118">
        <f>(L118+M118)*(1/(1+EXP(-2*(J118-1))))</f>
        <v>3.4478698691038062E-2</v>
      </c>
    </row>
    <row r="119" spans="2:14" x14ac:dyDescent="0.2">
      <c r="B119">
        <v>5.8541906880065806</v>
      </c>
      <c r="C119" s="1">
        <v>41.952564746610598</v>
      </c>
      <c r="D119">
        <v>4.4000000000000004</v>
      </c>
      <c r="J119">
        <v>0.25</v>
      </c>
      <c r="K119">
        <v>30</v>
      </c>
      <c r="L119">
        <f t="shared" ref="L119:L146" si="16">(H$7*K119^H$8)/(1+EXP(-(H$15*K119^H$16)*(J119-(H$17*K119^H$18))))*(1/(1+EXP(-50*(J119-0.2))))</f>
        <v>2.5087453270510034E-2</v>
      </c>
      <c r="M119">
        <f t="shared" ref="M119:M146" si="17">(H$13*LN(K119)+H$14)/(1+EXP(-(H$9*K119^H$10)*(J119-(H$11*K119^H$12))))</f>
        <v>0.34272987099779467</v>
      </c>
      <c r="N119">
        <f t="shared" ref="N119:N146" si="18">(L119+M119)*(1/(1+EXP(-2*(J119-1))))</f>
        <v>6.7099268044697916E-2</v>
      </c>
    </row>
    <row r="120" spans="2:14" x14ac:dyDescent="0.2">
      <c r="B120">
        <v>5.9055432379013695</v>
      </c>
      <c r="C120" s="1">
        <v>42.039346911811897</v>
      </c>
      <c r="D120">
        <v>4.4000000000000004</v>
      </c>
      <c r="J120">
        <v>0.5</v>
      </c>
      <c r="K120">
        <v>30</v>
      </c>
      <c r="L120">
        <f t="shared" si="16"/>
        <v>2.7475485038315716E-2</v>
      </c>
      <c r="M120">
        <f t="shared" si="17"/>
        <v>0.40605168341590286</v>
      </c>
      <c r="N120">
        <f t="shared" si="18"/>
        <v>0.11659341288658684</v>
      </c>
    </row>
    <row r="121" spans="2:14" x14ac:dyDescent="0.2">
      <c r="B121">
        <v>5.9568957877961699</v>
      </c>
      <c r="C121" s="1">
        <v>44.137246965011599</v>
      </c>
      <c r="D121">
        <v>4.4000000000000004</v>
      </c>
      <c r="J121">
        <v>0.75</v>
      </c>
      <c r="K121">
        <v>30</v>
      </c>
      <c r="L121">
        <f t="shared" si="16"/>
        <v>2.7808210454309028E-2</v>
      </c>
      <c r="M121">
        <f t="shared" si="17"/>
        <v>0.48099338514068873</v>
      </c>
      <c r="N121">
        <f t="shared" si="18"/>
        <v>0.19209329468649894</v>
      </c>
    </row>
    <row r="122" spans="2:14" x14ac:dyDescent="0.2">
      <c r="B122">
        <v>6.0082483376909597</v>
      </c>
      <c r="C122" s="1">
        <v>44.151162123232297</v>
      </c>
      <c r="D122">
        <v>4.4000000000000004</v>
      </c>
      <c r="J122">
        <v>1</v>
      </c>
      <c r="K122">
        <v>30</v>
      </c>
      <c r="L122">
        <f t="shared" si="16"/>
        <v>2.8144956055491301E-2</v>
      </c>
      <c r="M122">
        <f t="shared" si="17"/>
        <v>0.56965538178106701</v>
      </c>
      <c r="N122">
        <f t="shared" si="18"/>
        <v>0.29890016891827914</v>
      </c>
    </row>
    <row r="123" spans="2:14" x14ac:dyDescent="0.2">
      <c r="B123">
        <v>6.0596008875857592</v>
      </c>
      <c r="C123" s="1">
        <v>44.264705710647</v>
      </c>
      <c r="D123">
        <v>4.4000000000000004</v>
      </c>
      <c r="J123">
        <v>1.25</v>
      </c>
      <c r="K123">
        <v>30</v>
      </c>
      <c r="L123">
        <f t="shared" si="16"/>
        <v>2.8485779013754275E-2</v>
      </c>
      <c r="M123">
        <f t="shared" si="17"/>
        <v>0.67450494018461593</v>
      </c>
      <c r="N123">
        <f t="shared" si="18"/>
        <v>0.43758313291332829</v>
      </c>
    </row>
    <row r="124" spans="2:14" x14ac:dyDescent="0.2">
      <c r="B124">
        <v>6.1109534374805499</v>
      </c>
      <c r="C124" s="1">
        <v>44.274610112761401</v>
      </c>
      <c r="D124">
        <v>4.4000000000000004</v>
      </c>
      <c r="J124">
        <v>1.5</v>
      </c>
      <c r="K124">
        <v>30</v>
      </c>
      <c r="L124">
        <f t="shared" si="16"/>
        <v>2.8830728686358307E-2</v>
      </c>
      <c r="M124">
        <f t="shared" si="17"/>
        <v>0.79843512678611983</v>
      </c>
      <c r="N124">
        <f t="shared" si="18"/>
        <v>0.6047798004508449</v>
      </c>
    </row>
    <row r="125" spans="2:14" x14ac:dyDescent="0.2">
      <c r="B125">
        <v>6.1623059873753494</v>
      </c>
      <c r="C125" s="1">
        <v>44.283390255610399</v>
      </c>
      <c r="D125">
        <v>4.4000000000000004</v>
      </c>
      <c r="J125">
        <v>1.75</v>
      </c>
      <c r="K125">
        <v>30</v>
      </c>
      <c r="L125">
        <f t="shared" si="16"/>
        <v>2.9179855027721018E-2</v>
      </c>
      <c r="M125">
        <f t="shared" si="17"/>
        <v>0.94483113391503681</v>
      </c>
      <c r="N125">
        <f t="shared" si="18"/>
        <v>0.79632652409172811</v>
      </c>
    </row>
    <row r="126" spans="2:14" x14ac:dyDescent="0.2">
      <c r="B126">
        <v>6.2136585372701401</v>
      </c>
      <c r="C126" s="1">
        <v>44.2835841176055</v>
      </c>
      <c r="D126">
        <v>4.4000000000000004</v>
      </c>
      <c r="J126">
        <v>2</v>
      </c>
      <c r="K126">
        <v>30</v>
      </c>
      <c r="L126">
        <f t="shared" si="16"/>
        <v>2.9533208596667478E-2</v>
      </c>
      <c r="M126">
        <f t="shared" si="17"/>
        <v>1.1176440384986219</v>
      </c>
      <c r="N126">
        <f t="shared" si="18"/>
        <v>1.0104303671642421</v>
      </c>
    </row>
    <row r="127" spans="2:14" x14ac:dyDescent="0.2">
      <c r="B127">
        <v>6.2650110871649396</v>
      </c>
      <c r="C127" s="1">
        <v>46.562040475758799</v>
      </c>
      <c r="D127">
        <v>4.4000000000000004</v>
      </c>
      <c r="J127">
        <v>2.25</v>
      </c>
      <c r="K127">
        <v>30</v>
      </c>
      <c r="L127">
        <f t="shared" si="16"/>
        <v>2.9890840563735779E-2</v>
      </c>
      <c r="M127">
        <f t="shared" si="17"/>
        <v>1.3214715815232723</v>
      </c>
      <c r="N127">
        <f t="shared" si="18"/>
        <v>1.2488505281983882</v>
      </c>
    </row>
    <row r="128" spans="2:14" x14ac:dyDescent="0.2">
      <c r="B128">
        <v>6.3163636370597303</v>
      </c>
      <c r="C128" s="1">
        <v>46.575553169524397</v>
      </c>
      <c r="D128">
        <v>4.4000000000000004</v>
      </c>
      <c r="J128">
        <v>2.5</v>
      </c>
      <c r="K128">
        <v>30</v>
      </c>
      <c r="L128">
        <f t="shared" si="16"/>
        <v>3.0252802718570837E-2</v>
      </c>
      <c r="M128">
        <f t="shared" si="17"/>
        <v>1.5616448734106003</v>
      </c>
      <c r="N128">
        <f t="shared" si="18"/>
        <v>1.5164005388294062</v>
      </c>
    </row>
    <row r="129" spans="2:14" x14ac:dyDescent="0.2">
      <c r="B129">
        <v>6.36771618695452</v>
      </c>
      <c r="C129" s="1">
        <v>46.691518037689299</v>
      </c>
      <c r="D129">
        <v>4.4000000000000004</v>
      </c>
      <c r="J129">
        <v>2.75</v>
      </c>
      <c r="K129">
        <v>30</v>
      </c>
      <c r="L129">
        <f t="shared" si="16"/>
        <v>3.0619147477407061E-2</v>
      </c>
      <c r="M129">
        <f t="shared" si="17"/>
        <v>1.8443189472884782</v>
      </c>
      <c r="N129">
        <f t="shared" si="18"/>
        <v>1.8199794766875992</v>
      </c>
    </row>
    <row r="130" spans="2:14" x14ac:dyDescent="0.2">
      <c r="B130">
        <v>6.4190687368493204</v>
      </c>
      <c r="C130" s="1">
        <v>46.702737487650801</v>
      </c>
      <c r="D130">
        <v>4.4000000000000004</v>
      </c>
      <c r="J130">
        <v>3</v>
      </c>
      <c r="K130">
        <v>30</v>
      </c>
      <c r="L130">
        <f t="shared" si="16"/>
        <v>3.0989927890641839E-2</v>
      </c>
      <c r="M130">
        <f t="shared" si="17"/>
        <v>2.176563715083518</v>
      </c>
      <c r="N130">
        <f t="shared" si="18"/>
        <v>2.1678481196490469</v>
      </c>
    </row>
    <row r="131" spans="2:14" x14ac:dyDescent="0.2">
      <c r="B131">
        <v>6.4704212867441102</v>
      </c>
      <c r="C131" s="1">
        <v>46.712632601674599</v>
      </c>
      <c r="D131">
        <v>4.4000000000000004</v>
      </c>
      <c r="J131">
        <v>3.25</v>
      </c>
      <c r="K131">
        <v>30</v>
      </c>
      <c r="L131">
        <f t="shared" si="16"/>
        <v>3.1365197650499825E-2</v>
      </c>
      <c r="M131">
        <f t="shared" si="17"/>
        <v>2.5664500415662257</v>
      </c>
      <c r="N131">
        <f t="shared" si="18"/>
        <v>2.5692731922185703</v>
      </c>
    </row>
    <row r="132" spans="2:14" x14ac:dyDescent="0.2">
      <c r="B132">
        <v>6.5217738366389097</v>
      </c>
      <c r="C132" s="1">
        <v>46.712863982239</v>
      </c>
      <c r="D132">
        <v>4.4000000000000004</v>
      </c>
      <c r="J132">
        <v>3.5</v>
      </c>
      <c r="K132">
        <v>30</v>
      </c>
      <c r="L132">
        <f t="shared" si="16"/>
        <v>3.1745011098789938E-2</v>
      </c>
      <c r="M132">
        <f t="shared" si="17"/>
        <v>3.0231232582212031</v>
      </c>
      <c r="N132">
        <f t="shared" si="18"/>
        <v>3.0344224914001066</v>
      </c>
    </row>
    <row r="133" spans="2:14" x14ac:dyDescent="0.2">
      <c r="B133">
        <v>6.5731263865337004</v>
      </c>
      <c r="C133" s="1">
        <v>46.724786470484602</v>
      </c>
      <c r="D133">
        <v>4.4000000000000004</v>
      </c>
      <c r="J133">
        <v>3.75</v>
      </c>
      <c r="K133">
        <v>30</v>
      </c>
      <c r="L133">
        <f t="shared" si="16"/>
        <v>3.2129423234755851E-2</v>
      </c>
      <c r="M133">
        <f t="shared" si="17"/>
        <v>3.556853443304532</v>
      </c>
      <c r="N133">
        <f t="shared" si="18"/>
        <v>3.5743752120124817</v>
      </c>
    </row>
    <row r="134" spans="2:14" x14ac:dyDescent="0.2">
      <c r="B134">
        <v>6.6244789364284999</v>
      </c>
      <c r="C134" s="1">
        <v>49.247462038093097</v>
      </c>
      <c r="D134">
        <v>4.4000000000000004</v>
      </c>
      <c r="J134">
        <v>4</v>
      </c>
      <c r="K134">
        <v>30</v>
      </c>
      <c r="L134">
        <f t="shared" si="16"/>
        <v>3.2518489723021148E-2</v>
      </c>
      <c r="M134">
        <f t="shared" si="17"/>
        <v>4.1790482186908191</v>
      </c>
      <c r="N134">
        <f t="shared" si="18"/>
        <v>4.2011530910449046</v>
      </c>
    </row>
    <row r="135" spans="2:14" x14ac:dyDescent="0.2">
      <c r="B135">
        <v>6.6758314863232897</v>
      </c>
      <c r="C135" s="1">
        <v>49.254464443501398</v>
      </c>
      <c r="D135">
        <v>4.4000000000000004</v>
      </c>
      <c r="J135">
        <v>4.25</v>
      </c>
      <c r="K135">
        <v>30</v>
      </c>
      <c r="L135">
        <f t="shared" si="16"/>
        <v>3.2912266901630363E-2</v>
      </c>
      <c r="M135">
        <f t="shared" si="17"/>
        <v>4.9022098088769175</v>
      </c>
      <c r="N135">
        <f t="shared" si="18"/>
        <v>4.9277135580835578</v>
      </c>
    </row>
    <row r="136" spans="2:14" x14ac:dyDescent="0.2">
      <c r="B136">
        <v>6.7271840362180901</v>
      </c>
      <c r="C136" s="1">
        <v>49.4075061992976</v>
      </c>
      <c r="D136">
        <v>4.4000000000000004</v>
      </c>
      <c r="J136">
        <v>4.5</v>
      </c>
      <c r="K136">
        <v>30</v>
      </c>
      <c r="L136">
        <f t="shared" si="16"/>
        <v>3.3310811790186683E-2</v>
      </c>
      <c r="M136">
        <f t="shared" si="17"/>
        <v>5.739814031015201</v>
      </c>
      <c r="N136">
        <f t="shared" si="18"/>
        <v>5.7678652305219256</v>
      </c>
    </row>
    <row r="137" spans="2:14" x14ac:dyDescent="0.2">
      <c r="B137">
        <v>6.7785365861128799</v>
      </c>
      <c r="C137" s="1">
        <v>49.407730133330702</v>
      </c>
      <c r="D137">
        <v>4.4000000000000004</v>
      </c>
      <c r="J137">
        <v>4.75</v>
      </c>
      <c r="K137">
        <v>30</v>
      </c>
      <c r="L137">
        <f t="shared" si="16"/>
        <v>3.3714182098088318E-2</v>
      </c>
      <c r="M137">
        <f t="shared" si="17"/>
        <v>6.7060853971608099</v>
      </c>
      <c r="N137">
        <f t="shared" si="18"/>
        <v>6.7360739620343377</v>
      </c>
    </row>
    <row r="138" spans="2:14" x14ac:dyDescent="0.2">
      <c r="B138">
        <v>6.8298891360076697</v>
      </c>
      <c r="C138" s="1">
        <v>49.418952784733797</v>
      </c>
      <c r="D138">
        <v>4.4000000000000004</v>
      </c>
      <c r="J138">
        <v>5</v>
      </c>
      <c r="K138">
        <v>30</v>
      </c>
      <c r="L138">
        <f t="shared" si="16"/>
        <v>3.4122436232863686E-2</v>
      </c>
      <c r="M138">
        <f t="shared" si="17"/>
        <v>7.8156406653928192</v>
      </c>
      <c r="N138">
        <f t="shared" si="18"/>
        <v>7.8471306825454228</v>
      </c>
    </row>
    <row r="139" spans="2:14" x14ac:dyDescent="0.2">
      <c r="B139">
        <v>6.8812416859024692</v>
      </c>
      <c r="C139" s="1">
        <v>49.419181617218101</v>
      </c>
      <c r="D139">
        <v>4.4000000000000004</v>
      </c>
      <c r="J139">
        <v>5.25</v>
      </c>
      <c r="K139">
        <v>30</v>
      </c>
      <c r="L139">
        <f t="shared" si="16"/>
        <v>3.453563330860724E-2</v>
      </c>
      <c r="M139">
        <f t="shared" si="17"/>
        <v>9.082974476106461</v>
      </c>
      <c r="N139">
        <f t="shared" si="18"/>
        <v>9.1156553618861231</v>
      </c>
    </row>
    <row r="140" spans="2:14" x14ac:dyDescent="0.2">
      <c r="B140">
        <v>6.9325942357972599</v>
      </c>
      <c r="C140" s="1">
        <v>49.432782465032403</v>
      </c>
      <c r="D140">
        <v>4.4000000000000004</v>
      </c>
      <c r="J140">
        <v>5.5</v>
      </c>
      <c r="K140">
        <v>30</v>
      </c>
      <c r="L140">
        <f t="shared" si="16"/>
        <v>3.4953833154517097E-2</v>
      </c>
      <c r="M140">
        <f t="shared" si="17"/>
        <v>10.521767048516386</v>
      </c>
      <c r="N140">
        <f t="shared" si="18"/>
        <v>10.555418239573903</v>
      </c>
    </row>
    <row r="141" spans="2:14" x14ac:dyDescent="0.2">
      <c r="B141">
        <v>6.9839467856920594</v>
      </c>
      <c r="C141" s="1">
        <v>49.432991903723902</v>
      </c>
      <c r="D141">
        <v>4.4000000000000004</v>
      </c>
      <c r="J141">
        <v>5.75</v>
      </c>
      <c r="K141">
        <v>30</v>
      </c>
      <c r="L141">
        <f t="shared" si="16"/>
        <v>3.5377096323535431E-2</v>
      </c>
      <c r="M141">
        <f t="shared" si="17"/>
        <v>12.144007331478214</v>
      </c>
      <c r="N141">
        <f t="shared" si="18"/>
        <v>12.178472846823929</v>
      </c>
    </row>
    <row r="142" spans="2:14" x14ac:dyDescent="0.2">
      <c r="B142">
        <v>7.0352993355868501</v>
      </c>
      <c r="C142" s="1">
        <v>49.444978986912297</v>
      </c>
      <c r="D142">
        <v>4.4000000000000004</v>
      </c>
      <c r="J142">
        <v>6</v>
      </c>
      <c r="K142">
        <v>30</v>
      </c>
      <c r="L142">
        <f t="shared" si="16"/>
        <v>3.580548410109316E-2</v>
      </c>
      <c r="M142">
        <f t="shared" si="17"/>
        <v>13.958947152946651</v>
      </c>
      <c r="N142">
        <f t="shared" si="18"/>
        <v>13.994117305105005</v>
      </c>
    </row>
    <row r="143" spans="2:14" x14ac:dyDescent="0.2">
      <c r="C143" s="1"/>
      <c r="J143">
        <v>6.25</v>
      </c>
      <c r="K143">
        <v>30</v>
      </c>
      <c r="L143">
        <f t="shared" si="16"/>
        <v>3.6239058513959969E-2</v>
      </c>
      <c r="M143">
        <f t="shared" si="17"/>
        <v>15.971933182716988</v>
      </c>
      <c r="N143">
        <f t="shared" si="18"/>
        <v>16.007731445144803</v>
      </c>
    </row>
    <row r="144" spans="2:14" x14ac:dyDescent="0.2">
      <c r="B144" s="2">
        <v>5.1352549894794604E-2</v>
      </c>
      <c r="C144">
        <v>2.48174382707236E-4</v>
      </c>
      <c r="D144">
        <v>8.5</v>
      </c>
      <c r="J144">
        <v>6.5</v>
      </c>
      <c r="K144">
        <v>30</v>
      </c>
      <c r="L144">
        <f t="shared" si="16"/>
        <v>3.6677882339200801E-2</v>
      </c>
      <c r="M144">
        <f t="shared" si="17"/>
        <v>18.183201924066619</v>
      </c>
      <c r="N144">
        <f t="shared" si="18"/>
        <v>18.219575508507155</v>
      </c>
    </row>
    <row r="145" spans="2:14" x14ac:dyDescent="0.2">
      <c r="B145" s="1">
        <v>0.102705099789589</v>
      </c>
      <c r="C145">
        <v>4.0074642951022001E-3</v>
      </c>
      <c r="D145">
        <v>8.5</v>
      </c>
      <c r="J145">
        <v>6.75</v>
      </c>
      <c r="K145">
        <v>30</v>
      </c>
      <c r="L145">
        <f t="shared" si="16"/>
        <v>3.7122019113240833E-2</v>
      </c>
      <c r="M145">
        <f t="shared" si="17"/>
        <v>20.586763074933621</v>
      </c>
      <c r="N145">
        <f t="shared" si="18"/>
        <v>20.62367617427687</v>
      </c>
    </row>
    <row r="146" spans="2:14" x14ac:dyDescent="0.2">
      <c r="B146" s="1">
        <v>0.15405764968438398</v>
      </c>
      <c r="C146">
        <v>1.5036074719459801E-2</v>
      </c>
      <c r="D146">
        <v>8.5</v>
      </c>
      <c r="J146">
        <v>7</v>
      </c>
      <c r="K146">
        <v>30</v>
      </c>
      <c r="L146">
        <f t="shared" si="16"/>
        <v>3.7571533141039129E-2</v>
      </c>
      <c r="M146">
        <f t="shared" si="17"/>
        <v>23.169529260423435</v>
      </c>
      <c r="N146">
        <f t="shared" si="18"/>
        <v>23.20695820508519</v>
      </c>
    </row>
    <row r="147" spans="2:14" x14ac:dyDescent="0.2">
      <c r="B147" s="1">
        <v>0.205410199579178</v>
      </c>
      <c r="C147">
        <v>3.3006320147262701E-2</v>
      </c>
      <c r="D147">
        <v>8.5</v>
      </c>
    </row>
    <row r="148" spans="2:14" x14ac:dyDescent="0.2">
      <c r="B148" s="1">
        <v>0.25676274947397298</v>
      </c>
      <c r="C148">
        <v>5.8017575463639302E-2</v>
      </c>
      <c r="D148">
        <v>8.5</v>
      </c>
    </row>
    <row r="149" spans="2:14" x14ac:dyDescent="0.2">
      <c r="B149" s="1">
        <v>0.30811529936876797</v>
      </c>
      <c r="C149">
        <v>8.8776307975577201E-2</v>
      </c>
      <c r="D149">
        <v>8.5</v>
      </c>
    </row>
    <row r="150" spans="2:14" x14ac:dyDescent="0.2">
      <c r="B150" s="1">
        <v>0.35946784926356201</v>
      </c>
      <c r="C150">
        <v>0.124242782158721</v>
      </c>
      <c r="D150">
        <v>8.5</v>
      </c>
    </row>
    <row r="151" spans="2:14" x14ac:dyDescent="0.2">
      <c r="B151" s="1">
        <v>0.410820399158357</v>
      </c>
      <c r="C151">
        <v>0.16351517752040501</v>
      </c>
      <c r="D151">
        <v>8.5</v>
      </c>
    </row>
    <row r="152" spans="2:14" x14ac:dyDescent="0.2">
      <c r="B152" s="1">
        <v>0.46217294905315098</v>
      </c>
      <c r="C152">
        <v>0.20576157635994199</v>
      </c>
      <c r="D152">
        <v>8.5</v>
      </c>
    </row>
    <row r="153" spans="2:14" x14ac:dyDescent="0.2">
      <c r="B153" s="1">
        <v>0.51352549894794597</v>
      </c>
      <c r="C153">
        <v>0.25023547081471798</v>
      </c>
      <c r="D153">
        <v>8.5</v>
      </c>
    </row>
    <row r="154" spans="2:14" x14ac:dyDescent="0.2">
      <c r="B154" s="1">
        <v>0.56487804884274095</v>
      </c>
      <c r="C154">
        <v>0.296214896137379</v>
      </c>
      <c r="D154">
        <v>8.5</v>
      </c>
    </row>
    <row r="155" spans="2:14" x14ac:dyDescent="0.2">
      <c r="B155" s="1">
        <v>0.61623059873753505</v>
      </c>
      <c r="C155">
        <v>0.34301909455554302</v>
      </c>
      <c r="D155">
        <v>8.5</v>
      </c>
    </row>
    <row r="156" spans="2:14" x14ac:dyDescent="0.2">
      <c r="B156" s="1">
        <v>0.66758314863232993</v>
      </c>
      <c r="C156">
        <v>0.39001486446981898</v>
      </c>
      <c r="D156">
        <v>8.5</v>
      </c>
    </row>
    <row r="157" spans="2:14" x14ac:dyDescent="0.2">
      <c r="B157" s="1">
        <v>0.71893569852712502</v>
      </c>
      <c r="C157">
        <v>0.43662960654078498</v>
      </c>
      <c r="D157">
        <v>8.5</v>
      </c>
    </row>
    <row r="158" spans="2:14" x14ac:dyDescent="0.2">
      <c r="B158" s="1">
        <v>0.77028824842191901</v>
      </c>
      <c r="C158">
        <v>0.48235036705366802</v>
      </c>
      <c r="D158">
        <v>8.5</v>
      </c>
    </row>
    <row r="159" spans="2:14" x14ac:dyDescent="0.2">
      <c r="B159" s="1">
        <v>0.82164079831671399</v>
      </c>
      <c r="C159">
        <v>0.52674131976649197</v>
      </c>
      <c r="D159">
        <v>8.5</v>
      </c>
    </row>
    <row r="160" spans="2:14" x14ac:dyDescent="0.2">
      <c r="B160" s="1">
        <v>0.87299334821150909</v>
      </c>
      <c r="C160">
        <v>0.56950801149344099</v>
      </c>
      <c r="D160">
        <v>8.5</v>
      </c>
    </row>
    <row r="161" spans="2:4" x14ac:dyDescent="0.2">
      <c r="B161" s="2">
        <v>0.92434589810630297</v>
      </c>
      <c r="C161">
        <v>0.61046143493192895</v>
      </c>
      <c r="D161">
        <v>8.5</v>
      </c>
    </row>
    <row r="162" spans="2:4" x14ac:dyDescent="0.2">
      <c r="B162" s="2">
        <v>0.97569844800109806</v>
      </c>
      <c r="C162">
        <v>0.64938638117657999</v>
      </c>
      <c r="D162">
        <v>8.5</v>
      </c>
    </row>
    <row r="163" spans="2:4" x14ac:dyDescent="0.2">
      <c r="B163" s="2">
        <v>1.0270509978958899</v>
      </c>
      <c r="C163">
        <v>0.68612907342908103</v>
      </c>
      <c r="D163">
        <v>8.5</v>
      </c>
    </row>
    <row r="164" spans="2:4" x14ac:dyDescent="0.2">
      <c r="B164">
        <v>1.0784035477906799</v>
      </c>
      <c r="C164">
        <v>0.72058440881104102</v>
      </c>
      <c r="D164">
        <v>8.5</v>
      </c>
    </row>
    <row r="165" spans="2:4" x14ac:dyDescent="0.2">
      <c r="B165">
        <v>1.1297560976854799</v>
      </c>
      <c r="C165">
        <v>0.75270384483499797</v>
      </c>
      <c r="D165">
        <v>8.5</v>
      </c>
    </row>
    <row r="166" spans="2:4" x14ac:dyDescent="0.2">
      <c r="B166">
        <v>1.1811086475802701</v>
      </c>
      <c r="C166">
        <v>0.78246661309719301</v>
      </c>
      <c r="D166">
        <v>8.5</v>
      </c>
    </row>
    <row r="167" spans="2:4" x14ac:dyDescent="0.2">
      <c r="B167">
        <v>1.2324611974750701</v>
      </c>
      <c r="C167">
        <v>0.80988732400412899</v>
      </c>
      <c r="D167">
        <v>8.5</v>
      </c>
    </row>
    <row r="168" spans="2:4" x14ac:dyDescent="0.2">
      <c r="B168">
        <v>1.2838137473698599</v>
      </c>
      <c r="C168">
        <v>0.83500182571642401</v>
      </c>
      <c r="D168">
        <v>8.5</v>
      </c>
    </row>
    <row r="169" spans="2:4" x14ac:dyDescent="0.2">
      <c r="B169">
        <v>1.3351662972646599</v>
      </c>
      <c r="C169">
        <v>0.85787552020180102</v>
      </c>
      <c r="D169">
        <v>8.5</v>
      </c>
    </row>
    <row r="170" spans="2:4" x14ac:dyDescent="0.2">
      <c r="B170">
        <v>1.3865188471594498</v>
      </c>
      <c r="C170">
        <v>0.87861586870765895</v>
      </c>
      <c r="D170">
        <v>8.5</v>
      </c>
    </row>
    <row r="171" spans="2:4" x14ac:dyDescent="0.2">
      <c r="B171">
        <v>1.43787139705425</v>
      </c>
      <c r="C171">
        <v>0.897500694891885</v>
      </c>
      <c r="D171">
        <v>8.5</v>
      </c>
    </row>
    <row r="172" spans="2:4" x14ac:dyDescent="0.2">
      <c r="B172">
        <v>1.48922394694904</v>
      </c>
      <c r="C172">
        <v>0.91447114588196299</v>
      </c>
      <c r="D172">
        <v>8.5</v>
      </c>
    </row>
    <row r="173" spans="2:4" x14ac:dyDescent="0.2">
      <c r="B173">
        <v>1.54057649684384</v>
      </c>
      <c r="C173">
        <v>0.92972249701662701</v>
      </c>
      <c r="D173">
        <v>8.5</v>
      </c>
    </row>
    <row r="174" spans="2:4" x14ac:dyDescent="0.2">
      <c r="B174">
        <v>1.59192904673863</v>
      </c>
      <c r="C174">
        <v>0.94335478923573302</v>
      </c>
      <c r="D174">
        <v>8.5</v>
      </c>
    </row>
    <row r="175" spans="2:4" x14ac:dyDescent="0.2">
      <c r="B175">
        <v>1.6432815966334302</v>
      </c>
      <c r="C175">
        <v>0.95547513529494699</v>
      </c>
      <c r="D175">
        <v>8.5</v>
      </c>
    </row>
    <row r="176" spans="2:4" x14ac:dyDescent="0.2">
      <c r="B176">
        <v>1.69463414652822</v>
      </c>
      <c r="C176">
        <v>0.966187538003213</v>
      </c>
      <c r="D176">
        <v>8.5</v>
      </c>
    </row>
    <row r="177" spans="2:4" x14ac:dyDescent="0.2">
      <c r="B177">
        <v>1.74598669642301</v>
      </c>
      <c r="C177">
        <v>0.97558501103768003</v>
      </c>
      <c r="D177">
        <v>8.5</v>
      </c>
    </row>
    <row r="178" spans="2:4" x14ac:dyDescent="0.2">
      <c r="B178">
        <v>1.7973392463178099</v>
      </c>
      <c r="C178">
        <v>0.98376732567512004</v>
      </c>
      <c r="D178">
        <v>8.5</v>
      </c>
    </row>
    <row r="179" spans="2:4" x14ac:dyDescent="0.2">
      <c r="B179">
        <v>1.8486917962125999</v>
      </c>
      <c r="C179">
        <v>0.99081678476930801</v>
      </c>
      <c r="D179">
        <v>8.5</v>
      </c>
    </row>
    <row r="180" spans="2:4" x14ac:dyDescent="0.2">
      <c r="B180">
        <v>1.9000443461073999</v>
      </c>
      <c r="C180">
        <v>0.99682742475985697</v>
      </c>
      <c r="D180">
        <v>8.5</v>
      </c>
    </row>
    <row r="181" spans="2:4" x14ac:dyDescent="0.2">
      <c r="B181">
        <v>1.9513968960021901</v>
      </c>
      <c r="C181">
        <v>1.00187592231885</v>
      </c>
      <c r="D181">
        <v>8.5</v>
      </c>
    </row>
    <row r="182" spans="2:4" x14ac:dyDescent="0.2">
      <c r="B182">
        <v>2.0027494458969901</v>
      </c>
      <c r="C182">
        <v>1.006037388035</v>
      </c>
      <c r="D182">
        <v>8.5</v>
      </c>
    </row>
    <row r="183" spans="2:4" x14ac:dyDescent="0.2">
      <c r="B183">
        <v>2.0541019957917799</v>
      </c>
      <c r="C183">
        <v>1.00938343034723</v>
      </c>
      <c r="D183">
        <v>8.5</v>
      </c>
    </row>
    <row r="184" spans="2:4" x14ac:dyDescent="0.2">
      <c r="B184">
        <v>2.1054545456865799</v>
      </c>
      <c r="C184">
        <v>1.0119847575445</v>
      </c>
      <c r="D184">
        <v>8.5</v>
      </c>
    </row>
    <row r="185" spans="2:4" x14ac:dyDescent="0.2">
      <c r="B185">
        <v>2.1568070955813701</v>
      </c>
      <c r="C185">
        <v>1.0138997161215699</v>
      </c>
      <c r="D185">
        <v>8.5</v>
      </c>
    </row>
    <row r="186" spans="2:4" x14ac:dyDescent="0.2">
      <c r="B186">
        <v>2.2081596454761701</v>
      </c>
      <c r="C186">
        <v>1.01518960739972</v>
      </c>
      <c r="D186">
        <v>8.5</v>
      </c>
    </row>
    <row r="187" spans="2:4" x14ac:dyDescent="0.2">
      <c r="B187">
        <v>2.2595121953709598</v>
      </c>
      <c r="C187">
        <v>1.11631916226442</v>
      </c>
      <c r="D187">
        <v>8.5</v>
      </c>
    </row>
    <row r="188" spans="2:4" x14ac:dyDescent="0.2">
      <c r="B188">
        <v>2.3108647452657602</v>
      </c>
      <c r="C188">
        <v>1.11737189183611</v>
      </c>
      <c r="D188">
        <v>8.5</v>
      </c>
    </row>
    <row r="189" spans="2:4" x14ac:dyDescent="0.2">
      <c r="B189">
        <v>2.36221729516055</v>
      </c>
      <c r="C189">
        <v>1.11809127764668</v>
      </c>
      <c r="D189">
        <v>8.5</v>
      </c>
    </row>
    <row r="190" spans="2:4" x14ac:dyDescent="0.2">
      <c r="B190">
        <v>2.41356984505535</v>
      </c>
      <c r="C190">
        <v>1.11869362038241</v>
      </c>
      <c r="D190">
        <v>8.5</v>
      </c>
    </row>
    <row r="191" spans="2:4" x14ac:dyDescent="0.2">
      <c r="B191">
        <v>2.4649223949501402</v>
      </c>
      <c r="C191">
        <v>1.1200091928029099</v>
      </c>
      <c r="D191">
        <v>8.5</v>
      </c>
    </row>
    <row r="192" spans="2:4" x14ac:dyDescent="0.2">
      <c r="B192">
        <v>2.5162749448449397</v>
      </c>
      <c r="C192">
        <v>1.1205423425403001</v>
      </c>
      <c r="D192">
        <v>8.5</v>
      </c>
    </row>
    <row r="193" spans="2:4" x14ac:dyDescent="0.2">
      <c r="B193">
        <v>2.5676274947397304</v>
      </c>
      <c r="C193">
        <v>1.1210315186159101</v>
      </c>
      <c r="D193">
        <v>8.5</v>
      </c>
    </row>
    <row r="194" spans="2:4" x14ac:dyDescent="0.2">
      <c r="B194">
        <v>2.6189800446345202</v>
      </c>
      <c r="C194">
        <v>1.1214829766868399</v>
      </c>
      <c r="D194">
        <v>8.5</v>
      </c>
    </row>
    <row r="195" spans="2:4" x14ac:dyDescent="0.2">
      <c r="B195">
        <v>2.6703325945293197</v>
      </c>
      <c r="C195">
        <v>1.1218992726814101</v>
      </c>
      <c r="D195">
        <v>8.5</v>
      </c>
    </row>
    <row r="196" spans="2:4" x14ac:dyDescent="0.2">
      <c r="B196">
        <v>2.7216851444241099</v>
      </c>
      <c r="C196">
        <v>1.1222808508928701</v>
      </c>
      <c r="D196">
        <v>8.5</v>
      </c>
    </row>
    <row r="197" spans="2:4" x14ac:dyDescent="0.2">
      <c r="B197">
        <v>2.7730376943189099</v>
      </c>
      <c r="C197">
        <v>1.3247089660153999</v>
      </c>
      <c r="D197">
        <v>8.5</v>
      </c>
    </row>
    <row r="198" spans="2:4" x14ac:dyDescent="0.2">
      <c r="B198">
        <v>2.8243902442137001</v>
      </c>
      <c r="C198">
        <v>1.32502712826827</v>
      </c>
      <c r="D198">
        <v>8.5</v>
      </c>
    </row>
    <row r="199" spans="2:4" x14ac:dyDescent="0.2">
      <c r="B199">
        <v>2.8757427941085001</v>
      </c>
      <c r="C199">
        <v>1.32533321322603</v>
      </c>
      <c r="D199">
        <v>8.5</v>
      </c>
    </row>
    <row r="200" spans="2:4" x14ac:dyDescent="0.2">
      <c r="B200">
        <v>2.9270953440032903</v>
      </c>
      <c r="C200">
        <v>1.3255954002585499</v>
      </c>
      <c r="D200">
        <v>8.5</v>
      </c>
    </row>
    <row r="201" spans="2:4" x14ac:dyDescent="0.2">
      <c r="B201">
        <v>2.9784478938980898</v>
      </c>
      <c r="C201">
        <v>1.606417160623</v>
      </c>
      <c r="D201">
        <v>8.5</v>
      </c>
    </row>
    <row r="202" spans="2:4" x14ac:dyDescent="0.2">
      <c r="B202">
        <v>3.0298004437928796</v>
      </c>
      <c r="C202">
        <v>1.6069730219482099</v>
      </c>
      <c r="D202">
        <v>8.5</v>
      </c>
    </row>
    <row r="203" spans="2:4" x14ac:dyDescent="0.2">
      <c r="B203">
        <v>3.08115299368768</v>
      </c>
      <c r="C203">
        <v>1.6071974184356499</v>
      </c>
      <c r="D203">
        <v>8.5</v>
      </c>
    </row>
    <row r="204" spans="2:4" x14ac:dyDescent="0.2">
      <c r="B204">
        <v>3.1325055435824698</v>
      </c>
      <c r="C204">
        <v>1.9380025162099901</v>
      </c>
      <c r="D204">
        <v>8.5</v>
      </c>
    </row>
    <row r="205" spans="2:4" x14ac:dyDescent="0.2">
      <c r="B205">
        <v>3.18385809347726</v>
      </c>
      <c r="C205">
        <v>1.9387794152584199</v>
      </c>
      <c r="D205">
        <v>8.5</v>
      </c>
    </row>
    <row r="206" spans="2:4" x14ac:dyDescent="0.2">
      <c r="B206">
        <v>3.23521064337206</v>
      </c>
      <c r="C206">
        <v>2.3095903154719699</v>
      </c>
      <c r="D206">
        <v>8.5</v>
      </c>
    </row>
    <row r="207" spans="2:4" x14ac:dyDescent="0.2">
      <c r="B207">
        <v>3.2865631932668502</v>
      </c>
      <c r="C207">
        <v>2.3124410669439901</v>
      </c>
      <c r="D207">
        <v>8.5</v>
      </c>
    </row>
    <row r="208" spans="2:4" x14ac:dyDescent="0.2">
      <c r="B208">
        <v>3.3379157431616502</v>
      </c>
      <c r="C208">
        <v>2.7150541971422699</v>
      </c>
      <c r="D208">
        <v>8.5</v>
      </c>
    </row>
    <row r="209" spans="2:4" x14ac:dyDescent="0.2">
      <c r="B209">
        <v>3.38926829305644</v>
      </c>
      <c r="C209">
        <v>2.7205267063380099</v>
      </c>
      <c r="D209">
        <v>8.5</v>
      </c>
    </row>
    <row r="210" spans="2:4" x14ac:dyDescent="0.2">
      <c r="B210">
        <v>3.4406208429512399</v>
      </c>
      <c r="C210">
        <v>3.15619390991148</v>
      </c>
      <c r="D210">
        <v>8.5</v>
      </c>
    </row>
    <row r="211" spans="2:4" x14ac:dyDescent="0.2">
      <c r="B211">
        <v>3.4919733928460297</v>
      </c>
      <c r="C211">
        <v>3.15961232672232</v>
      </c>
      <c r="D211">
        <v>8.5</v>
      </c>
    </row>
    <row r="212" spans="2:4" x14ac:dyDescent="0.2">
      <c r="B212">
        <v>3.5433259427408301</v>
      </c>
      <c r="C212">
        <v>3.6309738754635301</v>
      </c>
      <c r="D212">
        <v>8.5</v>
      </c>
    </row>
    <row r="213" spans="2:4" x14ac:dyDescent="0.2">
      <c r="B213">
        <v>3.5946784926356199</v>
      </c>
      <c r="C213">
        <v>3.6342490011672002</v>
      </c>
      <c r="D213">
        <v>8.5</v>
      </c>
    </row>
    <row r="214" spans="2:4" x14ac:dyDescent="0.2">
      <c r="B214">
        <v>3.6460310425304101</v>
      </c>
      <c r="C214">
        <v>4.1384283722685504</v>
      </c>
      <c r="D214">
        <v>8.5</v>
      </c>
    </row>
    <row r="215" spans="2:4" x14ac:dyDescent="0.2">
      <c r="B215">
        <v>3.6973835924252101</v>
      </c>
      <c r="C215">
        <v>4.6651077063253101</v>
      </c>
      <c r="D215">
        <v>8.5</v>
      </c>
    </row>
    <row r="216" spans="2:4" x14ac:dyDescent="0.2">
      <c r="B216">
        <v>3.7487361423199999</v>
      </c>
      <c r="C216">
        <v>5.2196796345615804</v>
      </c>
      <c r="D216">
        <v>8.5</v>
      </c>
    </row>
    <row r="217" spans="2:4" x14ac:dyDescent="0.2">
      <c r="B217">
        <v>3.8000886922147998</v>
      </c>
      <c r="C217">
        <v>5.23479717028086</v>
      </c>
      <c r="D217">
        <v>8.5</v>
      </c>
    </row>
    <row r="218" spans="2:4" x14ac:dyDescent="0.2">
      <c r="B218">
        <v>3.85144124210959</v>
      </c>
      <c r="C218">
        <v>5.8222324526887901</v>
      </c>
      <c r="D218">
        <v>8.5</v>
      </c>
    </row>
    <row r="219" spans="2:4" x14ac:dyDescent="0.2">
      <c r="B219">
        <v>3.90279379200439</v>
      </c>
      <c r="C219">
        <v>6.43743581407979</v>
      </c>
      <c r="D219">
        <v>8.5</v>
      </c>
    </row>
    <row r="220" spans="2:4" x14ac:dyDescent="0.2">
      <c r="B220">
        <v>3.9541463418991798</v>
      </c>
      <c r="C220">
        <v>6.4499776853918798</v>
      </c>
      <c r="D220">
        <v>8.5</v>
      </c>
    </row>
    <row r="221" spans="2:4" x14ac:dyDescent="0.2">
      <c r="B221">
        <v>4.0054988917939802</v>
      </c>
      <c r="C221">
        <v>7.1023203367170602</v>
      </c>
      <c r="D221">
        <v>8.5</v>
      </c>
    </row>
    <row r="222" spans="2:4" x14ac:dyDescent="0.2">
      <c r="B222">
        <v>4.05685144168877</v>
      </c>
      <c r="C222">
        <v>7.7786393492228703</v>
      </c>
      <c r="D222">
        <v>8.5</v>
      </c>
    </row>
    <row r="223" spans="2:4" x14ac:dyDescent="0.2">
      <c r="B223">
        <v>4.1082039915835695</v>
      </c>
      <c r="C223">
        <v>7.7937121088085597</v>
      </c>
      <c r="D223">
        <v>8.5</v>
      </c>
    </row>
    <row r="224" spans="2:4" x14ac:dyDescent="0.2">
      <c r="B224">
        <v>4.1595565414783602</v>
      </c>
      <c r="C224">
        <v>8.5159256260159708</v>
      </c>
      <c r="D224">
        <v>8.5</v>
      </c>
    </row>
    <row r="225" spans="2:4" x14ac:dyDescent="0.2">
      <c r="B225">
        <v>4.2109090913731499</v>
      </c>
      <c r="C225">
        <v>8.5250900641742309</v>
      </c>
      <c r="D225">
        <v>8.5</v>
      </c>
    </row>
    <row r="226" spans="2:4" x14ac:dyDescent="0.2">
      <c r="B226">
        <v>4.2622616412679504</v>
      </c>
      <c r="C226">
        <v>9.2861184734048106</v>
      </c>
      <c r="D226">
        <v>8.5</v>
      </c>
    </row>
    <row r="227" spans="2:4" x14ac:dyDescent="0.2">
      <c r="B227">
        <v>4.3136141911627401</v>
      </c>
      <c r="C227">
        <v>10.072781365613601</v>
      </c>
      <c r="D227">
        <v>8.5</v>
      </c>
    </row>
    <row r="228" spans="2:4" x14ac:dyDescent="0.2">
      <c r="B228">
        <v>4.3649667410575406</v>
      </c>
      <c r="C228">
        <v>10.089133694926399</v>
      </c>
      <c r="D228">
        <v>8.5</v>
      </c>
    </row>
    <row r="229" spans="2:4" x14ac:dyDescent="0.2">
      <c r="B229">
        <v>4.4163192909523303</v>
      </c>
      <c r="C229">
        <v>10.9261082974873</v>
      </c>
      <c r="D229">
        <v>8.5</v>
      </c>
    </row>
    <row r="230" spans="2:4" x14ac:dyDescent="0.2">
      <c r="B230">
        <v>4.4676718408471299</v>
      </c>
      <c r="C230">
        <v>11.789227562912799</v>
      </c>
      <c r="D230">
        <v>8.5</v>
      </c>
    </row>
    <row r="231" spans="2:4" x14ac:dyDescent="0.2">
      <c r="B231">
        <v>4.5190243907419196</v>
      </c>
      <c r="C231">
        <v>11.8132612907234</v>
      </c>
      <c r="D231">
        <v>8.5</v>
      </c>
    </row>
    <row r="232" spans="2:4" x14ac:dyDescent="0.2">
      <c r="B232">
        <v>4.5703769406367201</v>
      </c>
      <c r="C232">
        <v>12.728617559143</v>
      </c>
      <c r="D232">
        <v>8.5</v>
      </c>
    </row>
    <row r="233" spans="2:4" x14ac:dyDescent="0.2">
      <c r="B233">
        <v>4.6217294905315098</v>
      </c>
      <c r="C233">
        <v>12.7401167158788</v>
      </c>
      <c r="D233">
        <v>8.5</v>
      </c>
    </row>
    <row r="234" spans="2:4" x14ac:dyDescent="0.2">
      <c r="B234">
        <v>4.6730820404262996</v>
      </c>
      <c r="C234">
        <v>13.7088053126449</v>
      </c>
      <c r="D234">
        <v>8.5</v>
      </c>
    </row>
    <row r="235" spans="2:4" x14ac:dyDescent="0.2">
      <c r="B235">
        <v>4.7244345903211</v>
      </c>
      <c r="C235">
        <v>13.719841783373401</v>
      </c>
      <c r="D235">
        <v>8.5</v>
      </c>
    </row>
    <row r="236" spans="2:4" x14ac:dyDescent="0.2">
      <c r="B236">
        <v>4.7757871402158907</v>
      </c>
      <c r="C236">
        <v>14.7405717439983</v>
      </c>
      <c r="D236">
        <v>8.5</v>
      </c>
    </row>
    <row r="237" spans="2:4" x14ac:dyDescent="0.2">
      <c r="B237">
        <v>4.8271396901106902</v>
      </c>
      <c r="C237">
        <v>15.791067535259799</v>
      </c>
      <c r="D237">
        <v>8.5</v>
      </c>
    </row>
    <row r="238" spans="2:4" x14ac:dyDescent="0.2">
      <c r="B238">
        <v>4.8784922400054791</v>
      </c>
      <c r="C238">
        <v>15.819877396251201</v>
      </c>
      <c r="D238">
        <v>8.5</v>
      </c>
    </row>
    <row r="239" spans="2:4" x14ac:dyDescent="0.2">
      <c r="B239">
        <v>4.9298447899002804</v>
      </c>
      <c r="C239">
        <v>16.942713145566699</v>
      </c>
      <c r="D239">
        <v>8.5</v>
      </c>
    </row>
    <row r="240" spans="2:4" x14ac:dyDescent="0.2">
      <c r="B240">
        <v>4.9811973397950693</v>
      </c>
      <c r="C240">
        <v>16.960044110959501</v>
      </c>
      <c r="D240">
        <v>8.5</v>
      </c>
    </row>
    <row r="241" spans="2:4" x14ac:dyDescent="0.2">
      <c r="B241">
        <v>5.0325498896898706</v>
      </c>
      <c r="C241">
        <v>18.136336633863401</v>
      </c>
      <c r="D241">
        <v>8.5</v>
      </c>
    </row>
    <row r="242" spans="2:4" x14ac:dyDescent="0.2">
      <c r="B242">
        <v>5.0839024395846595</v>
      </c>
      <c r="C242">
        <v>18.158576073829401</v>
      </c>
      <c r="D242">
        <v>8.5</v>
      </c>
    </row>
    <row r="243" spans="2:4" x14ac:dyDescent="0.2">
      <c r="B243">
        <v>5.1352549894794608</v>
      </c>
      <c r="C243">
        <v>19.396914414348402</v>
      </c>
      <c r="D243">
        <v>8.5</v>
      </c>
    </row>
    <row r="244" spans="2:4" x14ac:dyDescent="0.2">
      <c r="B244">
        <v>5.1866075393742497</v>
      </c>
      <c r="C244">
        <v>19.414763220950299</v>
      </c>
      <c r="D244">
        <v>8.5</v>
      </c>
    </row>
    <row r="245" spans="2:4" x14ac:dyDescent="0.2">
      <c r="B245">
        <v>5.2379600892690403</v>
      </c>
      <c r="C245">
        <v>20.725103406515501</v>
      </c>
      <c r="D245">
        <v>8.5</v>
      </c>
    </row>
    <row r="246" spans="2:4" x14ac:dyDescent="0.2">
      <c r="B246">
        <v>5.2893126391638399</v>
      </c>
      <c r="C246">
        <v>20.7457848888704</v>
      </c>
      <c r="D246">
        <v>8.5</v>
      </c>
    </row>
    <row r="247" spans="2:4" x14ac:dyDescent="0.2">
      <c r="B247">
        <v>5.3406651890586305</v>
      </c>
      <c r="C247">
        <v>22.1269598697451</v>
      </c>
      <c r="D247">
        <v>8.5</v>
      </c>
    </row>
    <row r="248" spans="2:4" x14ac:dyDescent="0.2">
      <c r="B248">
        <v>5.3920177389534301</v>
      </c>
      <c r="C248">
        <v>22.150023988258699</v>
      </c>
      <c r="D248">
        <v>8.5</v>
      </c>
    </row>
    <row r="249" spans="2:4" x14ac:dyDescent="0.2">
      <c r="B249">
        <v>5.4433702888482198</v>
      </c>
      <c r="C249">
        <v>23.598775340842899</v>
      </c>
      <c r="D249">
        <v>8.5</v>
      </c>
    </row>
    <row r="250" spans="2:4" x14ac:dyDescent="0.2">
      <c r="B250">
        <v>5.4947228387430203</v>
      </c>
      <c r="C250">
        <v>23.630123005490301</v>
      </c>
      <c r="D250">
        <v>8.5</v>
      </c>
    </row>
    <row r="251" spans="2:4" x14ac:dyDescent="0.2">
      <c r="B251">
        <v>5.54607538863781</v>
      </c>
      <c r="C251">
        <v>23.6686814681984</v>
      </c>
      <c r="D251">
        <v>8.5</v>
      </c>
    </row>
    <row r="252" spans="2:4" x14ac:dyDescent="0.2">
      <c r="B252">
        <v>5.5974279385326104</v>
      </c>
      <c r="C252">
        <v>25.185323390015402</v>
      </c>
      <c r="D252">
        <v>8.5</v>
      </c>
    </row>
    <row r="253" spans="2:4" x14ac:dyDescent="0.2">
      <c r="B253">
        <v>5.6487804884274002</v>
      </c>
      <c r="C253">
        <v>25.205183607150001</v>
      </c>
      <c r="D253">
        <v>8.5</v>
      </c>
    </row>
    <row r="254" spans="2:4" x14ac:dyDescent="0.2">
      <c r="B254">
        <v>5.7001330383221998</v>
      </c>
      <c r="C254">
        <v>26.835414933699401</v>
      </c>
      <c r="D254">
        <v>8.5</v>
      </c>
    </row>
    <row r="255" spans="2:4" x14ac:dyDescent="0.2">
      <c r="B255">
        <v>5.7514855882169904</v>
      </c>
      <c r="C255">
        <v>26.862273723614901</v>
      </c>
      <c r="D255">
        <v>8.5</v>
      </c>
    </row>
    <row r="256" spans="2:4" x14ac:dyDescent="0.2">
      <c r="B256">
        <v>5.8028381381117793</v>
      </c>
      <c r="C256">
        <v>26.916748226051801</v>
      </c>
      <c r="D256">
        <v>8.5</v>
      </c>
    </row>
    <row r="257" spans="2:4" x14ac:dyDescent="0.2">
      <c r="B257">
        <v>5.8541906880065806</v>
      </c>
      <c r="C257">
        <v>28.6144760380331</v>
      </c>
      <c r="D257">
        <v>8.5</v>
      </c>
    </row>
    <row r="258" spans="2:4" x14ac:dyDescent="0.2">
      <c r="B258">
        <v>5.9055432379013695</v>
      </c>
      <c r="C258">
        <v>28.635240188585101</v>
      </c>
      <c r="D258">
        <v>8.5</v>
      </c>
    </row>
    <row r="259" spans="2:4" x14ac:dyDescent="0.2">
      <c r="B259">
        <v>5.9568957877961699</v>
      </c>
      <c r="C259">
        <v>30.465922108823602</v>
      </c>
      <c r="D259">
        <v>8.5</v>
      </c>
    </row>
    <row r="260" spans="2:4" x14ac:dyDescent="0.2">
      <c r="B260">
        <v>6.0082483376909597</v>
      </c>
      <c r="C260">
        <v>30.493049437043101</v>
      </c>
      <c r="D260">
        <v>8.5</v>
      </c>
    </row>
    <row r="261" spans="2:4" x14ac:dyDescent="0.2">
      <c r="B261">
        <v>6.0596008875857592</v>
      </c>
      <c r="C261">
        <v>30.550254767349799</v>
      </c>
      <c r="D261">
        <v>8.5</v>
      </c>
    </row>
    <row r="262" spans="2:4" x14ac:dyDescent="0.2">
      <c r="B262">
        <v>6.1109534374805499</v>
      </c>
      <c r="C262">
        <v>32.450584639495403</v>
      </c>
      <c r="D262">
        <v>8.5</v>
      </c>
    </row>
    <row r="263" spans="2:4" x14ac:dyDescent="0.2">
      <c r="B263">
        <v>6.1623059873753494</v>
      </c>
      <c r="C263">
        <v>32.483318200717903</v>
      </c>
      <c r="D263">
        <v>8.5</v>
      </c>
    </row>
    <row r="264" spans="2:4" x14ac:dyDescent="0.2">
      <c r="B264">
        <v>6.2136585372701401</v>
      </c>
      <c r="C264">
        <v>32.544391573709497</v>
      </c>
      <c r="D264">
        <v>8.5</v>
      </c>
    </row>
    <row r="265" spans="2:4" x14ac:dyDescent="0.2">
      <c r="B265">
        <v>6.2650110871649396</v>
      </c>
      <c r="C265">
        <v>34.565867612464899</v>
      </c>
      <c r="D265">
        <v>8.5</v>
      </c>
    </row>
    <row r="266" spans="2:4" x14ac:dyDescent="0.2">
      <c r="B266">
        <v>6.3163636370597303</v>
      </c>
      <c r="C266">
        <v>34.598464224856997</v>
      </c>
      <c r="D266">
        <v>8.5</v>
      </c>
    </row>
    <row r="267" spans="2:4" x14ac:dyDescent="0.2">
      <c r="B267">
        <v>6.36771618695452</v>
      </c>
      <c r="C267">
        <v>34.666116908876603</v>
      </c>
      <c r="D267">
        <v>8.5</v>
      </c>
    </row>
    <row r="268" spans="2:4" x14ac:dyDescent="0.2">
      <c r="B268">
        <v>6.4190687368493204</v>
      </c>
      <c r="C268">
        <v>36.8164378509396</v>
      </c>
      <c r="D268">
        <v>8.5</v>
      </c>
    </row>
    <row r="269" spans="2:4" x14ac:dyDescent="0.2">
      <c r="B269">
        <v>6.4704212867441102</v>
      </c>
      <c r="C269">
        <v>36.848878316183701</v>
      </c>
      <c r="D269">
        <v>8.5</v>
      </c>
    </row>
    <row r="270" spans="2:4" x14ac:dyDescent="0.2">
      <c r="B270">
        <v>6.5217738366389097</v>
      </c>
      <c r="C270">
        <v>36.923897437735697</v>
      </c>
      <c r="D270">
        <v>8.5</v>
      </c>
    </row>
    <row r="271" spans="2:4" x14ac:dyDescent="0.2">
      <c r="B271">
        <v>6.5731263865337004</v>
      </c>
      <c r="C271">
        <v>39.211341244998302</v>
      </c>
      <c r="D271">
        <v>8.5</v>
      </c>
    </row>
    <row r="272" spans="2:4" x14ac:dyDescent="0.2">
      <c r="B272">
        <v>6.6244789364284999</v>
      </c>
      <c r="C272">
        <v>39.243760188042998</v>
      </c>
      <c r="D272">
        <v>8.5</v>
      </c>
    </row>
    <row r="273" spans="2:4" x14ac:dyDescent="0.2">
      <c r="B273">
        <v>6.6758314863232897</v>
      </c>
      <c r="C273">
        <v>39.327589053128399</v>
      </c>
      <c r="D273">
        <v>8.5</v>
      </c>
    </row>
    <row r="274" spans="2:4" x14ac:dyDescent="0.2">
      <c r="B274">
        <v>6.7271840362180901</v>
      </c>
      <c r="C274">
        <v>41.761829084070499</v>
      </c>
      <c r="D274">
        <v>8.5</v>
      </c>
    </row>
    <row r="275" spans="2:4" x14ac:dyDescent="0.2">
      <c r="B275">
        <v>6.7785365861128799</v>
      </c>
      <c r="C275">
        <v>41.790586796017202</v>
      </c>
      <c r="D275">
        <v>8.5</v>
      </c>
    </row>
    <row r="276" spans="2:4" x14ac:dyDescent="0.2">
      <c r="B276">
        <v>6.8298891360076697</v>
      </c>
      <c r="C276">
        <v>41.9030199758867</v>
      </c>
      <c r="D276">
        <v>8.5</v>
      </c>
    </row>
    <row r="277" spans="2:4" x14ac:dyDescent="0.2">
      <c r="B277">
        <v>6.8812416859024692</v>
      </c>
      <c r="C277">
        <v>41.912334186670897</v>
      </c>
      <c r="D277">
        <v>8.5</v>
      </c>
    </row>
    <row r="278" spans="2:4" x14ac:dyDescent="0.2">
      <c r="B278">
        <v>6.9325942357972599</v>
      </c>
      <c r="C278">
        <v>44.5296461748094</v>
      </c>
      <c r="D278">
        <v>8.5</v>
      </c>
    </row>
    <row r="279" spans="2:4" x14ac:dyDescent="0.2">
      <c r="B279">
        <v>6.9839467856920594</v>
      </c>
      <c r="C279">
        <v>44.5519839586443</v>
      </c>
      <c r="D279">
        <v>8.5</v>
      </c>
    </row>
    <row r="280" spans="2:4" x14ac:dyDescent="0.2">
      <c r="B280">
        <v>7.0352993355868501</v>
      </c>
      <c r="C280">
        <v>44.6837317546374</v>
      </c>
      <c r="D280">
        <v>8.5</v>
      </c>
    </row>
    <row r="282" spans="2:4" x14ac:dyDescent="0.2">
      <c r="B282">
        <v>5.1352549894794604E-2</v>
      </c>
      <c r="C282" s="1">
        <v>1.19415376934569E-4</v>
      </c>
      <c r="D282">
        <v>17</v>
      </c>
    </row>
    <row r="283" spans="2:4" x14ac:dyDescent="0.2">
      <c r="B283">
        <v>0.102705099789589</v>
      </c>
      <c r="C283" s="1">
        <v>1.35836520537509E-3</v>
      </c>
      <c r="D283">
        <v>17</v>
      </c>
    </row>
    <row r="284" spans="2:4" x14ac:dyDescent="0.2">
      <c r="B284">
        <v>0.15405764968438398</v>
      </c>
      <c r="C284" s="1">
        <v>4.5696424998953001E-3</v>
      </c>
      <c r="D284">
        <v>17</v>
      </c>
    </row>
    <row r="285" spans="2:4" x14ac:dyDescent="0.2">
      <c r="B285">
        <v>0.205410199579178</v>
      </c>
      <c r="C285" s="1">
        <v>9.6698506477016308E-3</v>
      </c>
      <c r="D285">
        <v>17</v>
      </c>
    </row>
    <row r="286" spans="2:4" x14ac:dyDescent="0.2">
      <c r="B286">
        <v>0.25676274947397298</v>
      </c>
      <c r="C286" s="1">
        <v>1.6801644768274601E-2</v>
      </c>
      <c r="D286">
        <v>17</v>
      </c>
    </row>
    <row r="287" spans="2:4" x14ac:dyDescent="0.2">
      <c r="B287">
        <v>0.30811529936876797</v>
      </c>
      <c r="C287" s="1">
        <v>2.56555778040569E-2</v>
      </c>
      <c r="D287">
        <v>17</v>
      </c>
    </row>
    <row r="288" spans="2:4" x14ac:dyDescent="0.2">
      <c r="B288">
        <v>0.35946784926356201</v>
      </c>
      <c r="C288" s="1">
        <v>3.5961088403463001E-2</v>
      </c>
      <c r="D288">
        <v>17</v>
      </c>
    </row>
    <row r="289" spans="2:4" x14ac:dyDescent="0.2">
      <c r="B289">
        <v>0.410820399158357</v>
      </c>
      <c r="C289" s="1">
        <v>4.7465817197010603E-2</v>
      </c>
      <c r="D289">
        <v>17</v>
      </c>
    </row>
    <row r="290" spans="2:4" x14ac:dyDescent="0.2">
      <c r="B290">
        <v>0.46217294905315098</v>
      </c>
      <c r="C290" s="1">
        <v>5.99294325607398E-2</v>
      </c>
      <c r="D290">
        <v>17</v>
      </c>
    </row>
    <row r="291" spans="2:4" x14ac:dyDescent="0.2">
      <c r="B291">
        <v>0.51352549894794597</v>
      </c>
      <c r="C291" s="1">
        <v>7.31290563683831E-2</v>
      </c>
      <c r="D291">
        <v>17</v>
      </c>
    </row>
    <row r="292" spans="2:4" x14ac:dyDescent="0.2">
      <c r="B292">
        <v>0.56487804884274095</v>
      </c>
      <c r="C292" s="1">
        <v>8.6849264589337505E-2</v>
      </c>
      <c r="D292">
        <v>17</v>
      </c>
    </row>
    <row r="293" spans="2:4" x14ac:dyDescent="0.2">
      <c r="B293">
        <v>0.61623059873753505</v>
      </c>
      <c r="C293" s="1">
        <v>0.100884300956574</v>
      </c>
      <c r="D293">
        <v>17</v>
      </c>
    </row>
    <row r="294" spans="2:4" x14ac:dyDescent="0.2">
      <c r="B294">
        <v>0.66758314863232993</v>
      </c>
      <c r="C294" s="1">
        <v>0.115042876133651</v>
      </c>
      <c r="D294">
        <v>17</v>
      </c>
    </row>
    <row r="295" spans="2:4" x14ac:dyDescent="0.2">
      <c r="B295">
        <v>0.71893569852712502</v>
      </c>
      <c r="C295" s="1">
        <v>0.12915016879288699</v>
      </c>
      <c r="D295">
        <v>17</v>
      </c>
    </row>
    <row r="296" spans="2:4" x14ac:dyDescent="0.2">
      <c r="B296">
        <v>0.77028824842191901</v>
      </c>
      <c r="C296" s="1">
        <v>0.14304830574979999</v>
      </c>
      <c r="D296">
        <v>17</v>
      </c>
    </row>
    <row r="297" spans="2:4" x14ac:dyDescent="0.2">
      <c r="B297">
        <v>0.82164079831671399</v>
      </c>
      <c r="C297" s="1">
        <v>0.15661572771280299</v>
      </c>
      <c r="D297">
        <v>17</v>
      </c>
    </row>
    <row r="298" spans="2:4" x14ac:dyDescent="0.2">
      <c r="B298">
        <v>0.87299334821150909</v>
      </c>
      <c r="C298" s="1">
        <v>0.16975092178738799</v>
      </c>
      <c r="D298">
        <v>17</v>
      </c>
    </row>
    <row r="299" spans="2:4" x14ac:dyDescent="0.2">
      <c r="B299">
        <v>0.92434589810630297</v>
      </c>
      <c r="C299" s="1">
        <v>0.182386508573501</v>
      </c>
      <c r="D299">
        <v>17</v>
      </c>
    </row>
    <row r="300" spans="2:4" x14ac:dyDescent="0.2">
      <c r="B300">
        <v>0.97569844800109806</v>
      </c>
      <c r="C300" s="1">
        <v>0.19447308810781799</v>
      </c>
      <c r="D300">
        <v>17</v>
      </c>
    </row>
    <row r="301" spans="2:4" x14ac:dyDescent="0.2">
      <c r="B301">
        <v>1.0270509978958899</v>
      </c>
      <c r="C301" s="1">
        <v>0.205963245243487</v>
      </c>
      <c r="D301">
        <v>17</v>
      </c>
    </row>
    <row r="302" spans="2:4" x14ac:dyDescent="0.2">
      <c r="B302">
        <v>1.0784035477906799</v>
      </c>
      <c r="C302" s="1">
        <v>0.21682453867467999</v>
      </c>
      <c r="D302">
        <v>17</v>
      </c>
    </row>
    <row r="303" spans="2:4" x14ac:dyDescent="0.2">
      <c r="B303">
        <v>1.1297560976854799</v>
      </c>
      <c r="C303" s="1">
        <v>0.22703792160590999</v>
      </c>
      <c r="D303">
        <v>17</v>
      </c>
    </row>
    <row r="304" spans="2:4" x14ac:dyDescent="0.2">
      <c r="B304">
        <v>1.1811086475802701</v>
      </c>
      <c r="C304" s="1">
        <v>0.23659641837932999</v>
      </c>
      <c r="D304">
        <v>17</v>
      </c>
    </row>
    <row r="305" spans="2:4" x14ac:dyDescent="0.2">
      <c r="B305">
        <v>1.2324611974750701</v>
      </c>
      <c r="C305" s="1">
        <v>0.24549947375881301</v>
      </c>
      <c r="D305">
        <v>17</v>
      </c>
    </row>
    <row r="306" spans="2:4" x14ac:dyDescent="0.2">
      <c r="B306">
        <v>1.2838137473698599</v>
      </c>
      <c r="C306" s="1">
        <v>0.253756964828183</v>
      </c>
      <c r="D306">
        <v>17</v>
      </c>
    </row>
    <row r="307" spans="2:4" x14ac:dyDescent="0.2">
      <c r="B307">
        <v>1.3351662972646599</v>
      </c>
      <c r="C307" s="1">
        <v>0.26138288566537199</v>
      </c>
      <c r="D307">
        <v>17</v>
      </c>
    </row>
    <row r="308" spans="2:4" x14ac:dyDescent="0.2">
      <c r="B308">
        <v>1.3865188471594498</v>
      </c>
      <c r="C308" s="1">
        <v>0.26839625562371</v>
      </c>
      <c r="D308">
        <v>17</v>
      </c>
    </row>
    <row r="309" spans="2:4" x14ac:dyDescent="0.2">
      <c r="B309">
        <v>1.43787139705425</v>
      </c>
      <c r="C309" s="1">
        <v>0.274819599082196</v>
      </c>
      <c r="D309">
        <v>17</v>
      </c>
    </row>
    <row r="310" spans="2:4" x14ac:dyDescent="0.2">
      <c r="B310">
        <v>1.48922394694904</v>
      </c>
      <c r="C310" s="1">
        <v>0.28067950652606599</v>
      </c>
      <c r="D310">
        <v>17</v>
      </c>
    </row>
    <row r="311" spans="2:4" x14ac:dyDescent="0.2">
      <c r="B311">
        <v>1.54057649684384</v>
      </c>
      <c r="C311" s="1">
        <v>0.28600623757409699</v>
      </c>
      <c r="D311">
        <v>17</v>
      </c>
    </row>
    <row r="312" spans="2:4" x14ac:dyDescent="0.2">
      <c r="B312">
        <v>1.59192904673863</v>
      </c>
      <c r="C312" s="1">
        <v>0.29082484304626799</v>
      </c>
      <c r="D312">
        <v>17</v>
      </c>
    </row>
    <row r="313" spans="2:4" x14ac:dyDescent="0.2">
      <c r="B313">
        <v>1.6432815966334302</v>
      </c>
      <c r="C313" s="1">
        <v>0.29516191423285998</v>
      </c>
      <c r="D313">
        <v>17</v>
      </c>
    </row>
    <row r="314" spans="2:4" x14ac:dyDescent="0.2">
      <c r="B314">
        <v>1.69463414652822</v>
      </c>
      <c r="C314" s="1">
        <v>0.299044359843679</v>
      </c>
      <c r="D314">
        <v>17</v>
      </c>
    </row>
    <row r="315" spans="2:4" x14ac:dyDescent="0.2">
      <c r="B315">
        <v>1.74598669642301</v>
      </c>
      <c r="C315" s="1">
        <v>0.30249902925962302</v>
      </c>
      <c r="D315">
        <v>17</v>
      </c>
    </row>
    <row r="316" spans="2:4" x14ac:dyDescent="0.2">
      <c r="B316">
        <v>1.7973392463178099</v>
      </c>
      <c r="C316" s="1">
        <v>0.30555348146438799</v>
      </c>
      <c r="D316">
        <v>17</v>
      </c>
    </row>
    <row r="317" spans="2:4" x14ac:dyDescent="0.2">
      <c r="B317">
        <v>1.8486917962125999</v>
      </c>
      <c r="C317" s="1">
        <v>0.30823094591134997</v>
      </c>
      <c r="D317">
        <v>17</v>
      </c>
    </row>
    <row r="318" spans="2:4" x14ac:dyDescent="0.2">
      <c r="B318">
        <v>1.9000443461073999</v>
      </c>
      <c r="C318" s="1">
        <v>0.310555101220373</v>
      </c>
      <c r="D318">
        <v>17</v>
      </c>
    </row>
    <row r="319" spans="2:4" x14ac:dyDescent="0.2">
      <c r="B319">
        <v>1.9513968960021901</v>
      </c>
      <c r="C319" s="1">
        <v>0.31255143064907698</v>
      </c>
      <c r="D319">
        <v>17</v>
      </c>
    </row>
    <row r="320" spans="2:4" x14ac:dyDescent="0.2">
      <c r="B320">
        <v>2.0027494458969901</v>
      </c>
      <c r="C320" s="1">
        <v>0.31423995075163202</v>
      </c>
      <c r="D320">
        <v>17</v>
      </c>
    </row>
    <row r="321" spans="2:4" x14ac:dyDescent="0.2">
      <c r="B321">
        <v>2.0541019957917799</v>
      </c>
      <c r="C321" s="1">
        <v>0.315643186898522</v>
      </c>
      <c r="D321">
        <v>17</v>
      </c>
    </row>
    <row r="322" spans="2:4" x14ac:dyDescent="0.2">
      <c r="B322">
        <v>2.1054545456865799</v>
      </c>
      <c r="C322" s="1">
        <v>0.31678004188030201</v>
      </c>
      <c r="D322">
        <v>17</v>
      </c>
    </row>
    <row r="323" spans="2:4" x14ac:dyDescent="0.2">
      <c r="B323">
        <v>2.1568070955813701</v>
      </c>
      <c r="C323" s="1">
        <v>0.31768261539718601</v>
      </c>
      <c r="D323">
        <v>17</v>
      </c>
    </row>
    <row r="324" spans="2:4" x14ac:dyDescent="0.2">
      <c r="B324">
        <v>2.2081596454761701</v>
      </c>
      <c r="C324" s="1">
        <v>0.31883528519875698</v>
      </c>
      <c r="D324">
        <v>17</v>
      </c>
    </row>
    <row r="325" spans="2:4" x14ac:dyDescent="0.2">
      <c r="B325">
        <v>2.2595121953709598</v>
      </c>
      <c r="C325" s="1">
        <v>0.32007774708984899</v>
      </c>
      <c r="D325">
        <v>17</v>
      </c>
    </row>
    <row r="326" spans="2:4" x14ac:dyDescent="0.2">
      <c r="B326">
        <v>2.3108647452657602</v>
      </c>
      <c r="C326" s="1">
        <v>0.32093227798694002</v>
      </c>
      <c r="D326">
        <v>17</v>
      </c>
    </row>
    <row r="327" spans="2:4" x14ac:dyDescent="0.2">
      <c r="B327">
        <v>2.36221729516055</v>
      </c>
      <c r="C327" s="1">
        <v>0.32145336076857101</v>
      </c>
      <c r="D327">
        <v>17</v>
      </c>
    </row>
    <row r="328" spans="2:4" x14ac:dyDescent="0.2">
      <c r="B328">
        <v>2.41356984505535</v>
      </c>
      <c r="C328" s="1">
        <v>0.32193055728184</v>
      </c>
      <c r="D328">
        <v>17</v>
      </c>
    </row>
    <row r="329" spans="2:4" x14ac:dyDescent="0.2">
      <c r="B329">
        <v>2.4649223949501402</v>
      </c>
      <c r="C329" s="1">
        <v>0.470223314140788</v>
      </c>
      <c r="D329">
        <v>17</v>
      </c>
    </row>
    <row r="330" spans="2:4" x14ac:dyDescent="0.2">
      <c r="B330">
        <v>2.5162749448449397</v>
      </c>
      <c r="C330" s="1">
        <v>0.47208014496978301</v>
      </c>
      <c r="D330">
        <v>17</v>
      </c>
    </row>
    <row r="331" spans="2:4" x14ac:dyDescent="0.2">
      <c r="B331">
        <v>2.5676274947397304</v>
      </c>
      <c r="C331" s="1">
        <v>0.47392590105010102</v>
      </c>
      <c r="D331">
        <v>17</v>
      </c>
    </row>
    <row r="332" spans="2:4" x14ac:dyDescent="0.2">
      <c r="B332">
        <v>2.6189800446345202</v>
      </c>
      <c r="C332" s="1">
        <v>0.47416017008286698</v>
      </c>
      <c r="D332">
        <v>17</v>
      </c>
    </row>
    <row r="333" spans="2:4" x14ac:dyDescent="0.2">
      <c r="B333">
        <v>2.6703325945293197</v>
      </c>
      <c r="C333" s="1">
        <v>0.47436712287687599</v>
      </c>
      <c r="D333">
        <v>17</v>
      </c>
    </row>
    <row r="334" spans="2:4" x14ac:dyDescent="0.2">
      <c r="B334">
        <v>2.7216851444241099</v>
      </c>
      <c r="C334" s="1">
        <v>0.47522230623783401</v>
      </c>
      <c r="D334">
        <v>17</v>
      </c>
    </row>
    <row r="335" spans="2:4" x14ac:dyDescent="0.2">
      <c r="B335">
        <v>2.7730376943189099</v>
      </c>
      <c r="C335" s="1">
        <v>0.47630942980301999</v>
      </c>
      <c r="D335">
        <v>17</v>
      </c>
    </row>
    <row r="336" spans="2:4" x14ac:dyDescent="0.2">
      <c r="B336">
        <v>2.8243902442137001</v>
      </c>
      <c r="C336" s="1">
        <v>0.47823214445308598</v>
      </c>
      <c r="D336">
        <v>17</v>
      </c>
    </row>
    <row r="337" spans="2:4" x14ac:dyDescent="0.2">
      <c r="B337">
        <v>2.8757427941085001</v>
      </c>
      <c r="C337" s="1">
        <v>0.47823214445308598</v>
      </c>
      <c r="D337">
        <v>17</v>
      </c>
    </row>
    <row r="338" spans="2:4" x14ac:dyDescent="0.2">
      <c r="B338">
        <v>2.9270953440032903</v>
      </c>
      <c r="C338" s="1">
        <v>0.47919463740984802</v>
      </c>
      <c r="D338">
        <v>17</v>
      </c>
    </row>
    <row r="339" spans="2:4" x14ac:dyDescent="0.2">
      <c r="B339">
        <v>2.9784478938980898</v>
      </c>
      <c r="C339" s="1">
        <v>0.75977769064408396</v>
      </c>
      <c r="D339">
        <v>17</v>
      </c>
    </row>
    <row r="340" spans="2:4" x14ac:dyDescent="0.2">
      <c r="B340">
        <v>3.0298004437928796</v>
      </c>
      <c r="C340" s="1">
        <v>0.76326153783879203</v>
      </c>
      <c r="D340">
        <v>17</v>
      </c>
    </row>
    <row r="341" spans="2:4" x14ac:dyDescent="0.2">
      <c r="B341">
        <v>3.08115299368768</v>
      </c>
      <c r="C341" s="1">
        <v>0.76518916287241201</v>
      </c>
      <c r="D341">
        <v>17</v>
      </c>
    </row>
    <row r="342" spans="2:4" x14ac:dyDescent="0.2">
      <c r="B342">
        <v>3.1325055435824698</v>
      </c>
      <c r="C342" s="1">
        <v>0.76950335522396396</v>
      </c>
      <c r="D342">
        <v>17</v>
      </c>
    </row>
    <row r="343" spans="2:4" x14ac:dyDescent="0.2">
      <c r="B343">
        <v>3.18385809347726</v>
      </c>
      <c r="C343" s="1">
        <v>0.77231035036055395</v>
      </c>
      <c r="D343">
        <v>17</v>
      </c>
    </row>
    <row r="344" spans="2:4" x14ac:dyDescent="0.2">
      <c r="B344">
        <v>3.23521064337206</v>
      </c>
      <c r="C344" s="1">
        <v>1.1340658299542501</v>
      </c>
      <c r="D344">
        <v>17</v>
      </c>
    </row>
    <row r="345" spans="2:4" x14ac:dyDescent="0.2">
      <c r="B345">
        <v>3.2865631932668502</v>
      </c>
      <c r="C345" s="1">
        <v>1.1400068932142899</v>
      </c>
      <c r="D345">
        <v>17</v>
      </c>
    </row>
    <row r="346" spans="2:4" x14ac:dyDescent="0.2">
      <c r="B346">
        <v>3.3379157431616502</v>
      </c>
      <c r="C346" s="1">
        <v>1.1478064794743701</v>
      </c>
      <c r="D346">
        <v>17</v>
      </c>
    </row>
    <row r="347" spans="2:4" x14ac:dyDescent="0.2">
      <c r="B347">
        <v>3.38926829305644</v>
      </c>
      <c r="C347" s="1">
        <v>1.56106087482157</v>
      </c>
      <c r="D347">
        <v>17</v>
      </c>
    </row>
    <row r="348" spans="2:4" x14ac:dyDescent="0.2">
      <c r="B348">
        <v>3.4406208429512399</v>
      </c>
      <c r="C348" s="1">
        <v>1.5727942044833201</v>
      </c>
      <c r="D348">
        <v>17</v>
      </c>
    </row>
    <row r="349" spans="2:4" x14ac:dyDescent="0.2">
      <c r="B349">
        <v>3.4919733928460297</v>
      </c>
      <c r="C349" s="1">
        <v>1.5789313991986</v>
      </c>
      <c r="D349">
        <v>17</v>
      </c>
    </row>
    <row r="350" spans="2:4" x14ac:dyDescent="0.2">
      <c r="B350">
        <v>3.5433259427408301</v>
      </c>
      <c r="C350" s="1">
        <v>2.0458279846635201</v>
      </c>
      <c r="D350">
        <v>17</v>
      </c>
    </row>
    <row r="351" spans="2:4" x14ac:dyDescent="0.2">
      <c r="B351">
        <v>3.5946784926356199</v>
      </c>
      <c r="C351" s="1">
        <v>2.0571723123565699</v>
      </c>
      <c r="D351">
        <v>17</v>
      </c>
    </row>
    <row r="352" spans="2:4" x14ac:dyDescent="0.2">
      <c r="B352">
        <v>3.6460310425304101</v>
      </c>
      <c r="C352" s="1">
        <v>2.56552605849632</v>
      </c>
      <c r="D352">
        <v>17</v>
      </c>
    </row>
    <row r="353" spans="2:4" x14ac:dyDescent="0.2">
      <c r="B353">
        <v>3.6973835924252101</v>
      </c>
      <c r="C353" s="1">
        <v>2.5847408583461999</v>
      </c>
      <c r="D353">
        <v>17</v>
      </c>
    </row>
    <row r="354" spans="2:4" x14ac:dyDescent="0.2">
      <c r="B354">
        <v>3.7487361423199999</v>
      </c>
      <c r="C354" s="1">
        <v>2.6005354402324001</v>
      </c>
      <c r="D354">
        <v>17</v>
      </c>
    </row>
    <row r="355" spans="2:4" x14ac:dyDescent="0.2">
      <c r="B355">
        <v>3.8000886922147998</v>
      </c>
      <c r="C355" s="1">
        <v>3.1537580937455099</v>
      </c>
      <c r="D355">
        <v>17</v>
      </c>
    </row>
    <row r="356" spans="2:4" x14ac:dyDescent="0.2">
      <c r="B356">
        <v>3.85144124210959</v>
      </c>
      <c r="C356" s="1">
        <v>3.1717736016022902</v>
      </c>
      <c r="D356">
        <v>17</v>
      </c>
    </row>
    <row r="357" spans="2:4" x14ac:dyDescent="0.2">
      <c r="B357">
        <v>3.90279379200439</v>
      </c>
      <c r="C357" s="1">
        <v>3.77300619329203</v>
      </c>
      <c r="D357">
        <v>17</v>
      </c>
    </row>
    <row r="358" spans="2:4" x14ac:dyDescent="0.2">
      <c r="B358">
        <v>3.9541463418991798</v>
      </c>
      <c r="C358" s="1">
        <v>3.79120512722645</v>
      </c>
      <c r="D358">
        <v>17</v>
      </c>
    </row>
    <row r="359" spans="2:4" x14ac:dyDescent="0.2">
      <c r="B359">
        <v>4.0054988917939802</v>
      </c>
      <c r="C359" s="1">
        <v>4.4279577228661902</v>
      </c>
      <c r="D359">
        <v>17</v>
      </c>
    </row>
    <row r="360" spans="2:4" x14ac:dyDescent="0.2">
      <c r="B360">
        <v>4.05685144168877</v>
      </c>
      <c r="C360" s="1">
        <v>4.4513428289570802</v>
      </c>
      <c r="D360">
        <v>17</v>
      </c>
    </row>
    <row r="361" spans="2:4" x14ac:dyDescent="0.2">
      <c r="B361">
        <v>4.1082039915835695</v>
      </c>
      <c r="C361" s="1">
        <v>4.4697949160385599</v>
      </c>
      <c r="D361">
        <v>17</v>
      </c>
    </row>
    <row r="362" spans="2:4" x14ac:dyDescent="0.2">
      <c r="B362">
        <v>4.1595565414783602</v>
      </c>
      <c r="C362" s="1">
        <v>5.15851481125706</v>
      </c>
      <c r="D362">
        <v>17</v>
      </c>
    </row>
    <row r="363" spans="2:4" x14ac:dyDescent="0.2">
      <c r="B363">
        <v>4.2109090913731499</v>
      </c>
      <c r="C363" s="1">
        <v>5.1765259823334304</v>
      </c>
      <c r="D363">
        <v>17</v>
      </c>
    </row>
    <row r="364" spans="2:4" x14ac:dyDescent="0.2">
      <c r="B364">
        <v>4.2622616412679504</v>
      </c>
      <c r="C364" s="1">
        <v>5.9144489394739903</v>
      </c>
      <c r="D364">
        <v>17</v>
      </c>
    </row>
    <row r="365" spans="2:4" x14ac:dyDescent="0.2">
      <c r="B365">
        <v>4.3136141911627401</v>
      </c>
      <c r="C365" s="1">
        <v>5.9404722714444897</v>
      </c>
      <c r="D365">
        <v>17</v>
      </c>
    </row>
    <row r="366" spans="2:4" x14ac:dyDescent="0.2">
      <c r="B366">
        <v>4.3649667410575406</v>
      </c>
      <c r="C366" s="1">
        <v>5.9591373728023296</v>
      </c>
      <c r="D366">
        <v>17</v>
      </c>
    </row>
    <row r="367" spans="2:4" x14ac:dyDescent="0.2">
      <c r="B367">
        <v>4.4163192909523303</v>
      </c>
      <c r="C367" s="1">
        <v>6.7440439100649598</v>
      </c>
      <c r="D367">
        <v>17</v>
      </c>
    </row>
    <row r="368" spans="2:4" x14ac:dyDescent="0.2">
      <c r="B368">
        <v>4.4676718408471299</v>
      </c>
      <c r="C368" s="1">
        <v>6.7625095233386103</v>
      </c>
      <c r="D368">
        <v>17</v>
      </c>
    </row>
    <row r="369" spans="2:4" x14ac:dyDescent="0.2">
      <c r="B369">
        <v>4.5190243907419196</v>
      </c>
      <c r="C369" s="1">
        <v>7.5967426585939997</v>
      </c>
      <c r="D369">
        <v>17</v>
      </c>
    </row>
    <row r="370" spans="2:4" x14ac:dyDescent="0.2">
      <c r="B370">
        <v>4.5703769406367201</v>
      </c>
      <c r="C370" s="1">
        <v>7.62117204829919</v>
      </c>
      <c r="D370">
        <v>17</v>
      </c>
    </row>
    <row r="371" spans="2:4" x14ac:dyDescent="0.2">
      <c r="B371">
        <v>4.6217294905315098</v>
      </c>
      <c r="C371" s="1">
        <v>7.6394308518443399</v>
      </c>
      <c r="D371">
        <v>17</v>
      </c>
    </row>
    <row r="372" spans="2:4" x14ac:dyDescent="0.2">
      <c r="B372">
        <v>4.6730820404262996</v>
      </c>
      <c r="C372" s="1">
        <v>8.5351013499799908</v>
      </c>
      <c r="D372">
        <v>17</v>
      </c>
    </row>
    <row r="373" spans="2:4" x14ac:dyDescent="0.2">
      <c r="B373">
        <v>4.7244345903211</v>
      </c>
      <c r="C373" s="1">
        <v>8.5489497425085297</v>
      </c>
      <c r="D373">
        <v>17</v>
      </c>
    </row>
    <row r="374" spans="2:4" x14ac:dyDescent="0.2">
      <c r="B374">
        <v>4.7757871402158907</v>
      </c>
      <c r="C374" s="1">
        <v>9.4982527275777109</v>
      </c>
      <c r="D374">
        <v>17</v>
      </c>
    </row>
    <row r="375" spans="2:4" x14ac:dyDescent="0.2">
      <c r="B375">
        <v>4.8271396901106902</v>
      </c>
      <c r="C375" s="1">
        <v>9.5318209786618198</v>
      </c>
      <c r="D375">
        <v>17</v>
      </c>
    </row>
    <row r="376" spans="2:4" x14ac:dyDescent="0.2">
      <c r="B376">
        <v>4.8784922400054791</v>
      </c>
      <c r="C376" s="1">
        <v>9.5561585080948301</v>
      </c>
      <c r="D376">
        <v>17</v>
      </c>
    </row>
    <row r="377" spans="2:4" x14ac:dyDescent="0.2">
      <c r="B377">
        <v>4.9298447899002804</v>
      </c>
      <c r="C377" s="1">
        <v>10.5619034154867</v>
      </c>
      <c r="D377">
        <v>17</v>
      </c>
    </row>
    <row r="378" spans="2:4" x14ac:dyDescent="0.2">
      <c r="B378">
        <v>4.9811973397950693</v>
      </c>
      <c r="C378" s="1">
        <v>10.5858190857604</v>
      </c>
      <c r="D378">
        <v>17</v>
      </c>
    </row>
    <row r="379" spans="2:4" x14ac:dyDescent="0.2">
      <c r="B379">
        <v>5.0325498896898706</v>
      </c>
      <c r="C379" s="1">
        <v>10.616002516489401</v>
      </c>
      <c r="D379">
        <v>17</v>
      </c>
    </row>
    <row r="380" spans="2:4" x14ac:dyDescent="0.2">
      <c r="B380">
        <v>5.0839024395846595</v>
      </c>
      <c r="C380" s="1">
        <v>11.6832423448075</v>
      </c>
      <c r="D380">
        <v>17</v>
      </c>
    </row>
    <row r="381" spans="2:4" x14ac:dyDescent="0.2">
      <c r="B381">
        <v>5.1352549894794608</v>
      </c>
      <c r="C381" s="1">
        <v>11.711809918219499</v>
      </c>
      <c r="D381">
        <v>17</v>
      </c>
    </row>
    <row r="382" spans="2:4" x14ac:dyDescent="0.2">
      <c r="B382">
        <v>5.1866075393742497</v>
      </c>
      <c r="C382" s="1">
        <v>11.729439196226201</v>
      </c>
      <c r="D382">
        <v>17</v>
      </c>
    </row>
    <row r="383" spans="2:4" x14ac:dyDescent="0.2">
      <c r="B383">
        <v>5.2379600892690403</v>
      </c>
      <c r="C383" s="1">
        <v>12.8817342826885</v>
      </c>
      <c r="D383">
        <v>17</v>
      </c>
    </row>
    <row r="384" spans="2:4" x14ac:dyDescent="0.2">
      <c r="B384">
        <v>5.2893126391638399</v>
      </c>
      <c r="C384" s="1">
        <v>12.898571715907501</v>
      </c>
      <c r="D384">
        <v>17</v>
      </c>
    </row>
    <row r="385" spans="2:4" x14ac:dyDescent="0.2">
      <c r="B385">
        <v>5.3406651890586305</v>
      </c>
      <c r="C385" s="1">
        <v>14.1220009501692</v>
      </c>
      <c r="D385">
        <v>17</v>
      </c>
    </row>
    <row r="386" spans="2:4" x14ac:dyDescent="0.2">
      <c r="B386">
        <v>5.3920177389534301</v>
      </c>
      <c r="C386" s="1">
        <v>14.145326200463201</v>
      </c>
      <c r="D386">
        <v>17</v>
      </c>
    </row>
    <row r="387" spans="2:4" x14ac:dyDescent="0.2">
      <c r="B387">
        <v>5.4433702888482198</v>
      </c>
      <c r="C387" s="1">
        <v>14.186080818193</v>
      </c>
      <c r="D387">
        <v>17</v>
      </c>
    </row>
    <row r="388" spans="2:4" x14ac:dyDescent="0.2">
      <c r="B388">
        <v>5.4947228387430203</v>
      </c>
      <c r="C388" s="1">
        <v>15.4649505012229</v>
      </c>
      <c r="D388">
        <v>17</v>
      </c>
    </row>
    <row r="389" spans="2:4" x14ac:dyDescent="0.2">
      <c r="B389">
        <v>5.54607538863781</v>
      </c>
      <c r="C389" s="1">
        <v>15.4966856806554</v>
      </c>
      <c r="D389">
        <v>17</v>
      </c>
    </row>
    <row r="390" spans="2:4" x14ac:dyDescent="0.2">
      <c r="B390">
        <v>5.5974279385326104</v>
      </c>
      <c r="C390" s="1">
        <v>15.531781245737101</v>
      </c>
      <c r="D390">
        <v>17</v>
      </c>
    </row>
    <row r="391" spans="2:4" x14ac:dyDescent="0.2">
      <c r="B391">
        <v>5.6487804884274002</v>
      </c>
      <c r="C391" s="1">
        <v>15.542587179532701</v>
      </c>
      <c r="D391">
        <v>17</v>
      </c>
    </row>
    <row r="392" spans="2:4" x14ac:dyDescent="0.2">
      <c r="B392">
        <v>5.7001330383221998</v>
      </c>
      <c r="C392" s="1">
        <v>16.935840528694101</v>
      </c>
      <c r="D392">
        <v>17</v>
      </c>
    </row>
    <row r="393" spans="2:4" x14ac:dyDescent="0.2">
      <c r="B393">
        <v>5.7514855882169904</v>
      </c>
      <c r="C393" s="1">
        <v>16.953884615607699</v>
      </c>
      <c r="D393">
        <v>17</v>
      </c>
    </row>
    <row r="394" spans="2:4" x14ac:dyDescent="0.2">
      <c r="B394">
        <v>5.8028381381117793</v>
      </c>
      <c r="C394" s="1">
        <v>18.425773740890602</v>
      </c>
      <c r="D394">
        <v>17</v>
      </c>
    </row>
    <row r="395" spans="2:4" x14ac:dyDescent="0.2">
      <c r="B395">
        <v>5.8541906880065806</v>
      </c>
      <c r="C395" s="1">
        <v>18.462291689541999</v>
      </c>
      <c r="D395">
        <v>17</v>
      </c>
    </row>
    <row r="396" spans="2:4" x14ac:dyDescent="0.2">
      <c r="B396">
        <v>5.9055432379013695</v>
      </c>
      <c r="C396" s="1">
        <v>18.4976028233602</v>
      </c>
      <c r="D396">
        <v>17</v>
      </c>
    </row>
    <row r="397" spans="2:4" x14ac:dyDescent="0.2">
      <c r="B397">
        <v>5.9568957877961699</v>
      </c>
      <c r="C397" s="1">
        <v>20.056917431321502</v>
      </c>
      <c r="D397">
        <v>17</v>
      </c>
    </row>
    <row r="398" spans="2:4" x14ac:dyDescent="0.2">
      <c r="B398">
        <v>6.0082483376909597</v>
      </c>
      <c r="C398" s="1">
        <v>20.0849894257722</v>
      </c>
      <c r="D398">
        <v>17</v>
      </c>
    </row>
    <row r="399" spans="2:4" x14ac:dyDescent="0.2">
      <c r="B399">
        <v>6.0596008875857592</v>
      </c>
      <c r="C399" s="1">
        <v>20.1236156166506</v>
      </c>
      <c r="D399">
        <v>17</v>
      </c>
    </row>
    <row r="400" spans="2:4" x14ac:dyDescent="0.2">
      <c r="B400">
        <v>6.1109534374805499</v>
      </c>
      <c r="C400" s="1">
        <v>20.1462478424666</v>
      </c>
      <c r="D400">
        <v>17</v>
      </c>
    </row>
    <row r="401" spans="2:4" x14ac:dyDescent="0.2">
      <c r="B401">
        <v>6.1623059873753494</v>
      </c>
      <c r="C401" s="1">
        <v>21.7999827943997</v>
      </c>
      <c r="D401">
        <v>17</v>
      </c>
    </row>
    <row r="402" spans="2:4" x14ac:dyDescent="0.2">
      <c r="B402">
        <v>6.2136585372701401</v>
      </c>
      <c r="C402" s="1">
        <v>21.8223733524034</v>
      </c>
      <c r="D402">
        <v>17</v>
      </c>
    </row>
    <row r="403" spans="2:4" x14ac:dyDescent="0.2">
      <c r="B403">
        <v>6.2650110871649396</v>
      </c>
      <c r="C403" s="1">
        <v>21.881575397316301</v>
      </c>
      <c r="D403">
        <v>17</v>
      </c>
    </row>
    <row r="404" spans="2:4" x14ac:dyDescent="0.2">
      <c r="B404">
        <v>6.3163636370597303</v>
      </c>
      <c r="C404" s="1">
        <v>23.638978572224701</v>
      </c>
      <c r="D404">
        <v>17</v>
      </c>
    </row>
    <row r="405" spans="2:4" x14ac:dyDescent="0.2">
      <c r="B405">
        <v>6.36771618695452</v>
      </c>
      <c r="C405" s="1">
        <v>23.6652494953345</v>
      </c>
      <c r="D405">
        <v>17</v>
      </c>
    </row>
    <row r="406" spans="2:4" x14ac:dyDescent="0.2">
      <c r="B406">
        <v>6.4190687368493204</v>
      </c>
      <c r="C406" s="1">
        <v>23.720597526024001</v>
      </c>
      <c r="D406">
        <v>17</v>
      </c>
    </row>
    <row r="407" spans="2:4" x14ac:dyDescent="0.2">
      <c r="B407">
        <v>6.4704212867441102</v>
      </c>
      <c r="C407" s="1">
        <v>25.587597818999399</v>
      </c>
      <c r="D407">
        <v>17</v>
      </c>
    </row>
    <row r="408" spans="2:4" x14ac:dyDescent="0.2">
      <c r="B408">
        <v>6.5217738366389097</v>
      </c>
      <c r="C408" s="1">
        <v>25.616511758639898</v>
      </c>
      <c r="D408">
        <v>17</v>
      </c>
    </row>
    <row r="409" spans="2:4" x14ac:dyDescent="0.2">
      <c r="B409">
        <v>6.5731263865337004</v>
      </c>
      <c r="C409" s="1">
        <v>25.6789166217945</v>
      </c>
      <c r="D409">
        <v>17</v>
      </c>
    </row>
    <row r="410" spans="2:4" x14ac:dyDescent="0.2">
      <c r="B410">
        <v>6.6244789364284999</v>
      </c>
      <c r="C410" s="1">
        <v>27.671727677005499</v>
      </c>
      <c r="D410">
        <v>17</v>
      </c>
    </row>
    <row r="411" spans="2:4" x14ac:dyDescent="0.2">
      <c r="B411">
        <v>6.6758314863232897</v>
      </c>
      <c r="C411" s="1">
        <v>27.706883802794302</v>
      </c>
      <c r="D411">
        <v>17</v>
      </c>
    </row>
    <row r="412" spans="2:4" x14ac:dyDescent="0.2">
      <c r="B412">
        <v>6.7271840362180901</v>
      </c>
      <c r="C412" s="1">
        <v>27.780008989746499</v>
      </c>
      <c r="D412">
        <v>17</v>
      </c>
    </row>
    <row r="413" spans="2:4" x14ac:dyDescent="0.2">
      <c r="B413">
        <v>6.7785365861128799</v>
      </c>
      <c r="C413" s="1">
        <v>27.796136426051799</v>
      </c>
      <c r="D413">
        <v>17</v>
      </c>
    </row>
    <row r="414" spans="2:4" x14ac:dyDescent="0.2">
      <c r="B414">
        <v>6.8298891360076697</v>
      </c>
      <c r="C414" s="1">
        <v>29.920732379523301</v>
      </c>
      <c r="D414">
        <v>17</v>
      </c>
    </row>
    <row r="415" spans="2:4" x14ac:dyDescent="0.2">
      <c r="B415">
        <v>6.8812416859024692</v>
      </c>
      <c r="C415" s="1">
        <v>29.953075422871802</v>
      </c>
      <c r="D415">
        <v>17</v>
      </c>
    </row>
    <row r="416" spans="2:4" x14ac:dyDescent="0.2">
      <c r="B416">
        <v>6.9325942357972599</v>
      </c>
      <c r="C416" s="1">
        <v>30.031969047903001</v>
      </c>
      <c r="D416">
        <v>17</v>
      </c>
    </row>
    <row r="417" spans="2:4" x14ac:dyDescent="0.2">
      <c r="B417">
        <v>6.9839467856920594</v>
      </c>
      <c r="C417" s="1">
        <v>30.047643097354602</v>
      </c>
      <c r="D417">
        <v>17</v>
      </c>
    </row>
    <row r="418" spans="2:4" x14ac:dyDescent="0.2">
      <c r="B418">
        <v>7.0352993355868501</v>
      </c>
      <c r="C418" s="1">
        <v>32.327387487573198</v>
      </c>
      <c r="D418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P135" workbookViewId="0">
      <selection activeCell="AD3" sqref="AD3"/>
    </sheetView>
  </sheetViews>
  <sheetFormatPr baseColWidth="10" defaultRowHeight="16" x14ac:dyDescent="0.2"/>
  <sheetData>
    <row r="1" spans="2:33" x14ac:dyDescent="0.2">
      <c r="D1">
        <v>1.4</v>
      </c>
      <c r="I1">
        <v>4.4000000000000004</v>
      </c>
      <c r="N1">
        <v>8.5</v>
      </c>
      <c r="S1">
        <v>17</v>
      </c>
      <c r="AB1" t="s">
        <v>18</v>
      </c>
      <c r="AG1" t="s">
        <v>19</v>
      </c>
    </row>
    <row r="2" spans="2:33" x14ac:dyDescent="0.2">
      <c r="AB2" s="1">
        <f>AVERAGE(X3:AA139)</f>
        <v>7.984780239783829</v>
      </c>
      <c r="AG2">
        <f>SUM(AC3:AF139)</f>
        <v>36105.495826518891</v>
      </c>
    </row>
    <row r="3" spans="2:33" x14ac:dyDescent="0.2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>(Y3-$AB$2)^2</f>
        <v>63.72670818407137</v>
      </c>
      <c r="AE3">
        <f>(Z3-$AB$2)^2</f>
        <v>63.750501351287475</v>
      </c>
      <c r="AF3">
        <f>(AA3-$AB$2)^2</f>
        <v>63.754008106172428</v>
      </c>
    </row>
    <row r="4" spans="2:33" x14ac:dyDescent="0.2">
      <c r="B4">
        <v>1.02705099789589E+20</v>
      </c>
      <c r="C4">
        <f t="shared" ref="C4:C67" si="0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1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2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3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4">(Y4-$AB$2)^2</f>
        <v>63.397457610975955</v>
      </c>
      <c r="AE4">
        <f t="shared" ref="AE4:AE67" si="5">(Z4-$AB$2)^2</f>
        <v>63.672570100837888</v>
      </c>
      <c r="AF4">
        <f t="shared" ref="AF4:AF67" si="6">(AA4-$AB$2)^2</f>
        <v>63.729169112572649</v>
      </c>
    </row>
    <row r="5" spans="2:33" x14ac:dyDescent="0.2">
      <c r="B5">
        <v>1.5405764968438399E+20</v>
      </c>
      <c r="C5">
        <f t="shared" si="0"/>
        <v>0.15405764968438398</v>
      </c>
      <c r="D5">
        <v>0.46707115518780401</v>
      </c>
      <c r="E5">
        <v>1.4</v>
      </c>
      <c r="G5">
        <v>1.5405764968438399E+20</v>
      </c>
      <c r="H5">
        <f t="shared" si="1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2"/>
        <v>0.15405764968438398</v>
      </c>
      <c r="N5">
        <v>1.79139671811894E-2</v>
      </c>
      <c r="O5">
        <v>8.5</v>
      </c>
      <c r="Q5">
        <v>1.5405764968438399E+20</v>
      </c>
      <c r="R5">
        <f t="shared" si="3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4"/>
        <v>62.642735697168256</v>
      </c>
      <c r="AE5">
        <f t="shared" si="5"/>
        <v>63.470958205533478</v>
      </c>
      <c r="AF5">
        <f t="shared" si="6"/>
        <v>63.669308565176102</v>
      </c>
    </row>
    <row r="6" spans="2:33" x14ac:dyDescent="0.2">
      <c r="B6">
        <v>2.0541019957917801E+20</v>
      </c>
      <c r="C6">
        <f t="shared" si="0"/>
        <v>0.205410199579178</v>
      </c>
      <c r="D6">
        <v>0.78803661518034196</v>
      </c>
      <c r="E6">
        <v>1.4</v>
      </c>
      <c r="G6">
        <v>2.0541019957917801E+20</v>
      </c>
      <c r="H6">
        <f t="shared" si="1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2"/>
        <v>0.205410199579178</v>
      </c>
      <c r="N6">
        <v>3.67732748632826E-2</v>
      </c>
      <c r="O6">
        <v>8.5</v>
      </c>
      <c r="Q6">
        <v>2.0541019957917801E+20</v>
      </c>
      <c r="R6">
        <f t="shared" si="3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4"/>
        <v>61.610081370980474</v>
      </c>
      <c r="AE6">
        <f t="shared" si="5"/>
        <v>63.170814714425518</v>
      </c>
      <c r="AF6">
        <f t="shared" si="6"/>
        <v>63.580706695109114</v>
      </c>
    </row>
    <row r="7" spans="2:33" x14ac:dyDescent="0.2">
      <c r="B7">
        <v>2.5676274947397301E+20</v>
      </c>
      <c r="C7">
        <f t="shared" si="0"/>
        <v>0.25676274947397298</v>
      </c>
      <c r="D7">
        <v>1.16015167454451</v>
      </c>
      <c r="E7">
        <v>1.4</v>
      </c>
      <c r="G7">
        <v>2.5676274947397301E+20</v>
      </c>
      <c r="H7">
        <f t="shared" si="1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2"/>
        <v>0.25676274947397298</v>
      </c>
      <c r="N7">
        <v>6.20731832018084E-2</v>
      </c>
      <c r="O7">
        <v>8.5</v>
      </c>
      <c r="Q7">
        <v>2.5676274947397301E+20</v>
      </c>
      <c r="R7">
        <f t="shared" si="3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4"/>
        <v>60.304900442694255</v>
      </c>
      <c r="AE7">
        <f t="shared" si="5"/>
        <v>62.769287104414545</v>
      </c>
      <c r="AF7">
        <f t="shared" si="6"/>
        <v>63.461232107885486</v>
      </c>
    </row>
    <row r="8" spans="2:33" x14ac:dyDescent="0.2">
      <c r="B8">
        <v>3.0811529936876798E+20</v>
      </c>
      <c r="C8">
        <f t="shared" si="0"/>
        <v>0.30811529936876797</v>
      </c>
      <c r="D8">
        <v>1.55988731958362</v>
      </c>
      <c r="E8">
        <v>1.4</v>
      </c>
      <c r="G8">
        <v>3.0811529936876798E+20</v>
      </c>
      <c r="H8">
        <f t="shared" si="1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2"/>
        <v>0.30811529936876797</v>
      </c>
      <c r="N8">
        <v>9.24817163449448E-2</v>
      </c>
      <c r="O8">
        <v>8.5</v>
      </c>
      <c r="Q8">
        <v>3.0811529936876798E+20</v>
      </c>
      <c r="R8">
        <f t="shared" si="3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4"/>
        <v>58.814563263438167</v>
      </c>
      <c r="AE8">
        <f t="shared" si="5"/>
        <v>62.288375983075596</v>
      </c>
      <c r="AF8">
        <f t="shared" si="6"/>
        <v>63.317051325817751</v>
      </c>
    </row>
    <row r="9" spans="2:33" x14ac:dyDescent="0.2">
      <c r="B9">
        <v>3.5946784926356203E+20</v>
      </c>
      <c r="C9">
        <f t="shared" si="0"/>
        <v>0.35946784926356201</v>
      </c>
      <c r="D9">
        <v>1.9776576214965</v>
      </c>
      <c r="E9">
        <v>1.4</v>
      </c>
      <c r="G9">
        <v>3.5946784926356203E+20</v>
      </c>
      <c r="H9">
        <f t="shared" si="1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2"/>
        <v>0.35946784926356201</v>
      </c>
      <c r="N9">
        <v>0.12712875329502299</v>
      </c>
      <c r="O9">
        <v>8.5</v>
      </c>
      <c r="Q9">
        <v>3.5946784926356203E+20</v>
      </c>
      <c r="R9">
        <f t="shared" si="3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4"/>
        <v>57.192464875149071</v>
      </c>
      <c r="AE9">
        <f t="shared" si="5"/>
        <v>61.742686883119745</v>
      </c>
      <c r="AF9">
        <f t="shared" si="6"/>
        <v>63.152374514927942</v>
      </c>
    </row>
    <row r="10" spans="2:33" x14ac:dyDescent="0.2">
      <c r="B10">
        <v>4.10820399158357E+20</v>
      </c>
      <c r="C10">
        <f t="shared" si="0"/>
        <v>0.410820399158357</v>
      </c>
      <c r="D10">
        <v>2.40768355925684</v>
      </c>
      <c r="E10">
        <v>1.4</v>
      </c>
      <c r="G10">
        <v>4.10820399158357E+20</v>
      </c>
      <c r="H10">
        <f t="shared" si="1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2"/>
        <v>0.410820399158357</v>
      </c>
      <c r="N10">
        <v>0.165277889286783</v>
      </c>
      <c r="O10">
        <v>8.5</v>
      </c>
      <c r="Q10">
        <v>4.10820399158357E+20</v>
      </c>
      <c r="R10">
        <f t="shared" si="3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4"/>
        <v>55.480629208863512</v>
      </c>
      <c r="AE10">
        <f t="shared" si="5"/>
        <v>61.144617009428835</v>
      </c>
      <c r="AF10">
        <f t="shared" si="6"/>
        <v>62.970790222287278</v>
      </c>
    </row>
    <row r="11" spans="2:33" x14ac:dyDescent="0.2">
      <c r="B11">
        <v>4.6217294905315099E+20</v>
      </c>
      <c r="C11">
        <f t="shared" si="0"/>
        <v>0.46217294905315098</v>
      </c>
      <c r="D11">
        <v>2.84559938966086</v>
      </c>
      <c r="E11">
        <v>1.4</v>
      </c>
      <c r="G11">
        <v>4.6217294905315099E+20</v>
      </c>
      <c r="H11">
        <f t="shared" si="1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2"/>
        <v>0.46217294905315098</v>
      </c>
      <c r="N11">
        <v>0.20623069460895499</v>
      </c>
      <c r="O11">
        <v>8.5</v>
      </c>
      <c r="Q11">
        <v>4.6217294905315099E+20</v>
      </c>
      <c r="R11">
        <f t="shared" si="3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4"/>
        <v>53.715667861823768</v>
      </c>
      <c r="AE11">
        <f t="shared" si="5"/>
        <v>60.505833026740241</v>
      </c>
      <c r="AF11">
        <f t="shared" si="6"/>
        <v>62.775627571796022</v>
      </c>
    </row>
    <row r="12" spans="2:33" x14ac:dyDescent="0.2">
      <c r="B12">
        <v>5.1352549894794602E+20</v>
      </c>
      <c r="C12">
        <f t="shared" si="0"/>
        <v>0.51352549894794597</v>
      </c>
      <c r="D12">
        <v>3.28807967485761</v>
      </c>
      <c r="E12">
        <v>1.4</v>
      </c>
      <c r="G12">
        <v>5.1352549894794602E+20</v>
      </c>
      <c r="H12">
        <f t="shared" si="1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2"/>
        <v>0.51352549894794597</v>
      </c>
      <c r="N12">
        <v>0.24934112624808799</v>
      </c>
      <c r="O12">
        <v>8.5</v>
      </c>
      <c r="Q12">
        <v>5.1352549894794602E+20</v>
      </c>
      <c r="R12">
        <f t="shared" si="3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4"/>
        <v>51.927709405868157</v>
      </c>
      <c r="AE12">
        <f t="shared" si="5"/>
        <v>59.837018279218611</v>
      </c>
      <c r="AF12">
        <f t="shared" si="6"/>
        <v>62.569948969447594</v>
      </c>
    </row>
    <row r="13" spans="2:33" x14ac:dyDescent="0.2">
      <c r="B13">
        <v>5.6487804884274099E+20</v>
      </c>
      <c r="C13">
        <f t="shared" si="0"/>
        <v>0.56487804884274095</v>
      </c>
      <c r="D13">
        <v>3.7325406244928199</v>
      </c>
      <c r="E13">
        <v>1.4</v>
      </c>
      <c r="G13">
        <v>5.6487804884274099E+20</v>
      </c>
      <c r="H13">
        <f t="shared" si="1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2"/>
        <v>0.56487804884274095</v>
      </c>
      <c r="N13">
        <v>0.29396411391717597</v>
      </c>
      <c r="O13">
        <v>8.5</v>
      </c>
      <c r="Q13">
        <v>5.6487804884274099E+20</v>
      </c>
      <c r="R13">
        <f t="shared" si="3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4"/>
        <v>50.142786739853747</v>
      </c>
      <c r="AE13">
        <f t="shared" si="5"/>
        <v>59.148652681890553</v>
      </c>
      <c r="AF13">
        <f t="shared" si="6"/>
        <v>62.356758942149661</v>
      </c>
    </row>
    <row r="14" spans="2:33" x14ac:dyDescent="0.2">
      <c r="B14">
        <v>6.1623059873753504E+20</v>
      </c>
      <c r="C14">
        <f t="shared" si="0"/>
        <v>0.61623059873753505</v>
      </c>
      <c r="D14">
        <v>4.1769099633720401</v>
      </c>
      <c r="E14">
        <v>1.4</v>
      </c>
      <c r="G14">
        <v>6.1623059873753504E+20</v>
      </c>
      <c r="H14">
        <f t="shared" si="1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2"/>
        <v>0.61623059873753505</v>
      </c>
      <c r="N14">
        <v>0.33947945473978403</v>
      </c>
      <c r="O14">
        <v>8.5</v>
      </c>
      <c r="Q14">
        <v>6.1623059873753504E+20</v>
      </c>
      <c r="R14">
        <f t="shared" si="3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4"/>
        <v>48.383181875346246</v>
      </c>
      <c r="AE14">
        <f t="shared" si="5"/>
        <v>58.450624093795085</v>
      </c>
      <c r="AF14">
        <f t="shared" si="6"/>
        <v>62.138759373312091</v>
      </c>
    </row>
    <row r="15" spans="2:33" x14ac:dyDescent="0.2">
      <c r="B15">
        <v>6.6758314863232995E+20</v>
      </c>
      <c r="C15">
        <f t="shared" si="0"/>
        <v>0.66758314863232993</v>
      </c>
      <c r="D15">
        <v>4.61946145937591</v>
      </c>
      <c r="E15">
        <v>1.4</v>
      </c>
      <c r="G15">
        <v>6.6758314863232995E+20</v>
      </c>
      <c r="H15">
        <f t="shared" si="1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2"/>
        <v>0.66758314863232993</v>
      </c>
      <c r="N15">
        <v>0.38529679553915502</v>
      </c>
      <c r="O15">
        <v>8.5</v>
      </c>
      <c r="Q15">
        <v>6.6758314863232995E+20</v>
      </c>
      <c r="R15">
        <f t="shared" si="3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4"/>
        <v>46.667520102019523</v>
      </c>
      <c r="AE15">
        <f t="shared" si="5"/>
        <v>57.752148619348894</v>
      </c>
      <c r="AF15">
        <f t="shared" si="6"/>
        <v>61.918997157905025</v>
      </c>
    </row>
    <row r="16" spans="2:33" x14ac:dyDescent="0.2">
      <c r="B16">
        <v>7.1893569852712498E+20</v>
      </c>
      <c r="C16">
        <f t="shared" si="0"/>
        <v>0.71893569852712502</v>
      </c>
      <c r="D16">
        <v>5.0591246256507798</v>
      </c>
      <c r="E16">
        <v>1.4</v>
      </c>
      <c r="G16">
        <v>7.1893569852712498E+20</v>
      </c>
      <c r="H16">
        <f t="shared" si="1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2"/>
        <v>0.71893569852712502</v>
      </c>
      <c r="N16">
        <v>0.43087367483917399</v>
      </c>
      <c r="O16">
        <v>8.5</v>
      </c>
      <c r="Q16">
        <v>7.1893569852712498E+20</v>
      </c>
      <c r="R16">
        <f t="shared" si="3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4"/>
        <v>45.01079837826785</v>
      </c>
      <c r="AE16">
        <f t="shared" si="5"/>
        <v>57.061504391913957</v>
      </c>
      <c r="AF16">
        <f t="shared" si="6"/>
        <v>61.699811728522882</v>
      </c>
    </row>
    <row r="17" spans="2:32" x14ac:dyDescent="0.2">
      <c r="B17">
        <v>7.7028824842191897E+20</v>
      </c>
      <c r="C17">
        <f t="shared" si="0"/>
        <v>0.77028824842191901</v>
      </c>
      <c r="D17">
        <v>5.4946458309943296</v>
      </c>
      <c r="E17">
        <v>1.4</v>
      </c>
      <c r="G17">
        <v>7.7028824842191897E+20</v>
      </c>
      <c r="H17">
        <f t="shared" si="1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2"/>
        <v>0.77028824842191901</v>
      </c>
      <c r="N17">
        <v>0.47572209449939701</v>
      </c>
      <c r="O17">
        <v>8.5</v>
      </c>
      <c r="Q17">
        <v>7.7028824842191897E+20</v>
      </c>
      <c r="R17">
        <f t="shared" si="3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4"/>
        <v>43.424859215819112</v>
      </c>
      <c r="AE17">
        <f t="shared" si="5"/>
        <v>56.385954229262474</v>
      </c>
      <c r="AF17">
        <f t="shared" si="6"/>
        <v>61.483481163745594</v>
      </c>
    </row>
    <row r="18" spans="2:32" x14ac:dyDescent="0.2">
      <c r="B18">
        <v>8.21640798316714E+20</v>
      </c>
      <c r="C18">
        <f t="shared" si="0"/>
        <v>0.82164079831671399</v>
      </c>
      <c r="D18">
        <v>5.9249269091426102</v>
      </c>
      <c r="E18">
        <v>1.4</v>
      </c>
      <c r="G18">
        <v>8.21640798316714E+20</v>
      </c>
      <c r="H18">
        <f t="shared" si="1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2"/>
        <v>0.82164079831671399</v>
      </c>
      <c r="N18">
        <v>0.51945033602846702</v>
      </c>
      <c r="O18">
        <v>8.5</v>
      </c>
      <c r="Q18">
        <v>8.21640798316714E+20</v>
      </c>
      <c r="R18">
        <f t="shared" si="3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4"/>
        <v>41.918361859958758</v>
      </c>
      <c r="AE18">
        <f t="shared" si="5"/>
        <v>55.731150571904038</v>
      </c>
      <c r="AF18">
        <f t="shared" si="6"/>
        <v>61.271945837165994</v>
      </c>
    </row>
    <row r="19" spans="2:32" x14ac:dyDescent="0.2">
      <c r="B19">
        <v>8.7299334821150904E+20</v>
      </c>
      <c r="C19">
        <f t="shared" si="0"/>
        <v>0.87299334821150909</v>
      </c>
      <c r="D19">
        <v>6.3489393787418704</v>
      </c>
      <c r="E19">
        <v>1.4</v>
      </c>
      <c r="G19">
        <v>8.7299334821150904E+20</v>
      </c>
      <c r="H19">
        <f t="shared" si="1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2"/>
        <v>0.87299334821150909</v>
      </c>
      <c r="N19">
        <v>0.56177188191903304</v>
      </c>
      <c r="O19">
        <v>8.5</v>
      </c>
      <c r="Q19">
        <v>8.7299334821150904E+20</v>
      </c>
      <c r="R19">
        <f t="shared" si="3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4"/>
        <v>40.497220518388403</v>
      </c>
      <c r="AE19">
        <f t="shared" si="5"/>
        <v>55.101053080930612</v>
      </c>
      <c r="AF19">
        <f t="shared" si="6"/>
        <v>61.066394411338727</v>
      </c>
    </row>
    <row r="20" spans="2:32" x14ac:dyDescent="0.2">
      <c r="B20">
        <v>9.2434589810630302E+20</v>
      </c>
      <c r="C20">
        <f t="shared" si="0"/>
        <v>0.92434589810630297</v>
      </c>
      <c r="D20">
        <v>6.7658128307773699</v>
      </c>
      <c r="E20">
        <v>1.4</v>
      </c>
      <c r="G20">
        <v>9.2434589810630302E+20</v>
      </c>
      <c r="H20">
        <f t="shared" si="1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2"/>
        <v>0.92434589810630297</v>
      </c>
      <c r="N20">
        <v>0.60251242635986202</v>
      </c>
      <c r="O20">
        <v>8.5</v>
      </c>
      <c r="Q20">
        <v>9.2434589810630302E+20</v>
      </c>
      <c r="R20">
        <f t="shared" si="3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4"/>
        <v>39.164560031026397</v>
      </c>
      <c r="AE20">
        <f t="shared" si="5"/>
        <v>54.49787806911548</v>
      </c>
      <c r="AF20">
        <f t="shared" si="6"/>
        <v>60.867994395222226</v>
      </c>
    </row>
    <row r="21" spans="2:32" x14ac:dyDescent="0.2">
      <c r="B21">
        <v>9.7569844800109806E+20</v>
      </c>
      <c r="C21">
        <f t="shared" si="0"/>
        <v>0.97569844800109806</v>
      </c>
      <c r="D21">
        <v>7.17460499749071</v>
      </c>
      <c r="E21">
        <v>1.4</v>
      </c>
      <c r="G21">
        <v>9.7569844800109806E+20</v>
      </c>
      <c r="H21">
        <f t="shared" si="1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2"/>
        <v>0.97569844800109806</v>
      </c>
      <c r="N21">
        <v>0.64146094847847901</v>
      </c>
      <c r="O21">
        <v>8.5</v>
      </c>
      <c r="Q21">
        <v>9.7569844800109806E+20</v>
      </c>
      <c r="R21">
        <f t="shared" si="3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4"/>
        <v>37.918398338723108</v>
      </c>
      <c r="AE21">
        <f t="shared" si="5"/>
        <v>53.924338214057308</v>
      </c>
      <c r="AF21">
        <f t="shared" si="6"/>
        <v>60.677801609920394</v>
      </c>
    </row>
    <row r="22" spans="2:32" x14ac:dyDescent="0.2">
      <c r="B22">
        <v>1.0270509978958899E+21</v>
      </c>
      <c r="C22">
        <f t="shared" si="0"/>
        <v>1.0270509978958899</v>
      </c>
      <c r="D22">
        <v>7.5746727950954504</v>
      </c>
      <c r="E22">
        <v>1.4</v>
      </c>
      <c r="G22">
        <v>1.0270509978958899E+21</v>
      </c>
      <c r="H22">
        <f t="shared" si="1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2"/>
        <v>1.0270509978958899</v>
      </c>
      <c r="N22">
        <v>0.67846946728365098</v>
      </c>
      <c r="O22">
        <v>8.5</v>
      </c>
      <c r="Q22">
        <v>1.0270509978958899E+21</v>
      </c>
      <c r="R22">
        <f t="shared" si="3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4"/>
        <v>36.755582703173062</v>
      </c>
      <c r="AE22">
        <f t="shared" si="5"/>
        <v>53.382177104352152</v>
      </c>
      <c r="AF22">
        <f t="shared" si="6"/>
        <v>60.496570646742839</v>
      </c>
    </row>
    <row r="23" spans="2:32" x14ac:dyDescent="0.2">
      <c r="B23">
        <v>1.07840354779068E+21</v>
      </c>
      <c r="C23">
        <f t="shared" si="0"/>
        <v>1.0784035477906799</v>
      </c>
      <c r="D23">
        <v>7.9652899102067298</v>
      </c>
      <c r="E23">
        <v>1.4</v>
      </c>
      <c r="G23">
        <v>1.07840354779068E+21</v>
      </c>
      <c r="H23">
        <f t="shared" si="1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2"/>
        <v>1.0784035477906799</v>
      </c>
      <c r="N23">
        <v>0.71352204884596604</v>
      </c>
      <c r="O23">
        <v>8.5</v>
      </c>
      <c r="Q23">
        <v>1.07840354779068E+21</v>
      </c>
      <c r="R23">
        <f t="shared" si="3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4"/>
        <v>35.674496713339487</v>
      </c>
      <c r="AE23">
        <f t="shared" si="5"/>
        <v>52.871195679280966</v>
      </c>
      <c r="AF23">
        <f t="shared" si="6"/>
        <v>60.324842071684259</v>
      </c>
    </row>
    <row r="24" spans="2:32" x14ac:dyDescent="0.2">
      <c r="B24">
        <v>1.12975609768548E+21</v>
      </c>
      <c r="C24">
        <f t="shared" si="0"/>
        <v>1.1297560976854799</v>
      </c>
      <c r="D24">
        <v>8.3459077834529296</v>
      </c>
      <c r="E24">
        <v>1.4</v>
      </c>
      <c r="G24">
        <v>1.12975609768548E+21</v>
      </c>
      <c r="H24">
        <f t="shared" si="1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2"/>
        <v>1.1297560976854799</v>
      </c>
      <c r="N24">
        <v>0.74639710077560295</v>
      </c>
      <c r="O24">
        <v>8.5</v>
      </c>
      <c r="Q24">
        <v>1.12975609768548E+21</v>
      </c>
      <c r="R24">
        <f t="shared" si="3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4"/>
        <v>34.672718080094995</v>
      </c>
      <c r="AE24">
        <f t="shared" si="5"/>
        <v>52.39419046707858</v>
      </c>
      <c r="AF24">
        <f t="shared" si="6"/>
        <v>60.162960551369338</v>
      </c>
    </row>
    <row r="25" spans="2:32" x14ac:dyDescent="0.2">
      <c r="B25">
        <v>1.1811086475802701E+21</v>
      </c>
      <c r="C25">
        <f t="shared" si="0"/>
        <v>1.1811086475802701</v>
      </c>
      <c r="D25">
        <v>8.7159957737066396</v>
      </c>
      <c r="E25">
        <v>1.4</v>
      </c>
      <c r="G25">
        <v>1.1811086475802701E+21</v>
      </c>
      <c r="H25">
        <f t="shared" si="1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2"/>
        <v>1.1811086475802701</v>
      </c>
      <c r="N25">
        <v>0.777146975205527</v>
      </c>
      <c r="O25">
        <v>8.5</v>
      </c>
      <c r="Q25">
        <v>1.1811086475802701E+21</v>
      </c>
      <c r="R25">
        <f t="shared" si="3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4"/>
        <v>33.74738813870723</v>
      </c>
      <c r="AE25">
        <f t="shared" si="5"/>
        <v>51.949977276655673</v>
      </c>
      <c r="AF25">
        <f t="shared" si="6"/>
        <v>60.011119304393169</v>
      </c>
    </row>
    <row r="26" spans="2:32" x14ac:dyDescent="0.2">
      <c r="B26">
        <v>1.2324611974750701E+21</v>
      </c>
      <c r="C26">
        <f t="shared" si="0"/>
        <v>1.2324611974750701</v>
      </c>
      <c r="D26">
        <v>9.0750835166715706</v>
      </c>
      <c r="E26">
        <v>1.4</v>
      </c>
      <c r="G26">
        <v>1.2324611974750701E+21</v>
      </c>
      <c r="H26">
        <f t="shared" si="1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2"/>
        <v>1.2324611974750701</v>
      </c>
      <c r="N26">
        <v>0.80577448018114795</v>
      </c>
      <c r="O26">
        <v>8.5</v>
      </c>
      <c r="Q26">
        <v>1.2324611974750701E+21</v>
      </c>
      <c r="R26">
        <f t="shared" si="3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4"/>
        <v>32.89517549677317</v>
      </c>
      <c r="AE26">
        <f t="shared" si="5"/>
        <v>51.538123696408469</v>
      </c>
      <c r="AF26">
        <f t="shared" si="6"/>
        <v>59.869369110381548</v>
      </c>
    </row>
    <row r="27" spans="2:32" x14ac:dyDescent="0.2">
      <c r="B27">
        <v>1.2838137473698599E+21</v>
      </c>
      <c r="C27">
        <f t="shared" si="0"/>
        <v>1.2838137473698599</v>
      </c>
      <c r="D27">
        <v>9.4229413009672403</v>
      </c>
      <c r="E27">
        <v>1.4</v>
      </c>
      <c r="G27">
        <v>1.2838137473698599E+21</v>
      </c>
      <c r="H27">
        <f t="shared" si="1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2"/>
        <v>1.2838137473698599</v>
      </c>
      <c r="N27">
        <v>0.83231315448540999</v>
      </c>
      <c r="O27">
        <v>8.5</v>
      </c>
      <c r="Q27">
        <v>1.2838137473698599E+21</v>
      </c>
      <c r="R27">
        <f t="shared" si="3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4"/>
        <v>32.112223893737536</v>
      </c>
      <c r="AE27">
        <f t="shared" si="5"/>
        <v>51.157785406277256</v>
      </c>
      <c r="AF27">
        <f>(AA27-$AB$2)^2</f>
        <v>59.737608800741256</v>
      </c>
    </row>
    <row r="28" spans="2:32" x14ac:dyDescent="0.2">
      <c r="B28">
        <v>1.3351662972646599E+21</v>
      </c>
      <c r="C28">
        <f t="shared" si="0"/>
        <v>1.3351662972646599</v>
      </c>
      <c r="D28">
        <v>9.7595677558812302</v>
      </c>
      <c r="E28">
        <v>1.4</v>
      </c>
      <c r="G28">
        <v>1.3351662972646599E+21</v>
      </c>
      <c r="H28">
        <f t="shared" si="1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2"/>
        <v>1.3351662972646599</v>
      </c>
      <c r="N28">
        <v>0.856806242890779</v>
      </c>
      <c r="O28">
        <v>8.5</v>
      </c>
      <c r="Q28">
        <v>1.3351662972646599E+21</v>
      </c>
      <c r="R28">
        <f t="shared" si="3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4"/>
        <v>31.394909150691429</v>
      </c>
      <c r="AE28">
        <f t="shared" si="5"/>
        <v>50.808013300383479</v>
      </c>
      <c r="AF28">
        <f t="shared" si="6"/>
        <v>59.615668301247446</v>
      </c>
    </row>
    <row r="29" spans="2:32" x14ac:dyDescent="0.2">
      <c r="B29">
        <v>1.3865188471594499E+21</v>
      </c>
      <c r="C29">
        <f t="shared" si="0"/>
        <v>1.3865188471594498</v>
      </c>
      <c r="D29">
        <v>10.085174671488501</v>
      </c>
      <c r="E29">
        <v>1.4</v>
      </c>
      <c r="G29">
        <v>1.3865188471594499E+21</v>
      </c>
      <c r="H29">
        <f t="shared" si="1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2"/>
        <v>1.3865188471594498</v>
      </c>
      <c r="N29">
        <v>0.87932432645799197</v>
      </c>
      <c r="O29">
        <v>8.5</v>
      </c>
      <c r="Q29">
        <v>1.3865188471594499E+21</v>
      </c>
      <c r="R29">
        <f t="shared" si="3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4"/>
        <v>30.739081938802993</v>
      </c>
      <c r="AE29">
        <f t="shared" si="5"/>
        <v>50.487503736217107</v>
      </c>
      <c r="AF29">
        <f t="shared" si="6"/>
        <v>59.503248605735465</v>
      </c>
    </row>
    <row r="30" spans="2:32" x14ac:dyDescent="0.2">
      <c r="B30">
        <v>1.43787139705425E+21</v>
      </c>
      <c r="C30">
        <f t="shared" si="0"/>
        <v>1.43787139705425</v>
      </c>
      <c r="D30">
        <v>10.3994707902533</v>
      </c>
      <c r="E30">
        <v>1.4</v>
      </c>
      <c r="G30">
        <v>1.43787139705425E+21</v>
      </c>
      <c r="H30">
        <f t="shared" si="1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2"/>
        <v>1.43787139705425</v>
      </c>
      <c r="N30">
        <v>0.89992779843856596</v>
      </c>
      <c r="O30">
        <v>8.5</v>
      </c>
      <c r="Q30">
        <v>1.43787139705425E+21</v>
      </c>
      <c r="R30">
        <f t="shared" si="3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4"/>
        <v>30.141311575594344</v>
      </c>
      <c r="AE30">
        <f t="shared" si="5"/>
        <v>50.195134115635938</v>
      </c>
      <c r="AF30">
        <f t="shared" si="6"/>
        <v>59.400109300760477</v>
      </c>
    </row>
    <row r="31" spans="2:32" x14ac:dyDescent="0.2">
      <c r="B31">
        <v>1.48922394694904E+21</v>
      </c>
      <c r="C31">
        <f t="shared" si="0"/>
        <v>1.48922394694904</v>
      </c>
      <c r="D31">
        <v>10.702628217701299</v>
      </c>
      <c r="E31">
        <v>1.4</v>
      </c>
      <c r="G31">
        <v>1.48922394694904E+21</v>
      </c>
      <c r="H31">
        <f t="shared" si="1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2"/>
        <v>1.48922394694904</v>
      </c>
      <c r="N31">
        <v>0.91870397356449096</v>
      </c>
      <c r="O31">
        <v>8.5</v>
      </c>
      <c r="Q31">
        <v>1.48922394694904E+21</v>
      </c>
      <c r="R31">
        <f t="shared" si="3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4"/>
        <v>29.597602004258896</v>
      </c>
      <c r="AE31">
        <f t="shared" si="5"/>
        <v>49.929433800028221</v>
      </c>
      <c r="AF31">
        <f t="shared" si="6"/>
        <v>59.305715831798182</v>
      </c>
    </row>
    <row r="32" spans="2:32" x14ac:dyDescent="0.2">
      <c r="B32">
        <v>1.54057649684384E+21</v>
      </c>
      <c r="C32">
        <f t="shared" si="0"/>
        <v>1.54057649684384</v>
      </c>
      <c r="D32">
        <v>10.995253669777799</v>
      </c>
      <c r="E32">
        <v>1.4</v>
      </c>
      <c r="G32">
        <v>1.54057649684384E+21</v>
      </c>
      <c r="H32">
        <f t="shared" si="1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2"/>
        <v>1.54057649684384</v>
      </c>
      <c r="N32">
        <v>0.93573433756595703</v>
      </c>
      <c r="O32">
        <v>8.5</v>
      </c>
      <c r="Q32">
        <v>1.54057649684384E+21</v>
      </c>
      <c r="R32">
        <f t="shared" si="3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4"/>
        <v>29.104513754236809</v>
      </c>
      <c r="AE32">
        <f t="shared" si="5"/>
        <v>49.689048131574566</v>
      </c>
      <c r="AF32">
        <f t="shared" si="6"/>
        <v>59.219243184326139</v>
      </c>
    </row>
    <row r="33" spans="2:32" x14ac:dyDescent="0.2">
      <c r="B33">
        <v>1.5919290467386301E+21</v>
      </c>
      <c r="C33">
        <f t="shared" si="0"/>
        <v>1.59192904673863</v>
      </c>
      <c r="D33">
        <v>11.2777868688826</v>
      </c>
      <c r="E33">
        <v>1.4</v>
      </c>
      <c r="G33">
        <v>1.5919290467386301E+21</v>
      </c>
      <c r="H33">
        <f t="shared" si="1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2"/>
        <v>1.59192904673863</v>
      </c>
      <c r="N33">
        <v>0.95111384284988498</v>
      </c>
      <c r="O33">
        <v>8.5</v>
      </c>
      <c r="Q33">
        <v>1.5919290467386301E+21</v>
      </c>
      <c r="R33">
        <f t="shared" si="3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4"/>
        <v>28.658455399825627</v>
      </c>
      <c r="AE33">
        <f t="shared" si="5"/>
        <v>49.472462983357723</v>
      </c>
      <c r="AF33">
        <f t="shared" si="6"/>
        <v>59.140184692286923</v>
      </c>
    </row>
    <row r="34" spans="2:32" x14ac:dyDescent="0.2">
      <c r="B34">
        <v>1.6432815966334301E+21</v>
      </c>
      <c r="C34">
        <f t="shared" si="0"/>
        <v>1.6432815966334302</v>
      </c>
      <c r="D34">
        <v>11.5502109817934</v>
      </c>
      <c r="E34">
        <v>1.4</v>
      </c>
      <c r="G34">
        <v>1.6432815966334301E+21</v>
      </c>
      <c r="H34">
        <f t="shared" si="1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2"/>
        <v>1.6432815966334302</v>
      </c>
      <c r="N34">
        <v>0.96492732757115796</v>
      </c>
      <c r="O34">
        <v>8.5</v>
      </c>
      <c r="Q34">
        <v>1.6432815966334301E+21</v>
      </c>
      <c r="R34">
        <f t="shared" si="3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4"/>
        <v>28.256240440621351</v>
      </c>
      <c r="AE34">
        <f t="shared" si="5"/>
        <v>49.278334909100714</v>
      </c>
      <c r="AF34">
        <f t="shared" si="6"/>
        <v>59.068136298455777</v>
      </c>
    </row>
    <row r="35" spans="2:32" x14ac:dyDescent="0.2">
      <c r="B35">
        <v>1.6946341465282199E+21</v>
      </c>
      <c r="C35">
        <f t="shared" si="0"/>
        <v>1.69463414652822</v>
      </c>
      <c r="D35">
        <v>11.812517531338599</v>
      </c>
      <c r="E35">
        <v>1.4</v>
      </c>
      <c r="G35">
        <v>1.6946341465282199E+21</v>
      </c>
      <c r="H35">
        <f t="shared" si="1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2"/>
        <v>1.69463414652822</v>
      </c>
      <c r="N35">
        <v>0.97725845093492403</v>
      </c>
      <c r="O35">
        <v>8.5</v>
      </c>
      <c r="Q35">
        <v>1.6946341465282199E+21</v>
      </c>
      <c r="R35">
        <f t="shared" si="3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4"/>
        <v>27.894913703953428</v>
      </c>
      <c r="AE35">
        <f t="shared" si="5"/>
        <v>49.105361621192159</v>
      </c>
      <c r="AF35">
        <f t="shared" si="6"/>
        <v>59.002703651921706</v>
      </c>
    </row>
    <row r="36" spans="2:32" x14ac:dyDescent="0.2">
      <c r="B36">
        <v>1.7459866964230099E+21</v>
      </c>
      <c r="C36">
        <f t="shared" si="0"/>
        <v>1.74598669642301</v>
      </c>
      <c r="D36">
        <v>12.0648295499619</v>
      </c>
      <c r="E36">
        <v>1.4</v>
      </c>
      <c r="G36">
        <v>1.7459866964230099E+21</v>
      </c>
      <c r="H36">
        <f t="shared" si="1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2"/>
        <v>1.74598669642301</v>
      </c>
      <c r="N36">
        <v>0.98819418109850099</v>
      </c>
      <c r="O36">
        <v>8.5</v>
      </c>
      <c r="Q36">
        <v>1.7459866964230099E+21</v>
      </c>
      <c r="R36">
        <f t="shared" si="3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4"/>
        <v>27.571567618531535</v>
      </c>
      <c r="AE36">
        <f t="shared" si="5"/>
        <v>48.952216476589896</v>
      </c>
      <c r="AF36">
        <f t="shared" si="6"/>
        <v>58.943478899577705</v>
      </c>
    </row>
    <row r="37" spans="2:32" x14ac:dyDescent="0.2">
      <c r="B37">
        <v>1.79733924631781E+21</v>
      </c>
      <c r="C37">
        <f t="shared" si="0"/>
        <v>1.7973392463178099</v>
      </c>
      <c r="D37">
        <v>12.30727708873</v>
      </c>
      <c r="E37">
        <v>1.4</v>
      </c>
      <c r="G37">
        <v>1.79733924631781E+21</v>
      </c>
      <c r="H37">
        <f t="shared" si="1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2"/>
        <v>1.7973392463178099</v>
      </c>
      <c r="N37">
        <v>0.99782090233192899</v>
      </c>
      <c r="O37">
        <v>8.5</v>
      </c>
      <c r="Q37">
        <v>1.79733924631781E+21</v>
      </c>
      <c r="R37">
        <f t="shared" si="3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4"/>
        <v>27.283451868539817</v>
      </c>
      <c r="AE37">
        <f t="shared" si="5"/>
        <v>48.817600783206295</v>
      </c>
      <c r="AF37">
        <f t="shared" si="6"/>
        <v>58.890059238571069</v>
      </c>
    </row>
    <row r="38" spans="2:32" x14ac:dyDescent="0.2">
      <c r="B38">
        <v>1.8486917962126E+21</v>
      </c>
      <c r="C38">
        <f t="shared" si="0"/>
        <v>1.8486917962125999</v>
      </c>
      <c r="D38">
        <v>12.539914094382199</v>
      </c>
      <c r="E38">
        <v>1.4</v>
      </c>
      <c r="G38">
        <v>1.8486917962126E+21</v>
      </c>
      <c r="H38">
        <f t="shared" si="1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2"/>
        <v>1.8486917962125999</v>
      </c>
      <c r="N38">
        <v>1.00621393002378</v>
      </c>
      <c r="O38">
        <v>8.5</v>
      </c>
      <c r="Q38">
        <v>1.8486917962126E+21</v>
      </c>
      <c r="R38">
        <f t="shared" si="3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4"/>
        <v>27.028235259989358</v>
      </c>
      <c r="AE38">
        <f t="shared" si="5"/>
        <v>48.700387739717996</v>
      </c>
      <c r="AF38">
        <f t="shared" si="6"/>
        <v>58.842099962144495</v>
      </c>
    </row>
    <row r="39" spans="2:32" x14ac:dyDescent="0.2">
      <c r="B39">
        <v>1.9000443461074E+21</v>
      </c>
      <c r="C39">
        <f t="shared" si="0"/>
        <v>1.9000443461073999</v>
      </c>
      <c r="D39">
        <v>12.7630894613353</v>
      </c>
      <c r="E39">
        <v>1.4</v>
      </c>
      <c r="G39">
        <v>1.9000443461074E+21</v>
      </c>
      <c r="H39">
        <f t="shared" si="1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2"/>
        <v>1.9000443461073999</v>
      </c>
      <c r="N39">
        <v>1.0134628429419199</v>
      </c>
      <c r="O39">
        <v>8.5</v>
      </c>
      <c r="Q39">
        <v>1.9000443461074E+21</v>
      </c>
      <c r="R39">
        <f t="shared" si="3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4"/>
        <v>26.803260826607747</v>
      </c>
      <c r="AE39">
        <f t="shared" si="5"/>
        <v>48.599266247510656</v>
      </c>
      <c r="AF39">
        <f t="shared" si="6"/>
        <v>58.799185718834295</v>
      </c>
    </row>
    <row r="40" spans="2:32" x14ac:dyDescent="0.2">
      <c r="B40">
        <v>1.9513968960021901E+21</v>
      </c>
      <c r="C40">
        <f t="shared" si="0"/>
        <v>1.9513968960021901</v>
      </c>
      <c r="D40">
        <v>12.9767017696416</v>
      </c>
      <c r="E40">
        <v>1.4</v>
      </c>
      <c r="G40">
        <v>1.9513968960021901E+21</v>
      </c>
      <c r="H40">
        <f t="shared" si="1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2"/>
        <v>1.9513968960021901</v>
      </c>
      <c r="N40">
        <v>1.0196257742969801</v>
      </c>
      <c r="O40">
        <v>8.5</v>
      </c>
      <c r="Q40">
        <v>1.9513968960021901E+21</v>
      </c>
      <c r="R40">
        <f t="shared" si="3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4"/>
        <v>26.606845432789786</v>
      </c>
      <c r="AE40">
        <f t="shared" si="5"/>
        <v>48.513376728091394</v>
      </c>
      <c r="AF40">
        <f t="shared" si="6"/>
        <v>58.761060366284852</v>
      </c>
    </row>
    <row r="41" spans="2:32" x14ac:dyDescent="0.2">
      <c r="B41">
        <v>2.0027494458969901E+21</v>
      </c>
      <c r="C41">
        <f t="shared" si="0"/>
        <v>2.0027494458969901</v>
      </c>
      <c r="D41">
        <v>13.181202008662</v>
      </c>
      <c r="E41">
        <v>1.4</v>
      </c>
      <c r="G41">
        <v>2.0027494458969901E+21</v>
      </c>
      <c r="H41">
        <f t="shared" si="1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2"/>
        <v>2.0027494458969901</v>
      </c>
      <c r="N41">
        <v>1.02478913625204</v>
      </c>
      <c r="O41">
        <v>8.5</v>
      </c>
      <c r="Q41">
        <v>2.0027494458969901E+21</v>
      </c>
      <c r="R41">
        <f t="shared" si="3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4"/>
        <v>26.436547510339835</v>
      </c>
      <c r="AE41">
        <f t="shared" si="5"/>
        <v>48.441476161241653</v>
      </c>
      <c r="AF41">
        <f t="shared" si="6"/>
        <v>58.727325645697832</v>
      </c>
    </row>
    <row r="42" spans="2:32" x14ac:dyDescent="0.2">
      <c r="B42">
        <v>2.0541019957917799E+21</v>
      </c>
      <c r="C42">
        <f t="shared" si="0"/>
        <v>2.0541019957917799</v>
      </c>
      <c r="D42">
        <v>13.376681324500099</v>
      </c>
      <c r="E42">
        <v>1.4</v>
      </c>
      <c r="G42">
        <v>2.0541019957917799E+21</v>
      </c>
      <c r="H42">
        <f t="shared" si="1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2"/>
        <v>2.0541019957917799</v>
      </c>
      <c r="N42">
        <v>1.02901520372364</v>
      </c>
      <c r="O42">
        <v>8.5</v>
      </c>
      <c r="Q42">
        <v>2.0541019957917799E+21</v>
      </c>
      <c r="R42">
        <f t="shared" si="3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4"/>
        <v>26.290665787185155</v>
      </c>
      <c r="AE42">
        <f t="shared" si="5"/>
        <v>48.382667236877403</v>
      </c>
      <c r="AF42">
        <f t="shared" si="6"/>
        <v>58.697704977672274</v>
      </c>
    </row>
    <row r="43" spans="2:32" x14ac:dyDescent="0.2">
      <c r="B43">
        <v>2.1054545456865799E+21</v>
      </c>
      <c r="C43">
        <f t="shared" si="0"/>
        <v>2.1054545456865799</v>
      </c>
      <c r="D43">
        <v>13.563400137815799</v>
      </c>
      <c r="E43">
        <v>1.4</v>
      </c>
      <c r="G43">
        <v>2.1054545456865799E+21</v>
      </c>
      <c r="H43">
        <f t="shared" si="1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2"/>
        <v>2.1054545456865799</v>
      </c>
      <c r="N43">
        <v>1.0323715274695899</v>
      </c>
      <c r="O43">
        <v>8.5</v>
      </c>
      <c r="Q43">
        <v>2.1054545456865799E+21</v>
      </c>
      <c r="R43">
        <f t="shared" si="3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4"/>
        <v>26.167382495280442</v>
      </c>
      <c r="AE43">
        <f t="shared" si="5"/>
        <v>48.335986903062931</v>
      </c>
      <c r="AF43">
        <f t="shared" si="6"/>
        <v>58.671895615989811</v>
      </c>
    </row>
    <row r="44" spans="2:32" x14ac:dyDescent="0.2">
      <c r="B44">
        <v>2.15680709558137E+21</v>
      </c>
      <c r="C44">
        <f t="shared" si="0"/>
        <v>2.1568070955813701</v>
      </c>
      <c r="D44">
        <v>13.7415904062481</v>
      </c>
      <c r="E44">
        <v>1.4</v>
      </c>
      <c r="G44">
        <v>2.15680709558137E+21</v>
      </c>
      <c r="H44">
        <f t="shared" si="1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2"/>
        <v>2.1568070955813701</v>
      </c>
      <c r="N44">
        <v>1.03497459954662</v>
      </c>
      <c r="O44">
        <v>8.5</v>
      </c>
      <c r="Q44">
        <v>2.15680709558137E+21</v>
      </c>
      <c r="R44">
        <f t="shared" si="3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4"/>
        <v>26.065055212226635</v>
      </c>
      <c r="AE44">
        <f t="shared" si="5"/>
        <v>48.299798437072916</v>
      </c>
      <c r="AF44">
        <f t="shared" si="6"/>
        <v>58.649616952660175</v>
      </c>
    </row>
    <row r="45" spans="2:32" x14ac:dyDescent="0.2">
      <c r="B45">
        <v>2.20815964547617E+21</v>
      </c>
      <c r="C45">
        <f t="shared" si="0"/>
        <v>2.2081596454761701</v>
      </c>
      <c r="D45">
        <v>13.9114057385107</v>
      </c>
      <c r="E45">
        <v>1.4</v>
      </c>
      <c r="G45">
        <v>2.20815964547617E+21</v>
      </c>
      <c r="H45">
        <f t="shared" si="1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2"/>
        <v>2.2081596454761701</v>
      </c>
      <c r="N45">
        <v>1.03693136322295</v>
      </c>
      <c r="O45">
        <v>8.5</v>
      </c>
      <c r="Q45">
        <v>2.20815964547617E+21</v>
      </c>
      <c r="R45">
        <f t="shared" si="3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4"/>
        <v>26.031676860361966</v>
      </c>
      <c r="AE45">
        <f t="shared" si="5"/>
        <v>48.272604011528273</v>
      </c>
      <c r="AF45">
        <f t="shared" si="6"/>
        <v>58.631088624670227</v>
      </c>
    </row>
    <row r="46" spans="2:32" x14ac:dyDescent="0.2">
      <c r="B46">
        <v>2.25951219537096E+21</v>
      </c>
      <c r="C46">
        <f t="shared" si="0"/>
        <v>2.2595121953709598</v>
      </c>
      <c r="D46">
        <v>14.0731639732614</v>
      </c>
      <c r="E46">
        <v>1.4</v>
      </c>
      <c r="G46">
        <v>2.25951219537096E+21</v>
      </c>
      <c r="H46">
        <f t="shared" si="1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2"/>
        <v>2.2595121953709598</v>
      </c>
      <c r="N46">
        <v>1.05743039237403</v>
      </c>
      <c r="O46">
        <v>8.5</v>
      </c>
      <c r="Q46">
        <v>2.25951219537096E+21</v>
      </c>
      <c r="R46">
        <f t="shared" si="3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4"/>
        <v>26.010119011467339</v>
      </c>
      <c r="AE46">
        <f t="shared" si="5"/>
        <v>47.988175908408564</v>
      </c>
      <c r="AF46">
        <f t="shared" si="6"/>
        <v>58.614054562756017</v>
      </c>
    </row>
    <row r="47" spans="2:32" x14ac:dyDescent="0.2">
      <c r="B47">
        <v>2.31086474526576E+21</v>
      </c>
      <c r="C47">
        <f t="shared" si="0"/>
        <v>2.3108647452657602</v>
      </c>
      <c r="D47">
        <v>14.210404971580701</v>
      </c>
      <c r="E47">
        <v>1.4</v>
      </c>
      <c r="G47">
        <v>2.31086474526576E+21</v>
      </c>
      <c r="H47">
        <f t="shared" si="1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2"/>
        <v>2.3108647452657602</v>
      </c>
      <c r="N47">
        <v>1.05823210157784</v>
      </c>
      <c r="O47">
        <v>8.5</v>
      </c>
      <c r="Q47">
        <v>2.31086474526576E+21</v>
      </c>
      <c r="R47">
        <f t="shared" si="3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4"/>
        <v>26.003010874895509</v>
      </c>
      <c r="AE47">
        <f t="shared" si="5"/>
        <v>47.977069110884855</v>
      </c>
      <c r="AF47">
        <f t="shared" si="6"/>
        <v>58.602577446682382</v>
      </c>
    </row>
    <row r="48" spans="2:32" x14ac:dyDescent="0.2">
      <c r="B48">
        <v>2.3622172951605501E+21</v>
      </c>
      <c r="C48">
        <f t="shared" si="0"/>
        <v>2.36221729516055</v>
      </c>
      <c r="D48">
        <v>14.330359066521799</v>
      </c>
      <c r="E48">
        <v>1.4</v>
      </c>
      <c r="G48">
        <v>2.3622172951605501E+21</v>
      </c>
      <c r="H48">
        <f t="shared" si="1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2"/>
        <v>2.36221729516055</v>
      </c>
      <c r="N48">
        <v>1.05898690010144</v>
      </c>
      <c r="O48">
        <v>8.5</v>
      </c>
      <c r="Q48">
        <v>2.3622172951605501E+21</v>
      </c>
      <c r="R48">
        <f t="shared" si="3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4"/>
        <v>25.996801259008606</v>
      </c>
      <c r="AE48">
        <f t="shared" si="5"/>
        <v>47.966613383988943</v>
      </c>
      <c r="AF48">
        <f t="shared" si="6"/>
        <v>58.593255214097987</v>
      </c>
    </row>
    <row r="49" spans="2:32" x14ac:dyDescent="0.2">
      <c r="B49">
        <v>2.4135698450553499E+21</v>
      </c>
      <c r="C49">
        <f t="shared" si="0"/>
        <v>2.41356984505535</v>
      </c>
      <c r="D49">
        <v>14.483948691462</v>
      </c>
      <c r="E49">
        <v>1.4</v>
      </c>
      <c r="G49">
        <v>2.4135698450553499E+21</v>
      </c>
      <c r="H49">
        <f t="shared" si="1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2"/>
        <v>2.41356984505535</v>
      </c>
      <c r="N49">
        <v>1.05969730348459</v>
      </c>
      <c r="O49">
        <v>8.5</v>
      </c>
      <c r="Q49">
        <v>2.4135698450553499E+21</v>
      </c>
      <c r="R49">
        <f t="shared" si="3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4"/>
        <v>25.942049649297854</v>
      </c>
      <c r="AE49">
        <f t="shared" si="5"/>
        <v>47.956773674622887</v>
      </c>
      <c r="AF49">
        <f t="shared" si="6"/>
        <v>58.571319625887796</v>
      </c>
    </row>
    <row r="50" spans="2:32" x14ac:dyDescent="0.2">
      <c r="B50">
        <v>2.4649223949501402E+21</v>
      </c>
      <c r="C50">
        <f t="shared" si="0"/>
        <v>2.4649223949501402</v>
      </c>
      <c r="D50">
        <v>14.592945354570199</v>
      </c>
      <c r="E50">
        <v>1.4</v>
      </c>
      <c r="G50">
        <v>2.4649223949501402E+21</v>
      </c>
      <c r="H50">
        <f t="shared" si="1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2"/>
        <v>2.4649223949501402</v>
      </c>
      <c r="N50">
        <v>1.0606199642343199</v>
      </c>
      <c r="O50">
        <v>8.5</v>
      </c>
      <c r="Q50">
        <v>2.4649223949501402E+21</v>
      </c>
      <c r="R50">
        <f t="shared" si="3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4"/>
        <v>25.933745144657973</v>
      </c>
      <c r="AE50">
        <f t="shared" si="5"/>
        <v>47.943995521497854</v>
      </c>
      <c r="AF50">
        <f t="shared" si="6"/>
        <v>57.771519556220767</v>
      </c>
    </row>
    <row r="51" spans="2:32" x14ac:dyDescent="0.2">
      <c r="B51">
        <v>2.5162749448449399E+21</v>
      </c>
      <c r="C51">
        <f t="shared" si="0"/>
        <v>2.5162749448449397</v>
      </c>
      <c r="D51">
        <v>14.708420878327299</v>
      </c>
      <c r="E51">
        <v>1.4</v>
      </c>
      <c r="G51">
        <v>2.5162749448449399E+21</v>
      </c>
      <c r="H51">
        <f t="shared" si="1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2"/>
        <v>2.5162749448449397</v>
      </c>
      <c r="N51">
        <v>1.0612540838114</v>
      </c>
      <c r="O51">
        <v>8.5</v>
      </c>
      <c r="Q51">
        <v>2.5162749448449399E+21</v>
      </c>
      <c r="R51">
        <f t="shared" si="3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4"/>
        <v>25.927768538780274</v>
      </c>
      <c r="AE51">
        <f t="shared" si="5"/>
        <v>47.935214432434357</v>
      </c>
      <c r="AF51">
        <f t="shared" si="6"/>
        <v>57.760604188072072</v>
      </c>
    </row>
    <row r="52" spans="2:32" x14ac:dyDescent="0.2">
      <c r="B52">
        <v>2.5676274947397302E+21</v>
      </c>
      <c r="C52">
        <f t="shared" si="0"/>
        <v>2.5676274947397304</v>
      </c>
      <c r="D52">
        <v>14.7820000226444</v>
      </c>
      <c r="E52">
        <v>1.4</v>
      </c>
      <c r="G52">
        <v>2.5676274947397302E+21</v>
      </c>
      <c r="H52">
        <f t="shared" si="1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2"/>
        <v>2.5676274947397304</v>
      </c>
      <c r="N52">
        <v>1.06185299794552</v>
      </c>
      <c r="O52">
        <v>8.5</v>
      </c>
      <c r="Q52">
        <v>2.5676274947397302E+21</v>
      </c>
      <c r="R52">
        <f t="shared" si="3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4"/>
        <v>25.429775643504438</v>
      </c>
      <c r="AE52">
        <f t="shared" si="5"/>
        <v>47.926921595786979</v>
      </c>
      <c r="AF52">
        <f t="shared" si="6"/>
        <v>57.751183867985446</v>
      </c>
    </row>
    <row r="53" spans="2:32" x14ac:dyDescent="0.2">
      <c r="B53">
        <v>2.61898004463452E+21</v>
      </c>
      <c r="C53">
        <f t="shared" si="0"/>
        <v>2.6189800446345202</v>
      </c>
      <c r="D53">
        <v>14.8492350339714</v>
      </c>
      <c r="E53">
        <v>1.4</v>
      </c>
      <c r="G53">
        <v>2.61898004463452E+21</v>
      </c>
      <c r="H53">
        <f t="shared" si="1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2"/>
        <v>2.6189800446345202</v>
      </c>
      <c r="N53">
        <v>1.06241936425359</v>
      </c>
      <c r="O53">
        <v>8.5</v>
      </c>
      <c r="Q53">
        <v>2.61898004463452E+21</v>
      </c>
      <c r="R53">
        <f t="shared" si="3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4"/>
        <v>25.426333604245357</v>
      </c>
      <c r="AE53">
        <f t="shared" si="5"/>
        <v>47.919080091071777</v>
      </c>
      <c r="AF53">
        <f t="shared" si="6"/>
        <v>57.745996704389142</v>
      </c>
    </row>
    <row r="54" spans="2:32" x14ac:dyDescent="0.2">
      <c r="B54">
        <v>2.6703325945293198E+21</v>
      </c>
      <c r="C54">
        <f t="shared" si="0"/>
        <v>2.6703325945293197</v>
      </c>
      <c r="D54">
        <v>14.9115949582018</v>
      </c>
      <c r="E54">
        <v>1.4</v>
      </c>
      <c r="G54">
        <v>2.6703325945293198E+21</v>
      </c>
      <c r="H54">
        <f t="shared" si="1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2"/>
        <v>2.6703325945293197</v>
      </c>
      <c r="N54">
        <v>1.06295335413027</v>
      </c>
      <c r="O54">
        <v>8.5</v>
      </c>
      <c r="Q54">
        <v>2.6703325945293198E+21</v>
      </c>
      <c r="R54">
        <f t="shared" si="3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4"/>
        <v>25.423141349165139</v>
      </c>
      <c r="AE54">
        <f t="shared" si="5"/>
        <v>47.911687434956441</v>
      </c>
      <c r="AF54">
        <f t="shared" si="6"/>
        <v>57.741185860729992</v>
      </c>
    </row>
    <row r="55" spans="2:32" x14ac:dyDescent="0.2">
      <c r="B55">
        <v>2.7216851444241101E+21</v>
      </c>
      <c r="C55">
        <f t="shared" si="0"/>
        <v>2.7216851444241099</v>
      </c>
      <c r="D55">
        <v>14.984866413640701</v>
      </c>
      <c r="E55">
        <v>1.4</v>
      </c>
      <c r="G55">
        <v>2.7216851444241101E+21</v>
      </c>
      <c r="H55">
        <f t="shared" si="1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2"/>
        <v>2.7216851444241099</v>
      </c>
      <c r="N55">
        <v>1.0634564127439801</v>
      </c>
      <c r="O55">
        <v>8.5</v>
      </c>
      <c r="Q55">
        <v>2.7216851444241101E+21</v>
      </c>
      <c r="R55">
        <f t="shared" si="3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4"/>
        <v>25.419390780028127</v>
      </c>
      <c r="AE55">
        <f t="shared" si="5"/>
        <v>47.904723518749542</v>
      </c>
      <c r="AF55">
        <f t="shared" si="6"/>
        <v>57.735533487791784</v>
      </c>
    </row>
    <row r="56" spans="2:32" x14ac:dyDescent="0.2">
      <c r="B56">
        <v>2.7730376943189098E+21</v>
      </c>
      <c r="C56">
        <f t="shared" si="0"/>
        <v>2.7730376943189099</v>
      </c>
      <c r="D56">
        <v>15.016675069773401</v>
      </c>
      <c r="E56">
        <v>1.4</v>
      </c>
      <c r="G56">
        <v>2.7730376943189098E+21</v>
      </c>
      <c r="H56">
        <f t="shared" si="1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2"/>
        <v>2.7730376943189099</v>
      </c>
      <c r="N56">
        <v>1.14507709770894</v>
      </c>
      <c r="O56">
        <v>8.5</v>
      </c>
      <c r="Q56">
        <v>2.7730376943189098E+21</v>
      </c>
      <c r="R56">
        <f t="shared" si="3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4"/>
        <v>25.413322873854934</v>
      </c>
      <c r="AE56">
        <f t="shared" si="5"/>
        <v>46.781539071709105</v>
      </c>
      <c r="AF56">
        <f t="shared" si="6"/>
        <v>57.726388426912187</v>
      </c>
    </row>
    <row r="57" spans="2:32" x14ac:dyDescent="0.2">
      <c r="B57">
        <v>2.8243902442137002E+21</v>
      </c>
      <c r="C57">
        <f t="shared" si="0"/>
        <v>2.8243902442137001</v>
      </c>
      <c r="D57">
        <v>15.0832847292171</v>
      </c>
      <c r="E57">
        <v>1.4</v>
      </c>
      <c r="G57">
        <v>2.8243902442137002E+21</v>
      </c>
      <c r="H57">
        <f t="shared" si="1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2"/>
        <v>2.8243902442137001</v>
      </c>
      <c r="N57">
        <v>1.1455223953926901</v>
      </c>
      <c r="O57">
        <v>8.5</v>
      </c>
      <c r="Q57">
        <v>2.8243902442137002E+21</v>
      </c>
      <c r="R57">
        <f t="shared" si="3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4"/>
        <v>24.729551266811708</v>
      </c>
      <c r="AE57">
        <f t="shared" si="5"/>
        <v>46.775447862065732</v>
      </c>
      <c r="AF57">
        <f t="shared" si="6"/>
        <v>57.716036641658306</v>
      </c>
    </row>
    <row r="58" spans="2:32" x14ac:dyDescent="0.2">
      <c r="B58">
        <v>2.8757427941084999E+21</v>
      </c>
      <c r="C58">
        <f t="shared" si="0"/>
        <v>2.8757427941085001</v>
      </c>
      <c r="D58">
        <v>15.0868500659987</v>
      </c>
      <c r="E58">
        <v>1.4</v>
      </c>
      <c r="G58">
        <v>2.8757427941084999E+21</v>
      </c>
      <c r="H58">
        <f t="shared" si="1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2"/>
        <v>2.8757427941085001</v>
      </c>
      <c r="N58">
        <v>1.1459396283099601</v>
      </c>
      <c r="O58">
        <v>8.5</v>
      </c>
      <c r="Q58">
        <v>2.8757427941084999E+21</v>
      </c>
      <c r="R58">
        <f t="shared" si="3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4"/>
        <v>24.729371267163344</v>
      </c>
      <c r="AE58">
        <f t="shared" si="5"/>
        <v>46.769740909144282</v>
      </c>
      <c r="AF58">
        <f t="shared" si="6"/>
        <v>57.715761654722307</v>
      </c>
    </row>
    <row r="59" spans="2:32" x14ac:dyDescent="0.2">
      <c r="B59">
        <v>2.9270953440032902E+21</v>
      </c>
      <c r="C59">
        <f t="shared" si="0"/>
        <v>2.9270953440032903</v>
      </c>
      <c r="D59">
        <v>15.167614968698</v>
      </c>
      <c r="E59">
        <v>1.4</v>
      </c>
      <c r="G59">
        <v>2.9270953440032902E+21</v>
      </c>
      <c r="H59">
        <f t="shared" si="1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2"/>
        <v>2.9270953440032903</v>
      </c>
      <c r="N59">
        <v>1.14633009316496</v>
      </c>
      <c r="O59">
        <v>8.5</v>
      </c>
      <c r="Q59">
        <v>2.9270953440032902E+21</v>
      </c>
      <c r="R59">
        <f t="shared" si="3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4"/>
        <v>24.725293944524125</v>
      </c>
      <c r="AE59">
        <f t="shared" si="5"/>
        <v>46.764400407791634</v>
      </c>
      <c r="AF59">
        <f t="shared" si="6"/>
        <v>57.709532602944179</v>
      </c>
    </row>
    <row r="60" spans="2:32" x14ac:dyDescent="0.2">
      <c r="B60">
        <v>2.97844789389809E+21</v>
      </c>
      <c r="C60">
        <f t="shared" si="0"/>
        <v>2.9784478938980898</v>
      </c>
      <c r="D60">
        <v>15.169141332904299</v>
      </c>
      <c r="E60">
        <v>1.4</v>
      </c>
      <c r="G60">
        <v>2.97844789389809E+21</v>
      </c>
      <c r="H60">
        <f t="shared" si="1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2"/>
        <v>2.9784478938980898</v>
      </c>
      <c r="N60">
        <v>1.2898756119635599</v>
      </c>
      <c r="O60">
        <v>8.5</v>
      </c>
      <c r="Q60">
        <v>2.97844789389809E+21</v>
      </c>
      <c r="R60">
        <f t="shared" si="3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4"/>
        <v>24.71011672419014</v>
      </c>
      <c r="AE60">
        <f t="shared" si="5"/>
        <v>44.821747975609256</v>
      </c>
      <c r="AF60">
        <f t="shared" si="6"/>
        <v>55.372551853222468</v>
      </c>
    </row>
    <row r="61" spans="2:32" x14ac:dyDescent="0.2">
      <c r="B61">
        <v>3.0298004437928798E+21</v>
      </c>
      <c r="C61">
        <f t="shared" si="0"/>
        <v>3.0298004437928796</v>
      </c>
      <c r="D61">
        <v>15.231801399072101</v>
      </c>
      <c r="E61">
        <v>1.4</v>
      </c>
      <c r="G61">
        <v>3.0298004437928798E+21</v>
      </c>
      <c r="H61">
        <f t="shared" si="1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2"/>
        <v>3.0298004437928796</v>
      </c>
      <c r="N61">
        <v>1.2902242343333401</v>
      </c>
      <c r="O61">
        <v>8.5</v>
      </c>
      <c r="Q61">
        <v>3.0298004437928798E+21</v>
      </c>
      <c r="R61">
        <f t="shared" si="3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4"/>
        <v>23.593262913788916</v>
      </c>
      <c r="AE61">
        <f t="shared" si="5"/>
        <v>44.817080110113203</v>
      </c>
      <c r="AF61">
        <f t="shared" si="6"/>
        <v>55.334093560807482</v>
      </c>
    </row>
    <row r="62" spans="2:32" x14ac:dyDescent="0.2">
      <c r="B62">
        <v>3.0811529936876801E+21</v>
      </c>
      <c r="C62">
        <f t="shared" si="0"/>
        <v>3.08115299368768</v>
      </c>
      <c r="D62">
        <v>15.303048042839301</v>
      </c>
      <c r="E62">
        <v>1.4</v>
      </c>
      <c r="G62">
        <v>3.0811529936876801E+21</v>
      </c>
      <c r="H62">
        <f t="shared" si="1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2"/>
        <v>3.08115299368768</v>
      </c>
      <c r="N62">
        <v>1.29054327239291</v>
      </c>
      <c r="O62">
        <v>8.5</v>
      </c>
      <c r="Q62">
        <v>3.0811529936876801E+21</v>
      </c>
      <c r="R62">
        <f t="shared" si="3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4"/>
        <v>23.589723694072223</v>
      </c>
      <c r="AE62">
        <f t="shared" si="5"/>
        <v>44.812808575583176</v>
      </c>
      <c r="AF62">
        <f t="shared" si="6"/>
        <v>55.320831072724054</v>
      </c>
    </row>
    <row r="63" spans="2:32" x14ac:dyDescent="0.2">
      <c r="B63">
        <v>3.1325055435824698E+21</v>
      </c>
      <c r="C63">
        <f t="shared" si="0"/>
        <v>3.1325055435824698</v>
      </c>
      <c r="D63">
        <v>15.374192909061801</v>
      </c>
      <c r="E63">
        <v>1.4</v>
      </c>
      <c r="G63">
        <v>3.1325055435824698E+21</v>
      </c>
      <c r="H63">
        <f t="shared" si="1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2"/>
        <v>3.1325055435824698</v>
      </c>
      <c r="N63">
        <v>1.4765240343842601</v>
      </c>
      <c r="O63">
        <v>8.5</v>
      </c>
      <c r="Q63">
        <v>3.1325055435824698E+21</v>
      </c>
      <c r="R63">
        <f t="shared" si="3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4"/>
        <v>22.114009466995014</v>
      </c>
      <c r="AE63">
        <f t="shared" si="5"/>
        <v>42.357398835121991</v>
      </c>
      <c r="AF63">
        <f t="shared" si="6"/>
        <v>55.289288850330145</v>
      </c>
    </row>
    <row r="64" spans="2:32" x14ac:dyDescent="0.2">
      <c r="B64">
        <v>3.1838580934772602E+21</v>
      </c>
      <c r="C64">
        <f t="shared" si="0"/>
        <v>3.18385809347726</v>
      </c>
      <c r="D64">
        <v>15.4380453517583</v>
      </c>
      <c r="E64">
        <v>1.4</v>
      </c>
      <c r="G64">
        <v>3.1838580934772602E+21</v>
      </c>
      <c r="H64">
        <f t="shared" si="1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2"/>
        <v>3.18385809347726</v>
      </c>
      <c r="N64">
        <v>1.47679757582697</v>
      </c>
      <c r="O64">
        <v>8.5</v>
      </c>
      <c r="Q64">
        <v>3.1838580934772602E+21</v>
      </c>
      <c r="R64">
        <f t="shared" si="3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4"/>
        <v>22.110957336659666</v>
      </c>
      <c r="AE64">
        <f t="shared" si="5"/>
        <v>42.35383835436302</v>
      </c>
      <c r="AF64">
        <f t="shared" si="6"/>
        <v>55.284462761179938</v>
      </c>
    </row>
    <row r="65" spans="2:32" x14ac:dyDescent="0.2">
      <c r="B65">
        <v>3.2352106433720599E+21</v>
      </c>
      <c r="C65">
        <f t="shared" si="0"/>
        <v>3.23521064337206</v>
      </c>
      <c r="D65">
        <v>15.522300922521</v>
      </c>
      <c r="E65">
        <v>1.4</v>
      </c>
      <c r="G65">
        <v>3.2352106433720599E+21</v>
      </c>
      <c r="H65">
        <f t="shared" si="1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2"/>
        <v>3.23521064337206</v>
      </c>
      <c r="N65">
        <v>1.4781441694825099</v>
      </c>
      <c r="O65">
        <v>8.5</v>
      </c>
      <c r="Q65">
        <v>3.2352106433720599E+21</v>
      </c>
      <c r="R65">
        <f t="shared" si="3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4"/>
        <v>20.453164047205259</v>
      </c>
      <c r="AE65">
        <f t="shared" si="5"/>
        <v>42.336312951346187</v>
      </c>
      <c r="AF65">
        <f t="shared" si="6"/>
        <v>52.045916776608088</v>
      </c>
    </row>
    <row r="66" spans="2:32" x14ac:dyDescent="0.2">
      <c r="B66">
        <v>3.2865631932668502E+21</v>
      </c>
      <c r="C66">
        <f t="shared" si="0"/>
        <v>3.2865631932668502</v>
      </c>
      <c r="D66">
        <v>15.613166185751799</v>
      </c>
      <c r="E66">
        <v>1.4</v>
      </c>
      <c r="G66">
        <v>3.2865631932668502E+21</v>
      </c>
      <c r="H66">
        <f t="shared" si="1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2"/>
        <v>3.2865631932668502</v>
      </c>
      <c r="N66">
        <v>1.69725760535707</v>
      </c>
      <c r="O66">
        <v>8.5</v>
      </c>
      <c r="Q66">
        <v>3.2865631932668502E+21</v>
      </c>
      <c r="R66">
        <f t="shared" si="3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4"/>
        <v>18.639998179012466</v>
      </c>
      <c r="AE66">
        <f t="shared" si="5"/>
        <v>39.532940878428811</v>
      </c>
      <c r="AF66">
        <f t="shared" si="6"/>
        <v>51.975715397685867</v>
      </c>
    </row>
    <row r="67" spans="2:32" x14ac:dyDescent="0.2">
      <c r="B67">
        <v>3.33791574316165E+21</v>
      </c>
      <c r="C67">
        <f t="shared" si="0"/>
        <v>3.3379157431616502</v>
      </c>
      <c r="D67">
        <v>15.787508565087901</v>
      </c>
      <c r="E67">
        <v>1.4</v>
      </c>
      <c r="G67">
        <v>3.33791574316165E+21</v>
      </c>
      <c r="H67">
        <f t="shared" si="1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2"/>
        <v>3.3379157431616502</v>
      </c>
      <c r="N67">
        <v>1.6974717317326999</v>
      </c>
      <c r="O67">
        <v>8.5</v>
      </c>
      <c r="Q67">
        <v>3.33791574316165E+21</v>
      </c>
      <c r="R67">
        <f t="shared" si="3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4"/>
        <v>16.777735356051039</v>
      </c>
      <c r="AE67">
        <f t="shared" si="5"/>
        <v>39.53024827541212</v>
      </c>
      <c r="AF67">
        <f t="shared" si="6"/>
        <v>51.934140774898054</v>
      </c>
    </row>
    <row r="68" spans="2:32" x14ac:dyDescent="0.2">
      <c r="B68">
        <v>3.3892682930564398E+21</v>
      </c>
      <c r="C68">
        <f t="shared" ref="C68:C131" si="7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8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9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0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1">(Y68-$AB$2)^2</f>
        <v>14.86432816226462</v>
      </c>
      <c r="AE68">
        <f t="shared" ref="AE68:AE131" si="12">(Z68-$AB$2)^2</f>
        <v>36.459556214322227</v>
      </c>
      <c r="AF68">
        <f t="shared" ref="AF68:AF131" si="13">(AA68-$AB$2)^2</f>
        <v>48.175315028454108</v>
      </c>
    </row>
    <row r="69" spans="2:32" x14ac:dyDescent="0.2">
      <c r="B69">
        <v>3.4406208429512401E+21</v>
      </c>
      <c r="C69">
        <f t="shared" si="7"/>
        <v>3.4406208429512399</v>
      </c>
      <c r="D69">
        <v>16.077604066247702</v>
      </c>
      <c r="E69">
        <v>1.4</v>
      </c>
      <c r="G69">
        <v>3.4406208429512401E+21</v>
      </c>
      <c r="H69">
        <f t="shared" si="8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9"/>
        <v>3.4406208429512399</v>
      </c>
      <c r="N69">
        <v>1.9467986519824101</v>
      </c>
      <c r="O69">
        <v>8.5</v>
      </c>
      <c r="Q69">
        <v>3.4406208429512401E+21</v>
      </c>
      <c r="R69">
        <f t="shared" si="10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1"/>
        <v>14.856345971966409</v>
      </c>
      <c r="AE69">
        <f t="shared" si="12"/>
        <v>36.457221654628938</v>
      </c>
      <c r="AF69">
        <f t="shared" si="13"/>
        <v>48.10358918192199</v>
      </c>
    </row>
    <row r="70" spans="2:32" x14ac:dyDescent="0.2">
      <c r="B70">
        <v>3.4919733928460298E+21</v>
      </c>
      <c r="C70">
        <f t="shared" si="7"/>
        <v>3.4919733928460297</v>
      </c>
      <c r="D70">
        <v>16.182316145129999</v>
      </c>
      <c r="E70">
        <v>1.4</v>
      </c>
      <c r="G70">
        <v>3.4919733928460298E+21</v>
      </c>
      <c r="H70">
        <f t="shared" si="8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9"/>
        <v>3.4919733928460297</v>
      </c>
      <c r="N70">
        <v>2.2221620629334402</v>
      </c>
      <c r="O70">
        <v>8.5</v>
      </c>
      <c r="Q70">
        <v>3.4919733928460298E+21</v>
      </c>
      <c r="R70">
        <f t="shared" si="10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1"/>
        <v>12.939917343215489</v>
      </c>
      <c r="AE70">
        <f t="shared" si="12"/>
        <v>33.207768252166495</v>
      </c>
      <c r="AF70">
        <f t="shared" si="13"/>
        <v>48.030771211436416</v>
      </c>
    </row>
    <row r="71" spans="2:32" x14ac:dyDescent="0.2">
      <c r="B71">
        <v>3.5433259427408301E+21</v>
      </c>
      <c r="C71">
        <f t="shared" si="7"/>
        <v>3.5433259427408301</v>
      </c>
      <c r="D71">
        <v>16.392164931478099</v>
      </c>
      <c r="E71">
        <v>1.4</v>
      </c>
      <c r="G71">
        <v>3.5433259427408301E+21</v>
      </c>
      <c r="H71">
        <f t="shared" si="8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9"/>
        <v>3.5433259427408301</v>
      </c>
      <c r="N71">
        <v>2.22230424949815</v>
      </c>
      <c r="O71">
        <v>8.5</v>
      </c>
      <c r="Q71">
        <v>3.5433259427408301E+21</v>
      </c>
      <c r="R71">
        <f t="shared" si="10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1"/>
        <v>11.051469215876212</v>
      </c>
      <c r="AE71">
        <f t="shared" si="12"/>
        <v>33.206129538618924</v>
      </c>
      <c r="AF71">
        <f t="shared" si="13"/>
        <v>47.98659442075617</v>
      </c>
    </row>
    <row r="72" spans="2:32" x14ac:dyDescent="0.2">
      <c r="B72">
        <v>3.5946784926356199E+21</v>
      </c>
      <c r="C72">
        <f t="shared" si="7"/>
        <v>3.5946784926356199</v>
      </c>
      <c r="D72">
        <v>16.6369701146767</v>
      </c>
      <c r="E72">
        <v>1.4</v>
      </c>
      <c r="G72">
        <v>3.5946784926356199E+21</v>
      </c>
      <c r="H72">
        <f t="shared" si="8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9"/>
        <v>3.5946784926356199</v>
      </c>
      <c r="N72">
        <v>2.5269993943852702</v>
      </c>
      <c r="O72">
        <v>8.5</v>
      </c>
      <c r="Q72">
        <v>3.5946784926356199E+21</v>
      </c>
      <c r="R72">
        <f t="shared" si="10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1"/>
        <v>9.1876465951576893</v>
      </c>
      <c r="AE72">
        <f t="shared" si="12"/>
        <v>29.787371756399406</v>
      </c>
      <c r="AF72">
        <f t="shared" si="13"/>
        <v>43.732197044963399</v>
      </c>
    </row>
    <row r="73" spans="2:32" x14ac:dyDescent="0.2">
      <c r="B73">
        <v>3.6460310425304102E+21</v>
      </c>
      <c r="C73">
        <f t="shared" si="7"/>
        <v>3.6460310425304101</v>
      </c>
      <c r="D73">
        <v>16.9329293617666</v>
      </c>
      <c r="E73">
        <v>1.4</v>
      </c>
      <c r="G73">
        <v>3.6460310425304102E+21</v>
      </c>
      <c r="H73">
        <f t="shared" si="8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9"/>
        <v>3.6460310425304101</v>
      </c>
      <c r="N73">
        <v>2.8535746343164101</v>
      </c>
      <c r="O73">
        <v>8.5</v>
      </c>
      <c r="Q73">
        <v>3.6460310425304102E+21</v>
      </c>
      <c r="R73">
        <f t="shared" si="10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1"/>
        <v>7.3946699441262531</v>
      </c>
      <c r="AE73">
        <f t="shared" si="12"/>
        <v>26.32927096558026</v>
      </c>
      <c r="AF73">
        <f t="shared" si="13"/>
        <v>43.628119549919411</v>
      </c>
    </row>
    <row r="74" spans="2:32" x14ac:dyDescent="0.2">
      <c r="B74">
        <v>3.69738359242521E+21</v>
      </c>
      <c r="C74">
        <f t="shared" si="7"/>
        <v>3.6973835924252101</v>
      </c>
      <c r="D74">
        <v>17.241561905795201</v>
      </c>
      <c r="E74">
        <v>1.4</v>
      </c>
      <c r="G74">
        <v>3.69738359242521E+21</v>
      </c>
      <c r="H74">
        <f t="shared" si="8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9"/>
        <v>3.6973835924252101</v>
      </c>
      <c r="N74">
        <v>2.85701200319127</v>
      </c>
      <c r="O74">
        <v>8.5</v>
      </c>
      <c r="Q74">
        <v>3.69738359242521E+21</v>
      </c>
      <c r="R74">
        <f t="shared" si="10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1"/>
        <v>5.7234240640481824</v>
      </c>
      <c r="AE74">
        <f t="shared" si="12"/>
        <v>26.294007088207557</v>
      </c>
      <c r="AF74">
        <f t="shared" si="13"/>
        <v>39.158922481236068</v>
      </c>
    </row>
    <row r="75" spans="2:32" x14ac:dyDescent="0.2">
      <c r="B75">
        <v>3.7487361423199998E+21</v>
      </c>
      <c r="C75">
        <f t="shared" si="7"/>
        <v>3.7487361423199999</v>
      </c>
      <c r="D75">
        <v>17.564709402137598</v>
      </c>
      <c r="E75">
        <v>1.4</v>
      </c>
      <c r="G75">
        <v>3.7487361423199998E+21</v>
      </c>
      <c r="H75">
        <f t="shared" si="8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9"/>
        <v>3.7487361423199999</v>
      </c>
      <c r="N75">
        <v>3.2082013120480499</v>
      </c>
      <c r="O75">
        <v>8.5</v>
      </c>
      <c r="Q75">
        <v>3.7487361423199998E+21</v>
      </c>
      <c r="R75">
        <f t="shared" si="10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1"/>
        <v>4.2043194735970868</v>
      </c>
      <c r="AE75">
        <f t="shared" si="12"/>
        <v>22.815706252889481</v>
      </c>
      <c r="AF75">
        <f t="shared" si="13"/>
        <v>39.019734667583812</v>
      </c>
    </row>
    <row r="76" spans="2:32" x14ac:dyDescent="0.2">
      <c r="B76">
        <v>3.8000886922148001E+21</v>
      </c>
      <c r="C76">
        <f t="shared" si="7"/>
        <v>3.8000886922147998</v>
      </c>
      <c r="D76">
        <v>17.904120504877799</v>
      </c>
      <c r="E76">
        <v>1.4</v>
      </c>
      <c r="G76">
        <v>3.8000886922148001E+21</v>
      </c>
      <c r="H76">
        <f t="shared" si="8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9"/>
        <v>3.8000886922147998</v>
      </c>
      <c r="N76">
        <v>3.5806222034217199</v>
      </c>
      <c r="O76">
        <v>8.5</v>
      </c>
      <c r="Q76">
        <v>3.8000886922148001E+21</v>
      </c>
      <c r="R76">
        <f t="shared" si="10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1"/>
        <v>2.8675514367950079</v>
      </c>
      <c r="AE76">
        <f t="shared" si="12"/>
        <v>19.396608009252944</v>
      </c>
      <c r="AF76">
        <f t="shared" si="13"/>
        <v>38.911450023214975</v>
      </c>
    </row>
    <row r="77" spans="2:32" x14ac:dyDescent="0.2">
      <c r="B77">
        <v>3.8514412421095898E+21</v>
      </c>
      <c r="C77">
        <f t="shared" si="7"/>
        <v>3.85144124210959</v>
      </c>
      <c r="D77">
        <v>18.264116741381699</v>
      </c>
      <c r="E77">
        <v>1.4</v>
      </c>
      <c r="G77">
        <v>3.8514412421095898E+21</v>
      </c>
      <c r="H77">
        <f t="shared" si="8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9"/>
        <v>3.85144124210959</v>
      </c>
      <c r="N77">
        <v>3.5859131207745798</v>
      </c>
      <c r="O77">
        <v>8.5</v>
      </c>
      <c r="Q77">
        <v>3.8514412421095898E+21</v>
      </c>
      <c r="R77">
        <f t="shared" si="10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1"/>
        <v>0.87891439315876574</v>
      </c>
      <c r="AE77">
        <f t="shared" si="12"/>
        <v>19.350031930700737</v>
      </c>
      <c r="AF77">
        <f t="shared" si="13"/>
        <v>34.21208271522314</v>
      </c>
    </row>
    <row r="78" spans="2:32" x14ac:dyDescent="0.2">
      <c r="B78">
        <v>3.9027937920043901E+21</v>
      </c>
      <c r="C78">
        <f t="shared" si="7"/>
        <v>3.90279379200439</v>
      </c>
      <c r="D78">
        <v>18.642812100626902</v>
      </c>
      <c r="E78">
        <v>1.4</v>
      </c>
      <c r="G78">
        <v>3.9027937920043901E+21</v>
      </c>
      <c r="H78">
        <f t="shared" si="8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9"/>
        <v>3.90279379200439</v>
      </c>
      <c r="N78">
        <v>3.9830843897599002</v>
      </c>
      <c r="O78">
        <v>8.5</v>
      </c>
      <c r="Q78">
        <v>3.9027937920043901E+21</v>
      </c>
      <c r="R78">
        <f t="shared" si="10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1"/>
        <v>0.28543921843307724</v>
      </c>
      <c r="AE78">
        <f t="shared" si="12"/>
        <v>16.013569676098729</v>
      </c>
      <c r="AF78">
        <f t="shared" si="13"/>
        <v>34.080247266987676</v>
      </c>
    </row>
    <row r="79" spans="2:32" x14ac:dyDescent="0.2">
      <c r="B79">
        <v>3.9541463418991799E+21</v>
      </c>
      <c r="C79">
        <f t="shared" si="7"/>
        <v>3.9541463418991798</v>
      </c>
      <c r="D79">
        <v>18.845194327979801</v>
      </c>
      <c r="E79">
        <v>1.4</v>
      </c>
      <c r="G79">
        <v>3.9541463418991799E+21</v>
      </c>
      <c r="H79">
        <f t="shared" si="8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9"/>
        <v>3.9541463418991798</v>
      </c>
      <c r="N79">
        <v>4.40444049571287</v>
      </c>
      <c r="O79">
        <v>8.5</v>
      </c>
      <c r="Q79">
        <v>3.9541463418991799E+21</v>
      </c>
      <c r="R79">
        <f t="shared" si="10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1"/>
        <v>1.3068247221887392E-2</v>
      </c>
      <c r="AE79">
        <f t="shared" si="12"/>
        <v>12.818832682974101</v>
      </c>
      <c r="AF79">
        <f t="shared" si="13"/>
        <v>29.325470869047106</v>
      </c>
    </row>
    <row r="80" spans="2:32" x14ac:dyDescent="0.2">
      <c r="B80">
        <v>4.0054988917939802E+21</v>
      </c>
      <c r="C80">
        <f t="shared" si="7"/>
        <v>4.0054988917939802</v>
      </c>
      <c r="D80">
        <v>19.1066594533794</v>
      </c>
      <c r="E80">
        <v>1.4</v>
      </c>
      <c r="G80">
        <v>4.0054988917939802E+21</v>
      </c>
      <c r="H80">
        <f t="shared" si="8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9"/>
        <v>4.0054988917939802</v>
      </c>
      <c r="N80">
        <v>4.4090974357775803</v>
      </c>
      <c r="O80">
        <v>8.5</v>
      </c>
      <c r="Q80">
        <v>4.0054988917939802E+21</v>
      </c>
      <c r="R80">
        <f t="shared" si="10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1"/>
        <v>0.10089153995046669</v>
      </c>
      <c r="AE80">
        <f t="shared" si="12"/>
        <v>12.785507514865989</v>
      </c>
      <c r="AF80">
        <f t="shared" si="13"/>
        <v>29.199514060373833</v>
      </c>
    </row>
    <row r="81" spans="2:32" x14ac:dyDescent="0.2">
      <c r="B81">
        <v>4.05685144168877E+21</v>
      </c>
      <c r="C81">
        <f t="shared" si="7"/>
        <v>4.05685144168877</v>
      </c>
      <c r="D81">
        <v>19.249716506636201</v>
      </c>
      <c r="E81">
        <v>1.4</v>
      </c>
      <c r="G81">
        <v>4.05685144168877E+21</v>
      </c>
      <c r="H81">
        <f t="shared" si="8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9"/>
        <v>4.05685144168877</v>
      </c>
      <c r="N81">
        <v>4.8563437817829502</v>
      </c>
      <c r="O81">
        <v>8.5</v>
      </c>
      <c r="Q81">
        <v>4.05685144168877E+21</v>
      </c>
      <c r="R81">
        <f t="shared" si="10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1"/>
        <v>0.59261331517150484</v>
      </c>
      <c r="AE81">
        <f t="shared" si="12"/>
        <v>9.7871146717490838</v>
      </c>
      <c r="AF81">
        <f t="shared" si="13"/>
        <v>29.091797424168998</v>
      </c>
    </row>
    <row r="82" spans="2:32" x14ac:dyDescent="0.2">
      <c r="B82">
        <v>4.1082039915835697E+21</v>
      </c>
      <c r="C82">
        <f t="shared" si="7"/>
        <v>4.1082039915835695</v>
      </c>
      <c r="D82">
        <v>19.569566482374</v>
      </c>
      <c r="E82">
        <v>1.4</v>
      </c>
      <c r="G82">
        <v>4.1082039915835697E+21</v>
      </c>
      <c r="H82">
        <f t="shared" si="8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9"/>
        <v>4.1082039915835695</v>
      </c>
      <c r="N82">
        <v>4.8620516748732596</v>
      </c>
      <c r="O82">
        <v>8.5</v>
      </c>
      <c r="Q82">
        <v>4.1082039915835697E+21</v>
      </c>
      <c r="R82">
        <f t="shared" si="10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1"/>
        <v>1.5432445117943523</v>
      </c>
      <c r="AE82">
        <f t="shared" si="12"/>
        <v>9.7514336901084242</v>
      </c>
      <c r="AF82">
        <f t="shared" si="13"/>
        <v>24.306976203939044</v>
      </c>
    </row>
    <row r="83" spans="2:32" x14ac:dyDescent="0.2">
      <c r="B83">
        <v>4.1595565414783601E+21</v>
      </c>
      <c r="C83">
        <f t="shared" si="7"/>
        <v>4.1595565414783602</v>
      </c>
      <c r="D83">
        <v>19.746480640188501</v>
      </c>
      <c r="E83">
        <v>1.4</v>
      </c>
      <c r="G83">
        <v>4.1595565414783601E+21</v>
      </c>
      <c r="H83">
        <f t="shared" si="8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9"/>
        <v>4.1595565414783602</v>
      </c>
      <c r="N83">
        <v>5.3384947668423699</v>
      </c>
      <c r="O83">
        <v>8.5</v>
      </c>
      <c r="Q83">
        <v>4.1595565414783601E+21</v>
      </c>
      <c r="R83">
        <f t="shared" si="10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1"/>
        <v>3.0081756630607317</v>
      </c>
      <c r="AE83">
        <f t="shared" si="12"/>
        <v>7.0028268043010016</v>
      </c>
      <c r="AF83">
        <f t="shared" si="13"/>
        <v>24.174885163368156</v>
      </c>
    </row>
    <row r="84" spans="2:32" x14ac:dyDescent="0.2">
      <c r="B84">
        <v>4.2109090913731498E+21</v>
      </c>
      <c r="C84">
        <f t="shared" si="7"/>
        <v>4.2109090913731499</v>
      </c>
      <c r="D84">
        <v>19.923588434336001</v>
      </c>
      <c r="E84">
        <v>1.4</v>
      </c>
      <c r="G84">
        <v>4.2109090913731498E+21</v>
      </c>
      <c r="H84">
        <f t="shared" si="8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9"/>
        <v>4.2109090913731499</v>
      </c>
      <c r="N84">
        <v>5.8393673089059996</v>
      </c>
      <c r="O84">
        <v>8.5</v>
      </c>
      <c r="Q84">
        <v>4.2109090913731498E+21</v>
      </c>
      <c r="R84">
        <f t="shared" si="10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1"/>
        <v>5.0491280457953716</v>
      </c>
      <c r="AE84">
        <f t="shared" si="12"/>
        <v>4.6027966439777979</v>
      </c>
      <c r="AF84">
        <f t="shared" si="13"/>
        <v>24.071012705922577</v>
      </c>
    </row>
    <row r="85" spans="2:32" x14ac:dyDescent="0.2">
      <c r="B85">
        <v>4.2622616412679501E+21</v>
      </c>
      <c r="C85">
        <f t="shared" si="7"/>
        <v>4.2622616412679504</v>
      </c>
      <c r="D85">
        <v>20.118302765706101</v>
      </c>
      <c r="E85">
        <v>1.4</v>
      </c>
      <c r="G85">
        <v>4.2622616412679501E+21</v>
      </c>
      <c r="H85">
        <f t="shared" si="8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9"/>
        <v>4.2622616412679504</v>
      </c>
      <c r="N85">
        <v>5.8492344107324499</v>
      </c>
      <c r="O85">
        <v>8.5</v>
      </c>
      <c r="Q85">
        <v>4.2622616412679501E+21</v>
      </c>
      <c r="R85">
        <f t="shared" si="10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1"/>
        <v>7.7287409902510449</v>
      </c>
      <c r="AE85">
        <f t="shared" si="12"/>
        <v>4.5605559879787423</v>
      </c>
      <c r="AF85">
        <f t="shared" si="13"/>
        <v>19.365656756845862</v>
      </c>
    </row>
    <row r="86" spans="2:32" x14ac:dyDescent="0.2">
      <c r="B86">
        <v>4.3136141911627399E+21</v>
      </c>
      <c r="C86">
        <f t="shared" si="7"/>
        <v>4.3136141911627401</v>
      </c>
      <c r="D86">
        <v>20.557642329181</v>
      </c>
      <c r="E86">
        <v>1.4</v>
      </c>
      <c r="G86">
        <v>4.3136141911627399E+21</v>
      </c>
      <c r="H86">
        <f t="shared" si="8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9"/>
        <v>4.3136141911627401</v>
      </c>
      <c r="N86">
        <v>6.3802992758326198</v>
      </c>
      <c r="O86">
        <v>8.5</v>
      </c>
      <c r="Q86">
        <v>4.3136141911627399E+21</v>
      </c>
      <c r="R86">
        <f t="shared" si="10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1"/>
        <v>11.120530613637058</v>
      </c>
      <c r="AE86">
        <f t="shared" si="12"/>
        <v>2.5743591636818013</v>
      </c>
      <c r="AF86">
        <f t="shared" si="13"/>
        <v>19.236990930886527</v>
      </c>
    </row>
    <row r="87" spans="2:32" x14ac:dyDescent="0.2">
      <c r="B87">
        <v>4.3649667410575402E+21</v>
      </c>
      <c r="C87">
        <f t="shared" si="7"/>
        <v>4.3649667410575406</v>
      </c>
      <c r="D87">
        <v>20.5633035412047</v>
      </c>
      <c r="E87">
        <v>1.4</v>
      </c>
      <c r="G87">
        <v>4.3649667410575402E+21</v>
      </c>
      <c r="H87">
        <f t="shared" si="8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9"/>
        <v>4.3649667410575406</v>
      </c>
      <c r="N87">
        <v>6.3886766304708598</v>
      </c>
      <c r="O87">
        <v>8.5</v>
      </c>
      <c r="Q87">
        <v>4.3649667410575402E+21</v>
      </c>
      <c r="R87">
        <f t="shared" si="10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1"/>
        <v>15.269994470720276</v>
      </c>
      <c r="AE87">
        <f t="shared" si="12"/>
        <v>2.5475467316618876</v>
      </c>
      <c r="AF87">
        <f t="shared" si="13"/>
        <v>14.779000489416443</v>
      </c>
    </row>
    <row r="88" spans="2:32" x14ac:dyDescent="0.2">
      <c r="B88">
        <v>4.41631929095233E+21</v>
      </c>
      <c r="C88">
        <f t="shared" si="7"/>
        <v>4.4163192909523303</v>
      </c>
      <c r="D88">
        <v>20.671543116010099</v>
      </c>
      <c r="E88">
        <v>1.4</v>
      </c>
      <c r="G88">
        <v>4.41631929095233E+21</v>
      </c>
      <c r="H88">
        <f t="shared" si="8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9"/>
        <v>4.4163192909523303</v>
      </c>
      <c r="N88">
        <v>6.9499600658744098</v>
      </c>
      <c r="O88">
        <v>8.5</v>
      </c>
      <c r="Q88">
        <v>4.41631929095233E+21</v>
      </c>
      <c r="R88">
        <f t="shared" si="10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1"/>
        <v>15.29778016818851</v>
      </c>
      <c r="AE88">
        <f t="shared" si="12"/>
        <v>1.0708527923299205</v>
      </c>
      <c r="AF88">
        <f t="shared" si="13"/>
        <v>14.676218434421607</v>
      </c>
    </row>
    <row r="89" spans="2:32" x14ac:dyDescent="0.2">
      <c r="B89">
        <v>4.4676718408471297E+21</v>
      </c>
      <c r="C89">
        <f t="shared" si="7"/>
        <v>4.4676718408471299</v>
      </c>
      <c r="D89">
        <v>20.8160056942924</v>
      </c>
      <c r="E89">
        <v>1.4</v>
      </c>
      <c r="G89">
        <v>4.4676718408471297E+21</v>
      </c>
      <c r="H89">
        <f t="shared" si="8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9"/>
        <v>4.4676718408471299</v>
      </c>
      <c r="N89">
        <v>7.5375534910986604</v>
      </c>
      <c r="O89">
        <v>8.5</v>
      </c>
      <c r="Q89">
        <v>4.4676718408471297E+21</v>
      </c>
      <c r="R89">
        <f t="shared" si="10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1"/>
        <v>20.325060754686408</v>
      </c>
      <c r="AE89">
        <f t="shared" si="12"/>
        <v>0.20001176473950699</v>
      </c>
      <c r="AF89">
        <f t="shared" si="13"/>
        <v>14.577816248982778</v>
      </c>
    </row>
    <row r="90" spans="2:32" x14ac:dyDescent="0.2">
      <c r="B90">
        <v>4.5190243907419201E+21</v>
      </c>
      <c r="C90">
        <f t="shared" si="7"/>
        <v>4.5190243907419196</v>
      </c>
      <c r="D90">
        <v>20.933002289243799</v>
      </c>
      <c r="E90">
        <v>1.4</v>
      </c>
      <c r="G90">
        <v>4.5190243907419201E+21</v>
      </c>
      <c r="H90">
        <f t="shared" si="8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9"/>
        <v>4.5190243907419196</v>
      </c>
      <c r="N90">
        <v>7.5491959176034902</v>
      </c>
      <c r="O90">
        <v>8.5</v>
      </c>
      <c r="Q90">
        <v>4.5190243907419201E+21</v>
      </c>
      <c r="R90">
        <f t="shared" si="10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1"/>
        <v>26.301936254088275</v>
      </c>
      <c r="AE90">
        <f t="shared" si="12"/>
        <v>0.1897337017293052</v>
      </c>
      <c r="AF90">
        <f t="shared" si="13"/>
        <v>10.438316007793222</v>
      </c>
    </row>
    <row r="91" spans="2:32" x14ac:dyDescent="0.2">
      <c r="B91">
        <v>4.5703769406367198E+21</v>
      </c>
      <c r="C91">
        <f t="shared" si="7"/>
        <v>4.5703769406367201</v>
      </c>
      <c r="D91">
        <v>20.9394977441554</v>
      </c>
      <c r="E91">
        <v>1.4</v>
      </c>
      <c r="G91">
        <v>4.5703769406367198E+21</v>
      </c>
      <c r="H91">
        <f t="shared" si="8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9"/>
        <v>4.5703769406367201</v>
      </c>
      <c r="N91">
        <v>8.1700374156616498</v>
      </c>
      <c r="O91">
        <v>8.5</v>
      </c>
      <c r="Q91">
        <v>4.5703769406367198E+21</v>
      </c>
      <c r="R91">
        <f t="shared" si="10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1"/>
        <v>33.323367805009404</v>
      </c>
      <c r="AE91">
        <f t="shared" si="12"/>
        <v>3.4320221214225816E-2</v>
      </c>
      <c r="AF91">
        <f t="shared" si="13"/>
        <v>10.3396088379835</v>
      </c>
    </row>
    <row r="92" spans="2:32" x14ac:dyDescent="0.2">
      <c r="B92">
        <v>4.6217294905315101E+21</v>
      </c>
      <c r="C92">
        <f t="shared" si="7"/>
        <v>4.6217294905315098</v>
      </c>
      <c r="D92">
        <v>20.942960228718299</v>
      </c>
      <c r="E92">
        <v>1.4</v>
      </c>
      <c r="G92">
        <v>4.6217294905315101E+21</v>
      </c>
      <c r="H92">
        <f t="shared" si="8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9"/>
        <v>4.6217294905315098</v>
      </c>
      <c r="N92">
        <v>8.1778966268275006</v>
      </c>
      <c r="O92">
        <v>8.5</v>
      </c>
      <c r="Q92">
        <v>4.6217294905315101E+21</v>
      </c>
      <c r="R92">
        <f t="shared" si="10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1"/>
        <v>41.481313941156579</v>
      </c>
      <c r="AE92">
        <f t="shared" si="12"/>
        <v>3.729393894480118E-2</v>
      </c>
      <c r="AF92">
        <f t="shared" si="13"/>
        <v>10.281691861600716</v>
      </c>
    </row>
    <row r="93" spans="2:32" x14ac:dyDescent="0.2">
      <c r="B93">
        <v>4.6730820404262999E+21</v>
      </c>
      <c r="C93">
        <f t="shared" si="7"/>
        <v>4.6730820404262996</v>
      </c>
      <c r="D93">
        <v>20.953085558198801</v>
      </c>
      <c r="E93">
        <v>1.4</v>
      </c>
      <c r="G93">
        <v>4.6730820404262999E+21</v>
      </c>
      <c r="H93">
        <f t="shared" si="8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9"/>
        <v>4.6730820404262996</v>
      </c>
      <c r="N93">
        <v>8.8374089477222206</v>
      </c>
      <c r="O93">
        <v>8.5</v>
      </c>
      <c r="Q93">
        <v>4.6730820404262999E+21</v>
      </c>
      <c r="R93">
        <f t="shared" si="10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1"/>
        <v>51.037375887757754</v>
      </c>
      <c r="AE93">
        <f t="shared" si="12"/>
        <v>0.72697571360069113</v>
      </c>
      <c r="AF93">
        <f t="shared" si="13"/>
        <v>6.5930058270340108</v>
      </c>
    </row>
    <row r="94" spans="2:32" x14ac:dyDescent="0.2">
      <c r="B94">
        <v>4.7244345903211002E+21</v>
      </c>
      <c r="C94">
        <f t="shared" si="7"/>
        <v>4.7244345903211</v>
      </c>
      <c r="D94">
        <v>20.953179032825201</v>
      </c>
      <c r="E94">
        <v>1.4</v>
      </c>
      <c r="G94">
        <v>4.7244345903211002E+21</v>
      </c>
      <c r="H94">
        <f t="shared" si="8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9"/>
        <v>4.7244345903211</v>
      </c>
      <c r="N94">
        <v>8.84549353153818</v>
      </c>
      <c r="O94">
        <v>8.5</v>
      </c>
      <c r="Q94">
        <v>4.7244345903211002E+21</v>
      </c>
      <c r="R94">
        <f t="shared" si="10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1"/>
        <v>51.042807753198716</v>
      </c>
      <c r="AE94">
        <f t="shared" si="12"/>
        <v>0.7408273706026105</v>
      </c>
      <c r="AF94">
        <f t="shared" si="13"/>
        <v>6.5453596713658175</v>
      </c>
    </row>
    <row r="95" spans="2:32" x14ac:dyDescent="0.2">
      <c r="B95">
        <v>4.7757871402158905E+21</v>
      </c>
      <c r="C95">
        <f t="shared" si="7"/>
        <v>4.7757871402158907</v>
      </c>
      <c r="D95">
        <v>20.960470508331198</v>
      </c>
      <c r="E95">
        <v>1.4</v>
      </c>
      <c r="G95">
        <v>4.7757871402158905E+21</v>
      </c>
      <c r="H95">
        <f t="shared" si="8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9"/>
        <v>4.7757871402158907</v>
      </c>
      <c r="N95">
        <v>9.5386602282557202</v>
      </c>
      <c r="O95">
        <v>8.5</v>
      </c>
      <c r="Q95">
        <v>4.7757871402158905E+21</v>
      </c>
      <c r="R95">
        <f t="shared" si="10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1"/>
        <v>62.019029235493107</v>
      </c>
      <c r="AE95">
        <f t="shared" si="12"/>
        <v>2.4145430185734047</v>
      </c>
      <c r="AF95">
        <f t="shared" si="13"/>
        <v>6.4780692331137821</v>
      </c>
    </row>
    <row r="96" spans="2:32" x14ac:dyDescent="0.2">
      <c r="B96">
        <v>4.8271396901106903E+21</v>
      </c>
      <c r="C96">
        <f t="shared" si="7"/>
        <v>4.8271396901106902</v>
      </c>
      <c r="D96">
        <v>20.967821574470602</v>
      </c>
      <c r="E96">
        <v>1.4</v>
      </c>
      <c r="G96">
        <v>4.8271396901106903E+21</v>
      </c>
      <c r="H96">
        <f t="shared" si="8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9"/>
        <v>4.8271396901106902</v>
      </c>
      <c r="N96">
        <v>9.5503426553140294</v>
      </c>
      <c r="O96">
        <v>8.5</v>
      </c>
      <c r="Q96">
        <v>4.8271396901106903E+21</v>
      </c>
      <c r="R96">
        <f t="shared" si="10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1"/>
        <v>74.584706055336866</v>
      </c>
      <c r="AE96">
        <f t="shared" si="12"/>
        <v>2.4509856769207556</v>
      </c>
      <c r="AF96">
        <f t="shared" si="13"/>
        <v>3.4586862974391415</v>
      </c>
    </row>
    <row r="97" spans="2:32" x14ac:dyDescent="0.2">
      <c r="B97">
        <v>4.8784922400054795E+21</v>
      </c>
      <c r="C97">
        <f t="shared" si="7"/>
        <v>4.8784922400054791</v>
      </c>
      <c r="D97">
        <v>20.975636914912201</v>
      </c>
      <c r="E97">
        <v>1.4</v>
      </c>
      <c r="G97">
        <v>4.8784922400054795E+21</v>
      </c>
      <c r="H97">
        <f t="shared" si="8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9"/>
        <v>4.8784922400054791</v>
      </c>
      <c r="N97">
        <v>10.281019449147699</v>
      </c>
      <c r="O97">
        <v>8.5</v>
      </c>
      <c r="Q97">
        <v>4.8784922400054795E+21</v>
      </c>
      <c r="R97">
        <f t="shared" si="10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1"/>
        <v>88.901391660626658</v>
      </c>
      <c r="AE97">
        <f t="shared" si="12"/>
        <v>5.2727145066200114</v>
      </c>
      <c r="AF97">
        <f t="shared" si="13"/>
        <v>3.3946832539096121</v>
      </c>
    </row>
    <row r="98" spans="2:32" x14ac:dyDescent="0.2">
      <c r="B98">
        <v>4.9298447899002803E+21</v>
      </c>
      <c r="C98">
        <f t="shared" si="7"/>
        <v>4.9298447899002804</v>
      </c>
      <c r="D98">
        <v>20.979353961120299</v>
      </c>
      <c r="E98">
        <v>1.4</v>
      </c>
      <c r="G98">
        <v>4.9298447899002803E+21</v>
      </c>
      <c r="H98">
        <f t="shared" si="8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9"/>
        <v>4.9298447899002804</v>
      </c>
      <c r="N98">
        <v>10.292937840119601</v>
      </c>
      <c r="O98">
        <v>8.5</v>
      </c>
      <c r="Q98">
        <v>4.9298447899002803E+21</v>
      </c>
      <c r="R98">
        <f t="shared" si="10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1"/>
        <v>88.972084055438302</v>
      </c>
      <c r="AE98">
        <f t="shared" si="12"/>
        <v>5.3275915079877887</v>
      </c>
      <c r="AF98">
        <f t="shared" si="13"/>
        <v>1.2529447729685521</v>
      </c>
    </row>
    <row r="99" spans="2:32" x14ac:dyDescent="0.2">
      <c r="B99">
        <v>4.9811973397950696E+21</v>
      </c>
      <c r="C99">
        <f t="shared" si="7"/>
        <v>4.9811973397950693</v>
      </c>
      <c r="D99">
        <v>20.987568544754598</v>
      </c>
      <c r="E99">
        <v>1.4</v>
      </c>
      <c r="G99">
        <v>4.9811973397950696E+21</v>
      </c>
      <c r="H99">
        <f t="shared" si="8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9"/>
        <v>4.9811973397950693</v>
      </c>
      <c r="N99">
        <v>11.062337459298201</v>
      </c>
      <c r="O99">
        <v>8.5</v>
      </c>
      <c r="Q99">
        <v>4.9811973397950696E+21</v>
      </c>
      <c r="R99">
        <f t="shared" si="10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1"/>
        <v>105.24744693168873</v>
      </c>
      <c r="AE99">
        <f t="shared" si="12"/>
        <v>9.4713584393850301</v>
      </c>
      <c r="AF99">
        <f t="shared" si="13"/>
        <v>1.2014931780302422</v>
      </c>
    </row>
    <row r="100" spans="2:32" x14ac:dyDescent="0.2">
      <c r="B100">
        <v>5.0325498896898704E+21</v>
      </c>
      <c r="C100">
        <f t="shared" si="7"/>
        <v>5.0325498896898706</v>
      </c>
      <c r="D100">
        <v>20.992024240221099</v>
      </c>
      <c r="E100">
        <v>1.4</v>
      </c>
      <c r="G100">
        <v>5.0325498896898704E+21</v>
      </c>
      <c r="H100">
        <f t="shared" si="8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9"/>
        <v>5.0325498896898706</v>
      </c>
      <c r="N100">
        <v>11.070804019784701</v>
      </c>
      <c r="O100">
        <v>8.5</v>
      </c>
      <c r="Q100">
        <v>5.0325498896898704E+21</v>
      </c>
      <c r="R100">
        <f t="shared" si="10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1"/>
        <v>123.61248320057855</v>
      </c>
      <c r="AE100">
        <f t="shared" si="12"/>
        <v>9.5235427707308702</v>
      </c>
      <c r="AF100">
        <f t="shared" si="13"/>
        <v>1.1712306956456198</v>
      </c>
    </row>
    <row r="101" spans="2:32" x14ac:dyDescent="0.2">
      <c r="B101">
        <v>5.0839024395846597E+21</v>
      </c>
      <c r="C101">
        <f t="shared" si="7"/>
        <v>5.0839024395846595</v>
      </c>
      <c r="D101">
        <v>21.0001348975346</v>
      </c>
      <c r="E101">
        <v>1.4</v>
      </c>
      <c r="G101">
        <v>5.0839024395846597E+21</v>
      </c>
      <c r="H101">
        <f t="shared" si="8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9"/>
        <v>5.0839024395846595</v>
      </c>
      <c r="N101">
        <v>11.8839776666379</v>
      </c>
      <c r="O101">
        <v>8.5</v>
      </c>
      <c r="Q101">
        <v>5.0839024395846597E+21</v>
      </c>
      <c r="R101">
        <f t="shared" si="10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1"/>
        <v>123.80695223939399</v>
      </c>
      <c r="AE101">
        <f t="shared" si="12"/>
        <v>15.20374057358541</v>
      </c>
      <c r="AF101">
        <f t="shared" si="13"/>
        <v>9.1372668259492626E-2</v>
      </c>
    </row>
    <row r="102" spans="2:32" x14ac:dyDescent="0.2">
      <c r="B102">
        <v>5.1352549894794605E+21</v>
      </c>
      <c r="C102">
        <f t="shared" si="7"/>
        <v>5.1352549894794608</v>
      </c>
      <c r="D102">
        <v>21.004826251226099</v>
      </c>
      <c r="E102">
        <v>1.4</v>
      </c>
      <c r="G102">
        <v>5.1352549894794605E+21</v>
      </c>
      <c r="H102">
        <f t="shared" si="8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9"/>
        <v>5.1352549894794608</v>
      </c>
      <c r="N102">
        <v>11.8926546772222</v>
      </c>
      <c r="O102">
        <v>8.5</v>
      </c>
      <c r="Q102">
        <v>5.1352549894794605E+21</v>
      </c>
      <c r="R102">
        <f t="shared" si="10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1"/>
        <v>144.64863522846133</v>
      </c>
      <c r="AE102">
        <f t="shared" si="12"/>
        <v>15.271482618784267</v>
      </c>
      <c r="AF102">
        <f t="shared" si="13"/>
        <v>8.0078791451457715E-2</v>
      </c>
    </row>
    <row r="103" spans="2:32" x14ac:dyDescent="0.2">
      <c r="B103">
        <v>5.1866075393742497E+21</v>
      </c>
      <c r="C103">
        <f t="shared" si="7"/>
        <v>5.1866075393742497</v>
      </c>
      <c r="D103">
        <v>21.009268733767499</v>
      </c>
      <c r="E103">
        <v>1.4</v>
      </c>
      <c r="G103">
        <v>5.1866075393742497E+21</v>
      </c>
      <c r="H103">
        <f t="shared" si="8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9"/>
        <v>5.1866075393742497</v>
      </c>
      <c r="N103">
        <v>12.7454143362511</v>
      </c>
      <c r="O103">
        <v>8.5</v>
      </c>
      <c r="Q103">
        <v>5.1866075393742497E+21</v>
      </c>
      <c r="R103">
        <f t="shared" si="10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1"/>
        <v>144.75853825741589</v>
      </c>
      <c r="AE103">
        <f t="shared" si="12"/>
        <v>22.663637000446752</v>
      </c>
      <c r="AF103">
        <f t="shared" si="13"/>
        <v>7.2388999233900631E-2</v>
      </c>
    </row>
    <row r="104" spans="2:32" x14ac:dyDescent="0.2">
      <c r="B104">
        <v>5.2379600892690401E+21</v>
      </c>
      <c r="C104">
        <f t="shared" si="7"/>
        <v>5.2379600892690403</v>
      </c>
      <c r="D104">
        <v>21.018340354572</v>
      </c>
      <c r="E104">
        <v>1.4</v>
      </c>
      <c r="G104">
        <v>5.2379600892690401E+21</v>
      </c>
      <c r="H104">
        <f t="shared" si="8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9"/>
        <v>5.2379600892690403</v>
      </c>
      <c r="N104">
        <v>12.7596563529377</v>
      </c>
      <c r="O104">
        <v>8.5</v>
      </c>
      <c r="Q104">
        <v>5.2379600892690401E+21</v>
      </c>
      <c r="R104">
        <f t="shared" si="10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1"/>
        <v>168.52283448191065</v>
      </c>
      <c r="AE104">
        <f t="shared" si="12"/>
        <v>22.799441895967419</v>
      </c>
      <c r="AF104">
        <f t="shared" si="13"/>
        <v>0.32038559625612156</v>
      </c>
    </row>
    <row r="105" spans="2:32" x14ac:dyDescent="0.2">
      <c r="B105">
        <v>5.2893126391638398E+21</v>
      </c>
      <c r="C105">
        <f t="shared" si="7"/>
        <v>5.2893126391638399</v>
      </c>
      <c r="D105">
        <v>21.023051111550998</v>
      </c>
      <c r="E105">
        <v>1.4</v>
      </c>
      <c r="G105">
        <v>5.2893126391638398E+21</v>
      </c>
      <c r="H105">
        <f t="shared" si="8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9"/>
        <v>5.2893126391638399</v>
      </c>
      <c r="N105">
        <v>13.6576154066474</v>
      </c>
      <c r="O105">
        <v>8.5</v>
      </c>
      <c r="Q105">
        <v>5.2893126391638398E+21</v>
      </c>
      <c r="R105">
        <f t="shared" si="10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1"/>
        <v>168.64516233991139</v>
      </c>
      <c r="AE105">
        <f t="shared" si="12"/>
        <v>32.181058830404041</v>
      </c>
      <c r="AF105">
        <f t="shared" si="13"/>
        <v>0.34503066745863353</v>
      </c>
    </row>
    <row r="106" spans="2:32" x14ac:dyDescent="0.2">
      <c r="B106">
        <v>5.3406651890586301E+21</v>
      </c>
      <c r="C106">
        <f t="shared" si="7"/>
        <v>5.3406651890586305</v>
      </c>
      <c r="D106">
        <v>21.028223024311</v>
      </c>
      <c r="E106">
        <v>1.4</v>
      </c>
      <c r="G106">
        <v>5.3406651890586301E+21</v>
      </c>
      <c r="H106">
        <f t="shared" si="8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9"/>
        <v>5.3406651890586305</v>
      </c>
      <c r="N106">
        <v>13.6700800689947</v>
      </c>
      <c r="O106">
        <v>8.5</v>
      </c>
      <c r="Q106">
        <v>5.3406651890586301E+21</v>
      </c>
      <c r="R106">
        <f t="shared" si="10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1"/>
        <v>195.47129891306759</v>
      </c>
      <c r="AE106">
        <f t="shared" si="12"/>
        <v>32.322634148025159</v>
      </c>
      <c r="AF106">
        <f t="shared" si="13"/>
        <v>0.36386330749514295</v>
      </c>
    </row>
    <row r="107" spans="2:32" x14ac:dyDescent="0.2">
      <c r="B107">
        <v>5.3920177389534299E+21</v>
      </c>
      <c r="C107">
        <f t="shared" si="7"/>
        <v>5.3920177389534301</v>
      </c>
      <c r="D107">
        <v>21.041901450702799</v>
      </c>
      <c r="E107">
        <v>1.4</v>
      </c>
      <c r="G107">
        <v>5.3920177389534299E+21</v>
      </c>
      <c r="H107">
        <f t="shared" si="8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9"/>
        <v>5.3920177389534301</v>
      </c>
      <c r="N107">
        <v>14.618573218961901</v>
      </c>
      <c r="O107">
        <v>8.5</v>
      </c>
      <c r="Q107">
        <v>5.3920177389534299E+21</v>
      </c>
      <c r="R107">
        <f t="shared" si="10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1"/>
        <v>223.0956545144798</v>
      </c>
      <c r="AE107">
        <f t="shared" si="12"/>
        <v>44.007209290592279</v>
      </c>
      <c r="AF107">
        <f t="shared" si="13"/>
        <v>2.1392730047406889</v>
      </c>
    </row>
    <row r="108" spans="2:32" x14ac:dyDescent="0.2">
      <c r="B108">
        <v>5.4433702888482202E+21</v>
      </c>
      <c r="C108">
        <f t="shared" si="7"/>
        <v>5.4433702888482198</v>
      </c>
      <c r="D108">
        <v>21.042164580848201</v>
      </c>
      <c r="E108">
        <v>1.4</v>
      </c>
      <c r="G108">
        <v>5.4433702888482202E+21</v>
      </c>
      <c r="H108">
        <f t="shared" si="8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9"/>
        <v>5.4433702888482198</v>
      </c>
      <c r="N108">
        <v>14.632797121891899</v>
      </c>
      <c r="O108">
        <v>8.5</v>
      </c>
      <c r="Q108">
        <v>5.4433702888482202E+21</v>
      </c>
      <c r="R108">
        <f t="shared" si="10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1"/>
        <v>223.44561625393214</v>
      </c>
      <c r="AE108">
        <f t="shared" si="12"/>
        <v>44.196128464793908</v>
      </c>
      <c r="AF108">
        <f t="shared" si="13"/>
        <v>2.1994526614123795</v>
      </c>
    </row>
    <row r="109" spans="2:32" x14ac:dyDescent="0.2">
      <c r="B109">
        <v>5.4947228387430199E+21</v>
      </c>
      <c r="C109">
        <f t="shared" si="7"/>
        <v>5.4947228387430203</v>
      </c>
      <c r="D109">
        <v>21.0473751495282</v>
      </c>
      <c r="E109">
        <v>1.4</v>
      </c>
      <c r="G109">
        <v>5.4947228387430199E+21</v>
      </c>
      <c r="H109">
        <f t="shared" si="8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9"/>
        <v>5.4947228387430203</v>
      </c>
      <c r="N109">
        <v>15.6243027640412</v>
      </c>
      <c r="O109">
        <v>8.5</v>
      </c>
      <c r="Q109">
        <v>5.4947228387430199E+21</v>
      </c>
      <c r="R109">
        <f t="shared" si="10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1"/>
        <v>223.87683941092379</v>
      </c>
      <c r="AE109">
        <f t="shared" si="12"/>
        <v>58.362304398635715</v>
      </c>
      <c r="AF109">
        <f t="shared" si="13"/>
        <v>2.2568251716922876</v>
      </c>
    </row>
    <row r="110" spans="2:32" x14ac:dyDescent="0.2">
      <c r="B110">
        <v>5.5460753886378103E+21</v>
      </c>
      <c r="C110">
        <f t="shared" si="7"/>
        <v>5.54607538863781</v>
      </c>
      <c r="D110">
        <v>21.053082458616501</v>
      </c>
      <c r="E110">
        <v>1.4</v>
      </c>
      <c r="G110">
        <v>5.5460753886378103E+21</v>
      </c>
      <c r="H110">
        <f t="shared" si="8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9"/>
        <v>5.54607538863781</v>
      </c>
      <c r="N110">
        <v>15.6417606637734</v>
      </c>
      <c r="O110">
        <v>8.5</v>
      </c>
      <c r="Q110">
        <v>5.5460753886378103E+21</v>
      </c>
      <c r="R110">
        <f t="shared" si="10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1"/>
        <v>257.81655372162061</v>
      </c>
      <c r="AE110">
        <f t="shared" si="12"/>
        <v>58.629349213359518</v>
      </c>
      <c r="AF110">
        <f t="shared" si="13"/>
        <v>2.3018486796237934</v>
      </c>
    </row>
    <row r="111" spans="2:32" x14ac:dyDescent="0.2">
      <c r="B111">
        <v>5.59742793853261E+21</v>
      </c>
      <c r="C111">
        <f t="shared" si="7"/>
        <v>5.5974279385326104</v>
      </c>
      <c r="D111">
        <v>21.0580382832574</v>
      </c>
      <c r="E111">
        <v>1.4</v>
      </c>
      <c r="G111">
        <v>5.59742793853261E+21</v>
      </c>
      <c r="H111">
        <f t="shared" si="8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9"/>
        <v>5.5974279385326104</v>
      </c>
      <c r="N111">
        <v>15.656537549845501</v>
      </c>
      <c r="O111">
        <v>8.5</v>
      </c>
      <c r="Q111">
        <v>5.59742793853261E+21</v>
      </c>
      <c r="R111">
        <f t="shared" si="10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1"/>
        <v>258.2111170948022</v>
      </c>
      <c r="AE111">
        <f t="shared" si="12"/>
        <v>58.855860224484701</v>
      </c>
      <c r="AF111">
        <f t="shared" si="13"/>
        <v>6.1101724410470961</v>
      </c>
    </row>
    <row r="112" spans="2:32" x14ac:dyDescent="0.2">
      <c r="B112">
        <v>5.6487804884274003E+21</v>
      </c>
      <c r="C112">
        <f t="shared" si="7"/>
        <v>5.6487804884274002</v>
      </c>
      <c r="D112">
        <v>21.069373090139202</v>
      </c>
      <c r="E112">
        <v>1.4</v>
      </c>
      <c r="G112">
        <v>5.6487804884274003E+21</v>
      </c>
      <c r="H112">
        <f t="shared" si="8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9"/>
        <v>5.6487804884274002</v>
      </c>
      <c r="N112">
        <v>16.709699476270298</v>
      </c>
      <c r="O112">
        <v>8.5</v>
      </c>
      <c r="Q112">
        <v>5.6487804884274003E+21</v>
      </c>
      <c r="R112">
        <f t="shared" si="10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1"/>
        <v>296.79312636658409</v>
      </c>
      <c r="AE112">
        <f t="shared" si="12"/>
        <v>76.124215683211631</v>
      </c>
      <c r="AF112">
        <f t="shared" si="13"/>
        <v>6.2405465531836457</v>
      </c>
    </row>
    <row r="113" spans="2:32" x14ac:dyDescent="0.2">
      <c r="B113">
        <v>5.7001330383222001E+21</v>
      </c>
      <c r="C113">
        <f t="shared" si="7"/>
        <v>5.7001330383221998</v>
      </c>
      <c r="D113">
        <v>21.069535012523399</v>
      </c>
      <c r="E113">
        <v>1.4</v>
      </c>
      <c r="G113">
        <v>5.7001330383222001E+21</v>
      </c>
      <c r="H113">
        <f t="shared" si="8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9"/>
        <v>5.7001330383221998</v>
      </c>
      <c r="N113">
        <v>16.723586526313301</v>
      </c>
      <c r="O113">
        <v>8.5</v>
      </c>
      <c r="Q113">
        <v>5.7001330383222001E+21</v>
      </c>
      <c r="R113">
        <f t="shared" si="10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1"/>
        <v>296.95622164892478</v>
      </c>
      <c r="AE113">
        <f t="shared" si="12"/>
        <v>76.366735313487027</v>
      </c>
      <c r="AF113">
        <f t="shared" si="13"/>
        <v>6.2936407023013761</v>
      </c>
    </row>
    <row r="114" spans="2:32" x14ac:dyDescent="0.2">
      <c r="B114">
        <v>5.7514855882169904E+21</v>
      </c>
      <c r="C114">
        <f t="shared" si="7"/>
        <v>5.7514855882169904</v>
      </c>
      <c r="D114">
        <v>21.086534239160599</v>
      </c>
      <c r="E114">
        <v>1.4</v>
      </c>
      <c r="G114">
        <v>5.7514855882169904E+21</v>
      </c>
      <c r="H114">
        <f t="shared" si="8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9"/>
        <v>5.7514855882169904</v>
      </c>
      <c r="N114">
        <v>17.8343958551702</v>
      </c>
      <c r="O114">
        <v>8.5</v>
      </c>
      <c r="Q114">
        <v>5.7514855882169904E+21</v>
      </c>
      <c r="R114">
        <f t="shared" si="10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1"/>
        <v>340.68931632371033</v>
      </c>
      <c r="AE114">
        <f t="shared" si="12"/>
        <v>97.014927770863039</v>
      </c>
      <c r="AF114">
        <f t="shared" si="13"/>
        <v>12.513328590729968</v>
      </c>
    </row>
    <row r="115" spans="2:32" x14ac:dyDescent="0.2">
      <c r="B115">
        <v>5.8028381381117797E+21</v>
      </c>
      <c r="C115">
        <f t="shared" si="7"/>
        <v>5.8028381381117793</v>
      </c>
      <c r="D115">
        <v>21.086747934428299</v>
      </c>
      <c r="E115">
        <v>1.4</v>
      </c>
      <c r="G115">
        <v>5.8028381381117797E+21</v>
      </c>
      <c r="H115">
        <f t="shared" si="8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9"/>
        <v>5.8028381381117793</v>
      </c>
      <c r="N115">
        <v>17.853009641398302</v>
      </c>
      <c r="O115">
        <v>8.5</v>
      </c>
      <c r="Q115">
        <v>5.8028381381117797E+21</v>
      </c>
      <c r="R115">
        <f t="shared" si="10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1"/>
        <v>340.84664082572522</v>
      </c>
      <c r="AE115">
        <f t="shared" si="12"/>
        <v>97.381951522888329</v>
      </c>
      <c r="AF115">
        <f t="shared" si="13"/>
        <v>12.634880042651057</v>
      </c>
    </row>
    <row r="116" spans="2:32" x14ac:dyDescent="0.2">
      <c r="B116">
        <v>5.8541906880065805E+21</v>
      </c>
      <c r="C116">
        <f t="shared" si="7"/>
        <v>5.8541906880065806</v>
      </c>
      <c r="D116">
        <v>21.093361551540699</v>
      </c>
      <c r="E116">
        <v>1.4</v>
      </c>
      <c r="G116">
        <v>5.8541906880065805E+21</v>
      </c>
      <c r="H116">
        <f t="shared" si="8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9"/>
        <v>5.8541906880065806</v>
      </c>
      <c r="N116">
        <v>17.864073454191001</v>
      </c>
      <c r="O116">
        <v>8.5</v>
      </c>
      <c r="Q116">
        <v>5.8541906880065805E+21</v>
      </c>
      <c r="R116">
        <f t="shared" si="10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1"/>
        <v>389.68239160335787</v>
      </c>
      <c r="AE116">
        <f t="shared" si="12"/>
        <v>97.600434416231593</v>
      </c>
      <c r="AF116">
        <f t="shared" si="13"/>
        <v>12.765434719769269</v>
      </c>
    </row>
    <row r="117" spans="2:32" x14ac:dyDescent="0.2">
      <c r="B117">
        <v>5.9055432379013697E+21</v>
      </c>
      <c r="C117">
        <f t="shared" si="7"/>
        <v>5.9055432379013695</v>
      </c>
      <c r="D117">
        <v>21.104904881310102</v>
      </c>
      <c r="E117">
        <v>1.4</v>
      </c>
      <c r="G117">
        <v>5.9055432379013697E+21</v>
      </c>
      <c r="H117">
        <f t="shared" si="8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9"/>
        <v>5.9055432379013695</v>
      </c>
      <c r="N117">
        <v>19.041687539048901</v>
      </c>
      <c r="O117">
        <v>8.5</v>
      </c>
      <c r="Q117">
        <v>5.9055432379013697E+21</v>
      </c>
      <c r="R117">
        <f t="shared" si="10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1"/>
        <v>390.4532571785997</v>
      </c>
      <c r="AE117">
        <f t="shared" si="12"/>
        <v>122.25519902454123</v>
      </c>
      <c r="AF117">
        <f t="shared" si="13"/>
        <v>21.717500011897098</v>
      </c>
    </row>
    <row r="118" spans="2:32" x14ac:dyDescent="0.2">
      <c r="B118">
        <v>5.9568957877961695E+21</v>
      </c>
      <c r="C118">
        <f t="shared" si="7"/>
        <v>5.9568957877961699</v>
      </c>
      <c r="D118">
        <v>21.105090237273799</v>
      </c>
      <c r="E118">
        <v>1.4</v>
      </c>
      <c r="G118">
        <v>5.9568957877961695E+21</v>
      </c>
      <c r="H118">
        <f t="shared" si="8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9"/>
        <v>5.9568957877961699</v>
      </c>
      <c r="N118">
        <v>19.0560115834231</v>
      </c>
      <c r="O118">
        <v>8.5</v>
      </c>
      <c r="Q118">
        <v>5.9568957877961695E+21</v>
      </c>
      <c r="R118">
        <f t="shared" si="10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1"/>
        <v>390.54241699103392</v>
      </c>
      <c r="AE118">
        <f t="shared" si="12"/>
        <v>122.57216346438061</v>
      </c>
      <c r="AF118">
        <f t="shared" si="13"/>
        <v>21.891569853668521</v>
      </c>
    </row>
    <row r="119" spans="2:32" x14ac:dyDescent="0.2">
      <c r="B119">
        <v>6.0082483376909598E+21</v>
      </c>
      <c r="C119">
        <f t="shared" si="7"/>
        <v>6.0082483376909597</v>
      </c>
      <c r="D119">
        <v>21.111462137587601</v>
      </c>
      <c r="E119">
        <v>1.4</v>
      </c>
      <c r="G119">
        <v>6.0082483376909598E+21</v>
      </c>
      <c r="H119">
        <f t="shared" si="8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9"/>
        <v>6.0082483376909597</v>
      </c>
      <c r="N119">
        <v>20.285697421205398</v>
      </c>
      <c r="O119">
        <v>8.5</v>
      </c>
      <c r="Q119">
        <v>6.0082483376909598E+21</v>
      </c>
      <c r="R119">
        <f t="shared" si="10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1"/>
        <v>390.79430050792598</v>
      </c>
      <c r="AE119">
        <f t="shared" si="12"/>
        <v>151.31256350419235</v>
      </c>
      <c r="AF119">
        <f t="shared" si="13"/>
        <v>22.070082179293411</v>
      </c>
    </row>
    <row r="120" spans="2:32" x14ac:dyDescent="0.2">
      <c r="B120">
        <v>6.0596008875857596E+21</v>
      </c>
      <c r="C120">
        <f t="shared" si="7"/>
        <v>6.0596008875857592</v>
      </c>
      <c r="D120">
        <v>21.124314769263702</v>
      </c>
      <c r="E120">
        <v>1.4</v>
      </c>
      <c r="G120">
        <v>6.0596008875857596E+21</v>
      </c>
      <c r="H120">
        <f t="shared" si="8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9"/>
        <v>6.0596008875857592</v>
      </c>
      <c r="N120">
        <v>20.310372573169801</v>
      </c>
      <c r="O120">
        <v>8.5</v>
      </c>
      <c r="Q120">
        <v>6.0596008875857596E+21</v>
      </c>
      <c r="R120">
        <f t="shared" si="10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1"/>
        <v>446.85789019419155</v>
      </c>
      <c r="AE120">
        <f t="shared" si="12"/>
        <v>151.92022636882305</v>
      </c>
      <c r="AF120">
        <f t="shared" si="13"/>
        <v>34.244902002604945</v>
      </c>
    </row>
    <row r="121" spans="2:32" x14ac:dyDescent="0.2">
      <c r="B121">
        <v>6.1109534374805499E+21</v>
      </c>
      <c r="C121">
        <f t="shared" si="7"/>
        <v>6.1109534374805499</v>
      </c>
      <c r="D121">
        <v>21.1244973807412</v>
      </c>
      <c r="E121">
        <v>1.4</v>
      </c>
      <c r="G121">
        <v>6.1109534374805499E+21</v>
      </c>
      <c r="H121">
        <f t="shared" si="8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9"/>
        <v>6.1109534374805499</v>
      </c>
      <c r="N121">
        <v>20.322103893236601</v>
      </c>
      <c r="O121">
        <v>8.5</v>
      </c>
      <c r="Q121">
        <v>6.1109534374805499E+21</v>
      </c>
      <c r="R121">
        <f t="shared" si="10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1"/>
        <v>446.9275099813641</v>
      </c>
      <c r="AE121">
        <f t="shared" si="12"/>
        <v>152.20955493004527</v>
      </c>
      <c r="AF121">
        <f t="shared" si="13"/>
        <v>34.501733293434363</v>
      </c>
    </row>
    <row r="122" spans="2:32" x14ac:dyDescent="0.2">
      <c r="B122">
        <v>6.1623059873753496E+21</v>
      </c>
      <c r="C122">
        <f t="shared" si="7"/>
        <v>6.1623059873753494</v>
      </c>
      <c r="D122">
        <v>21.1312484311539</v>
      </c>
      <c r="E122">
        <v>1.4</v>
      </c>
      <c r="G122">
        <v>6.1623059873753496E+21</v>
      </c>
      <c r="H122">
        <f t="shared" si="8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9"/>
        <v>6.1623059873753494</v>
      </c>
      <c r="N122">
        <v>21.624498109825101</v>
      </c>
      <c r="O122">
        <v>8.5</v>
      </c>
      <c r="Q122">
        <v>6.1623059873753496E+21</v>
      </c>
      <c r="R122">
        <f t="shared" si="10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1"/>
        <v>447.21299287572833</v>
      </c>
      <c r="AE122">
        <f t="shared" si="12"/>
        <v>186.04190357432321</v>
      </c>
      <c r="AF122">
        <f t="shared" si="13"/>
        <v>34.749383165205074</v>
      </c>
    </row>
    <row r="123" spans="2:32" x14ac:dyDescent="0.2">
      <c r="B123">
        <v>6.2136585372701399E+21</v>
      </c>
      <c r="C123">
        <f t="shared" si="7"/>
        <v>6.2136585372701401</v>
      </c>
      <c r="D123">
        <v>21.131390521125802</v>
      </c>
      <c r="E123">
        <v>1.4</v>
      </c>
      <c r="G123">
        <v>6.2136585372701399E+21</v>
      </c>
      <c r="H123">
        <f t="shared" si="8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9"/>
        <v>6.2136585372701401</v>
      </c>
      <c r="N123">
        <v>21.641922863399</v>
      </c>
      <c r="O123">
        <v>8.5</v>
      </c>
      <c r="Q123">
        <v>6.2136585372701399E+21</v>
      </c>
      <c r="R123">
        <f t="shared" si="10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1"/>
        <v>447.21900536876734</v>
      </c>
      <c r="AE123">
        <f t="shared" si="12"/>
        <v>186.51754464176625</v>
      </c>
      <c r="AF123">
        <f t="shared" si="13"/>
        <v>34.869845331593325</v>
      </c>
    </row>
    <row r="124" spans="2:32" x14ac:dyDescent="0.2">
      <c r="B124">
        <v>6.2650110871649397E+21</v>
      </c>
      <c r="C124">
        <f t="shared" si="7"/>
        <v>6.2650110871649396</v>
      </c>
      <c r="D124">
        <v>21.137685576212402</v>
      </c>
      <c r="E124">
        <v>1.4</v>
      </c>
      <c r="G124">
        <v>6.2650110871649397E+21</v>
      </c>
      <c r="H124">
        <f t="shared" si="8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9"/>
        <v>6.2650110871649396</v>
      </c>
      <c r="N124">
        <v>21.658986401082402</v>
      </c>
      <c r="O124">
        <v>8.5</v>
      </c>
      <c r="Q124">
        <v>6.2650110871649397E+21</v>
      </c>
      <c r="R124">
        <f t="shared" si="10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1"/>
        <v>447.48529161323677</v>
      </c>
      <c r="AE124">
        <f t="shared" si="12"/>
        <v>186.98391414169583</v>
      </c>
      <c r="AF124">
        <f t="shared" si="13"/>
        <v>50.908243937417254</v>
      </c>
    </row>
    <row r="125" spans="2:32" x14ac:dyDescent="0.2">
      <c r="B125">
        <v>6.31636363705973E+21</v>
      </c>
      <c r="C125">
        <f t="shared" si="7"/>
        <v>6.3163636370597303</v>
      </c>
      <c r="D125">
        <v>21.152344756988601</v>
      </c>
      <c r="E125">
        <v>1.4</v>
      </c>
      <c r="G125">
        <v>6.31636363705973E+21</v>
      </c>
      <c r="H125">
        <f t="shared" si="8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9"/>
        <v>6.3163636370597303</v>
      </c>
      <c r="N125">
        <v>23.038020454640002</v>
      </c>
      <c r="O125">
        <v>8.5</v>
      </c>
      <c r="Q125">
        <v>6.31636363705973E+21</v>
      </c>
      <c r="R125">
        <f t="shared" si="10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1"/>
        <v>512.32829408564601</v>
      </c>
      <c r="AE125">
        <f t="shared" si="12"/>
        <v>226.60004096616311</v>
      </c>
      <c r="AF125">
        <f t="shared" si="13"/>
        <v>51.397321691386402</v>
      </c>
    </row>
    <row r="126" spans="2:32" x14ac:dyDescent="0.2">
      <c r="B126">
        <v>6.3677161869545203E+21</v>
      </c>
      <c r="C126">
        <f t="shared" si="7"/>
        <v>6.36771618695452</v>
      </c>
      <c r="D126">
        <v>21.152529892147001</v>
      </c>
      <c r="E126">
        <v>1.4</v>
      </c>
      <c r="G126">
        <v>6.3677161869545203E+21</v>
      </c>
      <c r="H126">
        <f t="shared" si="8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9"/>
        <v>6.36771618695452</v>
      </c>
      <c r="N126">
        <v>23.054339632994999</v>
      </c>
      <c r="O126">
        <v>8.5</v>
      </c>
      <c r="Q126">
        <v>6.3677161869545203E+21</v>
      </c>
      <c r="R126">
        <f t="shared" si="10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1"/>
        <v>512.50784649876266</v>
      </c>
      <c r="AE126">
        <f t="shared" si="12"/>
        <v>227.091620305519</v>
      </c>
      <c r="AF126">
        <f t="shared" si="13"/>
        <v>51.600189144516797</v>
      </c>
    </row>
    <row r="127" spans="2:32" x14ac:dyDescent="0.2">
      <c r="B127">
        <v>6.4190687368493201E+21</v>
      </c>
      <c r="C127">
        <f t="shared" si="7"/>
        <v>6.4190687368493204</v>
      </c>
      <c r="D127">
        <v>21.1592308235148</v>
      </c>
      <c r="E127">
        <v>1.4</v>
      </c>
      <c r="G127">
        <v>6.4190687368493201E+21</v>
      </c>
      <c r="H127">
        <f t="shared" si="8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9"/>
        <v>6.4190687368493204</v>
      </c>
      <c r="N127">
        <v>23.0713427406336</v>
      </c>
      <c r="O127">
        <v>8.5</v>
      </c>
      <c r="Q127">
        <v>6.4190687368493201E+21</v>
      </c>
      <c r="R127">
        <f t="shared" si="10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1"/>
        <v>512.9170390740004</v>
      </c>
      <c r="AE127">
        <f t="shared" si="12"/>
        <v>227.60436809204651</v>
      </c>
      <c r="AF127">
        <f t="shared" si="13"/>
        <v>72.057518067407401</v>
      </c>
    </row>
    <row r="128" spans="2:32" x14ac:dyDescent="0.2">
      <c r="B128">
        <v>6.4704212867441104E+21</v>
      </c>
      <c r="C128">
        <f t="shared" si="7"/>
        <v>6.4704212867441102</v>
      </c>
      <c r="D128">
        <v>21.166839218307999</v>
      </c>
      <c r="E128">
        <v>1.4</v>
      </c>
      <c r="G128">
        <v>6.4704212867441104E+21</v>
      </c>
      <c r="H128">
        <f t="shared" si="8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9"/>
        <v>6.4704212867441102</v>
      </c>
      <c r="N128">
        <v>24.530051598161698</v>
      </c>
      <c r="O128">
        <v>8.5</v>
      </c>
      <c r="Q128">
        <v>6.4704212867441104E+21</v>
      </c>
      <c r="R128">
        <f t="shared" si="10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1"/>
        <v>513.26171781197968</v>
      </c>
      <c r="AE128">
        <f t="shared" si="12"/>
        <v>273.746004322359</v>
      </c>
      <c r="AF128">
        <f t="shared" si="13"/>
        <v>72.580722967835229</v>
      </c>
    </row>
    <row r="129" spans="2:32" x14ac:dyDescent="0.2">
      <c r="B129">
        <v>6.5217738366389102E+21</v>
      </c>
      <c r="C129">
        <f t="shared" si="7"/>
        <v>6.5217738366389097</v>
      </c>
      <c r="D129">
        <v>21.167008352235001</v>
      </c>
      <c r="E129">
        <v>1.4</v>
      </c>
      <c r="G129">
        <v>6.5217738366389102E+21</v>
      </c>
      <c r="H129">
        <f t="shared" si="8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9"/>
        <v>6.5217738366389097</v>
      </c>
      <c r="N129">
        <v>24.545308477047701</v>
      </c>
      <c r="O129">
        <v>8.5</v>
      </c>
      <c r="Q129">
        <v>6.5217738366389102E+21</v>
      </c>
      <c r="R129">
        <f t="shared" si="10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1"/>
        <v>513.26937965576428</v>
      </c>
      <c r="AE129">
        <f t="shared" si="12"/>
        <v>274.25109549721412</v>
      </c>
      <c r="AF129">
        <f t="shared" si="13"/>
        <v>72.857509211728043</v>
      </c>
    </row>
    <row r="130" spans="2:32" x14ac:dyDescent="0.2">
      <c r="B130">
        <v>6.5731263865337005E+21</v>
      </c>
      <c r="C130">
        <f t="shared" si="7"/>
        <v>6.5731263865337004</v>
      </c>
      <c r="D130">
        <v>21.1749188616356</v>
      </c>
      <c r="E130">
        <v>1.4</v>
      </c>
      <c r="G130">
        <v>6.5731263865337005E+21</v>
      </c>
      <c r="H130">
        <f t="shared" si="8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9"/>
        <v>6.5731263865337004</v>
      </c>
      <c r="N130">
        <v>26.0739748026397</v>
      </c>
      <c r="O130">
        <v>8.5</v>
      </c>
      <c r="Q130">
        <v>6.5731263865337005E+21</v>
      </c>
      <c r="R130">
        <f t="shared" si="10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1"/>
        <v>513.6278760231105</v>
      </c>
      <c r="AE130">
        <f t="shared" si="12"/>
        <v>327.21895993285449</v>
      </c>
      <c r="AF130">
        <f t="shared" si="13"/>
        <v>73.195447731905077</v>
      </c>
    </row>
    <row r="131" spans="2:32" x14ac:dyDescent="0.2">
      <c r="B131">
        <v>6.6244789364285002E+21</v>
      </c>
      <c r="C131">
        <f t="shared" si="7"/>
        <v>6.6244789364284999</v>
      </c>
      <c r="D131">
        <v>21.1821366816006</v>
      </c>
      <c r="E131">
        <v>1.4</v>
      </c>
      <c r="G131">
        <v>6.6244789364285002E+21</v>
      </c>
      <c r="H131">
        <f t="shared" si="8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9"/>
        <v>6.6244789364284999</v>
      </c>
      <c r="N131">
        <v>26.103916493758799</v>
      </c>
      <c r="O131">
        <v>8.5</v>
      </c>
      <c r="Q131">
        <v>6.6244789364285002E+21</v>
      </c>
      <c r="R131">
        <f t="shared" si="10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1"/>
        <v>513.95508599970833</v>
      </c>
      <c r="AE131">
        <f t="shared" si="12"/>
        <v>328.30309859011015</v>
      </c>
      <c r="AF131">
        <f t="shared" si="13"/>
        <v>99.045757338761476</v>
      </c>
    </row>
    <row r="132" spans="2:32" x14ac:dyDescent="0.2">
      <c r="B132">
        <v>6.6758314863232895E+21</v>
      </c>
      <c r="C132">
        <f t="shared" ref="C132:C139" si="14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5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6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7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8">(Y132-$AB$2)^2</f>
        <v>591.16394933525555</v>
      </c>
      <c r="AE132">
        <f t="shared" ref="AE132:AE139" si="19">(Z132-$AB$2)^2</f>
        <v>328.82874586116088</v>
      </c>
      <c r="AF132">
        <f t="shared" ref="AF132:AF139" si="20">(AA132-$AB$2)^2</f>
        <v>99.588248055807924</v>
      </c>
    </row>
    <row r="133" spans="2:32" x14ac:dyDescent="0.2">
      <c r="B133">
        <v>6.7271840362180903E+21</v>
      </c>
      <c r="C133">
        <f t="shared" si="14"/>
        <v>6.7271840362180901</v>
      </c>
      <c r="D133">
        <v>21.190812841032798</v>
      </c>
      <c r="E133">
        <v>1.4</v>
      </c>
      <c r="G133">
        <v>6.7271840362180903E+21</v>
      </c>
      <c r="H133">
        <f t="shared" si="15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6"/>
        <v>6.7271840362180901</v>
      </c>
      <c r="N133">
        <v>26.1280247020491</v>
      </c>
      <c r="O133">
        <v>8.5</v>
      </c>
      <c r="Q133">
        <v>6.7271840362180903E+21</v>
      </c>
      <c r="R133">
        <f t="shared" si="17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8"/>
        <v>591.45782687790609</v>
      </c>
      <c r="AE133">
        <f t="shared" si="19"/>
        <v>329.17731961751946</v>
      </c>
      <c r="AF133">
        <f t="shared" si="20"/>
        <v>99.86650485631138</v>
      </c>
    </row>
    <row r="134" spans="2:32" x14ac:dyDescent="0.2">
      <c r="B134">
        <v>6.7785365861128796E+21</v>
      </c>
      <c r="C134">
        <f t="shared" si="14"/>
        <v>6.7785365861128799</v>
      </c>
      <c r="D134">
        <v>21.199262175782302</v>
      </c>
      <c r="E134">
        <v>1.4</v>
      </c>
      <c r="G134">
        <v>6.7785365861128796E+21</v>
      </c>
      <c r="H134">
        <f t="shared" si="15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6"/>
        <v>6.7785365861128799</v>
      </c>
      <c r="N134">
        <v>27.760086488300502</v>
      </c>
      <c r="O134">
        <v>8.5</v>
      </c>
      <c r="Q134">
        <v>6.7785365861128796E+21</v>
      </c>
      <c r="R134">
        <f t="shared" si="17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8"/>
        <v>591.97052106561159</v>
      </c>
      <c r="AE134">
        <f t="shared" si="19"/>
        <v>391.0627372226225</v>
      </c>
      <c r="AF134">
        <f t="shared" si="20"/>
        <v>100.24509612518628</v>
      </c>
    </row>
    <row r="135" spans="2:32" x14ac:dyDescent="0.2">
      <c r="B135">
        <v>6.8298891360076699E+21</v>
      </c>
      <c r="C135">
        <f t="shared" si="14"/>
        <v>6.8298891360076697</v>
      </c>
      <c r="D135">
        <v>21.2069453319708</v>
      </c>
      <c r="E135">
        <v>1.4</v>
      </c>
      <c r="G135">
        <v>6.8298891360076699E+21</v>
      </c>
      <c r="H135">
        <f t="shared" si="15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6"/>
        <v>6.8298891360076697</v>
      </c>
      <c r="N135">
        <v>27.785442676220502</v>
      </c>
      <c r="O135">
        <v>8.5</v>
      </c>
      <c r="Q135">
        <v>6.8298891360076699E+21</v>
      </c>
      <c r="R135">
        <f t="shared" si="17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8"/>
        <v>592.40893122783245</v>
      </c>
      <c r="AE135">
        <f t="shared" si="19"/>
        <v>392.06623292171435</v>
      </c>
      <c r="AF135">
        <f t="shared" si="20"/>
        <v>132.35764590147224</v>
      </c>
    </row>
    <row r="136" spans="2:32" x14ac:dyDescent="0.2">
      <c r="B136">
        <v>6.8812416859024696E+21</v>
      </c>
      <c r="C136">
        <f t="shared" si="14"/>
        <v>6.8812416859024692</v>
      </c>
      <c r="D136">
        <v>21.207107566132098</v>
      </c>
      <c r="E136">
        <v>1.4</v>
      </c>
      <c r="G136">
        <v>6.8812416859024696E+21</v>
      </c>
      <c r="H136">
        <f t="shared" si="15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6"/>
        <v>6.8812416859024692</v>
      </c>
      <c r="N136">
        <v>27.797221506244401</v>
      </c>
      <c r="O136">
        <v>8.5</v>
      </c>
      <c r="Q136">
        <v>6.8812416859024696E+21</v>
      </c>
      <c r="R136">
        <f t="shared" si="17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8"/>
        <v>592.41683916515581</v>
      </c>
      <c r="AE136">
        <f t="shared" si="19"/>
        <v>392.5328289369499</v>
      </c>
      <c r="AF136">
        <f t="shared" si="20"/>
        <v>132.7867075754948</v>
      </c>
    </row>
    <row r="137" spans="2:32" x14ac:dyDescent="0.2">
      <c r="B137">
        <v>6.9325942357972599E+21</v>
      </c>
      <c r="C137">
        <f t="shared" si="14"/>
        <v>6.9325942357972599</v>
      </c>
      <c r="D137">
        <v>21.2160503369061</v>
      </c>
      <c r="E137">
        <v>1.4</v>
      </c>
      <c r="G137">
        <v>6.9325942357972599E+21</v>
      </c>
      <c r="H137">
        <f t="shared" si="15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6"/>
        <v>6.9325942357972599</v>
      </c>
      <c r="N137">
        <v>29.5237643996945</v>
      </c>
      <c r="O137">
        <v>8.5</v>
      </c>
      <c r="Q137">
        <v>6.9325942357972599E+21</v>
      </c>
      <c r="R137">
        <f t="shared" si="17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8"/>
        <v>592.85223240096013</v>
      </c>
      <c r="AE137">
        <f t="shared" si="19"/>
        <v>463.92783864088273</v>
      </c>
      <c r="AF137">
        <f t="shared" si="20"/>
        <v>133.30921155436369</v>
      </c>
    </row>
    <row r="138" spans="2:32" x14ac:dyDescent="0.2">
      <c r="B138">
        <v>6.9839467856920597E+21</v>
      </c>
      <c r="C138">
        <f t="shared" si="14"/>
        <v>6.9839467856920594</v>
      </c>
      <c r="D138">
        <v>21.2241747294986</v>
      </c>
      <c r="E138">
        <v>1.4</v>
      </c>
      <c r="G138">
        <v>6.9839467856920597E+21</v>
      </c>
      <c r="H138">
        <f t="shared" si="15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6"/>
        <v>6.9839467856920594</v>
      </c>
      <c r="N138">
        <v>29.551897025042301</v>
      </c>
      <c r="O138">
        <v>8.5</v>
      </c>
      <c r="Q138">
        <v>6.9839467856920597E+21</v>
      </c>
      <c r="R138">
        <f t="shared" si="17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8"/>
        <v>593.2479309136404</v>
      </c>
      <c r="AE138">
        <f t="shared" si="19"/>
        <v>465.14052642897764</v>
      </c>
      <c r="AF138">
        <f t="shared" si="20"/>
        <v>172.24720911039367</v>
      </c>
    </row>
    <row r="139" spans="2:32" x14ac:dyDescent="0.2">
      <c r="B139">
        <v>7.03529933558685E+21</v>
      </c>
      <c r="C139">
        <f t="shared" si="14"/>
        <v>7.0352993355868501</v>
      </c>
      <c r="D139">
        <v>21.224376936440802</v>
      </c>
      <c r="E139">
        <v>1.4</v>
      </c>
      <c r="G139">
        <v>7.03529933558685E+21</v>
      </c>
      <c r="H139">
        <f t="shared" si="15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6"/>
        <v>7.0352993355868501</v>
      </c>
      <c r="N139">
        <v>29.565178691140702</v>
      </c>
      <c r="O139">
        <v>8.5</v>
      </c>
      <c r="Q139">
        <v>7.03529933558685E+21</v>
      </c>
      <c r="R139">
        <f t="shared" si="17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8"/>
        <v>593.25776803224198</v>
      </c>
      <c r="AE139">
        <f t="shared" si="19"/>
        <v>465.71359731932603</v>
      </c>
      <c r="AF139">
        <f t="shared" si="20"/>
        <v>172.90383368528336</v>
      </c>
    </row>
    <row r="141" spans="2:32" x14ac:dyDescent="0.2">
      <c r="N141">
        <f>AVERAGE(N3:N139)</f>
        <v>7.6620596588563705</v>
      </c>
    </row>
    <row r="143" spans="2:32" x14ac:dyDescent="0.2">
      <c r="N143">
        <f>(N3-$N$141)^2</f>
        <v>58.701195251764879</v>
      </c>
    </row>
    <row r="144" spans="2:32" x14ac:dyDescent="0.2">
      <c r="N144">
        <f t="shared" ref="N144:N207" si="21">(N4-$N$141)^2</f>
        <v>58.626414862650527</v>
      </c>
    </row>
    <row r="145" spans="14:14" x14ac:dyDescent="0.2">
      <c r="N145">
        <f t="shared" si="21"/>
        <v>58.432963355556232</v>
      </c>
    </row>
    <row r="146" spans="14:14" x14ac:dyDescent="0.2">
      <c r="N146">
        <f t="shared" si="21"/>
        <v>58.144992437910382</v>
      </c>
    </row>
    <row r="147" spans="14:14" x14ac:dyDescent="0.2">
      <c r="N147">
        <f t="shared" si="21"/>
        <v>57.759794430132253</v>
      </c>
    </row>
    <row r="148" spans="14:14" x14ac:dyDescent="0.2">
      <c r="N148">
        <f t="shared" si="21"/>
        <v>57.298510227755514</v>
      </c>
    </row>
    <row r="149" spans="14:14" x14ac:dyDescent="0.2">
      <c r="N149">
        <f t="shared" si="21"/>
        <v>56.775183751583555</v>
      </c>
    </row>
    <row r="150" spans="14:14" x14ac:dyDescent="0.2">
      <c r="N150">
        <f t="shared" si="21"/>
        <v>56.201736900550912</v>
      </c>
    </row>
    <row r="151" spans="14:14" x14ac:dyDescent="0.2">
      <c r="N151">
        <f t="shared" si="21"/>
        <v>55.589385544110691</v>
      </c>
    </row>
    <row r="152" spans="14:14" x14ac:dyDescent="0.2">
      <c r="N152">
        <f t="shared" si="21"/>
        <v>54.948396043674293</v>
      </c>
    </row>
    <row r="153" spans="14:14" x14ac:dyDescent="0.2">
      <c r="N153">
        <f t="shared" si="21"/>
        <v>54.288831959352805</v>
      </c>
    </row>
    <row r="154" spans="14:14" x14ac:dyDescent="0.2">
      <c r="N154">
        <f t="shared" si="21"/>
        <v>53.620180845720107</v>
      </c>
    </row>
    <row r="155" spans="14:14" x14ac:dyDescent="0.2">
      <c r="N155">
        <f t="shared" si="21"/>
        <v>52.951277768952565</v>
      </c>
    </row>
    <row r="156" spans="14:14" x14ac:dyDescent="0.2">
      <c r="N156">
        <f t="shared" si="21"/>
        <v>52.290050735446755</v>
      </c>
    </row>
    <row r="157" spans="14:14" x14ac:dyDescent="0.2">
      <c r="N157">
        <f t="shared" si="21"/>
        <v>51.643447588888122</v>
      </c>
    </row>
    <row r="158" spans="14:14" x14ac:dyDescent="0.2">
      <c r="N158">
        <f t="shared" si="21"/>
        <v>51.016867938548081</v>
      </c>
    </row>
    <row r="159" spans="14:14" x14ac:dyDescent="0.2">
      <c r="N159">
        <f t="shared" si="21"/>
        <v>50.414086515325756</v>
      </c>
    </row>
    <row r="160" spans="14:14" x14ac:dyDescent="0.2">
      <c r="N160">
        <f t="shared" si="21"/>
        <v>49.837207127849112</v>
      </c>
    </row>
    <row r="161" spans="14:14" x14ac:dyDescent="0.2">
      <c r="N161">
        <f t="shared" si="21"/>
        <v>49.288806252159709</v>
      </c>
    </row>
    <row r="162" spans="14:14" x14ac:dyDescent="0.2">
      <c r="N162">
        <f t="shared" si="21"/>
        <v>48.770531963830699</v>
      </c>
    </row>
    <row r="163" spans="14:14" x14ac:dyDescent="0.2">
      <c r="N163">
        <f t="shared" si="21"/>
        <v>48.282174917729108</v>
      </c>
    </row>
    <row r="164" spans="14:14" x14ac:dyDescent="0.2">
      <c r="N164">
        <f t="shared" si="21"/>
        <v>47.826388617240227</v>
      </c>
    </row>
    <row r="165" spans="14:14" x14ac:dyDescent="0.2">
      <c r="N165">
        <f t="shared" si="21"/>
        <v>47.402022661496261</v>
      </c>
    </row>
    <row r="166" spans="14:14" x14ac:dyDescent="0.2">
      <c r="N166">
        <f t="shared" si="21"/>
        <v>47.008646451321532</v>
      </c>
    </row>
    <row r="167" spans="14:14" x14ac:dyDescent="0.2">
      <c r="N167">
        <f t="shared" si="21"/>
        <v>46.645437313967349</v>
      </c>
    </row>
    <row r="168" spans="14:14" x14ac:dyDescent="0.2">
      <c r="N168">
        <f t="shared" si="21"/>
        <v>46.311474055511347</v>
      </c>
    </row>
    <row r="169" spans="14:14" x14ac:dyDescent="0.2">
      <c r="N169">
        <f t="shared" si="21"/>
        <v>46.005498589365345</v>
      </c>
    </row>
    <row r="170" spans="14:14" x14ac:dyDescent="0.2">
      <c r="N170">
        <f t="shared" si="21"/>
        <v>45.72642729767756</v>
      </c>
    </row>
    <row r="171" spans="14:14" x14ac:dyDescent="0.2">
      <c r="N171">
        <f t="shared" si="21"/>
        <v>45.472845898358315</v>
      </c>
    </row>
    <row r="172" spans="14:14" x14ac:dyDescent="0.2">
      <c r="N172">
        <f t="shared" si="21"/>
        <v>45.243452327832593</v>
      </c>
    </row>
    <row r="173" spans="14:14" x14ac:dyDescent="0.2">
      <c r="N173">
        <f t="shared" si="21"/>
        <v>45.036793745374951</v>
      </c>
    </row>
    <row r="174" spans="14:14" x14ac:dyDescent="0.2">
      <c r="N174">
        <f t="shared" si="21"/>
        <v>44.851581462745706</v>
      </c>
    </row>
    <row r="175" spans="14:14" x14ac:dyDescent="0.2">
      <c r="N175">
        <f t="shared" si="21"/>
        <v>44.686567189428033</v>
      </c>
    </row>
    <row r="176" spans="14:14" x14ac:dyDescent="0.2">
      <c r="N176">
        <f t="shared" si="21"/>
        <v>44.540480415208279</v>
      </c>
    </row>
    <row r="177" spans="14:14" x14ac:dyDescent="0.2">
      <c r="N177">
        <f t="shared" si="21"/>
        <v>44.41207820396243</v>
      </c>
    </row>
    <row r="178" spans="14:14" x14ac:dyDescent="0.2">
      <c r="N178">
        <f t="shared" si="21"/>
        <v>44.300282366019033</v>
      </c>
    </row>
    <row r="179" spans="14:14" x14ac:dyDescent="0.2">
      <c r="N179">
        <f t="shared" si="21"/>
        <v>44.203839620587765</v>
      </c>
    </row>
    <row r="180" spans="14:14" x14ac:dyDescent="0.2">
      <c r="N180">
        <f t="shared" si="21"/>
        <v>44.121927910742755</v>
      </c>
    </row>
    <row r="181" spans="14:14" x14ac:dyDescent="0.2">
      <c r="N181">
        <f t="shared" si="21"/>
        <v>44.053359990232359</v>
      </c>
    </row>
    <row r="182" spans="14:14" x14ac:dyDescent="0.2">
      <c r="N182">
        <f t="shared" si="21"/>
        <v>43.997278743767062</v>
      </c>
    </row>
    <row r="183" spans="14:14" x14ac:dyDescent="0.2">
      <c r="N183">
        <f t="shared" si="21"/>
        <v>43.952764719450741</v>
      </c>
    </row>
    <row r="184" spans="14:14" x14ac:dyDescent="0.2">
      <c r="N184">
        <f t="shared" si="21"/>
        <v>43.918256383326529</v>
      </c>
    </row>
    <row r="185" spans="14:14" x14ac:dyDescent="0.2">
      <c r="N185">
        <f t="shared" si="21"/>
        <v>43.892324933602588</v>
      </c>
    </row>
    <row r="186" spans="14:14" x14ac:dyDescent="0.2">
      <c r="N186">
        <f t="shared" si="21"/>
        <v>43.621127747675054</v>
      </c>
    </row>
    <row r="187" spans="14:14" x14ac:dyDescent="0.2">
      <c r="N187">
        <f t="shared" si="21"/>
        <v>43.610538406271324</v>
      </c>
    </row>
    <row r="188" spans="14:14" x14ac:dyDescent="0.2">
      <c r="N188">
        <f t="shared" si="21"/>
        <v>43.600569857411443</v>
      </c>
    </row>
    <row r="189" spans="14:14" x14ac:dyDescent="0.2">
      <c r="N189">
        <f t="shared" si="21"/>
        <v>43.591188671630405</v>
      </c>
    </row>
    <row r="190" spans="14:14" x14ac:dyDescent="0.2">
      <c r="N190">
        <f t="shared" si="21"/>
        <v>43.579006041731674</v>
      </c>
    </row>
    <row r="191" spans="14:14" x14ac:dyDescent="0.2">
      <c r="N191">
        <f t="shared" si="21"/>
        <v>43.570634239544773</v>
      </c>
    </row>
    <row r="192" spans="14:14" x14ac:dyDescent="0.2">
      <c r="N192">
        <f t="shared" si="21"/>
        <v>43.562727966731956</v>
      </c>
    </row>
    <row r="193" spans="14:14" x14ac:dyDescent="0.2">
      <c r="N193">
        <f t="shared" si="21"/>
        <v>43.555252018144671</v>
      </c>
    </row>
    <row r="194" spans="14:14" x14ac:dyDescent="0.2">
      <c r="N194">
        <f t="shared" si="21"/>
        <v>43.548204021075769</v>
      </c>
    </row>
    <row r="195" spans="14:14" x14ac:dyDescent="0.2">
      <c r="N195">
        <f t="shared" si="21"/>
        <v>43.541564799604977</v>
      </c>
    </row>
    <row r="196" spans="14:14" x14ac:dyDescent="0.2">
      <c r="N196">
        <f t="shared" si="21"/>
        <v>42.471061702299721</v>
      </c>
    </row>
    <row r="197" spans="14:14" x14ac:dyDescent="0.2">
      <c r="N197">
        <f t="shared" si="21"/>
        <v>42.465257906110715</v>
      </c>
    </row>
    <row r="198" spans="14:14" x14ac:dyDescent="0.2">
      <c r="N198">
        <f t="shared" si="21"/>
        <v>42.459820252488157</v>
      </c>
    </row>
    <row r="199" spans="14:14" x14ac:dyDescent="0.2">
      <c r="N199">
        <f t="shared" si="21"/>
        <v>42.454731773225177</v>
      </c>
    </row>
    <row r="200" spans="14:14" x14ac:dyDescent="0.2">
      <c r="N200">
        <f t="shared" si="21"/>
        <v>40.604729527475236</v>
      </c>
    </row>
    <row r="201" spans="14:14" x14ac:dyDescent="0.2">
      <c r="N201">
        <f t="shared" si="21"/>
        <v>40.60028667720659</v>
      </c>
    </row>
    <row r="202" spans="14:14" x14ac:dyDescent="0.2">
      <c r="N202">
        <f t="shared" si="21"/>
        <v>40.59622106297239</v>
      </c>
    </row>
    <row r="203" spans="14:14" x14ac:dyDescent="0.2">
      <c r="N203">
        <f t="shared" si="21"/>
        <v>38.260850961613578</v>
      </c>
    </row>
    <row r="204" spans="14:14" x14ac:dyDescent="0.2">
      <c r="N204">
        <f t="shared" si="21"/>
        <v>38.257467035761195</v>
      </c>
    </row>
    <row r="205" spans="14:14" x14ac:dyDescent="0.2">
      <c r="N205">
        <f t="shared" si="21"/>
        <v>38.240810779717954</v>
      </c>
    </row>
    <row r="206" spans="14:14" x14ac:dyDescent="0.2">
      <c r="N206">
        <f t="shared" si="21"/>
        <v>35.578863537429477</v>
      </c>
    </row>
    <row r="207" spans="14:14" x14ac:dyDescent="0.2">
      <c r="N207">
        <f t="shared" si="21"/>
        <v>35.576309140389441</v>
      </c>
    </row>
    <row r="208" spans="14:14" x14ac:dyDescent="0.2">
      <c r="N208">
        <f t="shared" ref="N208:N261" si="22">(N68-$N$141)^2</f>
        <v>32.66641815985578</v>
      </c>
    </row>
    <row r="209" spans="14:14" x14ac:dyDescent="0.2">
      <c r="N209">
        <f t="shared" si="22"/>
        <v>32.664208376693963</v>
      </c>
    </row>
    <row r="210" spans="14:14" x14ac:dyDescent="0.2">
      <c r="N210">
        <f t="shared" si="22"/>
        <v>29.592485854128082</v>
      </c>
    </row>
    <row r="211" spans="14:14" x14ac:dyDescent="0.2">
      <c r="N211">
        <f t="shared" si="22"/>
        <v>29.590938913642017</v>
      </c>
    </row>
    <row r="212" spans="14:14" x14ac:dyDescent="0.2">
      <c r="N212">
        <f t="shared" si="22"/>
        <v>26.368843919750006</v>
      </c>
    </row>
    <row r="213" spans="14:14" x14ac:dyDescent="0.2">
      <c r="N213">
        <f t="shared" si="22"/>
        <v>23.121528231225064</v>
      </c>
    </row>
    <row r="214" spans="14:14" x14ac:dyDescent="0.2">
      <c r="N214">
        <f t="shared" si="22"/>
        <v>23.088482973212681</v>
      </c>
    </row>
    <row r="215" spans="14:14" x14ac:dyDescent="0.2">
      <c r="N215">
        <f t="shared" si="22"/>
        <v>19.836854173434151</v>
      </c>
    </row>
    <row r="216" spans="14:14" x14ac:dyDescent="0.2">
      <c r="N216">
        <f t="shared" si="22"/>
        <v>16.658131702624878</v>
      </c>
    </row>
    <row r="217" spans="14:14" x14ac:dyDescent="0.2">
      <c r="N217">
        <f t="shared" si="22"/>
        <v>16.614970599916163</v>
      </c>
    </row>
    <row r="218" spans="14:14" x14ac:dyDescent="0.2">
      <c r="N218">
        <f t="shared" si="22"/>
        <v>13.534859030623446</v>
      </c>
    </row>
    <row r="219" spans="14:14" x14ac:dyDescent="0.2">
      <c r="N219">
        <f t="shared" si="22"/>
        <v>10.61208261207976</v>
      </c>
    </row>
    <row r="220" spans="14:14" x14ac:dyDescent="0.2">
      <c r="N220">
        <f t="shared" si="22"/>
        <v>10.581763224777704</v>
      </c>
    </row>
    <row r="221" spans="14:14" x14ac:dyDescent="0.2">
      <c r="N221">
        <f t="shared" si="22"/>
        <v>7.8720415828618719</v>
      </c>
    </row>
    <row r="222" spans="14:14" x14ac:dyDescent="0.2">
      <c r="N222">
        <f t="shared" si="22"/>
        <v>7.8400447103691651</v>
      </c>
    </row>
    <row r="223" spans="14:14" x14ac:dyDescent="0.2">
      <c r="N223">
        <f t="shared" si="22"/>
        <v>5.3989538074000345</v>
      </c>
    </row>
    <row r="224" spans="14:14" x14ac:dyDescent="0.2">
      <c r="N224">
        <f t="shared" si="22"/>
        <v>3.3222074025676052</v>
      </c>
    </row>
    <row r="225" spans="14:14" x14ac:dyDescent="0.2">
      <c r="N225">
        <f t="shared" si="22"/>
        <v>3.2863353802355544</v>
      </c>
    </row>
    <row r="226" spans="14:14" x14ac:dyDescent="0.2">
      <c r="N226">
        <f t="shared" si="22"/>
        <v>1.6429096794891922</v>
      </c>
    </row>
    <row r="227" spans="14:14" x14ac:dyDescent="0.2">
      <c r="N227">
        <f t="shared" si="22"/>
        <v>1.6215043369802544</v>
      </c>
    </row>
    <row r="228" spans="14:14" x14ac:dyDescent="0.2">
      <c r="N228">
        <f t="shared" si="22"/>
        <v>0.50708583032507404</v>
      </c>
    </row>
    <row r="229" spans="14:14" x14ac:dyDescent="0.2">
      <c r="N229">
        <f t="shared" si="22"/>
        <v>1.5501785809711068E-2</v>
      </c>
    </row>
    <row r="230" spans="14:14" x14ac:dyDescent="0.2">
      <c r="N230">
        <f t="shared" si="22"/>
        <v>1.2738224089597124E-2</v>
      </c>
    </row>
    <row r="231" spans="14:14" x14ac:dyDescent="0.2">
      <c r="N231">
        <f t="shared" si="22"/>
        <v>0.2580414014089234</v>
      </c>
    </row>
    <row r="232" spans="14:14" x14ac:dyDescent="0.2">
      <c r="N232">
        <f t="shared" si="22"/>
        <v>0.26608777752564872</v>
      </c>
    </row>
    <row r="233" spans="14:14" x14ac:dyDescent="0.2">
      <c r="N233">
        <f t="shared" si="22"/>
        <v>1.3814459508374595</v>
      </c>
    </row>
    <row r="234" spans="14:14" x14ac:dyDescent="0.2">
      <c r="N234">
        <f t="shared" si="22"/>
        <v>1.4005157310106651</v>
      </c>
    </row>
    <row r="235" spans="14:14" x14ac:dyDescent="0.2">
      <c r="N235">
        <f t="shared" si="22"/>
        <v>3.5216296970699634</v>
      </c>
    </row>
    <row r="236" spans="14:14" x14ac:dyDescent="0.2">
      <c r="N236">
        <f t="shared" si="22"/>
        <v>3.5656126747111148</v>
      </c>
    </row>
    <row r="237" spans="14:14" x14ac:dyDescent="0.2">
      <c r="N237">
        <f t="shared" si="22"/>
        <v>6.8589503831628003</v>
      </c>
    </row>
    <row r="238" spans="14:14" x14ac:dyDescent="0.2">
      <c r="N238">
        <f t="shared" si="22"/>
        <v>6.9215200046469221</v>
      </c>
    </row>
    <row r="239" spans="14:14" x14ac:dyDescent="0.2">
      <c r="N239">
        <f t="shared" si="22"/>
        <v>11.561889120177531</v>
      </c>
    </row>
    <row r="240" spans="14:14" x14ac:dyDescent="0.2">
      <c r="N240">
        <f t="shared" si="22"/>
        <v>11.61953811816069</v>
      </c>
    </row>
    <row r="241" spans="14:14" x14ac:dyDescent="0.2">
      <c r="N241">
        <f t="shared" si="22"/>
        <v>17.82459166442996</v>
      </c>
    </row>
    <row r="242" spans="14:14" x14ac:dyDescent="0.2">
      <c r="N242">
        <f t="shared" si="22"/>
        <v>17.897934209421777</v>
      </c>
    </row>
    <row r="243" spans="14:14" x14ac:dyDescent="0.2">
      <c r="N243">
        <f t="shared" si="22"/>
        <v>25.840494776190877</v>
      </c>
    </row>
    <row r="244" spans="14:14" x14ac:dyDescent="0.2">
      <c r="N244">
        <f t="shared" si="22"/>
        <v>25.9854920555089</v>
      </c>
    </row>
    <row r="245" spans="14:14" x14ac:dyDescent="0.2">
      <c r="N245">
        <f t="shared" si="22"/>
        <v>35.94668872487005</v>
      </c>
    </row>
    <row r="246" spans="14:14" x14ac:dyDescent="0.2">
      <c r="N246">
        <f t="shared" si="22"/>
        <v>36.09630924863874</v>
      </c>
    </row>
    <row r="247" spans="14:14" x14ac:dyDescent="0.2">
      <c r="N247">
        <f t="shared" si="22"/>
        <v>48.393080911932117</v>
      </c>
    </row>
    <row r="248" spans="14:14" x14ac:dyDescent="0.2">
      <c r="N248">
        <f t="shared" si="22"/>
        <v>48.591180778567001</v>
      </c>
    </row>
    <row r="249" spans="14:14" x14ac:dyDescent="0.2">
      <c r="N249">
        <f t="shared" si="22"/>
        <v>63.397315266063359</v>
      </c>
    </row>
    <row r="250" spans="14:14" x14ac:dyDescent="0.2">
      <c r="N250">
        <f t="shared" si="22"/>
        <v>63.675628127873857</v>
      </c>
    </row>
    <row r="251" spans="14:14" x14ac:dyDescent="0.2">
      <c r="N251">
        <f t="shared" si="22"/>
        <v>63.911676749514015</v>
      </c>
    </row>
    <row r="252" spans="14:14" x14ac:dyDescent="0.2">
      <c r="N252">
        <f t="shared" si="22"/>
        <v>81.859786265653923</v>
      </c>
    </row>
    <row r="253" spans="14:14" x14ac:dyDescent="0.2">
      <c r="N253">
        <f t="shared" si="22"/>
        <v>82.111269169643805</v>
      </c>
    </row>
    <row r="254" spans="14:14" x14ac:dyDescent="0.2">
      <c r="N254">
        <f t="shared" si="22"/>
        <v>103.4764236908365</v>
      </c>
    </row>
    <row r="255" spans="14:14" x14ac:dyDescent="0.2">
      <c r="N255">
        <f t="shared" si="22"/>
        <v>103.85546154667136</v>
      </c>
    </row>
    <row r="256" spans="14:14" x14ac:dyDescent="0.2">
      <c r="N256">
        <f t="shared" si="22"/>
        <v>104.08108548019808</v>
      </c>
    </row>
    <row r="257" spans="14:14" x14ac:dyDescent="0.2">
      <c r="N257">
        <f t="shared" si="22"/>
        <v>129.49593069165513</v>
      </c>
    </row>
    <row r="258" spans="14:14" x14ac:dyDescent="0.2">
      <c r="N258">
        <f t="shared" si="22"/>
        <v>129.82214045933785</v>
      </c>
    </row>
    <row r="259" spans="14:14" x14ac:dyDescent="0.2">
      <c r="N259">
        <f t="shared" si="22"/>
        <v>159.35623035500436</v>
      </c>
    </row>
    <row r="260" spans="14:14" x14ac:dyDescent="0.2">
      <c r="N260">
        <f t="shared" si="22"/>
        <v>159.97981957838786</v>
      </c>
    </row>
    <row r="261" spans="14:14" x14ac:dyDescent="0.2">
      <c r="N261">
        <f t="shared" si="22"/>
        <v>160.27672001646411</v>
      </c>
    </row>
    <row r="262" spans="14:14" x14ac:dyDescent="0.2">
      <c r="N262">
        <f>(N122-$N$141)^2</f>
        <v>194.94968749709005</v>
      </c>
    </row>
    <row r="263" spans="14:14" x14ac:dyDescent="0.2">
      <c r="N263">
        <f t="shared" ref="N263:N279" si="23">(N123-$N$141)^2</f>
        <v>195.43657521772488</v>
      </c>
    </row>
    <row r="264" spans="14:14" x14ac:dyDescent="0.2">
      <c r="N264">
        <f t="shared" si="23"/>
        <v>195.91395822724218</v>
      </c>
    </row>
    <row r="265" spans="14:14" x14ac:dyDescent="0.2">
      <c r="N265">
        <f t="shared" si="23"/>
        <v>236.42017039347516</v>
      </c>
    </row>
    <row r="266" spans="14:14" x14ac:dyDescent="0.2">
      <c r="N266">
        <f t="shared" si="23"/>
        <v>236.92228280226902</v>
      </c>
    </row>
    <row r="267" spans="14:14" x14ac:dyDescent="0.2">
      <c r="N267">
        <f t="shared" si="23"/>
        <v>237.44600509434594</v>
      </c>
    </row>
    <row r="268" spans="14:14" x14ac:dyDescent="0.2">
      <c r="N268">
        <f t="shared" si="23"/>
        <v>284.52915206446949</v>
      </c>
    </row>
    <row r="269" spans="14:14" x14ac:dyDescent="0.2">
      <c r="N269">
        <f t="shared" si="23"/>
        <v>285.04409065695893</v>
      </c>
    </row>
    <row r="270" spans="14:14" x14ac:dyDescent="0.2">
      <c r="N270">
        <f t="shared" si="23"/>
        <v>338.99861926187788</v>
      </c>
    </row>
    <row r="271" spans="14:14" x14ac:dyDescent="0.2">
      <c r="N271">
        <f t="shared" si="23"/>
        <v>340.10208351903736</v>
      </c>
    </row>
    <row r="272" spans="14:14" x14ac:dyDescent="0.2">
      <c r="N272">
        <f t="shared" si="23"/>
        <v>340.63708936783303</v>
      </c>
    </row>
    <row r="273" spans="13:14" x14ac:dyDescent="0.2">
      <c r="N273">
        <f t="shared" si="23"/>
        <v>340.9918649764158</v>
      </c>
    </row>
    <row r="274" spans="13:14" x14ac:dyDescent="0.2">
      <c r="N274">
        <f t="shared" si="23"/>
        <v>403.93068243705608</v>
      </c>
    </row>
    <row r="275" spans="13:14" x14ac:dyDescent="0.2">
      <c r="N275">
        <f t="shared" si="23"/>
        <v>404.9505440635391</v>
      </c>
    </row>
    <row r="276" spans="13:14" x14ac:dyDescent="0.2">
      <c r="N276">
        <f t="shared" si="23"/>
        <v>405.42474262051053</v>
      </c>
    </row>
    <row r="277" spans="13:14" x14ac:dyDescent="0.2">
      <c r="N277">
        <f t="shared" si="23"/>
        <v>477.93413417558429</v>
      </c>
    </row>
    <row r="278" spans="13:14" x14ac:dyDescent="0.2">
      <c r="N278">
        <f t="shared" si="23"/>
        <v>479.16497991806978</v>
      </c>
    </row>
    <row r="279" spans="13:14" x14ac:dyDescent="0.2">
      <c r="N279">
        <f t="shared" si="23"/>
        <v>479.74662334241606</v>
      </c>
    </row>
    <row r="281" spans="13:14" x14ac:dyDescent="0.2">
      <c r="M281" t="s">
        <v>16</v>
      </c>
      <c r="N281">
        <f>SUM(N143:N279)</f>
        <v>10946.063656216804</v>
      </c>
    </row>
    <row r="283" spans="13:14" x14ac:dyDescent="0.2">
      <c r="M283" t="s">
        <v>17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7E9E-3E35-C748-B8D3-D754C44A7394}">
  <dimension ref="B3:AV552"/>
  <sheetViews>
    <sheetView workbookViewId="0">
      <selection activeCell="B4" sqref="B4"/>
    </sheetView>
  </sheetViews>
  <sheetFormatPr baseColWidth="10" defaultRowHeight="16" x14ac:dyDescent="0.2"/>
  <sheetData>
    <row r="3" spans="2:48" x14ac:dyDescent="0.2">
      <c r="X3" t="s">
        <v>29</v>
      </c>
      <c r="Z3" t="s">
        <v>30</v>
      </c>
      <c r="AB3">
        <f>AVERAGE(X5:AA141)</f>
        <v>14.455453923684479</v>
      </c>
      <c r="AE3" t="s">
        <v>16</v>
      </c>
      <c r="AG3">
        <f>SUM(AC5:AF141)</f>
        <v>115366.24969900667</v>
      </c>
      <c r="AP3" t="s">
        <v>50</v>
      </c>
      <c r="AT3" t="s">
        <v>51</v>
      </c>
    </row>
    <row r="4" spans="2:48" x14ac:dyDescent="0.2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28</v>
      </c>
    </row>
    <row r="5" spans="2:48" x14ac:dyDescent="0.2">
      <c r="B5">
        <v>5.13525498947946E+19</v>
      </c>
      <c r="C5">
        <v>0.20565837396188499</v>
      </c>
      <c r="D5">
        <v>2.48174382707236E-4</v>
      </c>
      <c r="E5" s="3">
        <f>B5/(10^21)</f>
        <v>5.1352549894794604E-2</v>
      </c>
      <c r="F5" s="3">
        <f>D5</f>
        <v>2.48174382707236E-4</v>
      </c>
      <c r="G5" s="3">
        <v>8.5</v>
      </c>
      <c r="I5" s="1">
        <v>5.13525498947946E+19</v>
      </c>
      <c r="J5">
        <v>0.206641366146817</v>
      </c>
      <c r="K5" s="1">
        <v>1.2311665676389401E-3</v>
      </c>
      <c r="L5" s="3">
        <f>I5/(10^21)</f>
        <v>5.1352549894794604E-2</v>
      </c>
      <c r="M5" s="4">
        <f>K5</f>
        <v>1.2311665676389401E-3</v>
      </c>
      <c r="N5" s="3">
        <v>4.4000000000000004</v>
      </c>
      <c r="P5" s="1">
        <v>5.13525498947946E+19</v>
      </c>
      <c r="Q5">
        <v>0.20552961495611299</v>
      </c>
      <c r="R5" s="1">
        <v>1.19415376934569E-4</v>
      </c>
      <c r="S5" s="3">
        <f>P5/(10^21)</f>
        <v>5.1352549894794604E-2</v>
      </c>
      <c r="T5" s="4">
        <f>R5</f>
        <v>1.19415376934569E-4</v>
      </c>
      <c r="U5" s="3">
        <v>17</v>
      </c>
      <c r="X5" s="5">
        <v>2.48174382707236E-4</v>
      </c>
      <c r="Y5" s="6">
        <v>1.2311665676389401E-3</v>
      </c>
      <c r="Z5" s="6">
        <v>1.19415376934569E-4</v>
      </c>
      <c r="AA5" s="6">
        <v>1.9710736577699398E-2</v>
      </c>
      <c r="AC5">
        <f>(X5-$AB$3)^2</f>
        <v>208.95297325464699</v>
      </c>
      <c r="AD5">
        <f>(Y5-$AB$3)^2</f>
        <v>208.92455551235435</v>
      </c>
      <c r="AE5">
        <f>(Z5-$AB$3)^2</f>
        <v>208.9566957470669</v>
      </c>
      <c r="AF5">
        <f>(AA5-$AB$3)^2</f>
        <v>208.39068136409978</v>
      </c>
      <c r="AI5">
        <v>5.13525498947946E+19</v>
      </c>
      <c r="AJ5">
        <v>0.225120936156878</v>
      </c>
      <c r="AK5">
        <v>1.9710736577699398E-2</v>
      </c>
      <c r="AL5" s="3">
        <f>AI5/(10^21)</f>
        <v>5.1352549894794604E-2</v>
      </c>
      <c r="AM5" s="4">
        <f>AK5</f>
        <v>1.9710736577699398E-2</v>
      </c>
      <c r="AN5" s="3">
        <v>1.34</v>
      </c>
      <c r="AP5">
        <v>5.1352549999999997E-2</v>
      </c>
      <c r="AQ5" s="1">
        <v>1.9699999999999999E-2</v>
      </c>
      <c r="AR5">
        <v>1.34</v>
      </c>
      <c r="AT5">
        <v>5.1352549894794604E-2</v>
      </c>
      <c r="AU5">
        <v>1.9710736577699398E-2</v>
      </c>
      <c r="AV5">
        <v>1.34</v>
      </c>
    </row>
    <row r="6" spans="2:48" x14ac:dyDescent="0.2">
      <c r="B6">
        <v>1.02705099789589E+20</v>
      </c>
      <c r="C6">
        <v>0.41482786345345901</v>
      </c>
      <c r="D6">
        <v>4.0074642951022001E-3</v>
      </c>
      <c r="E6" s="3">
        <f t="shared" ref="E6:E69" si="0">B6/(10^21)</f>
        <v>0.102705099789589</v>
      </c>
      <c r="F6" s="3">
        <f t="shared" ref="F6:F69" si="1">D6</f>
        <v>4.0074642951022001E-3</v>
      </c>
      <c r="G6" s="3">
        <v>8.5</v>
      </c>
      <c r="I6" s="1">
        <v>1.02705099789589E+20</v>
      </c>
      <c r="J6">
        <v>0.429048116949234</v>
      </c>
      <c r="K6" s="1">
        <v>1.8227717790877E-2</v>
      </c>
      <c r="L6" s="3">
        <f t="shared" ref="L6:L69" si="2">I6/(10^21)</f>
        <v>0.102705099789589</v>
      </c>
      <c r="M6" s="4">
        <f t="shared" ref="M6:M69" si="3">K6</f>
        <v>1.8227717790877E-2</v>
      </c>
      <c r="N6" s="3">
        <v>4.4000000000000004</v>
      </c>
      <c r="P6" s="1">
        <v>1.02705099789589E+20</v>
      </c>
      <c r="Q6">
        <v>0.41217876436373202</v>
      </c>
      <c r="R6" s="1">
        <v>1.35836520537509E-3</v>
      </c>
      <c r="S6" s="3">
        <f t="shared" ref="S6:S69" si="4">P6/(10^21)</f>
        <v>0.102705099789589</v>
      </c>
      <c r="T6" s="4">
        <f t="shared" ref="T6:T69" si="5">R6</f>
        <v>1.35836520537509E-3</v>
      </c>
      <c r="U6" s="3">
        <v>17</v>
      </c>
      <c r="X6" s="5">
        <v>4.0074642951022001E-3</v>
      </c>
      <c r="Y6" s="6">
        <v>1.8227717790877E-2</v>
      </c>
      <c r="Z6" s="6">
        <v>1.35836520537509E-3</v>
      </c>
      <c r="AA6" s="6">
        <v>0.167367647282858</v>
      </c>
      <c r="AC6">
        <f t="shared" ref="AC6:AC69" si="6">(X6-$AB$3)^2</f>
        <v>208.84430476859777</v>
      </c>
      <c r="AD6">
        <f t="shared" ref="AD6:AD69" si="7">(Y6-$AB$3)^2</f>
        <v>208.43350052014097</v>
      </c>
      <c r="AE6">
        <f t="shared" ref="AE6:AE69" si="8">(Z6-$AB$3)^2</f>
        <v>208.92087841364534</v>
      </c>
      <c r="AF6">
        <f t="shared" ref="AF6:AF69" si="9">(AA6-$AB$3)^2</f>
        <v>204.14940944189635</v>
      </c>
      <c r="AI6">
        <v>1.02705099789589E+20</v>
      </c>
      <c r="AJ6">
        <v>0.57818804644121602</v>
      </c>
      <c r="AK6">
        <v>0.167367647282858</v>
      </c>
      <c r="AL6" s="3">
        <f t="shared" ref="AL6:AL69" si="10">AI6/(10^21)</f>
        <v>0.102705099789589</v>
      </c>
      <c r="AM6" s="4">
        <f t="shared" ref="AM6:AM69" si="11">AK6</f>
        <v>0.167367647282858</v>
      </c>
      <c r="AN6" s="3">
        <v>1.34</v>
      </c>
      <c r="AP6">
        <v>0.10270509999999999</v>
      </c>
      <c r="AQ6" s="1">
        <v>0.16700000000000001</v>
      </c>
      <c r="AR6">
        <v>1.34</v>
      </c>
      <c r="AT6">
        <v>0.102705099789589</v>
      </c>
      <c r="AU6">
        <v>0.167367647282858</v>
      </c>
      <c r="AV6">
        <v>1.34</v>
      </c>
    </row>
    <row r="7" spans="2:48" x14ac:dyDescent="0.2">
      <c r="B7">
        <v>1.5405764968438399E+20</v>
      </c>
      <c r="C7">
        <v>0.63126667345699505</v>
      </c>
      <c r="D7">
        <v>1.5036074719459801E-2</v>
      </c>
      <c r="E7" s="3">
        <f t="shared" si="0"/>
        <v>0.15405764968438398</v>
      </c>
      <c r="F7" s="3">
        <f t="shared" si="1"/>
        <v>1.5036074719459801E-2</v>
      </c>
      <c r="G7" s="3">
        <v>8.5</v>
      </c>
      <c r="I7" s="1">
        <v>1.5405764968438399E+20</v>
      </c>
      <c r="J7">
        <v>0.67859769796277403</v>
      </c>
      <c r="K7" s="1">
        <v>6.2367099225238601E-2</v>
      </c>
      <c r="L7" s="3">
        <f t="shared" si="2"/>
        <v>0.15405764968438398</v>
      </c>
      <c r="M7" s="4">
        <f t="shared" si="3"/>
        <v>6.2367099225238601E-2</v>
      </c>
      <c r="N7" s="3">
        <v>4.4000000000000004</v>
      </c>
      <c r="P7" s="1">
        <v>1.5405764968438399E+20</v>
      </c>
      <c r="Q7">
        <v>0.62080024123743105</v>
      </c>
      <c r="R7" s="1">
        <v>4.5696424998953001E-3</v>
      </c>
      <c r="S7" s="3">
        <f t="shared" si="4"/>
        <v>0.15405764968438398</v>
      </c>
      <c r="T7" s="4">
        <f t="shared" si="5"/>
        <v>4.5696424998953001E-3</v>
      </c>
      <c r="U7" s="3">
        <v>17</v>
      </c>
      <c r="X7" s="5">
        <v>1.5036074719459801E-2</v>
      </c>
      <c r="Y7" s="6">
        <v>6.2367099225238601E-2</v>
      </c>
      <c r="Z7" s="6">
        <v>4.5696424998953001E-3</v>
      </c>
      <c r="AA7" s="6">
        <v>0.44058860269724498</v>
      </c>
      <c r="AC7">
        <f t="shared" si="6"/>
        <v>208.52566765270751</v>
      </c>
      <c r="AD7">
        <f t="shared" si="7"/>
        <v>207.16094833642219</v>
      </c>
      <c r="AE7">
        <f t="shared" si="8"/>
        <v>208.82805650818767</v>
      </c>
      <c r="AF7">
        <f t="shared" si="9"/>
        <v>196.41644996541061</v>
      </c>
      <c r="AI7">
        <v>1.5405764968438399E+20</v>
      </c>
      <c r="AJ7">
        <v>1.0568192014347799</v>
      </c>
      <c r="AK7">
        <v>0.44058860269724498</v>
      </c>
      <c r="AL7" s="3">
        <f t="shared" si="10"/>
        <v>0.15405764968438398</v>
      </c>
      <c r="AM7" s="4">
        <f t="shared" si="11"/>
        <v>0.44058860269724498</v>
      </c>
      <c r="AN7" s="3">
        <v>1.34</v>
      </c>
      <c r="AP7">
        <v>0.15405764999999999</v>
      </c>
      <c r="AQ7" s="1">
        <v>0.441</v>
      </c>
      <c r="AR7">
        <v>1.34</v>
      </c>
      <c r="AT7">
        <v>0.15405764968438398</v>
      </c>
      <c r="AU7">
        <v>0.44058860269724498</v>
      </c>
      <c r="AV7">
        <v>1.34</v>
      </c>
    </row>
    <row r="8" spans="2:48" x14ac:dyDescent="0.2">
      <c r="B8">
        <v>2.0541019957917801E+20</v>
      </c>
      <c r="C8">
        <v>0.85464711846397701</v>
      </c>
      <c r="D8">
        <v>3.3006320147262701E-2</v>
      </c>
      <c r="E8" s="3">
        <f t="shared" si="0"/>
        <v>0.205410199579178</v>
      </c>
      <c r="F8" s="3">
        <f t="shared" si="1"/>
        <v>3.3006320147262701E-2</v>
      </c>
      <c r="G8" s="3">
        <v>8.5</v>
      </c>
      <c r="I8" s="1">
        <v>2.0541019957917801E+20</v>
      </c>
      <c r="J8">
        <v>0.94946528063400504</v>
      </c>
      <c r="K8">
        <v>0.12782448231728999</v>
      </c>
      <c r="L8" s="3">
        <f t="shared" si="2"/>
        <v>0.205410199579178</v>
      </c>
      <c r="M8" s="4">
        <f t="shared" si="3"/>
        <v>0.12782448231728999</v>
      </c>
      <c r="N8" s="3">
        <v>4.4000000000000004</v>
      </c>
      <c r="P8" s="1">
        <v>2.0541019957917801E+20</v>
      </c>
      <c r="Q8">
        <v>0.83131064896441598</v>
      </c>
      <c r="R8" s="1">
        <v>9.6698506477016308E-3</v>
      </c>
      <c r="S8" s="3">
        <f t="shared" si="4"/>
        <v>0.205410199579178</v>
      </c>
      <c r="T8" s="4">
        <f t="shared" si="5"/>
        <v>9.6698506477016308E-3</v>
      </c>
      <c r="U8" s="3">
        <v>17</v>
      </c>
      <c r="X8" s="5">
        <v>3.3006320147262701E-2</v>
      </c>
      <c r="Y8" s="6">
        <v>0.12782448231728999</v>
      </c>
      <c r="Z8" s="6">
        <v>9.6698506477016308E-3</v>
      </c>
      <c r="AA8" s="6">
        <v>0.77312374947242901</v>
      </c>
      <c r="AC8">
        <f t="shared" si="6"/>
        <v>208.00699487677642</v>
      </c>
      <c r="AD8">
        <f t="shared" si="7"/>
        <v>205.28096540913185</v>
      </c>
      <c r="AE8">
        <f t="shared" si="8"/>
        <v>208.680677484803</v>
      </c>
      <c r="AF8">
        <f t="shared" si="9"/>
        <v>187.20615899615353</v>
      </c>
      <c r="AI8">
        <v>2.0541019957917801E+20</v>
      </c>
      <c r="AJ8">
        <v>1.5947645477891399</v>
      </c>
      <c r="AK8">
        <v>0.77312374947242901</v>
      </c>
      <c r="AL8" s="3">
        <f t="shared" si="10"/>
        <v>0.205410199579178</v>
      </c>
      <c r="AM8" s="4">
        <f t="shared" si="11"/>
        <v>0.77312374947242901</v>
      </c>
      <c r="AN8" s="3">
        <v>1.34</v>
      </c>
      <c r="AP8">
        <v>0.20541019999999999</v>
      </c>
      <c r="AQ8" s="1">
        <v>0.77300000000000002</v>
      </c>
      <c r="AR8">
        <v>1.34</v>
      </c>
      <c r="AT8">
        <v>0.205410199579178</v>
      </c>
      <c r="AU8">
        <v>0.77312374947242901</v>
      </c>
      <c r="AV8">
        <v>1.34</v>
      </c>
    </row>
    <row r="9" spans="2:48" x14ac:dyDescent="0.2">
      <c r="B9">
        <v>2.5676274947397301E+20</v>
      </c>
      <c r="C9">
        <v>1.08506857335953</v>
      </c>
      <c r="D9">
        <v>5.8017575463639302E-2</v>
      </c>
      <c r="E9" s="3">
        <f t="shared" si="0"/>
        <v>0.25676274947397298</v>
      </c>
      <c r="F9" s="3">
        <f t="shared" si="1"/>
        <v>5.8017575463639302E-2</v>
      </c>
      <c r="G9" s="3">
        <v>8.5</v>
      </c>
      <c r="I9" s="1">
        <v>2.5676274947397301E+20</v>
      </c>
      <c r="J9">
        <v>1.24028156618074</v>
      </c>
      <c r="K9">
        <v>0.21323056828484799</v>
      </c>
      <c r="L9" s="3">
        <f t="shared" si="2"/>
        <v>0.25676274947397298</v>
      </c>
      <c r="M9" s="4">
        <f t="shared" si="3"/>
        <v>0.21323056828484799</v>
      </c>
      <c r="N9" s="3">
        <v>4.4000000000000004</v>
      </c>
      <c r="P9" s="1">
        <v>2.5676274947397301E+20</v>
      </c>
      <c r="Q9">
        <v>1.0438526426641599</v>
      </c>
      <c r="R9" s="1">
        <v>1.6801644768274601E-2</v>
      </c>
      <c r="S9" s="3">
        <f t="shared" si="4"/>
        <v>0.25676274947397298</v>
      </c>
      <c r="T9" s="4">
        <f t="shared" si="5"/>
        <v>1.6801644768274601E-2</v>
      </c>
      <c r="U9" s="3">
        <v>17</v>
      </c>
      <c r="X9" s="5">
        <v>5.8017575463639302E-2</v>
      </c>
      <c r="Y9" s="6">
        <v>0.21323056828484799</v>
      </c>
      <c r="Z9" s="6">
        <v>1.6801644768274601E-2</v>
      </c>
      <c r="AA9" s="6">
        <v>1.16138840507126</v>
      </c>
      <c r="AC9">
        <f t="shared" si="6"/>
        <v>207.28617340107061</v>
      </c>
      <c r="AD9">
        <f t="shared" si="7"/>
        <v>202.84092610509072</v>
      </c>
      <c r="AE9">
        <f t="shared" si="8"/>
        <v>208.47467963145206</v>
      </c>
      <c r="AF9">
        <f t="shared" si="9"/>
        <v>176.73217801318091</v>
      </c>
      <c r="AI9">
        <v>2.5676274947397301E+20</v>
      </c>
      <c r="AJ9">
        <v>2.1884394029671501</v>
      </c>
      <c r="AK9">
        <v>1.16138840507126</v>
      </c>
      <c r="AL9" s="3">
        <f t="shared" si="10"/>
        <v>0.25676274947397298</v>
      </c>
      <c r="AM9" s="4">
        <f t="shared" si="11"/>
        <v>1.16138840507126</v>
      </c>
      <c r="AN9" s="3">
        <v>1.34</v>
      </c>
      <c r="AP9">
        <v>0.25676274900000001</v>
      </c>
      <c r="AQ9" s="1">
        <v>1.1599999999999999</v>
      </c>
      <c r="AR9">
        <v>1.34</v>
      </c>
      <c r="AT9">
        <v>0.25676274947397298</v>
      </c>
      <c r="AU9">
        <v>1.16138840507126</v>
      </c>
      <c r="AV9">
        <v>1.34</v>
      </c>
    </row>
    <row r="10" spans="2:48" x14ac:dyDescent="0.2">
      <c r="B10">
        <v>3.0811529936876798E+20</v>
      </c>
      <c r="C10">
        <v>1.32123750545064</v>
      </c>
      <c r="D10">
        <v>8.8776307975577201E-2</v>
      </c>
      <c r="E10" s="3">
        <f t="shared" si="0"/>
        <v>0.30811529936876797</v>
      </c>
      <c r="F10" s="3">
        <f t="shared" si="1"/>
        <v>8.8776307975577201E-2</v>
      </c>
      <c r="G10" s="3">
        <v>8.5</v>
      </c>
      <c r="I10" s="1">
        <v>3.0811529936876798E+20</v>
      </c>
      <c r="J10">
        <v>1.54557692249201</v>
      </c>
      <c r="K10">
        <v>0.31311572501694002</v>
      </c>
      <c r="L10" s="3">
        <f t="shared" si="2"/>
        <v>0.30811529936876797</v>
      </c>
      <c r="M10" s="4">
        <f t="shared" si="3"/>
        <v>0.31311572501694002</v>
      </c>
      <c r="N10" s="3">
        <v>4.4000000000000004</v>
      </c>
      <c r="P10" s="1">
        <v>3.0811529936876798E+20</v>
      </c>
      <c r="Q10">
        <v>1.25811677527912</v>
      </c>
      <c r="R10" s="1">
        <v>2.56555778040569E-2</v>
      </c>
      <c r="S10" s="3">
        <f t="shared" si="4"/>
        <v>0.30811529936876797</v>
      </c>
      <c r="T10" s="4">
        <f t="shared" si="5"/>
        <v>2.56555778040569E-2</v>
      </c>
      <c r="U10" s="3">
        <v>17</v>
      </c>
      <c r="X10" s="5">
        <v>8.8776307975577201E-2</v>
      </c>
      <c r="Y10" s="6">
        <v>0.31311572501694002</v>
      </c>
      <c r="Z10" s="6">
        <v>2.56555778040569E-2</v>
      </c>
      <c r="AA10" s="6">
        <v>1.5804013651951401</v>
      </c>
      <c r="AC10">
        <f t="shared" si="6"/>
        <v>206.40142571371121</v>
      </c>
      <c r="AD10">
        <f t="shared" si="7"/>
        <v>200.00572972549099</v>
      </c>
      <c r="AE10">
        <f t="shared" si="8"/>
        <v>208.21908030277334</v>
      </c>
      <c r="AF10">
        <f t="shared" si="9"/>
        <v>165.76697838386286</v>
      </c>
      <c r="AI10">
        <v>3.0811529936876798E+20</v>
      </c>
      <c r="AJ10">
        <v>2.81286256267021</v>
      </c>
      <c r="AK10">
        <v>1.5804013651951401</v>
      </c>
      <c r="AL10" s="3">
        <f t="shared" si="10"/>
        <v>0.30811529936876797</v>
      </c>
      <c r="AM10" s="4">
        <f t="shared" si="11"/>
        <v>1.5804013651951401</v>
      </c>
      <c r="AN10" s="3">
        <v>1.34</v>
      </c>
      <c r="AP10">
        <v>0.30811529900000001</v>
      </c>
      <c r="AQ10" s="1">
        <v>1.58</v>
      </c>
      <c r="AR10">
        <v>1.34</v>
      </c>
      <c r="AT10">
        <v>0.30811529936876797</v>
      </c>
      <c r="AU10">
        <v>1.5804013651951401</v>
      </c>
      <c r="AV10">
        <v>1.34</v>
      </c>
    </row>
    <row r="11" spans="2:48" x14ac:dyDescent="0.2">
      <c r="B11">
        <v>3.5946784926356203E+20</v>
      </c>
      <c r="C11">
        <v>1.56211417921297</v>
      </c>
      <c r="D11">
        <v>0.124242782158721</v>
      </c>
      <c r="E11" s="3">
        <f t="shared" si="0"/>
        <v>0.35946784926356201</v>
      </c>
      <c r="F11" s="3">
        <f t="shared" si="1"/>
        <v>0.124242782158721</v>
      </c>
      <c r="G11" s="3">
        <v>8.5</v>
      </c>
      <c r="I11" s="1">
        <v>3.5946784926356203E+20</v>
      </c>
      <c r="J11">
        <v>1.8616592839448001</v>
      </c>
      <c r="K11">
        <v>0.42378788689055502</v>
      </c>
      <c r="L11" s="3">
        <f t="shared" si="2"/>
        <v>0.35946784926356201</v>
      </c>
      <c r="M11" s="4">
        <f t="shared" si="3"/>
        <v>0.42378788689055502</v>
      </c>
      <c r="N11" s="3">
        <v>4.4000000000000004</v>
      </c>
      <c r="P11" s="1">
        <v>3.5946784926356203E+20</v>
      </c>
      <c r="Q11">
        <v>1.4738324854577101</v>
      </c>
      <c r="R11" s="1">
        <v>3.5961088403463001E-2</v>
      </c>
      <c r="S11" s="3">
        <f t="shared" si="4"/>
        <v>0.35946784926356201</v>
      </c>
      <c r="T11" s="4">
        <f t="shared" si="5"/>
        <v>3.5961088403463001E-2</v>
      </c>
      <c r="U11" s="3">
        <v>17</v>
      </c>
      <c r="X11" s="5">
        <v>0.124242782158721</v>
      </c>
      <c r="Y11" s="6">
        <v>0.42378788689055502</v>
      </c>
      <c r="Z11" s="6">
        <v>3.5961088403463001E-2</v>
      </c>
      <c r="AA11" s="6">
        <v>2.0185719127832802</v>
      </c>
      <c r="AC11">
        <f t="shared" si="6"/>
        <v>205.38361278299203</v>
      </c>
      <c r="AD11">
        <f t="shared" si="7"/>
        <v>196.88765176811611</v>
      </c>
      <c r="AE11">
        <f t="shared" si="8"/>
        <v>207.92177362672055</v>
      </c>
      <c r="AF11">
        <f t="shared" si="9"/>
        <v>154.67603415307784</v>
      </c>
      <c r="AI11">
        <v>3.5946784926356203E+20</v>
      </c>
      <c r="AJ11">
        <v>3.45644330983753</v>
      </c>
      <c r="AK11">
        <v>2.0185719127832802</v>
      </c>
      <c r="AL11" s="3">
        <f t="shared" si="10"/>
        <v>0.35946784926356201</v>
      </c>
      <c r="AM11" s="4">
        <f t="shared" si="11"/>
        <v>2.0185719127832802</v>
      </c>
      <c r="AN11" s="3">
        <v>1.34</v>
      </c>
      <c r="AP11">
        <v>0.35946784900000001</v>
      </c>
      <c r="AQ11" s="1">
        <v>2.02</v>
      </c>
      <c r="AR11">
        <v>1.34</v>
      </c>
      <c r="AT11">
        <v>0.35946784926356201</v>
      </c>
      <c r="AU11">
        <v>2.0185719127832802</v>
      </c>
      <c r="AV11">
        <v>1.34</v>
      </c>
    </row>
    <row r="12" spans="2:48" x14ac:dyDescent="0.2">
      <c r="B12">
        <v>4.10820399158357E+20</v>
      </c>
      <c r="C12">
        <v>1.80679677415383</v>
      </c>
      <c r="D12">
        <v>0.16351517752040501</v>
      </c>
      <c r="E12" s="3">
        <f t="shared" si="0"/>
        <v>0.410820399158357</v>
      </c>
      <c r="F12" s="3">
        <f t="shared" si="1"/>
        <v>0.16351517752040501</v>
      </c>
      <c r="G12" s="3">
        <v>8.5</v>
      </c>
      <c r="I12" s="1">
        <v>4.10820399158357E+20</v>
      </c>
      <c r="J12">
        <v>2.1856662466148702</v>
      </c>
      <c r="K12">
        <v>0.54238464998144198</v>
      </c>
      <c r="L12" s="3">
        <f t="shared" si="2"/>
        <v>0.410820399158357</v>
      </c>
      <c r="M12" s="4">
        <f t="shared" si="3"/>
        <v>0.54238464998144198</v>
      </c>
      <c r="N12" s="3">
        <v>4.4000000000000004</v>
      </c>
      <c r="P12" s="1">
        <v>4.10820399158357E+20</v>
      </c>
      <c r="Q12">
        <v>1.6907474138304299</v>
      </c>
      <c r="R12" s="1">
        <v>4.7465817197010603E-2</v>
      </c>
      <c r="S12" s="3">
        <f t="shared" si="4"/>
        <v>0.410820399158357</v>
      </c>
      <c r="T12" s="4">
        <f t="shared" si="5"/>
        <v>4.7465817197010603E-2</v>
      </c>
      <c r="U12" s="3">
        <v>17</v>
      </c>
      <c r="X12" s="5">
        <v>0.16351517752040501</v>
      </c>
      <c r="Y12" s="6">
        <v>0.54238464998144198</v>
      </c>
      <c r="Z12" s="6">
        <v>4.7465817197010603E-2</v>
      </c>
      <c r="AA12" s="6">
        <v>2.4690864334068898</v>
      </c>
      <c r="AC12">
        <f t="shared" si="6"/>
        <v>204.25951312410589</v>
      </c>
      <c r="AD12">
        <f t="shared" si="7"/>
        <v>193.57349661485955</v>
      </c>
      <c r="AE12">
        <f t="shared" si="8"/>
        <v>207.5901212766843</v>
      </c>
      <c r="AF12">
        <f t="shared" si="9"/>
        <v>143.67300561198346</v>
      </c>
      <c r="AI12">
        <v>4.10820399158357E+20</v>
      </c>
      <c r="AJ12">
        <v>4.1123680300403196</v>
      </c>
      <c r="AK12">
        <v>2.4690864334068898</v>
      </c>
      <c r="AL12" s="3">
        <f t="shared" si="10"/>
        <v>0.410820399158357</v>
      </c>
      <c r="AM12" s="4">
        <f t="shared" si="11"/>
        <v>2.4690864334068898</v>
      </c>
      <c r="AN12" s="3">
        <v>1.34</v>
      </c>
      <c r="AP12">
        <v>0.410820399</v>
      </c>
      <c r="AQ12" s="1">
        <v>2.4700000000000002</v>
      </c>
      <c r="AR12">
        <v>1.34</v>
      </c>
      <c r="AT12">
        <v>0.410820399158357</v>
      </c>
      <c r="AU12">
        <v>2.4690864334068898</v>
      </c>
      <c r="AV12">
        <v>1.34</v>
      </c>
    </row>
    <row r="13" spans="2:48" x14ac:dyDescent="0.2">
      <c r="B13">
        <v>4.6217294905315099E+20</v>
      </c>
      <c r="C13">
        <v>2.0544533725725498</v>
      </c>
      <c r="D13">
        <v>0.20576157635994199</v>
      </c>
      <c r="E13" s="3">
        <f t="shared" si="0"/>
        <v>0.46217294905315098</v>
      </c>
      <c r="F13" s="3">
        <f t="shared" si="1"/>
        <v>0.20576157635994199</v>
      </c>
      <c r="G13" s="3">
        <v>8.5</v>
      </c>
      <c r="I13" s="1">
        <v>4.6217294905315099E+20</v>
      </c>
      <c r="J13">
        <v>2.51512978767625</v>
      </c>
      <c r="K13">
        <v>0.66643799146365001</v>
      </c>
      <c r="L13" s="3">
        <f t="shared" si="2"/>
        <v>0.46217294905315098</v>
      </c>
      <c r="M13" s="4">
        <f t="shared" si="3"/>
        <v>0.66643799146365001</v>
      </c>
      <c r="N13" s="3">
        <v>4.4000000000000004</v>
      </c>
      <c r="P13" s="1">
        <v>4.6217294905315099E+20</v>
      </c>
      <c r="Q13">
        <v>1.90862122877334</v>
      </c>
      <c r="R13" s="1">
        <v>5.99294325607398E-2</v>
      </c>
      <c r="S13" s="3">
        <f t="shared" si="4"/>
        <v>0.46217294905315098</v>
      </c>
      <c r="T13" s="4">
        <f t="shared" si="5"/>
        <v>5.99294325607398E-2</v>
      </c>
      <c r="U13" s="3">
        <v>17</v>
      </c>
      <c r="X13" s="5">
        <v>0.20576157635994199</v>
      </c>
      <c r="Y13" s="6">
        <v>0.66643799146365001</v>
      </c>
      <c r="Z13" s="6">
        <v>5.99294325607398E-2</v>
      </c>
      <c r="AA13" s="6">
        <v>2.9269984300054399</v>
      </c>
      <c r="AC13">
        <f t="shared" si="6"/>
        <v>203.05373199339945</v>
      </c>
      <c r="AD13">
        <f t="shared" si="7"/>
        <v>190.13696037903983</v>
      </c>
      <c r="AE13">
        <f t="shared" si="8"/>
        <v>207.23112537454338</v>
      </c>
      <c r="AF13">
        <f t="shared" si="9"/>
        <v>132.90528606973839</v>
      </c>
      <c r="AI13">
        <v>4.6217294905315099E+20</v>
      </c>
      <c r="AJ13">
        <v>4.7756902262180398</v>
      </c>
      <c r="AK13">
        <v>2.9269984300054399</v>
      </c>
      <c r="AL13" s="3">
        <f t="shared" si="10"/>
        <v>0.46217294905315098</v>
      </c>
      <c r="AM13" s="4">
        <f t="shared" si="11"/>
        <v>2.9269984300054399</v>
      </c>
      <c r="AN13" s="3">
        <v>1.34</v>
      </c>
      <c r="AP13">
        <v>0.462172949</v>
      </c>
      <c r="AQ13" s="1">
        <v>2.93</v>
      </c>
      <c r="AR13">
        <v>1.34</v>
      </c>
      <c r="AT13">
        <v>0.46217294905315098</v>
      </c>
      <c r="AU13">
        <v>2.9269984300054399</v>
      </c>
      <c r="AV13">
        <v>1.34</v>
      </c>
    </row>
    <row r="14" spans="2:48" x14ac:dyDescent="0.2">
      <c r="B14">
        <v>5.1352549894794602E+20</v>
      </c>
      <c r="C14">
        <v>2.3043374666065</v>
      </c>
      <c r="D14">
        <v>0.25023547081471798</v>
      </c>
      <c r="E14" s="3">
        <f t="shared" si="0"/>
        <v>0.51352549894794597</v>
      </c>
      <c r="F14" s="3">
        <f t="shared" si="1"/>
        <v>0.25023547081471798</v>
      </c>
      <c r="G14" s="3">
        <v>8.5</v>
      </c>
      <c r="I14" s="1">
        <v>5.1352549894794602E+20</v>
      </c>
      <c r="J14">
        <v>2.84802576907909</v>
      </c>
      <c r="K14">
        <v>0.79392377328731001</v>
      </c>
      <c r="L14" s="3">
        <f t="shared" si="2"/>
        <v>0.51352549894794597</v>
      </c>
      <c r="M14" s="4">
        <f t="shared" si="3"/>
        <v>0.79392377328731001</v>
      </c>
      <c r="N14" s="3">
        <v>4.4000000000000004</v>
      </c>
      <c r="P14" s="1">
        <v>5.1352549894794602E+20</v>
      </c>
      <c r="Q14">
        <v>2.1272310521601598</v>
      </c>
      <c r="R14" s="1">
        <v>7.31290563683831E-2</v>
      </c>
      <c r="S14" s="3">
        <f t="shared" si="4"/>
        <v>0.51352549894794597</v>
      </c>
      <c r="T14" s="4">
        <f t="shared" si="5"/>
        <v>7.31290563683831E-2</v>
      </c>
      <c r="U14" s="3">
        <v>17</v>
      </c>
      <c r="X14" s="5">
        <v>0.25023547081471798</v>
      </c>
      <c r="Y14" s="6">
        <v>0.79392377328731001</v>
      </c>
      <c r="Z14" s="6">
        <v>7.31290563683831E-2</v>
      </c>
      <c r="AA14" s="6">
        <v>3.38871816881786</v>
      </c>
      <c r="AC14">
        <f t="shared" si="6"/>
        <v>201.78823129375152</v>
      </c>
      <c r="AD14">
        <f t="shared" si="7"/>
        <v>186.6374060502109</v>
      </c>
      <c r="AE14">
        <f t="shared" si="8"/>
        <v>206.85126858901893</v>
      </c>
      <c r="AF14">
        <f t="shared" si="9"/>
        <v>122.47264026804322</v>
      </c>
      <c r="AI14">
        <v>5.1352549894794602E+20</v>
      </c>
      <c r="AJ14">
        <v>5.4428201646096399</v>
      </c>
      <c r="AK14">
        <v>3.38871816881786</v>
      </c>
      <c r="AL14" s="3">
        <f t="shared" si="10"/>
        <v>0.51352549894794597</v>
      </c>
      <c r="AM14" s="4">
        <f t="shared" si="11"/>
        <v>3.38871816881786</v>
      </c>
      <c r="AN14" s="3">
        <v>1.34</v>
      </c>
      <c r="AP14">
        <v>0.513525499</v>
      </c>
      <c r="AQ14" s="1">
        <v>3.39</v>
      </c>
      <c r="AR14">
        <v>1.34</v>
      </c>
      <c r="AT14">
        <v>0.51352549894794597</v>
      </c>
      <c r="AU14">
        <v>3.38871816881786</v>
      </c>
      <c r="AV14">
        <v>1.34</v>
      </c>
    </row>
    <row r="15" spans="2:48" x14ac:dyDescent="0.2">
      <c r="B15">
        <v>5.6487804884274099E+20</v>
      </c>
      <c r="C15">
        <v>2.5557270915083401</v>
      </c>
      <c r="D15">
        <v>0.296214896137379</v>
      </c>
      <c r="E15" s="3">
        <f t="shared" si="0"/>
        <v>0.56487804884274095</v>
      </c>
      <c r="F15" s="3">
        <f t="shared" si="1"/>
        <v>0.296214896137379</v>
      </c>
      <c r="G15" s="3">
        <v>8.5</v>
      </c>
      <c r="I15" s="1">
        <v>5.6487804884274099E+20</v>
      </c>
      <c r="J15">
        <v>3.1825746079458401</v>
      </c>
      <c r="K15">
        <v>0.92306241257487898</v>
      </c>
      <c r="L15" s="3">
        <f t="shared" si="2"/>
        <v>0.56487804884274095</v>
      </c>
      <c r="M15" s="4">
        <f t="shared" si="3"/>
        <v>0.92306241257487898</v>
      </c>
      <c r="N15" s="3">
        <v>4.4000000000000004</v>
      </c>
      <c r="P15" s="1">
        <v>5.6487804884274099E+20</v>
      </c>
      <c r="Q15">
        <v>2.3463614599603</v>
      </c>
      <c r="R15" s="1">
        <v>8.6849264589337505E-2</v>
      </c>
      <c r="S15" s="3">
        <f t="shared" si="4"/>
        <v>0.56487804884274095</v>
      </c>
      <c r="T15" s="4">
        <f t="shared" si="5"/>
        <v>8.6849264589337505E-2</v>
      </c>
      <c r="U15" s="3">
        <v>17</v>
      </c>
      <c r="X15" s="5">
        <v>0.296214896137379</v>
      </c>
      <c r="Y15" s="6">
        <v>0.92306241257487898</v>
      </c>
      <c r="Z15" s="6">
        <v>8.6849264589337505E-2</v>
      </c>
      <c r="AA15" s="6">
        <v>3.8516069742772201</v>
      </c>
      <c r="AC15">
        <f t="shared" si="6"/>
        <v>200.48404983921296</v>
      </c>
      <c r="AD15">
        <f t="shared" si="7"/>
        <v>183.12562000995115</v>
      </c>
      <c r="AE15">
        <f t="shared" si="8"/>
        <v>206.45679984937058</v>
      </c>
      <c r="AF15">
        <f t="shared" si="9"/>
        <v>112.44157012645364</v>
      </c>
      <c r="AI15">
        <v>5.6487804884274099E+20</v>
      </c>
      <c r="AJ15">
        <v>6.1111191696481804</v>
      </c>
      <c r="AK15">
        <v>3.8516069742772201</v>
      </c>
      <c r="AL15" s="3">
        <f t="shared" si="10"/>
        <v>0.56487804884274095</v>
      </c>
      <c r="AM15" s="4">
        <f t="shared" si="11"/>
        <v>3.8516069742772201</v>
      </c>
      <c r="AN15" s="3">
        <v>1.34</v>
      </c>
      <c r="AP15">
        <v>0.56487804900000005</v>
      </c>
      <c r="AQ15" s="1">
        <v>3.85</v>
      </c>
      <c r="AR15">
        <v>1.34</v>
      </c>
      <c r="AT15">
        <v>0.56487804884274095</v>
      </c>
      <c r="AU15">
        <v>3.8516069742772201</v>
      </c>
      <c r="AV15">
        <v>1.34</v>
      </c>
    </row>
    <row r="16" spans="2:48" x14ac:dyDescent="0.2">
      <c r="B16">
        <v>6.1623059873753504E+20</v>
      </c>
      <c r="C16">
        <v>2.80794148950568</v>
      </c>
      <c r="D16">
        <v>0.34301909455554302</v>
      </c>
      <c r="E16" s="3">
        <f t="shared" si="0"/>
        <v>0.61623059873753505</v>
      </c>
      <c r="F16" s="3">
        <f t="shared" si="1"/>
        <v>0.34301909455554302</v>
      </c>
      <c r="G16" s="3">
        <v>8.5</v>
      </c>
      <c r="I16" s="1">
        <v>6.1623059873753504E+20</v>
      </c>
      <c r="J16">
        <v>3.5171827364284098</v>
      </c>
      <c r="K16">
        <v>1.0522603414782701</v>
      </c>
      <c r="L16" s="3">
        <f t="shared" si="2"/>
        <v>0.61623059873753505</v>
      </c>
      <c r="M16" s="4">
        <f t="shared" si="3"/>
        <v>1.0522603414782701</v>
      </c>
      <c r="N16" s="3">
        <v>4.4000000000000004</v>
      </c>
      <c r="P16" s="1">
        <v>6.1623059873753504E+20</v>
      </c>
      <c r="Q16">
        <v>2.5658066959067098</v>
      </c>
      <c r="R16">
        <v>0.100884300956574</v>
      </c>
      <c r="S16" s="3">
        <f t="shared" si="4"/>
        <v>0.61623059873753505</v>
      </c>
      <c r="T16" s="4">
        <f t="shared" si="5"/>
        <v>0.100884300956574</v>
      </c>
      <c r="U16" s="3">
        <v>17</v>
      </c>
      <c r="X16" s="5">
        <v>0.34301909455554302</v>
      </c>
      <c r="Y16" s="6">
        <v>1.0522603414782701</v>
      </c>
      <c r="Z16" s="6">
        <v>0.100884300956574</v>
      </c>
      <c r="AA16" s="6">
        <v>4.3135618444872303</v>
      </c>
      <c r="AC16">
        <f t="shared" si="6"/>
        <v>199.16081680641142</v>
      </c>
      <c r="AD16">
        <f t="shared" si="7"/>
        <v>179.64559820209371</v>
      </c>
      <c r="AE16">
        <f t="shared" si="8"/>
        <v>206.05366905374274</v>
      </c>
      <c r="AF16">
        <f t="shared" si="9"/>
        <v>102.85797494608389</v>
      </c>
      <c r="AI16">
        <v>6.1623059873753504E+20</v>
      </c>
      <c r="AJ16">
        <v>6.7784842394373701</v>
      </c>
      <c r="AK16">
        <v>4.3135618444872303</v>
      </c>
      <c r="AL16" s="3">
        <f t="shared" si="10"/>
        <v>0.61623059873753505</v>
      </c>
      <c r="AM16" s="4">
        <f t="shared" si="11"/>
        <v>4.3135618444872303</v>
      </c>
      <c r="AN16" s="3">
        <v>1.34</v>
      </c>
      <c r="AP16">
        <v>0.61623059899999999</v>
      </c>
      <c r="AQ16" s="1">
        <v>4.3099999999999996</v>
      </c>
      <c r="AR16">
        <v>1.34</v>
      </c>
      <c r="AT16">
        <v>0.61623059873753505</v>
      </c>
      <c r="AU16">
        <v>4.3135618444872303</v>
      </c>
      <c r="AV16">
        <v>1.34</v>
      </c>
    </row>
    <row r="17" spans="2:48" x14ac:dyDescent="0.2">
      <c r="B17">
        <v>6.6758314863232995E+20</v>
      </c>
      <c r="C17">
        <v>3.0603474589991402</v>
      </c>
      <c r="D17">
        <v>0.39001486446981898</v>
      </c>
      <c r="E17" s="3">
        <f t="shared" si="0"/>
        <v>0.66758314863232993</v>
      </c>
      <c r="F17" s="3">
        <f t="shared" si="1"/>
        <v>0.39001486446981898</v>
      </c>
      <c r="G17" s="3">
        <v>8.5</v>
      </c>
      <c r="I17" s="1">
        <v>6.6758314863232995E+20</v>
      </c>
      <c r="J17">
        <v>3.8504490538249798</v>
      </c>
      <c r="K17">
        <v>1.1801164592956599</v>
      </c>
      <c r="L17" s="3">
        <f t="shared" si="2"/>
        <v>0.66758314863232993</v>
      </c>
      <c r="M17" s="4">
        <f t="shared" si="3"/>
        <v>1.1801164592956599</v>
      </c>
      <c r="N17" s="3">
        <v>4.4000000000000004</v>
      </c>
      <c r="P17" s="1">
        <v>6.6758314863232995E+20</v>
      </c>
      <c r="Q17">
        <v>2.7853754706629701</v>
      </c>
      <c r="R17">
        <v>0.115042876133651</v>
      </c>
      <c r="S17" s="3">
        <f t="shared" si="4"/>
        <v>0.66758314863232993</v>
      </c>
      <c r="T17" s="4">
        <f t="shared" si="5"/>
        <v>0.115042876133651</v>
      </c>
      <c r="U17" s="3">
        <v>17</v>
      </c>
      <c r="X17" s="5">
        <v>0.39001486446981898</v>
      </c>
      <c r="Y17" s="6">
        <v>1.1801164592956599</v>
      </c>
      <c r="Z17" s="6">
        <v>0.115042876133651</v>
      </c>
      <c r="AA17" s="6">
        <v>4.7728397575044896</v>
      </c>
      <c r="AC17">
        <f t="shared" si="6"/>
        <v>197.83657592848135</v>
      </c>
      <c r="AD17">
        <f t="shared" si="7"/>
        <v>176.23458479340536</v>
      </c>
      <c r="AE17">
        <f t="shared" si="8"/>
        <v>205.64738901271781</v>
      </c>
      <c r="AF17">
        <f t="shared" si="9"/>
        <v>93.753017091109385</v>
      </c>
      <c r="AI17">
        <v>6.6758314863232995E+20</v>
      </c>
      <c r="AJ17">
        <v>7.4431723520338098</v>
      </c>
      <c r="AK17">
        <v>4.7728397575044896</v>
      </c>
      <c r="AL17" s="3">
        <f t="shared" si="10"/>
        <v>0.66758314863232993</v>
      </c>
      <c r="AM17" s="4">
        <f t="shared" si="11"/>
        <v>4.7728397575044896</v>
      </c>
      <c r="AN17" s="3">
        <v>1.34</v>
      </c>
      <c r="AP17">
        <v>0.66758314900000004</v>
      </c>
      <c r="AQ17" s="1">
        <v>4.7699999999999996</v>
      </c>
      <c r="AR17">
        <v>1.34</v>
      </c>
      <c r="AT17">
        <v>0.66758314863232993</v>
      </c>
      <c r="AU17">
        <v>4.7728397575044896</v>
      </c>
      <c r="AV17">
        <v>1.34</v>
      </c>
    </row>
    <row r="18" spans="2:48" x14ac:dyDescent="0.2">
      <c r="B18">
        <v>7.1893569852712498E+20</v>
      </c>
      <c r="C18">
        <v>3.3123724006492798</v>
      </c>
      <c r="D18">
        <v>0.43662960654078498</v>
      </c>
      <c r="E18" s="3">
        <f t="shared" si="0"/>
        <v>0.71893569852712502</v>
      </c>
      <c r="F18" s="3">
        <f t="shared" si="1"/>
        <v>0.43662960654078498</v>
      </c>
      <c r="G18" s="3">
        <v>8.5</v>
      </c>
      <c r="I18" s="1">
        <v>7.1893569852712498E+20</v>
      </c>
      <c r="J18">
        <v>4.1811670529998697</v>
      </c>
      <c r="K18">
        <v>1.30542425889136</v>
      </c>
      <c r="L18" s="3">
        <f t="shared" si="2"/>
        <v>0.71893569852712502</v>
      </c>
      <c r="M18" s="4">
        <f t="shared" si="3"/>
        <v>1.30542425889136</v>
      </c>
      <c r="N18" s="3">
        <v>4.4000000000000004</v>
      </c>
      <c r="P18" s="1">
        <v>7.1893569852712498E+20</v>
      </c>
      <c r="Q18">
        <v>3.0048929629013799</v>
      </c>
      <c r="R18">
        <v>0.12915016879288699</v>
      </c>
      <c r="S18" s="3">
        <f t="shared" si="4"/>
        <v>0.71893569852712502</v>
      </c>
      <c r="T18" s="4">
        <f t="shared" si="5"/>
        <v>0.12915016879288699</v>
      </c>
      <c r="U18" s="3">
        <v>17</v>
      </c>
      <c r="X18" s="5">
        <v>0.43662960654078498</v>
      </c>
      <c r="Y18" s="6">
        <v>1.30542425889136</v>
      </c>
      <c r="Z18" s="6">
        <v>0.12915016879288699</v>
      </c>
      <c r="AA18" s="6">
        <v>5.22842730139189</v>
      </c>
      <c r="AC18">
        <f t="shared" si="6"/>
        <v>196.52743523493933</v>
      </c>
      <c r="AD18">
        <f t="shared" si="7"/>
        <v>172.92328018493902</v>
      </c>
      <c r="AE18">
        <f t="shared" si="8"/>
        <v>205.24297927742094</v>
      </c>
      <c r="AF18">
        <f t="shared" si="9"/>
        <v>85.138020288496165</v>
      </c>
      <c r="AI18">
        <v>7.1893569852712498E+20</v>
      </c>
      <c r="AJ18">
        <v>8.1041700955003897</v>
      </c>
      <c r="AK18">
        <v>5.22842730139189</v>
      </c>
      <c r="AL18" s="3">
        <f t="shared" si="10"/>
        <v>0.71893569852712502</v>
      </c>
      <c r="AM18" s="4">
        <f t="shared" si="11"/>
        <v>5.22842730139189</v>
      </c>
      <c r="AN18" s="3">
        <v>1.34</v>
      </c>
      <c r="AP18">
        <v>0.71893569899999998</v>
      </c>
      <c r="AQ18" s="1">
        <v>5.23</v>
      </c>
      <c r="AR18">
        <v>1.34</v>
      </c>
      <c r="AT18">
        <v>0.71893569852712502</v>
      </c>
      <c r="AU18">
        <v>5.22842730139189</v>
      </c>
      <c r="AV18">
        <v>1.34</v>
      </c>
    </row>
    <row r="19" spans="2:48" x14ac:dyDescent="0.2">
      <c r="B19">
        <v>7.7028824842191897E+20</v>
      </c>
      <c r="C19">
        <v>3.5635033607413402</v>
      </c>
      <c r="D19">
        <v>0.48235036705366802</v>
      </c>
      <c r="E19" s="3">
        <f t="shared" si="0"/>
        <v>0.77028824842191901</v>
      </c>
      <c r="F19" s="3">
        <f t="shared" si="1"/>
        <v>0.48235036705366802</v>
      </c>
      <c r="G19" s="3">
        <v>8.5</v>
      </c>
      <c r="I19" s="1">
        <v>7.7028824842191897E+20</v>
      </c>
      <c r="J19">
        <v>4.5083096880054203</v>
      </c>
      <c r="K19">
        <v>1.4271566943177401</v>
      </c>
      <c r="L19" s="3">
        <f t="shared" si="2"/>
        <v>0.77028824842191901</v>
      </c>
      <c r="M19" s="4">
        <f t="shared" si="3"/>
        <v>1.4271566943177401</v>
      </c>
      <c r="N19" s="3">
        <v>4.4000000000000004</v>
      </c>
      <c r="P19" s="1">
        <v>7.7028824842191897E+20</v>
      </c>
      <c r="Q19">
        <v>3.2242012994374698</v>
      </c>
      <c r="R19">
        <v>0.14304830574979999</v>
      </c>
      <c r="S19" s="3">
        <f t="shared" si="4"/>
        <v>0.77028824842191901</v>
      </c>
      <c r="T19" s="4">
        <f t="shared" si="5"/>
        <v>0.14304830574979999</v>
      </c>
      <c r="U19" s="3">
        <v>17</v>
      </c>
      <c r="X19" s="5">
        <v>0.48235036705366802</v>
      </c>
      <c r="Y19" s="6">
        <v>1.4271566943177401</v>
      </c>
      <c r="Z19" s="6">
        <v>0.14304830574979999</v>
      </c>
      <c r="AA19" s="6">
        <v>5.6790359328270004</v>
      </c>
      <c r="AC19">
        <f t="shared" si="6"/>
        <v>195.2476230043286</v>
      </c>
      <c r="AD19">
        <f t="shared" si="7"/>
        <v>169.73652869672506</v>
      </c>
      <c r="AE19">
        <f t="shared" si="8"/>
        <v>204.84495457228817</v>
      </c>
      <c r="AF19">
        <f t="shared" si="9"/>
        <v>77.025512750246818</v>
      </c>
      <c r="AI19">
        <v>7.7028824842191897E+20</v>
      </c>
      <c r="AJ19">
        <v>8.7601889265146795</v>
      </c>
      <c r="AK19">
        <v>5.6790359328270004</v>
      </c>
      <c r="AL19" s="3">
        <f t="shared" si="10"/>
        <v>0.77028824842191901</v>
      </c>
      <c r="AM19" s="4">
        <f t="shared" si="11"/>
        <v>5.6790359328270004</v>
      </c>
      <c r="AN19" s="3">
        <v>1.34</v>
      </c>
      <c r="AP19">
        <v>0.77028824799999995</v>
      </c>
      <c r="AQ19" s="1">
        <v>5.68</v>
      </c>
      <c r="AR19">
        <v>1.34</v>
      </c>
      <c r="AT19">
        <v>0.77028824842191901</v>
      </c>
      <c r="AU19">
        <v>5.6790359328270004</v>
      </c>
      <c r="AV19">
        <v>1.34</v>
      </c>
    </row>
    <row r="20" spans="2:48" x14ac:dyDescent="0.2">
      <c r="B20">
        <v>8.21640798316714E+20</v>
      </c>
      <c r="C20">
        <v>3.8133045130333501</v>
      </c>
      <c r="D20">
        <v>0.52674131976649197</v>
      </c>
      <c r="E20" s="3">
        <f t="shared" si="0"/>
        <v>0.82164079831671399</v>
      </c>
      <c r="F20" s="3">
        <f t="shared" si="1"/>
        <v>0.52674131976649197</v>
      </c>
      <c r="G20" s="3">
        <v>8.5</v>
      </c>
      <c r="I20" s="1">
        <v>8.21640798316714E+20</v>
      </c>
      <c r="J20">
        <v>4.8310249515716803</v>
      </c>
      <c r="K20">
        <v>1.5444617583048199</v>
      </c>
      <c r="L20" s="3">
        <f t="shared" si="2"/>
        <v>0.82164079831671399</v>
      </c>
      <c r="M20" s="4">
        <f t="shared" si="3"/>
        <v>1.5444617583048199</v>
      </c>
      <c r="N20" s="3">
        <v>4.4000000000000004</v>
      </c>
      <c r="P20" s="1">
        <v>8.21640798316714E+20</v>
      </c>
      <c r="Q20">
        <v>3.4431789209796602</v>
      </c>
      <c r="R20">
        <v>0.15661572771280299</v>
      </c>
      <c r="S20" s="3">
        <f t="shared" si="4"/>
        <v>0.82164079831671399</v>
      </c>
      <c r="T20" s="4">
        <f t="shared" si="5"/>
        <v>0.15661572771280299</v>
      </c>
      <c r="U20" s="3">
        <v>17</v>
      </c>
      <c r="X20" s="5">
        <v>0.52674131976649197</v>
      </c>
      <c r="Y20" s="6">
        <v>1.5444617583048199</v>
      </c>
      <c r="Z20" s="6">
        <v>0.15661572771280299</v>
      </c>
      <c r="AA20" s="6">
        <v>6.1236429662693102</v>
      </c>
      <c r="AC20">
        <f t="shared" si="6"/>
        <v>194.00903480254379</v>
      </c>
      <c r="AD20">
        <f t="shared" si="7"/>
        <v>166.69371869449492</v>
      </c>
      <c r="AE20">
        <f t="shared" si="8"/>
        <v>204.45677375457853</v>
      </c>
      <c r="AF20">
        <f t="shared" si="9"/>
        <v>69.419073830103471</v>
      </c>
      <c r="AI20">
        <v>8.21640798316714E+20</v>
      </c>
      <c r="AJ20">
        <v>9.4102061595361697</v>
      </c>
      <c r="AK20">
        <v>6.1236429662693102</v>
      </c>
      <c r="AL20" s="3">
        <f t="shared" si="10"/>
        <v>0.82164079831671399</v>
      </c>
      <c r="AM20" s="4">
        <f t="shared" si="11"/>
        <v>6.1236429662693102</v>
      </c>
      <c r="AN20" s="3">
        <v>1.34</v>
      </c>
      <c r="AP20">
        <v>0.82164079800000001</v>
      </c>
      <c r="AQ20" s="1">
        <v>6.12</v>
      </c>
      <c r="AR20">
        <v>1.34</v>
      </c>
      <c r="AT20">
        <v>0.82164079831671399</v>
      </c>
      <c r="AU20">
        <v>6.1236429662693102</v>
      </c>
      <c r="AV20">
        <v>1.34</v>
      </c>
    </row>
    <row r="21" spans="2:48" x14ac:dyDescent="0.2">
      <c r="B21">
        <v>8.7299334821150904E+20</v>
      </c>
      <c r="C21">
        <v>4.06148140433947</v>
      </c>
      <c r="D21">
        <v>0.56950801149344099</v>
      </c>
      <c r="E21" s="3">
        <f t="shared" si="0"/>
        <v>0.87299334821150909</v>
      </c>
      <c r="F21" s="3">
        <f t="shared" si="1"/>
        <v>0.56950801149344099</v>
      </c>
      <c r="G21" s="3">
        <v>8.5</v>
      </c>
      <c r="I21" s="1">
        <v>8.7299334821150904E+20</v>
      </c>
      <c r="J21">
        <v>5.1486640102209096</v>
      </c>
      <c r="K21">
        <v>1.6566906173748699</v>
      </c>
      <c r="L21" s="3">
        <f t="shared" si="2"/>
        <v>0.87299334821150909</v>
      </c>
      <c r="M21" s="4">
        <f t="shared" si="3"/>
        <v>1.6566906173748699</v>
      </c>
      <c r="N21" s="3">
        <v>4.4000000000000004</v>
      </c>
      <c r="P21" s="1">
        <v>8.7299334821150904E+20</v>
      </c>
      <c r="Q21">
        <v>3.6617243146334202</v>
      </c>
      <c r="R21">
        <v>0.16975092178738799</v>
      </c>
      <c r="S21" s="3">
        <f t="shared" si="4"/>
        <v>0.87299334821150909</v>
      </c>
      <c r="T21" s="4">
        <f t="shared" si="5"/>
        <v>0.16975092178738799</v>
      </c>
      <c r="U21" s="3">
        <v>17</v>
      </c>
      <c r="X21" s="5">
        <v>0.56950801149344099</v>
      </c>
      <c r="Y21" s="6">
        <v>1.6566906173748699</v>
      </c>
      <c r="Z21" s="6">
        <v>0.16975092178738799</v>
      </c>
      <c r="AA21" s="6">
        <v>6.5611780834020301</v>
      </c>
      <c r="AC21">
        <f t="shared" si="6"/>
        <v>192.81949387629496</v>
      </c>
      <c r="AD21">
        <f t="shared" si="7"/>
        <v>163.80834217093724</v>
      </c>
      <c r="AE21">
        <f t="shared" si="8"/>
        <v>204.08131025841155</v>
      </c>
      <c r="AF21">
        <f t="shared" si="9"/>
        <v>62.31959104246716</v>
      </c>
      <c r="AI21">
        <v>8.7299334821150904E+20</v>
      </c>
      <c r="AJ21">
        <v>10.053151476248001</v>
      </c>
      <c r="AK21">
        <v>6.5611780834020301</v>
      </c>
      <c r="AL21" s="3">
        <f t="shared" si="10"/>
        <v>0.87299334821150909</v>
      </c>
      <c r="AM21" s="4">
        <f t="shared" si="11"/>
        <v>6.5611780834020301</v>
      </c>
      <c r="AN21" s="3">
        <v>1.34</v>
      </c>
      <c r="AP21">
        <v>0.87299334799999995</v>
      </c>
      <c r="AQ21" s="1">
        <v>6.56</v>
      </c>
      <c r="AR21">
        <v>1.34</v>
      </c>
      <c r="AT21">
        <v>0.87299334821150909</v>
      </c>
      <c r="AU21">
        <v>6.5611780834020301</v>
      </c>
      <c r="AV21">
        <v>1.34</v>
      </c>
    </row>
    <row r="22" spans="2:48" x14ac:dyDescent="0.2">
      <c r="B22">
        <v>9.2434589810630302E+20</v>
      </c>
      <c r="C22">
        <v>4.30784502735714</v>
      </c>
      <c r="D22">
        <v>0.61046143493192895</v>
      </c>
      <c r="E22" s="3">
        <f t="shared" si="0"/>
        <v>0.92434589810630297</v>
      </c>
      <c r="F22" s="3">
        <f t="shared" si="1"/>
        <v>0.61046143493192895</v>
      </c>
      <c r="G22" s="3">
        <v>8.5</v>
      </c>
      <c r="I22" s="1">
        <v>9.2434589810630302E+20</v>
      </c>
      <c r="J22">
        <v>5.4607545407709104</v>
      </c>
      <c r="K22">
        <v>1.7633709483457001</v>
      </c>
      <c r="L22" s="3">
        <f t="shared" si="2"/>
        <v>0.92434589810630297</v>
      </c>
      <c r="M22" s="4">
        <f t="shared" si="3"/>
        <v>1.7633709483457001</v>
      </c>
      <c r="N22" s="3">
        <v>4.4000000000000004</v>
      </c>
      <c r="P22" s="1">
        <v>9.2434589810630302E+20</v>
      </c>
      <c r="Q22">
        <v>3.87977010099871</v>
      </c>
      <c r="R22">
        <v>0.182386508573501</v>
      </c>
      <c r="S22" s="3">
        <f t="shared" si="4"/>
        <v>0.92434589810630297</v>
      </c>
      <c r="T22" s="4">
        <f t="shared" si="5"/>
        <v>0.182386508573501</v>
      </c>
      <c r="U22" s="3">
        <v>17</v>
      </c>
      <c r="X22" s="5">
        <v>0.61046143493192895</v>
      </c>
      <c r="Y22" s="6">
        <v>1.7633709483457001</v>
      </c>
      <c r="Z22" s="6">
        <v>0.182386508573501</v>
      </c>
      <c r="AA22" s="6">
        <v>6.99075660952529</v>
      </c>
      <c r="AC22">
        <f t="shared" si="6"/>
        <v>191.68381701361452</v>
      </c>
      <c r="AD22">
        <f t="shared" si="7"/>
        <v>161.08897025288445</v>
      </c>
      <c r="AE22">
        <f t="shared" si="8"/>
        <v>203.72045343630276</v>
      </c>
      <c r="AF22">
        <f t="shared" si="9"/>
        <v>55.721705992015401</v>
      </c>
      <c r="AI22">
        <v>9.2434589810630302E+20</v>
      </c>
      <c r="AJ22">
        <v>10.6881402019505</v>
      </c>
      <c r="AK22">
        <v>6.99075660952529</v>
      </c>
      <c r="AL22" s="3">
        <f t="shared" si="10"/>
        <v>0.92434589810630297</v>
      </c>
      <c r="AM22" s="4">
        <f t="shared" si="11"/>
        <v>6.99075660952529</v>
      </c>
      <c r="AN22" s="3">
        <v>1.34</v>
      </c>
      <c r="AP22">
        <v>0.924345898</v>
      </c>
      <c r="AQ22" s="1">
        <v>6.99</v>
      </c>
      <c r="AR22">
        <v>1.34</v>
      </c>
      <c r="AT22">
        <v>0.92434589810630297</v>
      </c>
      <c r="AU22">
        <v>6.99075660952529</v>
      </c>
      <c r="AV22">
        <v>1.34</v>
      </c>
    </row>
    <row r="23" spans="2:48" x14ac:dyDescent="0.2">
      <c r="B23">
        <v>9.7569844800109806E+20</v>
      </c>
      <c r="C23">
        <v>4.5521801731809699</v>
      </c>
      <c r="D23">
        <v>0.64938638117657999</v>
      </c>
      <c r="E23" s="3">
        <f t="shared" si="0"/>
        <v>0.97569844800109806</v>
      </c>
      <c r="F23" s="3">
        <f t="shared" si="1"/>
        <v>0.64938638117657999</v>
      </c>
      <c r="G23" s="3">
        <v>8.5</v>
      </c>
      <c r="I23" s="1">
        <v>9.7569844800109806E+20</v>
      </c>
      <c r="J23">
        <v>5.7672605098555199</v>
      </c>
      <c r="K23">
        <v>1.8644667178511201</v>
      </c>
      <c r="L23" s="3">
        <f t="shared" si="2"/>
        <v>0.97569844800109806</v>
      </c>
      <c r="M23" s="4">
        <f t="shared" si="3"/>
        <v>1.8644667178511201</v>
      </c>
      <c r="N23" s="3">
        <v>4.4000000000000004</v>
      </c>
      <c r="P23" s="1">
        <v>9.7569844800109806E+20</v>
      </c>
      <c r="Q23">
        <v>4.0972668801122101</v>
      </c>
      <c r="R23">
        <v>0.19447308810781799</v>
      </c>
      <c r="S23" s="3">
        <f t="shared" si="4"/>
        <v>0.97569844800109806</v>
      </c>
      <c r="T23" s="4">
        <f t="shared" si="5"/>
        <v>0.19447308810781799</v>
      </c>
      <c r="U23" s="3">
        <v>17</v>
      </c>
      <c r="X23" s="5">
        <v>0.64938638117657999</v>
      </c>
      <c r="Y23" s="6">
        <v>1.8644667178511201</v>
      </c>
      <c r="Z23" s="6">
        <v>0.19447308810781799</v>
      </c>
      <c r="AA23" s="6">
        <v>7.4115995592368797</v>
      </c>
      <c r="AC23">
        <f t="shared" si="6"/>
        <v>190.6075009882901</v>
      </c>
      <c r="AD23">
        <f t="shared" si="7"/>
        <v>158.5329588174593</v>
      </c>
      <c r="AE23">
        <f t="shared" si="8"/>
        <v>203.37557439268477</v>
      </c>
      <c r="AF23">
        <f t="shared" si="9"/>
        <v>49.615884307547489</v>
      </c>
      <c r="AI23">
        <v>9.7569844800109806E+20</v>
      </c>
      <c r="AJ23">
        <v>11.3143933512412</v>
      </c>
      <c r="AK23">
        <v>7.4115995592368797</v>
      </c>
      <c r="AL23" s="3">
        <f t="shared" si="10"/>
        <v>0.97569844800109806</v>
      </c>
      <c r="AM23" s="4">
        <f t="shared" si="11"/>
        <v>7.4115995592368797</v>
      </c>
      <c r="AN23" s="3">
        <v>1.34</v>
      </c>
      <c r="AP23">
        <v>0.97569844800000005</v>
      </c>
      <c r="AQ23" s="1">
        <v>7.41</v>
      </c>
      <c r="AR23">
        <v>1.34</v>
      </c>
      <c r="AT23">
        <v>0.97569844800109806</v>
      </c>
      <c r="AU23">
        <v>7.4115995592368797</v>
      </c>
      <c r="AV23">
        <v>1.34</v>
      </c>
    </row>
    <row r="24" spans="2:48" x14ac:dyDescent="0.2">
      <c r="B24">
        <v>1.0270509978958899E+21</v>
      </c>
      <c r="C24">
        <v>4.7943330650126503</v>
      </c>
      <c r="D24">
        <v>0.68612907342908103</v>
      </c>
      <c r="E24" s="3">
        <f t="shared" si="0"/>
        <v>1.0270509978958899</v>
      </c>
      <c r="F24" s="3">
        <f t="shared" si="1"/>
        <v>0.68612907342908103</v>
      </c>
      <c r="G24" s="3">
        <v>8.5</v>
      </c>
      <c r="I24" s="1">
        <v>1.0270509978958899E+21</v>
      </c>
      <c r="J24">
        <v>6.0680057829740903</v>
      </c>
      <c r="K24">
        <v>1.9598017913905099</v>
      </c>
      <c r="L24" s="3">
        <f t="shared" si="2"/>
        <v>1.0270509978958899</v>
      </c>
      <c r="M24" s="4">
        <f t="shared" si="3"/>
        <v>1.9598017913905099</v>
      </c>
      <c r="N24" s="3">
        <v>4.4000000000000004</v>
      </c>
      <c r="P24" s="1">
        <v>1.0270509978958899E+21</v>
      </c>
      <c r="Q24">
        <v>4.3141672368270498</v>
      </c>
      <c r="R24">
        <v>0.205963245243487</v>
      </c>
      <c r="S24" s="3">
        <f t="shared" si="4"/>
        <v>1.0270509978958899</v>
      </c>
      <c r="T24" s="4">
        <f t="shared" si="5"/>
        <v>0.205963245243487</v>
      </c>
      <c r="U24" s="3">
        <v>17</v>
      </c>
      <c r="X24" s="5">
        <v>0.68612907342908103</v>
      </c>
      <c r="Y24" s="6">
        <v>1.9598017913905099</v>
      </c>
      <c r="Z24" s="6">
        <v>0.205963245243487</v>
      </c>
      <c r="AA24" s="6">
        <v>7.8229138190206404</v>
      </c>
      <c r="AC24">
        <f t="shared" si="6"/>
        <v>189.59430683186082</v>
      </c>
      <c r="AD24">
        <f t="shared" si="7"/>
        <v>156.14132221130282</v>
      </c>
      <c r="AE24">
        <f t="shared" si="8"/>
        <v>203.04798459497673</v>
      </c>
      <c r="AF24">
        <f t="shared" si="9"/>
        <v>43.990588239974194</v>
      </c>
      <c r="AI24">
        <v>1.0270509978958899E+21</v>
      </c>
      <c r="AJ24">
        <v>11.931117810604199</v>
      </c>
      <c r="AK24">
        <v>7.8229138190206404</v>
      </c>
      <c r="AL24" s="3">
        <f t="shared" si="10"/>
        <v>1.0270509978958899</v>
      </c>
      <c r="AM24" s="4">
        <f t="shared" si="11"/>
        <v>7.8229138190206404</v>
      </c>
      <c r="AN24" s="3">
        <v>1.34</v>
      </c>
      <c r="AP24">
        <v>1.027050998</v>
      </c>
      <c r="AQ24" s="1">
        <v>7.82</v>
      </c>
      <c r="AR24">
        <v>1.34</v>
      </c>
      <c r="AT24">
        <v>1.0270509978958899</v>
      </c>
      <c r="AU24">
        <v>7.8229138190206404</v>
      </c>
      <c r="AV24">
        <v>1.34</v>
      </c>
    </row>
    <row r="25" spans="2:48" x14ac:dyDescent="0.2">
      <c r="B25">
        <v>1.07840354779068E+21</v>
      </c>
      <c r="C25">
        <v>5.0341985999737897</v>
      </c>
      <c r="D25">
        <v>0.72058440881104102</v>
      </c>
      <c r="E25" s="3">
        <f t="shared" si="0"/>
        <v>1.0784035477906799</v>
      </c>
      <c r="F25" s="3">
        <f t="shared" si="1"/>
        <v>0.72058440881104102</v>
      </c>
      <c r="G25" s="3">
        <v>8.5</v>
      </c>
      <c r="I25" s="1">
        <v>1.07840354779068E+21</v>
      </c>
      <c r="J25">
        <v>6.3628504338802596</v>
      </c>
      <c r="K25">
        <v>2.0492362427174999</v>
      </c>
      <c r="L25" s="3">
        <f t="shared" si="2"/>
        <v>1.0784035477906799</v>
      </c>
      <c r="M25" s="4">
        <f t="shared" si="3"/>
        <v>2.0492362427174999</v>
      </c>
      <c r="N25" s="3">
        <v>4.4000000000000004</v>
      </c>
      <c r="P25" s="1">
        <v>1.07840354779068E+21</v>
      </c>
      <c r="Q25">
        <v>4.5304387298374298</v>
      </c>
      <c r="R25">
        <v>0.21682453867467999</v>
      </c>
      <c r="S25" s="3">
        <f t="shared" si="4"/>
        <v>1.0784035477906799</v>
      </c>
      <c r="T25" s="4">
        <f t="shared" si="5"/>
        <v>0.21682453867467999</v>
      </c>
      <c r="U25" s="3">
        <v>17</v>
      </c>
      <c r="X25" s="5">
        <v>0.72058440881104102</v>
      </c>
      <c r="Y25" s="6">
        <v>2.0492362427174999</v>
      </c>
      <c r="Z25" s="6">
        <v>0.21682453867467999</v>
      </c>
      <c r="AA25" s="6">
        <v>8.2241085331251202</v>
      </c>
      <c r="AC25">
        <f t="shared" si="6"/>
        <v>188.6466405905997</v>
      </c>
      <c r="AD25">
        <f t="shared" si="7"/>
        <v>153.91423714753768</v>
      </c>
      <c r="AE25">
        <f t="shared" si="8"/>
        <v>202.73856676366449</v>
      </c>
      <c r="AF25">
        <f t="shared" si="9"/>
        <v>38.829665376445362</v>
      </c>
      <c r="AI25">
        <v>1.07840354779068E+21</v>
      </c>
      <c r="AJ25">
        <v>12.5377227242878</v>
      </c>
      <c r="AK25">
        <v>8.2241085331251202</v>
      </c>
      <c r="AL25" s="3">
        <f t="shared" si="10"/>
        <v>1.0784035477906799</v>
      </c>
      <c r="AM25" s="4">
        <f t="shared" si="11"/>
        <v>8.2241085331251202</v>
      </c>
      <c r="AN25" s="3">
        <v>1.34</v>
      </c>
      <c r="AP25">
        <v>1.078403548</v>
      </c>
      <c r="AQ25" s="1">
        <v>8.2200000000000006</v>
      </c>
      <c r="AR25">
        <v>1.34</v>
      </c>
      <c r="AT25">
        <v>1.0784035477906799</v>
      </c>
      <c r="AU25">
        <v>8.2241085331251202</v>
      </c>
      <c r="AV25">
        <v>1.34</v>
      </c>
    </row>
    <row r="26" spans="2:48" x14ac:dyDescent="0.2">
      <c r="B26">
        <v>1.12975609768548E+21</v>
      </c>
      <c r="C26">
        <v>5.2717282355769202</v>
      </c>
      <c r="D26">
        <v>0.75270384483499797</v>
      </c>
      <c r="E26" s="3">
        <f t="shared" si="0"/>
        <v>1.1297560976854799</v>
      </c>
      <c r="F26" s="3">
        <f t="shared" si="1"/>
        <v>0.75270384483499797</v>
      </c>
      <c r="G26" s="3">
        <v>8.5</v>
      </c>
      <c r="I26" s="1">
        <v>1.12975609768548E+21</v>
      </c>
      <c r="J26">
        <v>6.6517659103329798</v>
      </c>
      <c r="K26">
        <v>2.13274151959105</v>
      </c>
      <c r="L26" s="3">
        <f t="shared" si="2"/>
        <v>1.1297560976854799</v>
      </c>
      <c r="M26" s="4">
        <f t="shared" si="3"/>
        <v>2.13274151959105</v>
      </c>
      <c r="N26" s="3">
        <v>4.4000000000000004</v>
      </c>
      <c r="P26" s="1">
        <v>1.12975609768548E+21</v>
      </c>
      <c r="Q26">
        <v>4.7460623123478296</v>
      </c>
      <c r="R26">
        <v>0.22703792160590999</v>
      </c>
      <c r="S26" s="3">
        <f t="shared" si="4"/>
        <v>1.1297560976854799</v>
      </c>
      <c r="T26" s="4">
        <f t="shared" si="5"/>
        <v>0.22703792160590999</v>
      </c>
      <c r="U26" s="3">
        <v>17</v>
      </c>
      <c r="X26" s="5">
        <v>0.75270384483499797</v>
      </c>
      <c r="Y26" s="6">
        <v>2.13274151959105</v>
      </c>
      <c r="Z26" s="6">
        <v>0.22703792160590999</v>
      </c>
      <c r="AA26" s="6">
        <v>8.6145654421122906</v>
      </c>
      <c r="AC26">
        <f t="shared" si="6"/>
        <v>187.76535972340943</v>
      </c>
      <c r="AD26">
        <f t="shared" si="7"/>
        <v>151.84924099399802</v>
      </c>
      <c r="AE26">
        <f t="shared" si="8"/>
        <v>202.44782192820546</v>
      </c>
      <c r="AF26">
        <f t="shared" si="9"/>
        <v>34.115978254162663</v>
      </c>
      <c r="AI26">
        <v>1.12975609768548E+21</v>
      </c>
      <c r="AJ26">
        <v>13.1335898328542</v>
      </c>
      <c r="AK26">
        <v>8.6145654421122906</v>
      </c>
      <c r="AL26" s="3">
        <f t="shared" si="10"/>
        <v>1.1297560976854799</v>
      </c>
      <c r="AM26" s="4">
        <f t="shared" si="11"/>
        <v>8.6145654421122906</v>
      </c>
      <c r="AN26" s="3">
        <v>1.34</v>
      </c>
      <c r="AP26">
        <v>1.1297560980000001</v>
      </c>
      <c r="AQ26" s="1">
        <v>8.61</v>
      </c>
      <c r="AR26">
        <v>1.34</v>
      </c>
      <c r="AT26">
        <v>1.1297560976854799</v>
      </c>
      <c r="AU26">
        <v>8.6145654421122906</v>
      </c>
      <c r="AV26">
        <v>1.34</v>
      </c>
    </row>
    <row r="27" spans="2:48" x14ac:dyDescent="0.2">
      <c r="B27">
        <v>1.1811086475802701E+21</v>
      </c>
      <c r="C27">
        <v>5.5069012034183</v>
      </c>
      <c r="D27">
        <v>0.78246661309719301</v>
      </c>
      <c r="E27" s="3">
        <f t="shared" si="0"/>
        <v>1.1811086475802701</v>
      </c>
      <c r="F27" s="3">
        <f t="shared" si="1"/>
        <v>0.78246661309719301</v>
      </c>
      <c r="G27" s="3">
        <v>8.5</v>
      </c>
      <c r="I27" s="1">
        <v>1.1811086475802701E+21</v>
      </c>
      <c r="J27">
        <v>6.9347672323906</v>
      </c>
      <c r="K27">
        <v>2.2103326420694902</v>
      </c>
      <c r="L27" s="3">
        <f t="shared" si="2"/>
        <v>1.1811086475802701</v>
      </c>
      <c r="M27" s="4">
        <f t="shared" si="3"/>
        <v>2.2103326420694902</v>
      </c>
      <c r="N27" s="3">
        <v>4.4000000000000004</v>
      </c>
      <c r="P27" s="1">
        <v>1.1811086475802701E+21</v>
      </c>
      <c r="Q27">
        <v>4.9610310087004299</v>
      </c>
      <c r="R27">
        <v>0.23659641837932999</v>
      </c>
      <c r="S27" s="3">
        <f t="shared" si="4"/>
        <v>1.1811086475802701</v>
      </c>
      <c r="T27" s="4">
        <f t="shared" si="5"/>
        <v>0.23659641837932999</v>
      </c>
      <c r="U27" s="3">
        <v>17</v>
      </c>
      <c r="X27" s="5">
        <v>0.78246661309719301</v>
      </c>
      <c r="Y27" s="6">
        <v>2.2103326420694902</v>
      </c>
      <c r="Z27" s="6">
        <v>0.23659641837932999</v>
      </c>
      <c r="AA27" s="6">
        <v>8.9938436983133894</v>
      </c>
      <c r="AC27">
        <f t="shared" si="6"/>
        <v>186.95058199548092</v>
      </c>
      <c r="AD27">
        <f t="shared" si="7"/>
        <v>149.94299520146029</v>
      </c>
      <c r="AE27">
        <f t="shared" si="8"/>
        <v>202.17590875617256</v>
      </c>
      <c r="AF27">
        <f t="shared" si="9"/>
        <v>29.829186253878039</v>
      </c>
      <c r="AI27">
        <v>1.1811086475802701E+21</v>
      </c>
      <c r="AJ27">
        <v>13.718278288634499</v>
      </c>
      <c r="AK27">
        <v>8.9938436983133894</v>
      </c>
      <c r="AL27" s="3">
        <f t="shared" si="10"/>
        <v>1.1811086475802701</v>
      </c>
      <c r="AM27" s="4">
        <f t="shared" si="11"/>
        <v>8.9938436983133894</v>
      </c>
      <c r="AN27" s="3">
        <v>1.34</v>
      </c>
      <c r="AP27">
        <v>1.1811086479999999</v>
      </c>
      <c r="AQ27" s="1">
        <v>8.99</v>
      </c>
      <c r="AR27">
        <v>1.34</v>
      </c>
      <c r="AT27">
        <v>1.1811086475802701</v>
      </c>
      <c r="AU27">
        <v>8.9938436983133894</v>
      </c>
      <c r="AV27">
        <v>1.34</v>
      </c>
    </row>
    <row r="28" spans="2:48" x14ac:dyDescent="0.2">
      <c r="B28">
        <v>1.2324611974750701E+21</v>
      </c>
      <c r="C28">
        <v>5.7397321139044104</v>
      </c>
      <c r="D28">
        <v>0.80988732400412899</v>
      </c>
      <c r="E28" s="3">
        <f t="shared" si="0"/>
        <v>1.2324611974750701</v>
      </c>
      <c r="F28" s="3">
        <f t="shared" si="1"/>
        <v>0.80988732400412899</v>
      </c>
      <c r="G28" s="3">
        <v>8.5</v>
      </c>
      <c r="I28" s="1">
        <v>1.2324611974750701E+21</v>
      </c>
      <c r="J28">
        <v>7.2119721723530796</v>
      </c>
      <c r="K28">
        <v>2.2821273824528001</v>
      </c>
      <c r="L28" s="3">
        <f t="shared" si="2"/>
        <v>1.2324611974750701</v>
      </c>
      <c r="M28" s="4">
        <f t="shared" si="3"/>
        <v>2.2821273824528001</v>
      </c>
      <c r="N28" s="3">
        <v>4.4000000000000004</v>
      </c>
      <c r="P28" s="1">
        <v>1.2324611974750701E+21</v>
      </c>
      <c r="Q28">
        <v>5.1753442636590998</v>
      </c>
      <c r="R28">
        <v>0.24549947375881301</v>
      </c>
      <c r="S28" s="3">
        <f t="shared" si="4"/>
        <v>1.2324611974750701</v>
      </c>
      <c r="T28" s="4">
        <f t="shared" si="5"/>
        <v>0.24549947375881301</v>
      </c>
      <c r="U28" s="3">
        <v>17</v>
      </c>
      <c r="X28" s="5">
        <v>0.80988732400412899</v>
      </c>
      <c r="Y28" s="6">
        <v>2.2821273824528001</v>
      </c>
      <c r="Z28" s="6">
        <v>0.24549947375881301</v>
      </c>
      <c r="AA28" s="6">
        <v>9.3616165288065893</v>
      </c>
      <c r="AC28">
        <f t="shared" si="6"/>
        <v>186.20148782631196</v>
      </c>
      <c r="AD28">
        <f t="shared" si="7"/>
        <v>148.18987907945561</v>
      </c>
      <c r="AE28">
        <f t="shared" si="8"/>
        <v>201.92280546896225</v>
      </c>
      <c r="AF28">
        <f t="shared" si="9"/>
        <v>25.94717940545636</v>
      </c>
      <c r="AI28">
        <v>1.2324611974750701E+21</v>
      </c>
      <c r="AJ28">
        <v>14.2914613187068</v>
      </c>
      <c r="AK28">
        <v>9.3616165288065893</v>
      </c>
      <c r="AL28" s="3">
        <f t="shared" si="10"/>
        <v>1.2324611974750701</v>
      </c>
      <c r="AM28" s="4">
        <f t="shared" si="11"/>
        <v>9.3616165288065893</v>
      </c>
      <c r="AN28" s="3">
        <v>1.34</v>
      </c>
      <c r="AP28">
        <v>1.2324611969999999</v>
      </c>
      <c r="AQ28" s="1">
        <v>9.36</v>
      </c>
      <c r="AR28">
        <v>1.34</v>
      </c>
      <c r="AT28">
        <v>1.2324611974750701</v>
      </c>
      <c r="AU28">
        <v>9.3616165288065893</v>
      </c>
      <c r="AV28">
        <v>1.34</v>
      </c>
    </row>
    <row r="29" spans="2:48" x14ac:dyDescent="0.2">
      <c r="B29">
        <v>1.2838137473698599E+21</v>
      </c>
      <c r="C29">
        <v>5.9702568151958904</v>
      </c>
      <c r="D29">
        <v>0.83500182571642401</v>
      </c>
      <c r="E29" s="3">
        <f t="shared" si="0"/>
        <v>1.2838137473698599</v>
      </c>
      <c r="F29" s="3">
        <f t="shared" si="1"/>
        <v>0.83500182571642401</v>
      </c>
      <c r="G29" s="3">
        <v>8.5</v>
      </c>
      <c r="I29" s="1">
        <v>1.2838137473698599E+21</v>
      </c>
      <c r="J29">
        <v>7.4835145307704698</v>
      </c>
      <c r="K29">
        <v>2.3482595412910001</v>
      </c>
      <c r="L29" s="3">
        <f t="shared" si="2"/>
        <v>1.2838137473698599</v>
      </c>
      <c r="M29" s="4">
        <f t="shared" si="3"/>
        <v>2.3482595412910001</v>
      </c>
      <c r="N29" s="3">
        <v>4.4000000000000004</v>
      </c>
      <c r="P29" s="1">
        <v>1.2838137473698599E+21</v>
      </c>
      <c r="Q29">
        <v>5.3890119543076498</v>
      </c>
      <c r="R29">
        <v>0.253756964828183</v>
      </c>
      <c r="S29" s="3">
        <f t="shared" si="4"/>
        <v>1.2838137473698599</v>
      </c>
      <c r="T29" s="4">
        <f t="shared" si="5"/>
        <v>0.253756964828183</v>
      </c>
      <c r="U29" s="3">
        <v>17</v>
      </c>
      <c r="X29" s="5">
        <v>0.83500182571642401</v>
      </c>
      <c r="Y29" s="6">
        <v>2.3482595412910001</v>
      </c>
      <c r="Z29" s="6">
        <v>0.253756964828183</v>
      </c>
      <c r="AA29" s="6">
        <v>9.7174067815030707</v>
      </c>
      <c r="AC29">
        <f t="shared" si="6"/>
        <v>185.5167153530424</v>
      </c>
      <c r="AD29">
        <f t="shared" si="7"/>
        <v>146.58415581306019</v>
      </c>
      <c r="AE29">
        <f t="shared" si="8"/>
        <v>201.68819651118815</v>
      </c>
      <c r="AF29">
        <f t="shared" si="9"/>
        <v>22.449090721533405</v>
      </c>
      <c r="AI29">
        <v>1.2838137473698599E+21</v>
      </c>
      <c r="AJ29">
        <v>14.8526617709825</v>
      </c>
      <c r="AK29">
        <v>9.7174067815030707</v>
      </c>
      <c r="AL29" s="3">
        <f t="shared" si="10"/>
        <v>1.2838137473698599</v>
      </c>
      <c r="AM29" s="4">
        <f t="shared" si="11"/>
        <v>9.7174067815030707</v>
      </c>
      <c r="AN29" s="3">
        <v>1.34</v>
      </c>
      <c r="AP29">
        <v>1.2838137469999999</v>
      </c>
      <c r="AQ29" s="1">
        <v>9.7200000000000006</v>
      </c>
      <c r="AR29">
        <v>1.34</v>
      </c>
      <c r="AT29">
        <v>1.2838137473698599</v>
      </c>
      <c r="AU29">
        <v>9.7174067815030707</v>
      </c>
      <c r="AV29">
        <v>1.34</v>
      </c>
    </row>
    <row r="30" spans="2:48" x14ac:dyDescent="0.2">
      <c r="B30">
        <v>1.3351662972646599E+21</v>
      </c>
      <c r="C30">
        <v>6.1985407092604401</v>
      </c>
      <c r="D30">
        <v>0.85787552020180102</v>
      </c>
      <c r="E30" s="3">
        <f t="shared" si="0"/>
        <v>1.3351662972646599</v>
      </c>
      <c r="F30" s="3">
        <f t="shared" si="1"/>
        <v>0.85787552020180102</v>
      </c>
      <c r="G30" s="3">
        <v>8.5</v>
      </c>
      <c r="I30" s="1">
        <v>1.3351662972646599E+21</v>
      </c>
      <c r="J30">
        <v>7.7495488647387596</v>
      </c>
      <c r="K30">
        <v>2.4088836756801202</v>
      </c>
      <c r="L30" s="3">
        <f t="shared" si="2"/>
        <v>1.3351662972646599</v>
      </c>
      <c r="M30" s="4">
        <f t="shared" si="3"/>
        <v>2.4088836756801202</v>
      </c>
      <c r="N30" s="3">
        <v>4.4000000000000004</v>
      </c>
      <c r="P30" s="1">
        <v>1.3351662972646599E+21</v>
      </c>
      <c r="Q30">
        <v>5.60204807472401</v>
      </c>
      <c r="R30">
        <v>0.26138288566537199</v>
      </c>
      <c r="S30" s="3">
        <f t="shared" si="4"/>
        <v>1.3351662972646599</v>
      </c>
      <c r="T30" s="4">
        <f t="shared" si="5"/>
        <v>0.26138288566537199</v>
      </c>
      <c r="U30" s="3">
        <v>17</v>
      </c>
      <c r="X30" s="5">
        <v>0.85787552020180102</v>
      </c>
      <c r="Y30" s="6">
        <v>2.4088836756801202</v>
      </c>
      <c r="Z30" s="6">
        <v>0.26138288566537199</v>
      </c>
      <c r="AA30" s="6">
        <v>10.0610615216761</v>
      </c>
      <c r="AC30">
        <f t="shared" si="6"/>
        <v>184.8941384388585</v>
      </c>
      <c r="AD30">
        <f t="shared" si="7"/>
        <v>145.11985474010376</v>
      </c>
      <c r="AE30">
        <f t="shared" si="8"/>
        <v>201.47165263233282</v>
      </c>
      <c r="AF30">
        <f t="shared" si="9"/>
        <v>19.310684582828966</v>
      </c>
      <c r="AI30">
        <v>1.3351662972646599E+21</v>
      </c>
      <c r="AJ30">
        <v>15.4017267107347</v>
      </c>
      <c r="AK30">
        <v>10.0610615216761</v>
      </c>
      <c r="AL30" s="3">
        <f t="shared" si="10"/>
        <v>1.3351662972646599</v>
      </c>
      <c r="AM30" s="4">
        <f t="shared" si="11"/>
        <v>10.0610615216761</v>
      </c>
      <c r="AN30" s="3">
        <v>1.34</v>
      </c>
      <c r="AP30">
        <v>1.335166297</v>
      </c>
      <c r="AQ30" s="1">
        <v>10.1</v>
      </c>
      <c r="AR30">
        <v>1.34</v>
      </c>
      <c r="AT30">
        <v>1.3351662972646599</v>
      </c>
      <c r="AU30">
        <v>10.0610615216761</v>
      </c>
      <c r="AV30">
        <v>1.34</v>
      </c>
    </row>
    <row r="31" spans="2:48" x14ac:dyDescent="0.2">
      <c r="B31">
        <v>1.3865188471594499E+21</v>
      </c>
      <c r="C31">
        <v>6.4246912573454802</v>
      </c>
      <c r="D31">
        <v>0.87861586870765895</v>
      </c>
      <c r="E31" s="3">
        <f t="shared" si="0"/>
        <v>1.3865188471594498</v>
      </c>
      <c r="F31" s="3">
        <f t="shared" si="1"/>
        <v>0.87861586870765895</v>
      </c>
      <c r="G31" s="3">
        <v>8.5</v>
      </c>
      <c r="I31" s="1">
        <v>1.3865188471594499E+21</v>
      </c>
      <c r="J31">
        <v>8.0102993737938508</v>
      </c>
      <c r="K31">
        <v>2.4642239851560301</v>
      </c>
      <c r="L31" s="3">
        <f t="shared" si="2"/>
        <v>1.3865188471594498</v>
      </c>
      <c r="M31" s="4">
        <f t="shared" si="3"/>
        <v>2.4642239851560301</v>
      </c>
      <c r="N31" s="3">
        <v>4.4000000000000004</v>
      </c>
      <c r="P31" s="1">
        <v>1.3865188471594499E+21</v>
      </c>
      <c r="Q31">
        <v>5.8144716442615296</v>
      </c>
      <c r="R31">
        <v>0.26839625562371</v>
      </c>
      <c r="S31" s="3">
        <f t="shared" si="4"/>
        <v>1.3865188471594498</v>
      </c>
      <c r="T31" s="4">
        <f t="shared" si="5"/>
        <v>0.26839625562371</v>
      </c>
      <c r="U31" s="3">
        <v>17</v>
      </c>
      <c r="X31" s="5">
        <v>0.87861586870765895</v>
      </c>
      <c r="Y31" s="6">
        <v>2.4642239851560301</v>
      </c>
      <c r="Z31" s="6">
        <v>0.26839625562371</v>
      </c>
      <c r="AA31" s="6">
        <v>10.392520627892999</v>
      </c>
      <c r="AC31">
        <f t="shared" si="6"/>
        <v>184.33053157106676</v>
      </c>
      <c r="AD31">
        <f t="shared" si="7"/>
        <v>143.78959543866097</v>
      </c>
      <c r="AE31">
        <f t="shared" si="8"/>
        <v>201.27260527688185</v>
      </c>
      <c r="AF31">
        <f t="shared" si="9"/>
        <v>16.507426966051014</v>
      </c>
      <c r="AI31">
        <v>1.3865188471594499E+21</v>
      </c>
      <c r="AJ31">
        <v>15.9385960165308</v>
      </c>
      <c r="AK31">
        <v>10.392520627892999</v>
      </c>
      <c r="AL31" s="3">
        <f t="shared" si="10"/>
        <v>1.3865188471594498</v>
      </c>
      <c r="AM31" s="4">
        <f t="shared" si="11"/>
        <v>10.392520627892999</v>
      </c>
      <c r="AN31" s="3">
        <v>1.34</v>
      </c>
      <c r="AP31">
        <v>1.3865188470000001</v>
      </c>
      <c r="AQ31" s="1">
        <v>10.4</v>
      </c>
      <c r="AR31">
        <v>1.34</v>
      </c>
      <c r="AT31">
        <v>1.3865188471594498</v>
      </c>
      <c r="AU31">
        <v>10.392520627892999</v>
      </c>
      <c r="AV31">
        <v>1.34</v>
      </c>
    </row>
    <row r="32" spans="2:48" x14ac:dyDescent="0.2">
      <c r="B32">
        <v>1.43787139705425E+21</v>
      </c>
      <c r="C32">
        <v>6.6489862831088802</v>
      </c>
      <c r="D32">
        <v>0.897500694891885</v>
      </c>
      <c r="E32" s="3">
        <f t="shared" si="0"/>
        <v>1.43787139705425</v>
      </c>
      <c r="F32" s="3">
        <f t="shared" si="1"/>
        <v>0.897500694891885</v>
      </c>
      <c r="G32" s="3">
        <v>8.5</v>
      </c>
      <c r="I32" s="1">
        <v>1.43787139705425E+21</v>
      </c>
      <c r="J32">
        <v>8.2659653573883105</v>
      </c>
      <c r="K32">
        <v>2.5144797691713099</v>
      </c>
      <c r="L32" s="3">
        <f t="shared" si="2"/>
        <v>1.43787139705425</v>
      </c>
      <c r="M32" s="4">
        <f t="shared" si="3"/>
        <v>2.5144797691713099</v>
      </c>
      <c r="N32" s="3">
        <v>4.4000000000000004</v>
      </c>
      <c r="P32" s="1">
        <v>1.43787139705425E+21</v>
      </c>
      <c r="Q32">
        <v>6.0263051872992</v>
      </c>
      <c r="R32">
        <v>0.274819599082196</v>
      </c>
      <c r="S32" s="3">
        <f t="shared" si="4"/>
        <v>1.43787139705425</v>
      </c>
      <c r="T32" s="4">
        <f t="shared" si="5"/>
        <v>0.274819599082196</v>
      </c>
      <c r="U32" s="3">
        <v>17</v>
      </c>
      <c r="X32" s="5">
        <v>0.897500694891885</v>
      </c>
      <c r="Y32" s="6">
        <v>2.5144797691713099</v>
      </c>
      <c r="Z32" s="6">
        <v>0.274819599082196</v>
      </c>
      <c r="AA32" s="6">
        <v>10.7115207411664</v>
      </c>
      <c r="AC32">
        <f t="shared" si="6"/>
        <v>183.81809575412751</v>
      </c>
      <c r="AD32">
        <f t="shared" si="7"/>
        <v>142.58686375875149</v>
      </c>
      <c r="AE32">
        <f t="shared" si="8"/>
        <v>201.09038984808842</v>
      </c>
      <c r="AF32">
        <f t="shared" si="9"/>
        <v>14.017035675159951</v>
      </c>
      <c r="AI32">
        <v>1.43787139705425E+21</v>
      </c>
      <c r="AJ32">
        <v>16.463006329383401</v>
      </c>
      <c r="AK32">
        <v>10.7115207411664</v>
      </c>
      <c r="AL32" s="3">
        <f t="shared" si="10"/>
        <v>1.43787139705425</v>
      </c>
      <c r="AM32" s="4">
        <f t="shared" si="11"/>
        <v>10.7115207411664</v>
      </c>
      <c r="AN32" s="3">
        <v>1.34</v>
      </c>
      <c r="AP32">
        <v>1.4378713970000001</v>
      </c>
      <c r="AQ32" s="1">
        <v>10.7</v>
      </c>
      <c r="AR32">
        <v>1.34</v>
      </c>
      <c r="AT32">
        <v>1.43787139705425</v>
      </c>
      <c r="AU32">
        <v>10.7115207411664</v>
      </c>
      <c r="AV32">
        <v>1.34</v>
      </c>
    </row>
    <row r="33" spans="2:48" x14ac:dyDescent="0.2">
      <c r="B33">
        <v>1.48922394694904E+21</v>
      </c>
      <c r="C33">
        <v>6.8713669336781402</v>
      </c>
      <c r="D33">
        <v>0.91447114588196299</v>
      </c>
      <c r="E33" s="3">
        <f t="shared" si="0"/>
        <v>1.48922394694904</v>
      </c>
      <c r="F33" s="3">
        <f t="shared" si="1"/>
        <v>0.91447114588196299</v>
      </c>
      <c r="G33" s="3">
        <v>8.5</v>
      </c>
      <c r="I33" s="1">
        <v>1.48922394694904E+21</v>
      </c>
      <c r="J33">
        <v>8.51678415508513</v>
      </c>
      <c r="K33">
        <v>2.5598883672889401</v>
      </c>
      <c r="L33" s="3">
        <f t="shared" si="2"/>
        <v>1.48922394694904</v>
      </c>
      <c r="M33" s="4">
        <f t="shared" si="3"/>
        <v>2.5598883672889401</v>
      </c>
      <c r="N33" s="3">
        <v>4.4000000000000004</v>
      </c>
      <c r="P33" s="1">
        <v>1.48922394694904E+21</v>
      </c>
      <c r="Q33">
        <v>6.23757529432224</v>
      </c>
      <c r="R33">
        <v>0.28067950652606599</v>
      </c>
      <c r="S33" s="3">
        <f t="shared" si="4"/>
        <v>1.48922394694904</v>
      </c>
      <c r="T33" s="4">
        <f t="shared" si="5"/>
        <v>0.28067950652606599</v>
      </c>
      <c r="U33" s="3">
        <v>17</v>
      </c>
      <c r="X33" s="5">
        <v>0.91447114588196299</v>
      </c>
      <c r="Y33" s="6">
        <v>2.5598883672889401</v>
      </c>
      <c r="Z33" s="6">
        <v>0.28067950652606599</v>
      </c>
      <c r="AA33" s="6">
        <v>11.018579716627</v>
      </c>
      <c r="AC33">
        <f t="shared" si="6"/>
        <v>183.35821458874432</v>
      </c>
      <c r="AD33">
        <f t="shared" si="7"/>
        <v>141.50447990650392</v>
      </c>
      <c r="AE33">
        <f t="shared" si="8"/>
        <v>200.92422977732861</v>
      </c>
      <c r="AF33">
        <f t="shared" si="9"/>
        <v>11.81210431513697</v>
      </c>
      <c r="AI33">
        <v>1.48922394694904E+21</v>
      </c>
      <c r="AJ33">
        <v>16.975475504423201</v>
      </c>
      <c r="AK33">
        <v>11.018579716627</v>
      </c>
      <c r="AL33" s="3">
        <f t="shared" si="10"/>
        <v>1.48922394694904</v>
      </c>
      <c r="AM33" s="4">
        <f t="shared" si="11"/>
        <v>11.018579716627</v>
      </c>
      <c r="AN33" s="3">
        <v>1.34</v>
      </c>
      <c r="AP33">
        <v>1.4892239469999999</v>
      </c>
      <c r="AQ33" s="1">
        <v>11</v>
      </c>
      <c r="AR33">
        <v>1.34</v>
      </c>
      <c r="AT33">
        <v>1.48922394694904</v>
      </c>
      <c r="AU33">
        <v>11.018579716627</v>
      </c>
      <c r="AV33">
        <v>1.34</v>
      </c>
    </row>
    <row r="34" spans="2:48" x14ac:dyDescent="0.2">
      <c r="B34">
        <v>1.54057649684384E+21</v>
      </c>
      <c r="C34">
        <v>7.0920284843919799</v>
      </c>
      <c r="D34">
        <v>0.92972249701662701</v>
      </c>
      <c r="E34" s="3">
        <f t="shared" si="0"/>
        <v>1.54057649684384</v>
      </c>
      <c r="F34" s="3">
        <f t="shared" si="1"/>
        <v>0.92972249701662701</v>
      </c>
      <c r="G34" s="3">
        <v>8.5</v>
      </c>
      <c r="I34" s="1">
        <v>1.54057649684384E+21</v>
      </c>
      <c r="J34">
        <v>8.7630022184901506</v>
      </c>
      <c r="K34">
        <v>2.6006962311147901</v>
      </c>
      <c r="L34" s="3">
        <f t="shared" si="2"/>
        <v>1.54057649684384</v>
      </c>
      <c r="M34" s="4">
        <f t="shared" si="3"/>
        <v>2.6006962311147901</v>
      </c>
      <c r="N34" s="3">
        <v>4.4000000000000004</v>
      </c>
      <c r="P34" s="1">
        <v>1.54057649684384E+21</v>
      </c>
      <c r="Q34">
        <v>6.4483122249494498</v>
      </c>
      <c r="R34">
        <v>0.28600623757409699</v>
      </c>
      <c r="S34" s="3">
        <f t="shared" si="4"/>
        <v>1.54057649684384</v>
      </c>
      <c r="T34" s="4">
        <f t="shared" si="5"/>
        <v>0.28600623757409699</v>
      </c>
      <c r="U34" s="3">
        <v>17</v>
      </c>
      <c r="X34" s="5">
        <v>0.92972249701662701</v>
      </c>
      <c r="Y34" s="6">
        <v>2.6006962311147901</v>
      </c>
      <c r="Z34" s="6">
        <v>0.28600623757409699</v>
      </c>
      <c r="AA34" s="6">
        <v>11.3143867334067</v>
      </c>
      <c r="AC34">
        <f t="shared" si="6"/>
        <v>182.94541062635037</v>
      </c>
      <c r="AD34">
        <f t="shared" si="7"/>
        <v>140.53527994954018</v>
      </c>
      <c r="AE34">
        <f t="shared" si="8"/>
        <v>200.77324772941881</v>
      </c>
      <c r="AF34">
        <f t="shared" si="9"/>
        <v>9.8663030938395408</v>
      </c>
      <c r="AI34">
        <v>1.54057649684384E+21</v>
      </c>
      <c r="AJ34">
        <v>17.476692720782101</v>
      </c>
      <c r="AK34">
        <v>11.3143867334067</v>
      </c>
      <c r="AL34" s="3">
        <f t="shared" si="10"/>
        <v>1.54057649684384</v>
      </c>
      <c r="AM34" s="4">
        <f t="shared" si="11"/>
        <v>11.3143867334067</v>
      </c>
      <c r="AN34" s="3">
        <v>1.34</v>
      </c>
      <c r="AP34">
        <v>1.540576497</v>
      </c>
      <c r="AQ34" s="1">
        <v>11.3</v>
      </c>
      <c r="AR34">
        <v>1.34</v>
      </c>
      <c r="AT34">
        <v>1.54057649684384</v>
      </c>
      <c r="AU34">
        <v>11.3143867334067</v>
      </c>
      <c r="AV34">
        <v>1.34</v>
      </c>
    </row>
    <row r="35" spans="2:48" x14ac:dyDescent="0.2">
      <c r="B35">
        <v>1.5919290467386301E+21</v>
      </c>
      <c r="C35">
        <v>7.3110709761902699</v>
      </c>
      <c r="D35">
        <v>0.94335478923573302</v>
      </c>
      <c r="E35" s="3">
        <f t="shared" si="0"/>
        <v>1.59192904673863</v>
      </c>
      <c r="F35" s="3">
        <f t="shared" si="1"/>
        <v>0.94335478923573302</v>
      </c>
      <c r="G35" s="3">
        <v>8.5</v>
      </c>
      <c r="I35" s="1">
        <v>1.5919290467386301E+21</v>
      </c>
      <c r="J35">
        <v>9.0048375946339601</v>
      </c>
      <c r="K35">
        <v>2.6371214076794098</v>
      </c>
      <c r="L35" s="3">
        <f t="shared" si="2"/>
        <v>1.59192904673863</v>
      </c>
      <c r="M35" s="4">
        <f t="shared" si="3"/>
        <v>2.6371214076794098</v>
      </c>
      <c r="N35" s="3">
        <v>4.4000000000000004</v>
      </c>
      <c r="P35" s="1">
        <v>1.5919290467386301E+21</v>
      </c>
      <c r="Q35">
        <v>6.6585410300008103</v>
      </c>
      <c r="R35">
        <v>0.29082484304626799</v>
      </c>
      <c r="S35" s="3">
        <f t="shared" si="4"/>
        <v>1.59192904673863</v>
      </c>
      <c r="T35" s="4">
        <f t="shared" si="5"/>
        <v>0.29082484304626799</v>
      </c>
      <c r="U35" s="3">
        <v>17</v>
      </c>
      <c r="X35" s="5">
        <v>0.94335478923573302</v>
      </c>
      <c r="Y35" s="6">
        <v>2.6371214076794098</v>
      </c>
      <c r="Z35" s="6">
        <v>0.29082484304626799</v>
      </c>
      <c r="AA35" s="6">
        <v>11.5989398656264</v>
      </c>
      <c r="AC35">
        <f t="shared" si="6"/>
        <v>182.57682301917058</v>
      </c>
      <c r="AD35">
        <f t="shared" si="7"/>
        <v>139.67298345886269</v>
      </c>
      <c r="AE35">
        <f t="shared" si="8"/>
        <v>200.63671699206168</v>
      </c>
      <c r="AF35">
        <f t="shared" si="9"/>
        <v>8.1596725638834293</v>
      </c>
      <c r="AI35">
        <v>1.5919290467386301E+21</v>
      </c>
      <c r="AJ35">
        <v>17.966656052580898</v>
      </c>
      <c r="AK35">
        <v>11.5989398656264</v>
      </c>
      <c r="AL35" s="3">
        <f t="shared" si="10"/>
        <v>1.59192904673863</v>
      </c>
      <c r="AM35" s="4">
        <f t="shared" si="11"/>
        <v>11.5989398656264</v>
      </c>
      <c r="AN35" s="3">
        <v>1.34</v>
      </c>
      <c r="AP35">
        <v>1.591929047</v>
      </c>
      <c r="AQ35" s="1">
        <v>11.6</v>
      </c>
      <c r="AR35">
        <v>1.34</v>
      </c>
      <c r="AT35">
        <v>1.59192904673863</v>
      </c>
      <c r="AU35">
        <v>11.5989398656264</v>
      </c>
      <c r="AV35">
        <v>1.34</v>
      </c>
    </row>
    <row r="36" spans="2:48" x14ac:dyDescent="0.2">
      <c r="B36">
        <v>1.6432815966334301E+21</v>
      </c>
      <c r="C36">
        <v>7.5286015218286604</v>
      </c>
      <c r="D36">
        <v>0.95547513529494699</v>
      </c>
      <c r="E36" s="3">
        <f t="shared" si="0"/>
        <v>1.6432815966334302</v>
      </c>
      <c r="F36" s="3">
        <f t="shared" si="1"/>
        <v>0.95547513529494699</v>
      </c>
      <c r="G36" s="3">
        <v>8.5</v>
      </c>
      <c r="I36" s="1">
        <v>1.6432815966334301E+21</v>
      </c>
      <c r="J36">
        <v>9.2425315511192903</v>
      </c>
      <c r="K36">
        <v>2.6694051645855699</v>
      </c>
      <c r="L36" s="3">
        <f t="shared" si="2"/>
        <v>1.6432815966334302</v>
      </c>
      <c r="M36" s="4">
        <f t="shared" si="3"/>
        <v>2.6694051645855699</v>
      </c>
      <c r="N36" s="3">
        <v>4.4000000000000004</v>
      </c>
      <c r="P36" s="1">
        <v>1.6432815966334301E+21</v>
      </c>
      <c r="Q36">
        <v>6.8682883007665696</v>
      </c>
      <c r="R36">
        <v>0.29516191423285998</v>
      </c>
      <c r="S36" s="3">
        <f t="shared" si="4"/>
        <v>1.6432815966334302</v>
      </c>
      <c r="T36" s="4">
        <f t="shared" si="5"/>
        <v>0.29516191423285998</v>
      </c>
      <c r="U36" s="3">
        <v>17</v>
      </c>
      <c r="X36" s="5">
        <v>0.95547513529494699</v>
      </c>
      <c r="Y36" s="6">
        <v>2.6694051645855699</v>
      </c>
      <c r="Z36" s="6">
        <v>0.29516191423285998</v>
      </c>
      <c r="AA36" s="6">
        <v>11.8721246388656</v>
      </c>
      <c r="AC36">
        <f t="shared" si="6"/>
        <v>182.24942728696729</v>
      </c>
      <c r="AD36">
        <f t="shared" si="7"/>
        <v>138.91094535185692</v>
      </c>
      <c r="AE36">
        <f t="shared" si="8"/>
        <v>200.51386979293935</v>
      </c>
      <c r="AF36">
        <f t="shared" si="9"/>
        <v>6.673590193802819</v>
      </c>
      <c r="AI36">
        <v>1.6432815966334301E+21</v>
      </c>
      <c r="AJ36">
        <v>18.445251025399301</v>
      </c>
      <c r="AK36">
        <v>11.8721246388656</v>
      </c>
      <c r="AL36" s="3">
        <f t="shared" si="10"/>
        <v>1.6432815966334302</v>
      </c>
      <c r="AM36" s="4">
        <f t="shared" si="11"/>
        <v>11.8721246388656</v>
      </c>
      <c r="AN36" s="3">
        <v>1.34</v>
      </c>
      <c r="AP36">
        <v>1.6432815970000001</v>
      </c>
      <c r="AQ36" s="1">
        <v>11.9</v>
      </c>
      <c r="AR36">
        <v>1.34</v>
      </c>
      <c r="AT36">
        <v>1.6432815966334302</v>
      </c>
      <c r="AU36">
        <v>11.8721246388656</v>
      </c>
      <c r="AV36">
        <v>1.34</v>
      </c>
    </row>
    <row r="37" spans="2:48" x14ac:dyDescent="0.2">
      <c r="B37">
        <v>1.6946341465282199E+21</v>
      </c>
      <c r="C37">
        <v>7.74472412411611</v>
      </c>
      <c r="D37">
        <v>0.966187538003213</v>
      </c>
      <c r="E37" s="3">
        <f t="shared" si="0"/>
        <v>1.69463414652822</v>
      </c>
      <c r="F37" s="3">
        <f t="shared" si="1"/>
        <v>0.966187538003213</v>
      </c>
      <c r="G37" s="3">
        <v>8.5</v>
      </c>
      <c r="I37" s="1">
        <v>1.6946341465282199E+21</v>
      </c>
      <c r="J37">
        <v>9.4763735570633791</v>
      </c>
      <c r="K37">
        <v>2.6978369709504899</v>
      </c>
      <c r="L37" s="3">
        <f t="shared" si="2"/>
        <v>1.69463414652822</v>
      </c>
      <c r="M37" s="4">
        <f t="shared" si="3"/>
        <v>2.6978369709504899</v>
      </c>
      <c r="N37" s="3">
        <v>4.4000000000000004</v>
      </c>
      <c r="P37" s="1">
        <v>1.6946341465282199E+21</v>
      </c>
      <c r="Q37">
        <v>7.0775809459565799</v>
      </c>
      <c r="R37">
        <v>0.299044359843679</v>
      </c>
      <c r="S37" s="3">
        <f t="shared" si="4"/>
        <v>1.69463414652822</v>
      </c>
      <c r="T37" s="4">
        <f t="shared" si="5"/>
        <v>0.299044359843679</v>
      </c>
      <c r="U37" s="3">
        <v>17</v>
      </c>
      <c r="X37" s="5">
        <v>0.966187538003213</v>
      </c>
      <c r="Y37" s="6">
        <v>2.6978369709504899</v>
      </c>
      <c r="Z37" s="6">
        <v>0.299044359843679</v>
      </c>
      <c r="AA37" s="6">
        <v>12.134108823625301</v>
      </c>
      <c r="AC37">
        <f t="shared" si="6"/>
        <v>181.96030762387051</v>
      </c>
      <c r="AD37">
        <f t="shared" si="7"/>
        <v>138.24155640721767</v>
      </c>
      <c r="AE37">
        <f t="shared" si="8"/>
        <v>200.40393173920327</v>
      </c>
      <c r="AF37">
        <f t="shared" si="9"/>
        <v>5.3886430735687547</v>
      </c>
      <c r="AI37">
        <v>1.6946341465282199E+21</v>
      </c>
      <c r="AJ37">
        <v>18.9126454097382</v>
      </c>
      <c r="AK37">
        <v>12.134108823625301</v>
      </c>
      <c r="AL37" s="3">
        <f t="shared" si="10"/>
        <v>1.69463414652822</v>
      </c>
      <c r="AM37" s="4">
        <f t="shared" si="11"/>
        <v>12.134108823625301</v>
      </c>
      <c r="AN37" s="3">
        <v>1.34</v>
      </c>
      <c r="AP37">
        <v>1.6946341469999999</v>
      </c>
      <c r="AQ37" s="1">
        <v>12.1</v>
      </c>
      <c r="AR37">
        <v>1.34</v>
      </c>
      <c r="AT37">
        <v>1.69463414652822</v>
      </c>
      <c r="AU37">
        <v>12.134108823625301</v>
      </c>
      <c r="AV37">
        <v>1.34</v>
      </c>
    </row>
    <row r="38" spans="2:48" x14ac:dyDescent="0.2">
      <c r="B38">
        <v>1.7459866964230099E+21</v>
      </c>
      <c r="C38">
        <v>7.9595317967297499</v>
      </c>
      <c r="D38">
        <v>0.97558501103768003</v>
      </c>
      <c r="E38" s="3">
        <f t="shared" si="0"/>
        <v>1.74598669642301</v>
      </c>
      <c r="F38" s="3">
        <f t="shared" si="1"/>
        <v>0.97558501103768003</v>
      </c>
      <c r="G38" s="3">
        <v>8.5</v>
      </c>
      <c r="I38" s="1">
        <v>1.7459866964230099E+21</v>
      </c>
      <c r="J38">
        <v>9.7068307089582397</v>
      </c>
      <c r="K38">
        <v>2.7228839232661701</v>
      </c>
      <c r="L38" s="3">
        <f t="shared" si="2"/>
        <v>1.74598669642301</v>
      </c>
      <c r="M38" s="4">
        <f t="shared" si="3"/>
        <v>2.7228839232661701</v>
      </c>
      <c r="N38" s="3">
        <v>4.4000000000000004</v>
      </c>
      <c r="P38" s="1">
        <v>1.7459866964230099E+21</v>
      </c>
      <c r="Q38">
        <v>7.2864458149517004</v>
      </c>
      <c r="R38">
        <v>0.30249902925962302</v>
      </c>
      <c r="S38" s="3">
        <f t="shared" si="4"/>
        <v>1.74598669642301</v>
      </c>
      <c r="T38" s="4">
        <f t="shared" si="5"/>
        <v>0.30249902925962302</v>
      </c>
      <c r="U38" s="3">
        <v>17</v>
      </c>
      <c r="X38" s="5">
        <v>0.97558501103768003</v>
      </c>
      <c r="Y38" s="6">
        <v>2.7228839232661701</v>
      </c>
      <c r="Z38" s="6">
        <v>0.30249902925962302</v>
      </c>
      <c r="AA38" s="6">
        <v>12.3848548523935</v>
      </c>
      <c r="AC38">
        <f t="shared" si="6"/>
        <v>181.7068659021416</v>
      </c>
      <c r="AD38">
        <f t="shared" si="7"/>
        <v>137.65319881471567</v>
      </c>
      <c r="AE38">
        <f t="shared" si="8"/>
        <v>200.30613224362446</v>
      </c>
      <c r="AF38">
        <f t="shared" si="9"/>
        <v>4.287380514031061</v>
      </c>
      <c r="AI38">
        <v>1.7459866964230099E+21</v>
      </c>
      <c r="AJ38">
        <v>19.3688016380856</v>
      </c>
      <c r="AK38">
        <v>12.3848548523935</v>
      </c>
      <c r="AL38" s="3">
        <f t="shared" si="10"/>
        <v>1.74598669642301</v>
      </c>
      <c r="AM38" s="4">
        <f t="shared" si="11"/>
        <v>12.3848548523935</v>
      </c>
      <c r="AN38" s="3">
        <v>1.34</v>
      </c>
      <c r="AP38">
        <v>1.7459866959999999</v>
      </c>
      <c r="AQ38" s="1">
        <v>12.4</v>
      </c>
      <c r="AR38">
        <v>1.34</v>
      </c>
      <c r="AT38">
        <v>1.74598669642301</v>
      </c>
      <c r="AU38">
        <v>12.3848548523935</v>
      </c>
      <c r="AV38">
        <v>1.34</v>
      </c>
    </row>
    <row r="39" spans="2:48" x14ac:dyDescent="0.2">
      <c r="B39">
        <v>1.79733924631781E+21</v>
      </c>
      <c r="C39">
        <v>8.1731243109463705</v>
      </c>
      <c r="D39">
        <v>0.98376732567512004</v>
      </c>
      <c r="E39" s="3">
        <f t="shared" si="0"/>
        <v>1.7973392463178099</v>
      </c>
      <c r="F39" s="3">
        <f t="shared" si="1"/>
        <v>0.98376732567512004</v>
      </c>
      <c r="G39" s="3">
        <v>8.5</v>
      </c>
      <c r="I39" s="1">
        <v>1.79733924631781E+21</v>
      </c>
      <c r="J39">
        <v>9.9341895347919404</v>
      </c>
      <c r="K39">
        <v>2.7448325495206798</v>
      </c>
      <c r="L39" s="3">
        <f t="shared" si="2"/>
        <v>1.7973392463178099</v>
      </c>
      <c r="M39" s="4">
        <f t="shared" si="3"/>
        <v>2.7448325495206798</v>
      </c>
      <c r="N39" s="3">
        <v>4.4000000000000004</v>
      </c>
      <c r="P39" s="1">
        <v>1.79733924631781E+21</v>
      </c>
      <c r="Q39">
        <v>7.4949104667356403</v>
      </c>
      <c r="R39">
        <v>0.30555348146438799</v>
      </c>
      <c r="S39" s="3">
        <f t="shared" si="4"/>
        <v>1.7973392463178099</v>
      </c>
      <c r="T39" s="4">
        <f t="shared" si="5"/>
        <v>0.30555348146438799</v>
      </c>
      <c r="U39" s="3">
        <v>17</v>
      </c>
      <c r="X39" s="5">
        <v>0.98376732567512004</v>
      </c>
      <c r="Y39" s="6">
        <v>2.7448325495206798</v>
      </c>
      <c r="Z39" s="6">
        <v>0.30555348146438799</v>
      </c>
      <c r="AA39" s="6">
        <v>12.6244487492751</v>
      </c>
      <c r="AC39">
        <f t="shared" si="6"/>
        <v>181.48633979498499</v>
      </c>
      <c r="AD39">
        <f t="shared" si="7"/>
        <v>137.13865296902202</v>
      </c>
      <c r="AE39">
        <f t="shared" si="8"/>
        <v>200.21968252474031</v>
      </c>
      <c r="AF39">
        <f t="shared" si="9"/>
        <v>3.3525799487139194</v>
      </c>
      <c r="AI39">
        <v>1.79733924631781E+21</v>
      </c>
      <c r="AJ39">
        <v>19.813805734546399</v>
      </c>
      <c r="AK39">
        <v>12.6244487492751</v>
      </c>
      <c r="AL39" s="3">
        <f t="shared" si="10"/>
        <v>1.7973392463178099</v>
      </c>
      <c r="AM39" s="4">
        <f t="shared" si="11"/>
        <v>12.6244487492751</v>
      </c>
      <c r="AN39" s="3">
        <v>1.34</v>
      </c>
      <c r="AP39">
        <v>1.7973392459999999</v>
      </c>
      <c r="AQ39" s="1">
        <v>12.6</v>
      </c>
      <c r="AR39">
        <v>1.34</v>
      </c>
      <c r="AT39">
        <v>1.7973392463178099</v>
      </c>
      <c r="AU39">
        <v>12.6244487492751</v>
      </c>
      <c r="AV39">
        <v>1.34</v>
      </c>
    </row>
    <row r="40" spans="2:48" x14ac:dyDescent="0.2">
      <c r="B40">
        <v>1.8486917962126E+21</v>
      </c>
      <c r="C40">
        <v>8.3855839696197396</v>
      </c>
      <c r="D40">
        <v>0.99081678476930801</v>
      </c>
      <c r="E40" s="3">
        <f t="shared" si="0"/>
        <v>1.8486917962125999</v>
      </c>
      <c r="F40" s="3">
        <f t="shared" si="1"/>
        <v>0.99081678476930801</v>
      </c>
      <c r="G40" s="3">
        <v>8.5</v>
      </c>
      <c r="I40" s="1">
        <v>1.8486917962126E+21</v>
      </c>
      <c r="J40">
        <v>10.158692971305401</v>
      </c>
      <c r="K40">
        <v>2.7639257864549802</v>
      </c>
      <c r="L40" s="3">
        <f t="shared" si="2"/>
        <v>1.8486917962125999</v>
      </c>
      <c r="M40" s="4">
        <f t="shared" si="3"/>
        <v>2.7639257864549802</v>
      </c>
      <c r="N40" s="3">
        <v>4.4000000000000004</v>
      </c>
      <c r="P40" s="1">
        <v>1.8486917962126E+21</v>
      </c>
      <c r="Q40">
        <v>7.7029981307617801</v>
      </c>
      <c r="R40">
        <v>0.30823094591134997</v>
      </c>
      <c r="S40" s="3">
        <f t="shared" si="4"/>
        <v>1.8486917962125999</v>
      </c>
      <c r="T40" s="4">
        <f t="shared" si="5"/>
        <v>0.30823094591134997</v>
      </c>
      <c r="U40" s="3">
        <v>17</v>
      </c>
      <c r="X40" s="5">
        <v>0.99081678476930801</v>
      </c>
      <c r="Y40" s="6">
        <v>2.7639257864549802</v>
      </c>
      <c r="Z40" s="6">
        <v>0.30823094591134997</v>
      </c>
      <c r="AA40" s="6">
        <v>12.8532766022321</v>
      </c>
      <c r="AC40">
        <f t="shared" si="6"/>
        <v>181.29645328265372</v>
      </c>
      <c r="AD40">
        <f t="shared" si="7"/>
        <v>136.69183018362907</v>
      </c>
      <c r="AE40">
        <f t="shared" si="8"/>
        <v>200.14391798283202</v>
      </c>
      <c r="AF40">
        <f t="shared" si="9"/>
        <v>2.5669721693763186</v>
      </c>
      <c r="AI40">
        <v>1.8486917962126E+21</v>
      </c>
      <c r="AJ40">
        <v>20.248043787082601</v>
      </c>
      <c r="AK40">
        <v>12.8532766022321</v>
      </c>
      <c r="AL40" s="3">
        <f t="shared" si="10"/>
        <v>1.8486917962125999</v>
      </c>
      <c r="AM40" s="4">
        <f t="shared" si="11"/>
        <v>12.8532766022321</v>
      </c>
      <c r="AN40" s="3">
        <v>1.34</v>
      </c>
      <c r="AP40">
        <v>1.848691796</v>
      </c>
      <c r="AQ40" s="1">
        <v>12.9</v>
      </c>
      <c r="AR40">
        <v>1.34</v>
      </c>
      <c r="AT40">
        <v>1.8486917962125999</v>
      </c>
      <c r="AU40">
        <v>12.8532766022321</v>
      </c>
      <c r="AV40">
        <v>1.34</v>
      </c>
    </row>
    <row r="41" spans="2:48" x14ac:dyDescent="0.2">
      <c r="B41">
        <v>1.9000443461074E+21</v>
      </c>
      <c r="C41">
        <v>8.5970048091894604</v>
      </c>
      <c r="D41">
        <v>0.99682742475985697</v>
      </c>
      <c r="E41" s="3">
        <f t="shared" si="0"/>
        <v>1.9000443461073999</v>
      </c>
      <c r="F41" s="3">
        <f t="shared" si="1"/>
        <v>0.99682742475985697</v>
      </c>
      <c r="G41" s="3">
        <v>8.5</v>
      </c>
      <c r="I41" s="1">
        <v>1.9000443461074E+21</v>
      </c>
      <c r="J41">
        <v>10.3805271674732</v>
      </c>
      <c r="K41">
        <v>2.7803497830435902</v>
      </c>
      <c r="L41" s="3">
        <f t="shared" si="2"/>
        <v>1.9000443461073999</v>
      </c>
      <c r="M41" s="4">
        <f t="shared" si="3"/>
        <v>2.7803497830435902</v>
      </c>
      <c r="N41" s="3">
        <v>4.4000000000000004</v>
      </c>
      <c r="P41" s="1">
        <v>1.9000443461074E+21</v>
      </c>
      <c r="Q41">
        <v>7.9107324856499801</v>
      </c>
      <c r="R41">
        <v>0.310555101220373</v>
      </c>
      <c r="S41" s="3">
        <f t="shared" si="4"/>
        <v>1.9000443461073999</v>
      </c>
      <c r="T41" s="4">
        <f t="shared" si="5"/>
        <v>0.310555101220373</v>
      </c>
      <c r="U41" s="3">
        <v>17</v>
      </c>
      <c r="X41" s="5">
        <v>0.99682742475985697</v>
      </c>
      <c r="Y41" s="6">
        <v>2.7803497830435902</v>
      </c>
      <c r="Z41" s="6">
        <v>0.310555101220373</v>
      </c>
      <c r="AA41" s="6">
        <v>13.0712811377939</v>
      </c>
      <c r="AC41">
        <f t="shared" si="6"/>
        <v>181.134627237556</v>
      </c>
      <c r="AD41">
        <f t="shared" si="7"/>
        <v>136.30805669481001</v>
      </c>
      <c r="AE41">
        <f t="shared" si="8"/>
        <v>200.07816269774642</v>
      </c>
      <c r="AF41">
        <f t="shared" si="9"/>
        <v>1.915934301200086</v>
      </c>
      <c r="AI41">
        <v>1.9000443461074E+21</v>
      </c>
      <c r="AJ41">
        <v>20.671458522223499</v>
      </c>
      <c r="AK41">
        <v>13.0712811377939</v>
      </c>
      <c r="AL41" s="3">
        <f t="shared" si="10"/>
        <v>1.9000443461073999</v>
      </c>
      <c r="AM41" s="4">
        <f t="shared" si="11"/>
        <v>13.0712811377939</v>
      </c>
      <c r="AN41" s="3">
        <v>1.34</v>
      </c>
      <c r="AP41">
        <v>1.9000443460000001</v>
      </c>
      <c r="AQ41" s="1">
        <v>13.1</v>
      </c>
      <c r="AR41">
        <v>1.34</v>
      </c>
      <c r="AT41">
        <v>1.9000443461073999</v>
      </c>
      <c r="AU41">
        <v>13.0712811377939</v>
      </c>
      <c r="AV41">
        <v>1.34</v>
      </c>
    </row>
    <row r="42" spans="2:48" x14ac:dyDescent="0.2">
      <c r="B42">
        <v>1.9513968960021901E+21</v>
      </c>
      <c r="C42">
        <v>8.8074635063276396</v>
      </c>
      <c r="D42">
        <v>1.00187592231885</v>
      </c>
      <c r="E42" s="3">
        <f t="shared" si="0"/>
        <v>1.9513968960021901</v>
      </c>
      <c r="F42" s="3">
        <f t="shared" si="1"/>
        <v>1.00187592231885</v>
      </c>
      <c r="G42" s="3">
        <v>8.5</v>
      </c>
      <c r="I42" s="1">
        <v>1.9513968960021901E+21</v>
      </c>
      <c r="J42">
        <v>10.5999310900096</v>
      </c>
      <c r="K42">
        <v>2.7943435060008301</v>
      </c>
      <c r="L42" s="3">
        <f t="shared" si="2"/>
        <v>1.9513968960021901</v>
      </c>
      <c r="M42" s="4">
        <f t="shared" si="3"/>
        <v>2.7943435060008301</v>
      </c>
      <c r="N42" s="3">
        <v>4.4000000000000004</v>
      </c>
      <c r="P42" s="1">
        <v>1.9513968960021901E+21</v>
      </c>
      <c r="Q42">
        <v>8.1181390146578707</v>
      </c>
      <c r="R42">
        <v>0.31255143064907698</v>
      </c>
      <c r="S42" s="3">
        <f t="shared" si="4"/>
        <v>1.9513968960021901</v>
      </c>
      <c r="T42" s="4">
        <f t="shared" si="5"/>
        <v>0.31255143064907698</v>
      </c>
      <c r="U42" s="3">
        <v>17</v>
      </c>
      <c r="X42" s="5">
        <v>1.00187592231885</v>
      </c>
      <c r="Y42" s="6">
        <v>2.7943435060008301</v>
      </c>
      <c r="Z42" s="6">
        <v>0.31255143064907698</v>
      </c>
      <c r="AA42" s="6">
        <v>13.278803827718701</v>
      </c>
      <c r="AC42">
        <f t="shared" si="6"/>
        <v>180.99876103882917</v>
      </c>
      <c r="AD42">
        <f t="shared" si="7"/>
        <v>135.98149617341011</v>
      </c>
      <c r="AE42">
        <f t="shared" si="8"/>
        <v>200.021690927507</v>
      </c>
      <c r="AF42">
        <f t="shared" si="9"/>
        <v>1.3845054483362744</v>
      </c>
      <c r="AI42">
        <v>1.9513968960021901E+21</v>
      </c>
      <c r="AJ42">
        <v>21.084391411727498</v>
      </c>
      <c r="AK42">
        <v>13.278803827718701</v>
      </c>
      <c r="AL42" s="3">
        <f t="shared" si="10"/>
        <v>1.9513968960021901</v>
      </c>
      <c r="AM42" s="4">
        <f t="shared" si="11"/>
        <v>13.278803827718701</v>
      </c>
      <c r="AN42" s="3">
        <v>1.34</v>
      </c>
      <c r="AP42">
        <v>1.9513968960000001</v>
      </c>
      <c r="AQ42" s="1">
        <v>13.3</v>
      </c>
      <c r="AR42">
        <v>1.34</v>
      </c>
      <c r="AT42">
        <v>1.9513968960021901</v>
      </c>
      <c r="AU42">
        <v>13.278803827718701</v>
      </c>
      <c r="AV42">
        <v>1.34</v>
      </c>
    </row>
    <row r="43" spans="2:48" x14ac:dyDescent="0.2">
      <c r="B43">
        <v>2.0027494458969901E+21</v>
      </c>
      <c r="C43">
        <v>9.0170351716229806</v>
      </c>
      <c r="D43">
        <v>1.006037388035</v>
      </c>
      <c r="E43" s="3">
        <f t="shared" si="0"/>
        <v>2.0027494458969901</v>
      </c>
      <c r="F43" s="3">
        <f t="shared" si="1"/>
        <v>1.006037388035</v>
      </c>
      <c r="G43" s="3">
        <v>8.5</v>
      </c>
      <c r="I43" s="1">
        <v>2.0027494458969901E+21</v>
      </c>
      <c r="J43">
        <v>10.8170688153843</v>
      </c>
      <c r="K43">
        <v>2.8060710317963999</v>
      </c>
      <c r="L43" s="3">
        <f t="shared" si="2"/>
        <v>2.0027494458969901</v>
      </c>
      <c r="M43" s="4">
        <f t="shared" si="3"/>
        <v>2.8060710317963999</v>
      </c>
      <c r="N43" s="3">
        <v>4.4000000000000004</v>
      </c>
      <c r="P43" s="1">
        <v>2.0027494458969901E+21</v>
      </c>
      <c r="Q43">
        <v>8.3252377343396002</v>
      </c>
      <c r="R43">
        <v>0.31423995075163202</v>
      </c>
      <c r="S43" s="3">
        <f t="shared" si="4"/>
        <v>2.0027494458969901</v>
      </c>
      <c r="T43" s="4">
        <f t="shared" si="5"/>
        <v>0.31423995075163202</v>
      </c>
      <c r="U43" s="3">
        <v>17</v>
      </c>
      <c r="X43" s="5">
        <v>1.006037388035</v>
      </c>
      <c r="Y43" s="6">
        <v>2.8060710317963999</v>
      </c>
      <c r="Z43" s="6">
        <v>0.31423995075163202</v>
      </c>
      <c r="AA43" s="6">
        <v>13.4760400737844</v>
      </c>
      <c r="AC43">
        <f t="shared" si="6"/>
        <v>180.8868051494016</v>
      </c>
      <c r="AD43">
        <f t="shared" si="7"/>
        <v>135.70812176181465</v>
      </c>
      <c r="AE43">
        <f t="shared" si="8"/>
        <v>199.97393262827117</v>
      </c>
      <c r="AF43">
        <f t="shared" si="9"/>
        <v>0.95925148937609328</v>
      </c>
      <c r="AI43">
        <v>2.0027494458969901E+21</v>
      </c>
      <c r="AJ43">
        <v>21.4870378573723</v>
      </c>
      <c r="AK43">
        <v>13.4760400737844</v>
      </c>
      <c r="AL43" s="3">
        <f t="shared" si="10"/>
        <v>2.0027494458969901</v>
      </c>
      <c r="AM43" s="4">
        <f t="shared" si="11"/>
        <v>13.4760400737844</v>
      </c>
      <c r="AN43" s="3">
        <v>1.34</v>
      </c>
      <c r="AP43">
        <v>2.0027494460000002</v>
      </c>
      <c r="AQ43" s="1">
        <v>13.5</v>
      </c>
      <c r="AR43">
        <v>1.34</v>
      </c>
      <c r="AT43">
        <v>2.0027494458969901</v>
      </c>
      <c r="AU43">
        <v>13.4760400737844</v>
      </c>
      <c r="AV43">
        <v>1.34</v>
      </c>
    </row>
    <row r="44" spans="2:48" x14ac:dyDescent="0.2">
      <c r="B44">
        <v>2.0541019957917799E+21</v>
      </c>
      <c r="C44">
        <v>9.2257914135143899</v>
      </c>
      <c r="D44">
        <v>1.00938343034723</v>
      </c>
      <c r="E44" s="3">
        <f t="shared" si="0"/>
        <v>2.0541019957917799</v>
      </c>
      <c r="F44" s="3">
        <f t="shared" si="1"/>
        <v>1.00938343034723</v>
      </c>
      <c r="G44" s="3">
        <v>8.5</v>
      </c>
      <c r="I44" s="1">
        <v>2.0541019957917799E+21</v>
      </c>
      <c r="J44">
        <v>11.032141105557001</v>
      </c>
      <c r="K44">
        <v>2.8157331223898598</v>
      </c>
      <c r="L44" s="3">
        <f t="shared" si="2"/>
        <v>2.0541019957917799</v>
      </c>
      <c r="M44" s="4">
        <f t="shared" si="3"/>
        <v>2.8157331223898598</v>
      </c>
      <c r="N44" s="3">
        <v>4.4000000000000004</v>
      </c>
      <c r="P44" s="1">
        <v>2.0541019957917799E+21</v>
      </c>
      <c r="Q44">
        <v>8.5320511700656692</v>
      </c>
      <c r="R44">
        <v>0.315643186898522</v>
      </c>
      <c r="S44" s="3">
        <f t="shared" si="4"/>
        <v>2.0541019957917799</v>
      </c>
      <c r="T44" s="4">
        <f t="shared" si="5"/>
        <v>0.315643186898522</v>
      </c>
      <c r="U44" s="3">
        <v>17</v>
      </c>
      <c r="X44" s="5">
        <v>1.00938343034723</v>
      </c>
      <c r="Y44" s="6">
        <v>2.8157331223898598</v>
      </c>
      <c r="Z44" s="6">
        <v>0.315643186898522</v>
      </c>
      <c r="AA44" s="6">
        <v>13.6632376484324</v>
      </c>
      <c r="AC44">
        <f t="shared" si="6"/>
        <v>180.79681171179462</v>
      </c>
      <c r="AD44">
        <f t="shared" si="7"/>
        <v>135.48310033209063</v>
      </c>
      <c r="AE44">
        <f t="shared" si="8"/>
        <v>199.93424767212744</v>
      </c>
      <c r="AF44">
        <f t="shared" si="9"/>
        <v>0.62760662677427737</v>
      </c>
      <c r="AI44">
        <v>2.0541019957917799E+21</v>
      </c>
      <c r="AJ44">
        <v>21.879645631599502</v>
      </c>
      <c r="AK44">
        <v>13.6632376484324</v>
      </c>
      <c r="AL44" s="3">
        <f t="shared" si="10"/>
        <v>2.0541019957917799</v>
      </c>
      <c r="AM44" s="4">
        <f t="shared" si="11"/>
        <v>13.6632376484324</v>
      </c>
      <c r="AN44" s="3">
        <v>1.34</v>
      </c>
      <c r="AP44">
        <v>2.054101996</v>
      </c>
      <c r="AQ44" s="1">
        <v>13.7</v>
      </c>
      <c r="AR44">
        <v>1.34</v>
      </c>
      <c r="AT44">
        <v>2.0541019957917799</v>
      </c>
      <c r="AU44">
        <v>13.6632376484324</v>
      </c>
      <c r="AV44">
        <v>1.34</v>
      </c>
    </row>
    <row r="45" spans="2:48" x14ac:dyDescent="0.2">
      <c r="B45">
        <v>2.1054545456865799E+21</v>
      </c>
      <c r="C45">
        <v>9.4338029402908408</v>
      </c>
      <c r="D45">
        <v>1.0119847575445</v>
      </c>
      <c r="E45" s="3">
        <f t="shared" si="0"/>
        <v>2.1054545456865799</v>
      </c>
      <c r="F45" s="3">
        <f t="shared" si="1"/>
        <v>1.0119847575445</v>
      </c>
      <c r="G45" s="3">
        <v>8.5</v>
      </c>
      <c r="I45" s="1">
        <v>2.1054545456865799E+21</v>
      </c>
      <c r="J45">
        <v>11.245305620216</v>
      </c>
      <c r="K45">
        <v>2.8234874374697498</v>
      </c>
      <c r="L45" s="3">
        <f t="shared" si="2"/>
        <v>2.1054545456865799</v>
      </c>
      <c r="M45" s="4">
        <f t="shared" si="3"/>
        <v>2.8234874374697498</v>
      </c>
      <c r="N45" s="3">
        <v>4.4000000000000004</v>
      </c>
      <c r="P45" s="1">
        <v>2.1054545456865799E+21</v>
      </c>
      <c r="Q45">
        <v>8.7385982246266298</v>
      </c>
      <c r="R45">
        <v>0.31678004188030201</v>
      </c>
      <c r="S45" s="3">
        <f t="shared" si="4"/>
        <v>2.1054545456865799</v>
      </c>
      <c r="T45" s="4">
        <f t="shared" si="5"/>
        <v>0.31678004188030201</v>
      </c>
      <c r="U45" s="3">
        <v>17</v>
      </c>
      <c r="X45" s="5">
        <v>1.0119847575445</v>
      </c>
      <c r="Y45" s="6">
        <v>2.8234874374697498</v>
      </c>
      <c r="Z45" s="6">
        <v>0.31678004188030201</v>
      </c>
      <c r="AA45" s="6">
        <v>13.8406076017642</v>
      </c>
      <c r="AC45">
        <f t="shared" si="6"/>
        <v>180.72686322095632</v>
      </c>
      <c r="AD45">
        <f t="shared" si="7"/>
        <v>135.30264433642265</v>
      </c>
      <c r="AE45">
        <f t="shared" si="8"/>
        <v>199.9020991360116</v>
      </c>
      <c r="AF45">
        <f t="shared" si="9"/>
        <v>0.37803599957889522</v>
      </c>
      <c r="AI45">
        <v>2.1054545456865799E+21</v>
      </c>
      <c r="AJ45">
        <v>22.262425784510501</v>
      </c>
      <c r="AK45">
        <v>13.8406076017642</v>
      </c>
      <c r="AL45" s="3">
        <f t="shared" si="10"/>
        <v>2.1054545456865799</v>
      </c>
      <c r="AM45" s="4">
        <f t="shared" si="11"/>
        <v>13.8406076017642</v>
      </c>
      <c r="AN45" s="3">
        <v>1.34</v>
      </c>
      <c r="AP45">
        <v>2.1054545459999998</v>
      </c>
      <c r="AQ45" s="1">
        <v>13.8</v>
      </c>
      <c r="AR45">
        <v>1.34</v>
      </c>
      <c r="AT45">
        <v>2.1054545456865799</v>
      </c>
      <c r="AU45">
        <v>13.8406076017642</v>
      </c>
      <c r="AV45">
        <v>1.34</v>
      </c>
    </row>
    <row r="46" spans="2:48" x14ac:dyDescent="0.2">
      <c r="B46">
        <v>2.15680709558137E+21</v>
      </c>
      <c r="C46">
        <v>9.64112809844708</v>
      </c>
      <c r="D46">
        <v>1.0138997161215699</v>
      </c>
      <c r="E46" s="3">
        <f t="shared" si="0"/>
        <v>2.1568070955813701</v>
      </c>
      <c r="F46" s="3">
        <f t="shared" si="1"/>
        <v>1.0138997161215699</v>
      </c>
      <c r="G46" s="3">
        <v>8.5</v>
      </c>
      <c r="I46" s="1">
        <v>2.15680709558137E+21</v>
      </c>
      <c r="J46">
        <v>11.456739030503201</v>
      </c>
      <c r="K46">
        <v>2.8295106481776902</v>
      </c>
      <c r="L46" s="3">
        <f t="shared" si="2"/>
        <v>2.1568070955813701</v>
      </c>
      <c r="M46" s="4">
        <f t="shared" si="3"/>
        <v>2.8295106481776902</v>
      </c>
      <c r="N46" s="3">
        <v>4.4000000000000004</v>
      </c>
      <c r="P46" s="1">
        <v>2.15680709558137E+21</v>
      </c>
      <c r="Q46">
        <v>8.9449109977226904</v>
      </c>
      <c r="R46">
        <v>0.31768261539718601</v>
      </c>
      <c r="S46" s="3">
        <f t="shared" si="4"/>
        <v>2.1568070955813701</v>
      </c>
      <c r="T46" s="4">
        <f t="shared" si="5"/>
        <v>0.31768261539718601</v>
      </c>
      <c r="U46" s="3">
        <v>17</v>
      </c>
      <c r="X46" s="5">
        <v>1.0138997161215699</v>
      </c>
      <c r="Y46" s="6">
        <v>2.8295106481776902</v>
      </c>
      <c r="Z46" s="6">
        <v>0.31768261539718601</v>
      </c>
      <c r="AA46" s="6">
        <v>14.008318126690501</v>
      </c>
      <c r="AC46">
        <f t="shared" si="6"/>
        <v>180.67537951485215</v>
      </c>
      <c r="AD46">
        <f t="shared" si="7"/>
        <v>135.16255704530153</v>
      </c>
      <c r="AE46">
        <f t="shared" si="8"/>
        <v>199.8765775654314</v>
      </c>
      <c r="AF46">
        <f t="shared" si="9"/>
        <v>0.19993042095343969</v>
      </c>
      <c r="AI46">
        <v>2.15680709558137E+21</v>
      </c>
      <c r="AJ46">
        <v>22.635546509015999</v>
      </c>
      <c r="AK46">
        <v>14.008318126690501</v>
      </c>
      <c r="AL46" s="3">
        <f t="shared" si="10"/>
        <v>2.1568070955813701</v>
      </c>
      <c r="AM46" s="4">
        <f t="shared" si="11"/>
        <v>14.008318126690501</v>
      </c>
      <c r="AN46" s="3">
        <v>1.34</v>
      </c>
      <c r="AP46">
        <v>2.1568070960000001</v>
      </c>
      <c r="AQ46" s="1">
        <v>14</v>
      </c>
      <c r="AR46">
        <v>1.34</v>
      </c>
      <c r="AT46">
        <v>2.1568070955813701</v>
      </c>
      <c r="AU46">
        <v>14.008318126690501</v>
      </c>
      <c r="AV46">
        <v>1.34</v>
      </c>
    </row>
    <row r="47" spans="2:48" x14ac:dyDescent="0.2">
      <c r="B47">
        <v>2.20815964547617E+21</v>
      </c>
      <c r="C47">
        <v>9.8478281893044102</v>
      </c>
      <c r="D47">
        <v>1.01518960739972</v>
      </c>
      <c r="E47" s="3">
        <f t="shared" si="0"/>
        <v>2.2081596454761701</v>
      </c>
      <c r="F47" s="3">
        <f t="shared" si="1"/>
        <v>1.01518960739972</v>
      </c>
      <c r="G47" s="3">
        <v>8.5</v>
      </c>
      <c r="I47" s="1">
        <v>2.20815964547617E+21</v>
      </c>
      <c r="J47">
        <v>11.736880414187</v>
      </c>
      <c r="K47">
        <v>2.9042418322822998</v>
      </c>
      <c r="L47" s="3">
        <f t="shared" si="2"/>
        <v>2.2081596454761701</v>
      </c>
      <c r="M47" s="4">
        <f t="shared" si="3"/>
        <v>2.9042418322822998</v>
      </c>
      <c r="N47" s="3">
        <v>4.4000000000000004</v>
      </c>
      <c r="P47" s="1">
        <v>2.20815964547617E+21</v>
      </c>
      <c r="Q47">
        <v>9.1514738671034408</v>
      </c>
      <c r="R47">
        <v>0.31883528519875698</v>
      </c>
      <c r="S47" s="3">
        <f t="shared" si="4"/>
        <v>2.2081596454761701</v>
      </c>
      <c r="T47" s="4">
        <f t="shared" si="5"/>
        <v>0.31883528519875698</v>
      </c>
      <c r="U47" s="3">
        <v>17</v>
      </c>
      <c r="X47" s="5">
        <v>1.01518960739972</v>
      </c>
      <c r="Y47" s="6">
        <v>2.9042418322822998</v>
      </c>
      <c r="Z47" s="6">
        <v>0.31883528519875698</v>
      </c>
      <c r="AA47" s="6">
        <v>14.166975585705</v>
      </c>
      <c r="AC47">
        <f t="shared" si="6"/>
        <v>180.64070489159744</v>
      </c>
      <c r="AD47">
        <f t="shared" si="7"/>
        <v>133.43050078055589</v>
      </c>
      <c r="AE47">
        <f t="shared" si="8"/>
        <v>199.84398652998189</v>
      </c>
      <c r="AF47">
        <f t="shared" si="9"/>
        <v>8.3219751483402313E-2</v>
      </c>
      <c r="AI47">
        <v>2.20815964547617E+21</v>
      </c>
      <c r="AJ47">
        <v>22.9996141676097</v>
      </c>
      <c r="AK47">
        <v>14.166975585705</v>
      </c>
      <c r="AL47" s="3">
        <f t="shared" si="10"/>
        <v>2.2081596454761701</v>
      </c>
      <c r="AM47" s="4">
        <f t="shared" si="11"/>
        <v>14.166975585705</v>
      </c>
      <c r="AN47" s="3">
        <v>1.34</v>
      </c>
      <c r="AP47">
        <v>2.2081596449999998</v>
      </c>
      <c r="AQ47" s="1">
        <v>14.2</v>
      </c>
      <c r="AR47">
        <v>1.34</v>
      </c>
      <c r="AT47">
        <v>2.2081596454761701</v>
      </c>
      <c r="AU47">
        <v>14.166975585705</v>
      </c>
      <c r="AV47">
        <v>1.34</v>
      </c>
    </row>
    <row r="48" spans="2:48" x14ac:dyDescent="0.2">
      <c r="B48">
        <v>2.25951219537096E+21</v>
      </c>
      <c r="C48">
        <v>10.1543679437482</v>
      </c>
      <c r="D48">
        <v>1.11631916226442</v>
      </c>
      <c r="E48" s="3">
        <f t="shared" si="0"/>
        <v>2.2595121953709598</v>
      </c>
      <c r="F48" s="3">
        <f t="shared" si="1"/>
        <v>1.11631916226442</v>
      </c>
      <c r="G48" s="3">
        <v>8.5</v>
      </c>
      <c r="I48" s="1">
        <v>2.25951219537096E+21</v>
      </c>
      <c r="J48">
        <v>11.943639934215501</v>
      </c>
      <c r="K48">
        <v>2.9055911527316498</v>
      </c>
      <c r="L48" s="3">
        <f t="shared" si="2"/>
        <v>2.2595121953709598</v>
      </c>
      <c r="M48" s="4">
        <f t="shared" si="3"/>
        <v>2.9055911527316498</v>
      </c>
      <c r="N48" s="3">
        <v>4.4000000000000004</v>
      </c>
      <c r="P48" s="1">
        <v>2.25951219537096E+21</v>
      </c>
      <c r="Q48">
        <v>9.3581265285737096</v>
      </c>
      <c r="R48">
        <v>0.32007774708984899</v>
      </c>
      <c r="S48" s="3">
        <f t="shared" si="4"/>
        <v>2.2595121953709598</v>
      </c>
      <c r="T48" s="4">
        <f t="shared" si="5"/>
        <v>0.32007774708984899</v>
      </c>
      <c r="U48" s="3">
        <v>17</v>
      </c>
      <c r="X48" s="5">
        <v>1.11631916226442</v>
      </c>
      <c r="Y48" s="6">
        <v>2.9055911527316498</v>
      </c>
      <c r="Z48" s="6">
        <v>0.32007774708984899</v>
      </c>
      <c r="AA48" s="6">
        <v>14.3167792038549</v>
      </c>
      <c r="AC48">
        <f t="shared" si="6"/>
        <v>177.93251618332496</v>
      </c>
      <c r="AD48">
        <f t="shared" si="7"/>
        <v>133.39933002784213</v>
      </c>
      <c r="AE48">
        <f t="shared" si="8"/>
        <v>199.80885965383899</v>
      </c>
      <c r="AF48">
        <f t="shared" si="9"/>
        <v>1.9230677919812235E-2</v>
      </c>
      <c r="AI48">
        <v>2.25951219537096E+21</v>
      </c>
      <c r="AJ48">
        <v>23.354827985338801</v>
      </c>
      <c r="AK48">
        <v>14.3167792038549</v>
      </c>
      <c r="AL48" s="3">
        <f t="shared" si="10"/>
        <v>2.2595121953709598</v>
      </c>
      <c r="AM48" s="4">
        <f t="shared" si="11"/>
        <v>14.3167792038549</v>
      </c>
      <c r="AN48" s="3">
        <v>1.34</v>
      </c>
      <c r="AP48">
        <v>2.2595121950000001</v>
      </c>
      <c r="AQ48" s="1">
        <v>14.3</v>
      </c>
      <c r="AR48">
        <v>1.34</v>
      </c>
      <c r="AT48">
        <v>2.2595121953709598</v>
      </c>
      <c r="AU48">
        <v>14.3167792038549</v>
      </c>
      <c r="AV48">
        <v>1.34</v>
      </c>
    </row>
    <row r="49" spans="2:48" x14ac:dyDescent="0.2">
      <c r="B49">
        <v>2.31086474526576E+21</v>
      </c>
      <c r="C49">
        <v>10.360830872899101</v>
      </c>
      <c r="D49">
        <v>1.11737189183611</v>
      </c>
      <c r="E49" s="3">
        <f t="shared" si="0"/>
        <v>2.3108647452657602</v>
      </c>
      <c r="F49" s="3">
        <f t="shared" si="1"/>
        <v>1.11737189183611</v>
      </c>
      <c r="G49" s="3">
        <v>8.5</v>
      </c>
      <c r="I49" s="1">
        <v>2.31086474526576E+21</v>
      </c>
      <c r="J49">
        <v>12.149920142392199</v>
      </c>
      <c r="K49">
        <v>2.9064611613291702</v>
      </c>
      <c r="L49" s="3">
        <f t="shared" si="2"/>
        <v>2.3108647452657602</v>
      </c>
      <c r="M49" s="4">
        <f t="shared" si="3"/>
        <v>2.9064611613291702</v>
      </c>
      <c r="N49" s="3">
        <v>4.4000000000000004</v>
      </c>
      <c r="P49" s="1">
        <v>2.31086474526576E+21</v>
      </c>
      <c r="Q49">
        <v>9.5643912590499802</v>
      </c>
      <c r="R49">
        <v>0.32093227798694002</v>
      </c>
      <c r="S49" s="3">
        <f t="shared" si="4"/>
        <v>2.3108647452657602</v>
      </c>
      <c r="T49" s="4">
        <f t="shared" si="5"/>
        <v>0.32093227798694002</v>
      </c>
      <c r="U49" s="3">
        <v>17</v>
      </c>
      <c r="X49" s="5">
        <v>1.11737189183611</v>
      </c>
      <c r="Y49" s="6">
        <v>2.9064611613291702</v>
      </c>
      <c r="Z49" s="6">
        <v>0.32093227798694002</v>
      </c>
      <c r="AA49" s="6">
        <v>14.492956859152301</v>
      </c>
      <c r="AC49">
        <f t="shared" si="6"/>
        <v>177.90443228831631</v>
      </c>
      <c r="AD49">
        <f t="shared" si="7"/>
        <v>133.37923382493528</v>
      </c>
      <c r="AE49">
        <f t="shared" si="8"/>
        <v>199.78470215269226</v>
      </c>
      <c r="AF49">
        <f t="shared" si="9"/>
        <v>1.4064701687036393E-3</v>
      </c>
      <c r="AI49">
        <v>2.31086474526576E+21</v>
      </c>
      <c r="AJ49">
        <v>23.736415840215301</v>
      </c>
      <c r="AK49">
        <v>14.492956859152301</v>
      </c>
      <c r="AL49" s="3">
        <f t="shared" si="10"/>
        <v>2.3108647452657602</v>
      </c>
      <c r="AM49" s="4">
        <f t="shared" si="11"/>
        <v>14.492956859152301</v>
      </c>
      <c r="AN49" s="3">
        <v>1.34</v>
      </c>
      <c r="AP49">
        <v>2.3108647449999999</v>
      </c>
      <c r="AQ49" s="1">
        <v>14.5</v>
      </c>
      <c r="AR49">
        <v>1.34</v>
      </c>
      <c r="AT49">
        <v>2.3108647452657602</v>
      </c>
      <c r="AU49">
        <v>14.492956859152301</v>
      </c>
      <c r="AV49">
        <v>1.34</v>
      </c>
    </row>
    <row r="50" spans="2:48" x14ac:dyDescent="0.2">
      <c r="B50">
        <v>2.3622172951605501E+21</v>
      </c>
      <c r="C50">
        <v>10.5669604582889</v>
      </c>
      <c r="D50">
        <v>1.11809127764668</v>
      </c>
      <c r="E50" s="3">
        <f t="shared" si="0"/>
        <v>2.36221729516055</v>
      </c>
      <c r="F50" s="3">
        <f t="shared" si="1"/>
        <v>1.11809127764668</v>
      </c>
      <c r="G50" s="3">
        <v>8.5</v>
      </c>
      <c r="I50" s="1">
        <v>2.3622172951605501E+21</v>
      </c>
      <c r="J50">
        <v>12.355852074203</v>
      </c>
      <c r="K50">
        <v>2.90698289356083</v>
      </c>
      <c r="L50" s="3">
        <f t="shared" si="2"/>
        <v>2.36221729516055</v>
      </c>
      <c r="M50" s="4">
        <f t="shared" si="3"/>
        <v>2.90698289356083</v>
      </c>
      <c r="N50" s="3">
        <v>4.4000000000000004</v>
      </c>
      <c r="P50" s="1">
        <v>2.3622172951605501E+21</v>
      </c>
      <c r="Q50">
        <v>9.7703225414107902</v>
      </c>
      <c r="R50">
        <v>0.32145336076857101</v>
      </c>
      <c r="S50" s="3">
        <f t="shared" si="4"/>
        <v>2.36221729516055</v>
      </c>
      <c r="T50" s="4">
        <f t="shared" si="5"/>
        <v>0.32145336076857101</v>
      </c>
      <c r="U50" s="3">
        <v>17</v>
      </c>
      <c r="X50" s="5">
        <v>1.11809127764668</v>
      </c>
      <c r="Y50" s="6">
        <v>2.90698289356083</v>
      </c>
      <c r="Z50" s="6">
        <v>0.32145336076857101</v>
      </c>
      <c r="AA50" s="6">
        <v>14.600170409456901</v>
      </c>
      <c r="AC50">
        <f t="shared" si="6"/>
        <v>177.88524235192438</v>
      </c>
      <c r="AD50">
        <f t="shared" si="7"/>
        <v>133.36718313360515</v>
      </c>
      <c r="AE50">
        <f t="shared" si="8"/>
        <v>199.7699719125072</v>
      </c>
      <c r="AF50">
        <f t="shared" si="9"/>
        <v>2.0942861254319656E-2</v>
      </c>
      <c r="AI50">
        <v>2.3622172951605501E+21</v>
      </c>
      <c r="AJ50">
        <v>24.049039590099099</v>
      </c>
      <c r="AK50">
        <v>14.600170409456901</v>
      </c>
      <c r="AL50" s="3">
        <f t="shared" si="10"/>
        <v>2.36221729516055</v>
      </c>
      <c r="AM50" s="4">
        <f t="shared" si="11"/>
        <v>14.600170409456901</v>
      </c>
      <c r="AN50" s="3">
        <v>1.34</v>
      </c>
      <c r="AP50">
        <v>2.3622172950000002</v>
      </c>
      <c r="AQ50" s="1">
        <v>14.6</v>
      </c>
      <c r="AR50">
        <v>1.34</v>
      </c>
      <c r="AT50">
        <v>2.36221729516055</v>
      </c>
      <c r="AU50">
        <v>14.600170409456901</v>
      </c>
      <c r="AV50">
        <v>1.34</v>
      </c>
    </row>
    <row r="51" spans="2:48" x14ac:dyDescent="0.2">
      <c r="B51">
        <v>2.4135698450553499E+21</v>
      </c>
      <c r="C51">
        <v>10.7729730006038</v>
      </c>
      <c r="D51">
        <v>1.11869362038241</v>
      </c>
      <c r="E51" s="3">
        <f t="shared" si="0"/>
        <v>2.41356984505535</v>
      </c>
      <c r="F51" s="3">
        <f t="shared" si="1"/>
        <v>1.11869362038241</v>
      </c>
      <c r="G51" s="3">
        <v>8.5</v>
      </c>
      <c r="I51" s="1">
        <v>2.4135698450553499E+21</v>
      </c>
      <c r="J51">
        <v>12.5617407870243</v>
      </c>
      <c r="K51">
        <v>2.9074614068029301</v>
      </c>
      <c r="L51" s="3">
        <f t="shared" si="2"/>
        <v>2.41356984505535</v>
      </c>
      <c r="M51" s="4">
        <f t="shared" si="3"/>
        <v>2.9074614068029301</v>
      </c>
      <c r="N51" s="3">
        <v>4.4000000000000004</v>
      </c>
      <c r="P51" s="1">
        <v>2.4135698450553499E+21</v>
      </c>
      <c r="Q51">
        <v>9.9762099375032403</v>
      </c>
      <c r="R51">
        <v>0.32193055728184</v>
      </c>
      <c r="S51" s="3">
        <f t="shared" si="4"/>
        <v>2.41356984505535</v>
      </c>
      <c r="T51" s="4">
        <f t="shared" si="5"/>
        <v>0.32193055728184</v>
      </c>
      <c r="U51" s="3">
        <v>17</v>
      </c>
      <c r="X51" s="5">
        <v>1.11869362038241</v>
      </c>
      <c r="Y51" s="6">
        <v>2.9074614068029301</v>
      </c>
      <c r="Z51" s="6">
        <v>0.32193055728184</v>
      </c>
      <c r="AA51" s="6">
        <v>14.700333342856601</v>
      </c>
      <c r="AC51">
        <f t="shared" si="6"/>
        <v>177.86917538773386</v>
      </c>
      <c r="AD51">
        <f t="shared" si="7"/>
        <v>133.35613116995222</v>
      </c>
      <c r="AE51">
        <f t="shared" si="8"/>
        <v>199.75648274864938</v>
      </c>
      <c r="AF51">
        <f t="shared" si="9"/>
        <v>5.9965929934075818E-2</v>
      </c>
      <c r="AI51">
        <v>2.4135698450553499E+21</v>
      </c>
      <c r="AJ51">
        <v>24.354612723077999</v>
      </c>
      <c r="AK51">
        <v>14.700333342856601</v>
      </c>
      <c r="AL51" s="3">
        <f t="shared" si="10"/>
        <v>2.41356984505535</v>
      </c>
      <c r="AM51" s="4">
        <f t="shared" si="11"/>
        <v>14.700333342856601</v>
      </c>
      <c r="AN51" s="3">
        <v>1.34</v>
      </c>
      <c r="AP51">
        <v>2.413569845</v>
      </c>
      <c r="AQ51" s="1">
        <v>14.7</v>
      </c>
      <c r="AR51">
        <v>1.34</v>
      </c>
      <c r="AT51">
        <v>2.41356984505535</v>
      </c>
      <c r="AU51">
        <v>14.700333342856601</v>
      </c>
      <c r="AV51">
        <v>1.34</v>
      </c>
    </row>
    <row r="52" spans="2:48" x14ac:dyDescent="0.2">
      <c r="B52">
        <v>2.4649223949501402E+21</v>
      </c>
      <c r="C52">
        <v>10.979698772603401</v>
      </c>
      <c r="D52">
        <v>1.1200091928029099</v>
      </c>
      <c r="E52" s="3">
        <f t="shared" si="0"/>
        <v>2.4649223949501402</v>
      </c>
      <c r="F52" s="3">
        <f t="shared" si="1"/>
        <v>1.1200091928029099</v>
      </c>
      <c r="G52" s="3">
        <v>8.5</v>
      </c>
      <c r="I52" s="1">
        <v>2.4649223949501402E+21</v>
      </c>
      <c r="J52">
        <v>12.768348312371501</v>
      </c>
      <c r="K52">
        <v>2.9086587325709199</v>
      </c>
      <c r="L52" s="3">
        <f t="shared" si="2"/>
        <v>2.4649223949501402</v>
      </c>
      <c r="M52" s="4">
        <f t="shared" si="3"/>
        <v>2.9086587325709199</v>
      </c>
      <c r="N52" s="3">
        <v>4.4000000000000004</v>
      </c>
      <c r="P52" s="1">
        <v>2.4649223949501402E+21</v>
      </c>
      <c r="Q52">
        <v>10.3299128939413</v>
      </c>
      <c r="R52">
        <v>0.470223314140788</v>
      </c>
      <c r="S52" s="3">
        <f t="shared" si="4"/>
        <v>2.4649223949501402</v>
      </c>
      <c r="T52" s="4">
        <f t="shared" si="5"/>
        <v>0.470223314140788</v>
      </c>
      <c r="U52" s="3">
        <v>17</v>
      </c>
      <c r="X52" s="5">
        <v>1.1200091928029099</v>
      </c>
      <c r="Y52" s="6">
        <v>2.9086587325709199</v>
      </c>
      <c r="Z52" s="6">
        <v>0.470223314140788</v>
      </c>
      <c r="AA52" s="6">
        <v>14.7912638311539</v>
      </c>
      <c r="AC52">
        <f t="shared" si="6"/>
        <v>177.834086170397</v>
      </c>
      <c r="AD52">
        <f t="shared" si="7"/>
        <v>133.32847918552321</v>
      </c>
      <c r="AE52">
        <f t="shared" si="8"/>
        <v>195.58667520211776</v>
      </c>
      <c r="AF52">
        <f t="shared" si="9"/>
        <v>0.11276829395462151</v>
      </c>
      <c r="AI52">
        <v>2.4649223949501402E+21</v>
      </c>
      <c r="AJ52">
        <v>24.6509534109545</v>
      </c>
      <c r="AK52">
        <v>14.7912638311539</v>
      </c>
      <c r="AL52" s="3">
        <f t="shared" si="10"/>
        <v>2.4649223949501402</v>
      </c>
      <c r="AM52" s="4">
        <f t="shared" si="11"/>
        <v>14.7912638311539</v>
      </c>
      <c r="AN52" s="3">
        <v>1.34</v>
      </c>
      <c r="AP52">
        <v>2.4649223949999999</v>
      </c>
      <c r="AQ52" s="1">
        <v>14.8</v>
      </c>
      <c r="AR52">
        <v>1.34</v>
      </c>
      <c r="AT52">
        <v>2.4649223949501402</v>
      </c>
      <c r="AU52">
        <v>14.7912638311539</v>
      </c>
      <c r="AV52">
        <v>1.34</v>
      </c>
    </row>
    <row r="53" spans="2:48" x14ac:dyDescent="0.2">
      <c r="B53">
        <v>2.5162749448449399E+21</v>
      </c>
      <c r="C53">
        <v>11.185642121920001</v>
      </c>
      <c r="D53">
        <v>1.1205423425403001</v>
      </c>
      <c r="E53" s="3">
        <f t="shared" si="0"/>
        <v>2.5162749448449397</v>
      </c>
      <c r="F53" s="3">
        <f t="shared" si="1"/>
        <v>1.1205423425403001</v>
      </c>
      <c r="G53" s="3">
        <v>8.5</v>
      </c>
      <c r="I53" s="1">
        <v>2.5162749448449399E+21</v>
      </c>
      <c r="J53">
        <v>12.9741755226193</v>
      </c>
      <c r="K53">
        <v>2.9090757432396002</v>
      </c>
      <c r="L53" s="3">
        <f t="shared" si="2"/>
        <v>2.5162749448449397</v>
      </c>
      <c r="M53" s="4">
        <f t="shared" si="3"/>
        <v>2.9090757432396002</v>
      </c>
      <c r="N53" s="3">
        <v>4.4000000000000004</v>
      </c>
      <c r="P53" s="1">
        <v>2.5162749448449399E+21</v>
      </c>
      <c r="Q53">
        <v>10.5371799243495</v>
      </c>
      <c r="R53">
        <v>0.47208014496978301</v>
      </c>
      <c r="S53" s="3">
        <f t="shared" si="4"/>
        <v>2.5162749448449397</v>
      </c>
      <c r="T53" s="4">
        <f t="shared" si="5"/>
        <v>0.47208014496978301</v>
      </c>
      <c r="U53" s="3">
        <v>17</v>
      </c>
      <c r="X53" s="5">
        <v>1.1205423425403001</v>
      </c>
      <c r="Y53" s="6">
        <v>2.9090757432396002</v>
      </c>
      <c r="Z53" s="6">
        <v>0.47208014496978301</v>
      </c>
      <c r="AA53" s="6">
        <v>14.875177775380299</v>
      </c>
      <c r="AC53">
        <f t="shared" si="6"/>
        <v>177.81986687693313</v>
      </c>
      <c r="AD53">
        <f t="shared" si="7"/>
        <v>133.3188490858536</v>
      </c>
      <c r="AE53">
        <f t="shared" si="8"/>
        <v>195.53474223524569</v>
      </c>
      <c r="AF53">
        <f t="shared" si="9"/>
        <v>0.17616811168237539</v>
      </c>
      <c r="AI53">
        <v>2.5162749448449399E+21</v>
      </c>
      <c r="AJ53">
        <v>24.940277554760101</v>
      </c>
      <c r="AK53">
        <v>14.875177775380299</v>
      </c>
      <c r="AL53" s="3">
        <f t="shared" si="10"/>
        <v>2.5162749448449397</v>
      </c>
      <c r="AM53" s="4">
        <f t="shared" si="11"/>
        <v>14.875177775380299</v>
      </c>
      <c r="AN53" s="3">
        <v>1.34</v>
      </c>
      <c r="AP53">
        <v>5.1352549894794604E-2</v>
      </c>
      <c r="AQ53" s="1">
        <v>1.2311665676389401E-3</v>
      </c>
      <c r="AR53">
        <v>4.4000000000000004</v>
      </c>
      <c r="AT53">
        <v>2.5162749448449397</v>
      </c>
      <c r="AU53">
        <v>14.875177775380299</v>
      </c>
      <c r="AV53">
        <v>1.34</v>
      </c>
    </row>
    <row r="54" spans="2:48" x14ac:dyDescent="0.2">
      <c r="B54">
        <v>2.5676274947397302E+21</v>
      </c>
      <c r="C54">
        <v>11.391541497574799</v>
      </c>
      <c r="D54">
        <v>1.1210315186159101</v>
      </c>
      <c r="E54" s="3">
        <f t="shared" si="0"/>
        <v>2.5676274947397304</v>
      </c>
      <c r="F54" s="3">
        <f t="shared" si="1"/>
        <v>1.1210315186159101</v>
      </c>
      <c r="G54" s="3">
        <v>8.5</v>
      </c>
      <c r="I54" s="1">
        <v>2.5676274947397302E+21</v>
      </c>
      <c r="J54">
        <v>13.322370453609601</v>
      </c>
      <c r="K54">
        <v>3.0518604746507498</v>
      </c>
      <c r="L54" s="3">
        <f t="shared" si="2"/>
        <v>2.5676274947397304</v>
      </c>
      <c r="M54" s="4">
        <f t="shared" si="3"/>
        <v>3.0518604746507498</v>
      </c>
      <c r="N54" s="3">
        <v>4.4000000000000004</v>
      </c>
      <c r="P54" s="1">
        <v>2.5676274947397302E+21</v>
      </c>
      <c r="Q54">
        <v>10.744435880009</v>
      </c>
      <c r="R54">
        <v>0.47392590105010102</v>
      </c>
      <c r="S54" s="3">
        <f t="shared" si="4"/>
        <v>2.5676274947397304</v>
      </c>
      <c r="T54" s="4">
        <f t="shared" si="5"/>
        <v>0.47392590105010102</v>
      </c>
      <c r="U54" s="3">
        <v>17</v>
      </c>
      <c r="X54" s="5">
        <v>1.1210315186159101</v>
      </c>
      <c r="Y54" s="6">
        <v>3.0518604746507498</v>
      </c>
      <c r="Z54" s="6">
        <v>0.47392590105010102</v>
      </c>
      <c r="AA54" s="6">
        <v>15.044933807908</v>
      </c>
      <c r="AC54">
        <f t="shared" si="6"/>
        <v>177.80682087679463</v>
      </c>
      <c r="AD54">
        <f t="shared" si="7"/>
        <v>130.04194355084496</v>
      </c>
      <c r="AE54">
        <f t="shared" si="8"/>
        <v>195.48312584771034</v>
      </c>
      <c r="AF54">
        <f t="shared" si="9"/>
        <v>0.34748653390417666</v>
      </c>
      <c r="AI54">
        <v>2.5676274947397302E+21</v>
      </c>
      <c r="AJ54">
        <v>25.315443786867</v>
      </c>
      <c r="AK54">
        <v>15.044933807908</v>
      </c>
      <c r="AL54" s="3">
        <f t="shared" si="10"/>
        <v>2.5676274947397304</v>
      </c>
      <c r="AM54" s="4">
        <f t="shared" si="11"/>
        <v>15.044933807908</v>
      </c>
      <c r="AN54" s="3">
        <v>1.34</v>
      </c>
      <c r="AP54">
        <v>0.102705099789589</v>
      </c>
      <c r="AQ54" s="1">
        <v>1.8227717790877E-2</v>
      </c>
      <c r="AR54">
        <v>4.4000000000000004</v>
      </c>
      <c r="AT54">
        <v>2.5676274947397304</v>
      </c>
      <c r="AU54">
        <v>15.044933807908</v>
      </c>
      <c r="AV54">
        <v>1.34</v>
      </c>
    </row>
    <row r="55" spans="2:48" x14ac:dyDescent="0.2">
      <c r="B55">
        <v>2.61898004463452E+21</v>
      </c>
      <c r="C55">
        <v>11.5974031552249</v>
      </c>
      <c r="D55">
        <v>1.1214829766868399</v>
      </c>
      <c r="E55" s="3">
        <f t="shared" si="0"/>
        <v>2.6189800446345202</v>
      </c>
      <c r="F55" s="3">
        <f t="shared" si="1"/>
        <v>1.1214829766868399</v>
      </c>
      <c r="G55" s="3">
        <v>8.5</v>
      </c>
      <c r="I55" s="1">
        <v>2.61898004463452E+21</v>
      </c>
      <c r="J55">
        <v>13.5280194393</v>
      </c>
      <c r="K55">
        <v>3.05209926076189</v>
      </c>
      <c r="L55" s="3">
        <f t="shared" si="2"/>
        <v>2.6189800446345202</v>
      </c>
      <c r="M55" s="4">
        <f t="shared" si="3"/>
        <v>3.05209926076189</v>
      </c>
      <c r="N55" s="3">
        <v>4.4000000000000004</v>
      </c>
      <c r="P55" s="1">
        <v>2.61898004463452E+21</v>
      </c>
      <c r="Q55">
        <v>10.950080348620901</v>
      </c>
      <c r="R55">
        <v>0.47416017008286698</v>
      </c>
      <c r="S55" s="3">
        <f t="shared" si="4"/>
        <v>2.6189800446345202</v>
      </c>
      <c r="T55" s="4">
        <f t="shared" si="5"/>
        <v>0.47416017008286698</v>
      </c>
      <c r="U55" s="3">
        <v>17</v>
      </c>
      <c r="X55" s="5">
        <v>1.1214829766868399</v>
      </c>
      <c r="Y55" s="6">
        <v>3.05209926076189</v>
      </c>
      <c r="Z55" s="6">
        <v>0.47416017008286698</v>
      </c>
      <c r="AA55" s="6">
        <v>15.0952423092012</v>
      </c>
      <c r="AC55">
        <f t="shared" si="6"/>
        <v>177.7947812153771</v>
      </c>
      <c r="AD55">
        <f t="shared" si="7"/>
        <v>130.03649756839835</v>
      </c>
      <c r="AE55">
        <f t="shared" si="8"/>
        <v>195.47657502449945</v>
      </c>
      <c r="AF55">
        <f t="shared" si="9"/>
        <v>0.40932917824209358</v>
      </c>
      <c r="AI55">
        <v>2.61898004463452E+21</v>
      </c>
      <c r="AJ55">
        <v>25.571162487739301</v>
      </c>
      <c r="AK55">
        <v>15.0952423092012</v>
      </c>
      <c r="AL55" s="3">
        <f t="shared" si="10"/>
        <v>2.6189800446345202</v>
      </c>
      <c r="AM55" s="4">
        <f t="shared" si="11"/>
        <v>15.0952423092012</v>
      </c>
      <c r="AN55" s="3">
        <v>1.34</v>
      </c>
      <c r="AP55">
        <v>0.15405764968438398</v>
      </c>
      <c r="AQ55" s="1">
        <v>6.2367099225238601E-2</v>
      </c>
      <c r="AR55">
        <v>4.4000000000000004</v>
      </c>
      <c r="AT55">
        <v>2.6189800446345202</v>
      </c>
      <c r="AU55">
        <v>15.0952423092012</v>
      </c>
      <c r="AV55">
        <v>1.34</v>
      </c>
    </row>
    <row r="56" spans="2:48" x14ac:dyDescent="0.2">
      <c r="B56">
        <v>2.6703325945293198E+21</v>
      </c>
      <c r="C56">
        <v>11.8032296507987</v>
      </c>
      <c r="D56">
        <v>1.1218992726814101</v>
      </c>
      <c r="E56" s="3">
        <f t="shared" si="0"/>
        <v>2.6703325945293197</v>
      </c>
      <c r="F56" s="3">
        <f t="shared" si="1"/>
        <v>1.1218992726814101</v>
      </c>
      <c r="G56" s="3">
        <v>8.5</v>
      </c>
      <c r="I56" s="1">
        <v>2.6703325945293198E+21</v>
      </c>
      <c r="J56">
        <v>13.733656390390401</v>
      </c>
      <c r="K56">
        <v>3.0523260122731499</v>
      </c>
      <c r="L56" s="3">
        <f t="shared" si="2"/>
        <v>2.6703325945293197</v>
      </c>
      <c r="M56" s="4">
        <f t="shared" si="3"/>
        <v>3.0523260122731499</v>
      </c>
      <c r="N56" s="3">
        <v>4.4000000000000004</v>
      </c>
      <c r="P56" s="1">
        <v>2.6703325945293198E+21</v>
      </c>
      <c r="Q56">
        <v>11.1556975009941</v>
      </c>
      <c r="R56">
        <v>0.47436712287687599</v>
      </c>
      <c r="S56" s="3">
        <f t="shared" si="4"/>
        <v>2.6703325945293197</v>
      </c>
      <c r="T56" s="4">
        <f t="shared" si="5"/>
        <v>0.47436712287687599</v>
      </c>
      <c r="U56" s="3">
        <v>17</v>
      </c>
      <c r="X56" s="5">
        <v>1.1218992726814101</v>
      </c>
      <c r="Y56" s="6">
        <v>3.0523260122731499</v>
      </c>
      <c r="Z56" s="6">
        <v>0.47436712287687599</v>
      </c>
      <c r="AA56" s="6">
        <v>15.1419556493712</v>
      </c>
      <c r="AC56">
        <f t="shared" si="6"/>
        <v>177.78367963128554</v>
      </c>
      <c r="AD56">
        <f t="shared" si="7"/>
        <v>130.03132616400808</v>
      </c>
      <c r="AE56">
        <f t="shared" si="8"/>
        <v>195.47078813171657</v>
      </c>
      <c r="AF56">
        <f t="shared" si="9"/>
        <v>0.4712846193708462</v>
      </c>
      <c r="AI56">
        <v>2.6703325945293198E+21</v>
      </c>
      <c r="AJ56">
        <v>25.8232860274885</v>
      </c>
      <c r="AK56">
        <v>15.1419556493712</v>
      </c>
      <c r="AL56" s="3">
        <f t="shared" si="10"/>
        <v>2.6703325945293197</v>
      </c>
      <c r="AM56" s="4">
        <f t="shared" si="11"/>
        <v>15.1419556493712</v>
      </c>
      <c r="AN56" s="3">
        <v>1.34</v>
      </c>
      <c r="AP56">
        <v>0.205410199579178</v>
      </c>
      <c r="AQ56" s="1">
        <v>0.12782448231728999</v>
      </c>
      <c r="AR56">
        <v>4.4000000000000004</v>
      </c>
      <c r="AT56">
        <v>2.6703325945293197</v>
      </c>
      <c r="AU56">
        <v>15.1419556493712</v>
      </c>
      <c r="AV56">
        <v>1.34</v>
      </c>
    </row>
    <row r="57" spans="2:48" x14ac:dyDescent="0.2">
      <c r="B57">
        <v>2.7216851444241101E+21</v>
      </c>
      <c r="C57">
        <v>12.0090214285893</v>
      </c>
      <c r="D57">
        <v>1.1222808508928701</v>
      </c>
      <c r="E57" s="3">
        <f t="shared" si="0"/>
        <v>2.7216851444241099</v>
      </c>
      <c r="F57" s="3">
        <f t="shared" si="1"/>
        <v>1.1222808508928701</v>
      </c>
      <c r="G57" s="3">
        <v>8.5</v>
      </c>
      <c r="I57" s="1">
        <v>2.7216851444241101E+21</v>
      </c>
      <c r="J57">
        <v>13.9399261654998</v>
      </c>
      <c r="K57">
        <v>3.0531855878033598</v>
      </c>
      <c r="L57" s="3">
        <f t="shared" si="2"/>
        <v>2.7216851444241099</v>
      </c>
      <c r="M57" s="4">
        <f t="shared" si="3"/>
        <v>3.0531855878033598</v>
      </c>
      <c r="N57" s="3">
        <v>4.4000000000000004</v>
      </c>
      <c r="P57" s="1">
        <v>2.7216851444241101E+21</v>
      </c>
      <c r="Q57">
        <v>11.3619628839343</v>
      </c>
      <c r="R57">
        <v>0.47522230623783401</v>
      </c>
      <c r="S57" s="3">
        <f t="shared" si="4"/>
        <v>2.7216851444241099</v>
      </c>
      <c r="T57" s="4">
        <f t="shared" si="5"/>
        <v>0.47522230623783401</v>
      </c>
      <c r="U57" s="3">
        <v>17</v>
      </c>
      <c r="X57" s="5">
        <v>1.1222808508928701</v>
      </c>
      <c r="Y57" s="6">
        <v>3.0531855878033598</v>
      </c>
      <c r="Z57" s="6">
        <v>0.47522230623783401</v>
      </c>
      <c r="AA57" s="6">
        <v>15.3191976764823</v>
      </c>
      <c r="AC57">
        <f t="shared" si="6"/>
        <v>177.7735041890152</v>
      </c>
      <c r="AD57">
        <f t="shared" si="7"/>
        <v>130.01172320343716</v>
      </c>
      <c r="AE57">
        <f t="shared" si="8"/>
        <v>195.44687607745482</v>
      </c>
      <c r="AF57">
        <f t="shared" si="9"/>
        <v>0.74605327049726466</v>
      </c>
      <c r="AI57">
        <v>2.7216851444241101E+21</v>
      </c>
      <c r="AJ57">
        <v>26.2059382541788</v>
      </c>
      <c r="AK57">
        <v>15.3191976764823</v>
      </c>
      <c r="AL57" s="3">
        <f t="shared" si="10"/>
        <v>2.7216851444241099</v>
      </c>
      <c r="AM57" s="4">
        <f t="shared" si="11"/>
        <v>15.3191976764823</v>
      </c>
      <c r="AN57" s="3">
        <v>1.34</v>
      </c>
      <c r="AP57">
        <v>0.25676274947397298</v>
      </c>
      <c r="AQ57" s="1">
        <v>0.21323056828484799</v>
      </c>
      <c r="AR57">
        <v>4.4000000000000004</v>
      </c>
      <c r="AT57">
        <v>2.7216851444241099</v>
      </c>
      <c r="AU57">
        <v>15.3191976764823</v>
      </c>
      <c r="AV57">
        <v>1.34</v>
      </c>
    </row>
    <row r="58" spans="2:48" x14ac:dyDescent="0.2">
      <c r="B58">
        <v>2.7730376943189098E+21</v>
      </c>
      <c r="C58">
        <v>12.416859743291001</v>
      </c>
      <c r="D58">
        <v>1.3247089660153999</v>
      </c>
      <c r="E58" s="3">
        <f t="shared" si="0"/>
        <v>2.7730376943189099</v>
      </c>
      <c r="F58" s="3">
        <f t="shared" si="1"/>
        <v>1.3247089660153999</v>
      </c>
      <c r="G58" s="3">
        <v>8.5</v>
      </c>
      <c r="I58" s="1">
        <v>2.7730376943189098E+21</v>
      </c>
      <c r="J58">
        <v>14.1464300981453</v>
      </c>
      <c r="K58">
        <v>3.0542793208696901</v>
      </c>
      <c r="L58" s="3">
        <f t="shared" si="2"/>
        <v>2.7730376943189099</v>
      </c>
      <c r="M58" s="4">
        <f t="shared" si="3"/>
        <v>3.0542793208696901</v>
      </c>
      <c r="N58" s="3">
        <v>4.4000000000000004</v>
      </c>
      <c r="P58" s="1">
        <v>2.7730376943189098E+21</v>
      </c>
      <c r="Q58">
        <v>11.5684602070786</v>
      </c>
      <c r="R58">
        <v>0.47630942980301999</v>
      </c>
      <c r="S58" s="3">
        <f t="shared" si="4"/>
        <v>2.7730376943189099</v>
      </c>
      <c r="T58" s="4">
        <f t="shared" si="5"/>
        <v>0.47630942980301999</v>
      </c>
      <c r="U58" s="3">
        <v>17</v>
      </c>
      <c r="X58" s="5">
        <v>1.3247089660153999</v>
      </c>
      <c r="Y58" s="6">
        <v>3.0542793208696901</v>
      </c>
      <c r="Z58" s="6">
        <v>0.47630942980301999</v>
      </c>
      <c r="AA58" s="6">
        <v>15.3355506839785</v>
      </c>
      <c r="AC58">
        <f t="shared" si="6"/>
        <v>172.41646314335193</v>
      </c>
      <c r="AD58">
        <f t="shared" si="7"/>
        <v>129.98678232386894</v>
      </c>
      <c r="AE58">
        <f t="shared" si="8"/>
        <v>195.4164807808163</v>
      </c>
      <c r="AF58">
        <f t="shared" si="9"/>
        <v>0.77457030748003231</v>
      </c>
      <c r="AI58">
        <v>2.7730376943189098E+21</v>
      </c>
      <c r="AJ58">
        <v>26.427701461254099</v>
      </c>
      <c r="AK58">
        <v>15.3355506839785</v>
      </c>
      <c r="AL58" s="3">
        <f t="shared" si="10"/>
        <v>2.7730376943189099</v>
      </c>
      <c r="AM58" s="4">
        <f t="shared" si="11"/>
        <v>15.3355506839785</v>
      </c>
      <c r="AN58" s="3">
        <v>1.34</v>
      </c>
      <c r="AP58">
        <v>0.30811529936876797</v>
      </c>
      <c r="AQ58" s="1">
        <v>0.31311572501694002</v>
      </c>
      <c r="AR58">
        <v>4.4000000000000004</v>
      </c>
      <c r="AT58">
        <v>2.7730376943189099</v>
      </c>
      <c r="AU58">
        <v>15.3355506839785</v>
      </c>
      <c r="AV58">
        <v>1.34</v>
      </c>
    </row>
    <row r="59" spans="2:48" x14ac:dyDescent="0.2">
      <c r="B59">
        <v>2.8243902442137002E+21</v>
      </c>
      <c r="C59">
        <v>12.6225881051231</v>
      </c>
      <c r="D59">
        <v>1.32502712826827</v>
      </c>
      <c r="E59" s="3">
        <f t="shared" si="0"/>
        <v>2.8243902442137001</v>
      </c>
      <c r="F59" s="3">
        <f t="shared" si="1"/>
        <v>1.32502712826827</v>
      </c>
      <c r="G59" s="3">
        <v>8.5</v>
      </c>
      <c r="I59" s="1">
        <v>2.8243902442137002E+21</v>
      </c>
      <c r="J59">
        <v>14.5507802999098</v>
      </c>
      <c r="K59">
        <v>3.2532193230550499</v>
      </c>
      <c r="L59" s="3">
        <f t="shared" si="2"/>
        <v>2.8243902442137001</v>
      </c>
      <c r="M59" s="4">
        <f t="shared" si="3"/>
        <v>3.2532193230550499</v>
      </c>
      <c r="N59" s="3">
        <v>4.4000000000000004</v>
      </c>
      <c r="P59" s="1">
        <v>2.8243902442137002E+21</v>
      </c>
      <c r="Q59">
        <v>11.775793121307901</v>
      </c>
      <c r="R59">
        <v>0.47823214445308598</v>
      </c>
      <c r="S59" s="3">
        <f t="shared" si="4"/>
        <v>2.8243902442137001</v>
      </c>
      <c r="T59" s="4">
        <f t="shared" si="5"/>
        <v>0.47823214445308598</v>
      </c>
      <c r="U59" s="3">
        <v>17</v>
      </c>
      <c r="X59" s="5">
        <v>1.32502712826827</v>
      </c>
      <c r="Y59" s="6">
        <v>3.2532193230550499</v>
      </c>
      <c r="Z59" s="6">
        <v>0.47823214445308598</v>
      </c>
      <c r="AA59" s="6">
        <v>15.5290905011076</v>
      </c>
      <c r="AC59">
        <f t="shared" si="6"/>
        <v>172.40810782978397</v>
      </c>
      <c r="AD59">
        <f t="shared" si="7"/>
        <v>125.49006004753916</v>
      </c>
      <c r="AE59">
        <f t="shared" si="8"/>
        <v>195.36272866582038</v>
      </c>
      <c r="AF59">
        <f t="shared" si="9"/>
        <v>1.1526955003808341</v>
      </c>
      <c r="AI59">
        <v>2.8243902442137002E+21</v>
      </c>
      <c r="AJ59">
        <v>26.8266514779624</v>
      </c>
      <c r="AK59">
        <v>15.5290905011076</v>
      </c>
      <c r="AL59" s="3">
        <f t="shared" si="10"/>
        <v>2.8243902442137001</v>
      </c>
      <c r="AM59" s="4">
        <f t="shared" si="11"/>
        <v>15.5290905011076</v>
      </c>
      <c r="AN59" s="3">
        <v>1.34</v>
      </c>
      <c r="AP59">
        <v>0.35946784926356201</v>
      </c>
      <c r="AQ59" s="1">
        <v>0.42378788689055502</v>
      </c>
      <c r="AR59">
        <v>4.4000000000000004</v>
      </c>
      <c r="AT59">
        <v>2.8243902442137001</v>
      </c>
      <c r="AU59">
        <v>15.5290905011076</v>
      </c>
      <c r="AV59">
        <v>1.34</v>
      </c>
    </row>
    <row r="60" spans="2:48" x14ac:dyDescent="0.2">
      <c r="B60">
        <v>2.8757427941084999E+21</v>
      </c>
      <c r="C60">
        <v>12.82830438966</v>
      </c>
      <c r="D60">
        <v>1.32533321322603</v>
      </c>
      <c r="E60" s="3">
        <f t="shared" si="0"/>
        <v>2.8757427941085001</v>
      </c>
      <c r="F60" s="3">
        <f t="shared" si="1"/>
        <v>1.32533321322603</v>
      </c>
      <c r="G60" s="3">
        <v>8.5</v>
      </c>
      <c r="I60" s="1">
        <v>2.8757427941084999E+21</v>
      </c>
      <c r="J60">
        <v>14.756190499489</v>
      </c>
      <c r="K60">
        <v>3.2532193230550499</v>
      </c>
      <c r="L60" s="3">
        <f t="shared" si="2"/>
        <v>2.8757427941085001</v>
      </c>
      <c r="M60" s="4">
        <f t="shared" si="3"/>
        <v>3.2532193230550499</v>
      </c>
      <c r="N60" s="3">
        <v>4.4000000000000004</v>
      </c>
      <c r="P60" s="1">
        <v>2.8757427941084999E+21</v>
      </c>
      <c r="Q60">
        <v>11.981203320886999</v>
      </c>
      <c r="R60">
        <v>0.47823214445308598</v>
      </c>
      <c r="S60" s="3">
        <f t="shared" si="4"/>
        <v>2.8757427941085001</v>
      </c>
      <c r="T60" s="4">
        <f t="shared" si="5"/>
        <v>0.47823214445308598</v>
      </c>
      <c r="U60" s="3">
        <v>17</v>
      </c>
      <c r="X60" s="5">
        <v>1.32533321322603</v>
      </c>
      <c r="Y60" s="6">
        <v>3.2532193230550499</v>
      </c>
      <c r="Z60" s="6">
        <v>0.47823214445308598</v>
      </c>
      <c r="AA60" s="6">
        <v>15.5290905011076</v>
      </c>
      <c r="AC60">
        <f t="shared" si="6"/>
        <v>172.40006987120989</v>
      </c>
      <c r="AD60">
        <f t="shared" si="7"/>
        <v>125.49006004753916</v>
      </c>
      <c r="AE60">
        <f t="shared" si="8"/>
        <v>195.36272866582038</v>
      </c>
      <c r="AF60">
        <f t="shared" si="9"/>
        <v>1.1526955003808341</v>
      </c>
      <c r="AI60">
        <v>2.8757427941084999E+21</v>
      </c>
      <c r="AJ60">
        <v>27.032061677541598</v>
      </c>
      <c r="AK60">
        <v>15.5290905011076</v>
      </c>
      <c r="AL60" s="3">
        <f t="shared" si="10"/>
        <v>2.8757427941085001</v>
      </c>
      <c r="AM60" s="4">
        <f t="shared" si="11"/>
        <v>15.5290905011076</v>
      </c>
      <c r="AN60" s="3">
        <v>1.34</v>
      </c>
      <c r="AP60">
        <v>0.410820399158357</v>
      </c>
      <c r="AQ60" s="1">
        <v>0.54238464998144198</v>
      </c>
      <c r="AR60">
        <v>4.4000000000000004</v>
      </c>
      <c r="AT60">
        <v>2.8757427941085001</v>
      </c>
      <c r="AU60">
        <v>15.5290905011076</v>
      </c>
      <c r="AV60">
        <v>1.34</v>
      </c>
    </row>
    <row r="61" spans="2:48" x14ac:dyDescent="0.2">
      <c r="B61">
        <v>2.9270953440032902E+21</v>
      </c>
      <c r="C61">
        <v>13.0339767762717</v>
      </c>
      <c r="D61">
        <v>1.3255954002585499</v>
      </c>
      <c r="E61" s="3">
        <f t="shared" si="0"/>
        <v>2.9270953440032903</v>
      </c>
      <c r="F61" s="3">
        <f t="shared" si="1"/>
        <v>1.3255954002585499</v>
      </c>
      <c r="G61" s="3">
        <v>8.5</v>
      </c>
      <c r="I61" s="1">
        <v>2.9270953440032902E+21</v>
      </c>
      <c r="J61">
        <v>14.9625915037485</v>
      </c>
      <c r="K61">
        <v>3.2542101277353499</v>
      </c>
      <c r="L61" s="3">
        <f t="shared" si="2"/>
        <v>2.9270953440032903</v>
      </c>
      <c r="M61" s="4">
        <f t="shared" si="3"/>
        <v>3.2542101277353499</v>
      </c>
      <c r="N61" s="3">
        <v>4.4000000000000004</v>
      </c>
      <c r="P61" s="1">
        <v>2.9270953440032902E+21</v>
      </c>
      <c r="Q61">
        <v>12.187576013423</v>
      </c>
      <c r="R61">
        <v>0.47919463740984802</v>
      </c>
      <c r="S61" s="3">
        <f t="shared" si="4"/>
        <v>2.9270953440032903</v>
      </c>
      <c r="T61" s="4">
        <f t="shared" si="5"/>
        <v>0.47919463740984802</v>
      </c>
      <c r="U61" s="3">
        <v>17</v>
      </c>
      <c r="X61" s="5">
        <v>1.3255954002585499</v>
      </c>
      <c r="Y61" s="6">
        <v>3.2542101277353499</v>
      </c>
      <c r="Z61" s="6">
        <v>0.47919463740984802</v>
      </c>
      <c r="AA61" s="6">
        <v>15.7336877810649</v>
      </c>
      <c r="AC61">
        <f t="shared" si="6"/>
        <v>172.39318484518051</v>
      </c>
      <c r="AD61">
        <f t="shared" si="7"/>
        <v>125.46786257628885</v>
      </c>
      <c r="AE61">
        <f t="shared" si="8"/>
        <v>195.33582363717787</v>
      </c>
      <c r="AF61">
        <f t="shared" si="9"/>
        <v>1.6338817941536306</v>
      </c>
      <c r="AI61">
        <v>2.9270953440032902E+21</v>
      </c>
      <c r="AJ61">
        <v>27.442069157078102</v>
      </c>
      <c r="AK61">
        <v>15.7336877810649</v>
      </c>
      <c r="AL61" s="3">
        <f t="shared" si="10"/>
        <v>2.9270953440032903</v>
      </c>
      <c r="AM61" s="4">
        <f t="shared" si="11"/>
        <v>15.7336877810649</v>
      </c>
      <c r="AN61" s="3">
        <v>1.34</v>
      </c>
      <c r="AP61">
        <v>0.46217294905315098</v>
      </c>
      <c r="AQ61" s="1">
        <v>0.66643799146365001</v>
      </c>
      <c r="AR61">
        <v>4.4000000000000004</v>
      </c>
      <c r="AT61">
        <v>2.9270953440032903</v>
      </c>
      <c r="AU61">
        <v>15.7336877810649</v>
      </c>
      <c r="AV61">
        <v>1.34</v>
      </c>
    </row>
    <row r="62" spans="2:48" x14ac:dyDescent="0.2">
      <c r="B62">
        <v>2.97844789389809E+21</v>
      </c>
      <c r="C62">
        <v>13.520208736215301</v>
      </c>
      <c r="D62">
        <v>1.606417160623</v>
      </c>
      <c r="E62" s="3">
        <f t="shared" si="0"/>
        <v>2.9784478938980898</v>
      </c>
      <c r="F62" s="3">
        <f t="shared" si="1"/>
        <v>1.606417160623</v>
      </c>
      <c r="G62" s="3">
        <v>8.5</v>
      </c>
      <c r="I62" s="1">
        <v>2.97844789389809E+21</v>
      </c>
      <c r="J62">
        <v>15.426992392194</v>
      </c>
      <c r="K62">
        <v>3.5132008166016702</v>
      </c>
      <c r="L62" s="3">
        <f t="shared" si="2"/>
        <v>2.9784478938980898</v>
      </c>
      <c r="M62" s="4">
        <f t="shared" si="3"/>
        <v>3.5132008166016702</v>
      </c>
      <c r="N62" s="3">
        <v>4.4000000000000004</v>
      </c>
      <c r="P62" s="1">
        <v>2.97844789389809E+21</v>
      </c>
      <c r="Q62">
        <v>12.673569266236401</v>
      </c>
      <c r="R62">
        <v>0.75977769064408396</v>
      </c>
      <c r="S62" s="3">
        <f t="shared" si="4"/>
        <v>2.9784478938980898</v>
      </c>
      <c r="T62" s="4">
        <f t="shared" si="5"/>
        <v>0.75977769064408396</v>
      </c>
      <c r="U62" s="3">
        <v>17</v>
      </c>
      <c r="X62" s="5">
        <v>1.606417160623</v>
      </c>
      <c r="Y62" s="6">
        <v>3.5132008166016702</v>
      </c>
      <c r="Z62" s="6">
        <v>0.75977769064408396</v>
      </c>
      <c r="AA62" s="6">
        <v>15.737939169947399</v>
      </c>
      <c r="AC62">
        <f t="shared" si="6"/>
        <v>165.09774573850541</v>
      </c>
      <c r="AD62">
        <f t="shared" si="7"/>
        <v>119.7329030594634</v>
      </c>
      <c r="AE62">
        <f t="shared" si="8"/>
        <v>187.57154748026753</v>
      </c>
      <c r="AF62">
        <f t="shared" si="9"/>
        <v>1.644768406882064</v>
      </c>
      <c r="AI62">
        <v>2.97844789389809E+21</v>
      </c>
      <c r="AJ62">
        <v>27.651730745539801</v>
      </c>
      <c r="AK62">
        <v>15.737939169947399</v>
      </c>
      <c r="AL62" s="3">
        <f t="shared" si="10"/>
        <v>2.9784478938980898</v>
      </c>
      <c r="AM62" s="4">
        <f t="shared" si="11"/>
        <v>15.737939169947399</v>
      </c>
      <c r="AN62" s="3">
        <v>1.34</v>
      </c>
      <c r="AP62">
        <v>0.51352549894794597</v>
      </c>
      <c r="AQ62" s="1">
        <v>0.79392377328731001</v>
      </c>
      <c r="AR62">
        <v>4.4000000000000004</v>
      </c>
      <c r="AT62">
        <v>2.9784478938980898</v>
      </c>
      <c r="AU62">
        <v>15.737939169947399</v>
      </c>
      <c r="AV62">
        <v>1.34</v>
      </c>
    </row>
    <row r="63" spans="2:48" x14ac:dyDescent="0.2">
      <c r="B63">
        <v>3.0298004437928798E+21</v>
      </c>
      <c r="C63">
        <v>13.7261747971197</v>
      </c>
      <c r="D63">
        <v>1.6069730219482099</v>
      </c>
      <c r="E63" s="3">
        <f t="shared" si="0"/>
        <v>3.0298004437928796</v>
      </c>
      <c r="F63" s="3">
        <f t="shared" si="1"/>
        <v>1.6069730219482099</v>
      </c>
      <c r="G63" s="3">
        <v>8.5</v>
      </c>
      <c r="I63" s="1">
        <v>3.0298004437928798E+21</v>
      </c>
      <c r="J63">
        <v>15.633332798309</v>
      </c>
      <c r="K63">
        <v>3.51413102313749</v>
      </c>
      <c r="L63" s="3">
        <f t="shared" si="2"/>
        <v>3.0298004437928796</v>
      </c>
      <c r="M63" s="4">
        <f t="shared" si="3"/>
        <v>3.51413102313749</v>
      </c>
      <c r="N63" s="3">
        <v>4.4000000000000004</v>
      </c>
      <c r="P63" s="1">
        <v>3.0298004437928798E+21</v>
      </c>
      <c r="Q63">
        <v>12.8824633130103</v>
      </c>
      <c r="R63">
        <v>0.76326153783879203</v>
      </c>
      <c r="S63" s="3">
        <f t="shared" si="4"/>
        <v>3.0298004437928796</v>
      </c>
      <c r="T63" s="4">
        <f t="shared" si="5"/>
        <v>0.76326153783879203</v>
      </c>
      <c r="U63" s="3">
        <v>17</v>
      </c>
      <c r="X63" s="5">
        <v>1.6069730219482099</v>
      </c>
      <c r="Y63" s="6">
        <v>3.51413102313749</v>
      </c>
      <c r="Z63" s="6">
        <v>0.76326153783879203</v>
      </c>
      <c r="AA63" s="6">
        <v>15.932069014519501</v>
      </c>
      <c r="AC63">
        <f t="shared" si="6"/>
        <v>165.08346148228162</v>
      </c>
      <c r="AD63">
        <f t="shared" si="7"/>
        <v>119.71254681403398</v>
      </c>
      <c r="AE63">
        <f t="shared" si="8"/>
        <v>187.4761323310106</v>
      </c>
      <c r="AF63">
        <f t="shared" si="9"/>
        <v>2.1803921264817201</v>
      </c>
      <c r="AI63">
        <v>3.0298004437928798E+21</v>
      </c>
      <c r="AJ63">
        <v>28.051270789691099</v>
      </c>
      <c r="AK63">
        <v>15.932069014519501</v>
      </c>
      <c r="AL63" s="3">
        <f t="shared" si="10"/>
        <v>3.0298004437928796</v>
      </c>
      <c r="AM63" s="4">
        <f t="shared" si="11"/>
        <v>15.932069014519501</v>
      </c>
      <c r="AN63" s="3">
        <v>1.34</v>
      </c>
      <c r="AP63">
        <v>0.56487804884274095</v>
      </c>
      <c r="AQ63" s="1">
        <v>0.92306241257487898</v>
      </c>
      <c r="AR63">
        <v>4.4000000000000004</v>
      </c>
      <c r="AT63">
        <v>3.0298004437928796</v>
      </c>
      <c r="AU63">
        <v>15.932069014519501</v>
      </c>
      <c r="AV63">
        <v>1.34</v>
      </c>
    </row>
    <row r="64" spans="2:48" x14ac:dyDescent="0.2">
      <c r="B64">
        <v>3.0811529936876801E+21</v>
      </c>
      <c r="C64">
        <v>13.931809393186301</v>
      </c>
      <c r="D64">
        <v>1.6071974184356499</v>
      </c>
      <c r="E64" s="3">
        <f t="shared" si="0"/>
        <v>3.08115299368768</v>
      </c>
      <c r="F64" s="3">
        <f t="shared" si="1"/>
        <v>1.6071974184356499</v>
      </c>
      <c r="G64" s="3">
        <v>8.5</v>
      </c>
      <c r="I64" s="1">
        <v>3.0811529936876801E+21</v>
      </c>
      <c r="J64">
        <v>15.8398765850558</v>
      </c>
      <c r="K64">
        <v>3.5152646103051302</v>
      </c>
      <c r="L64" s="3">
        <f t="shared" si="2"/>
        <v>3.08115299368768</v>
      </c>
      <c r="M64" s="4">
        <f t="shared" si="3"/>
        <v>3.5152646103051302</v>
      </c>
      <c r="N64" s="3">
        <v>4.4000000000000004</v>
      </c>
      <c r="P64" s="1">
        <v>3.0811529936876801E+21</v>
      </c>
      <c r="Q64">
        <v>13.0898011376231</v>
      </c>
      <c r="R64">
        <v>0.76518916287241201</v>
      </c>
      <c r="S64" s="3">
        <f t="shared" si="4"/>
        <v>3.08115299368768</v>
      </c>
      <c r="T64" s="4">
        <f t="shared" si="5"/>
        <v>0.76518916287241201</v>
      </c>
      <c r="U64" s="3">
        <v>17</v>
      </c>
      <c r="X64" s="5">
        <v>1.6071974184356499</v>
      </c>
      <c r="Y64" s="6">
        <v>3.5152646103051302</v>
      </c>
      <c r="Z64" s="6">
        <v>0.76518916287241201</v>
      </c>
      <c r="AA64" s="6">
        <v>16.157300581323501</v>
      </c>
      <c r="AC64">
        <f t="shared" si="6"/>
        <v>165.07769522466884</v>
      </c>
      <c r="AD64">
        <f t="shared" si="7"/>
        <v>119.68774221257972</v>
      </c>
      <c r="AE64">
        <f t="shared" si="8"/>
        <v>187.42334922113267</v>
      </c>
      <c r="AF64">
        <f t="shared" si="9"/>
        <v>2.8962820461171108</v>
      </c>
      <c r="AI64">
        <v>3.0811529936876801E+21</v>
      </c>
      <c r="AJ64">
        <v>28.481912556074199</v>
      </c>
      <c r="AK64">
        <v>16.157300581323501</v>
      </c>
      <c r="AL64" s="3">
        <f t="shared" si="10"/>
        <v>3.08115299368768</v>
      </c>
      <c r="AM64" s="4">
        <f t="shared" si="11"/>
        <v>16.157300581323501</v>
      </c>
      <c r="AN64" s="3">
        <v>1.34</v>
      </c>
      <c r="AP64">
        <v>0.61623059873753505</v>
      </c>
      <c r="AQ64" s="1">
        <v>1.0522603414782701</v>
      </c>
      <c r="AR64">
        <v>4.4000000000000004</v>
      </c>
      <c r="AT64">
        <v>3.08115299368768</v>
      </c>
      <c r="AU64">
        <v>16.157300581323501</v>
      </c>
      <c r="AV64">
        <v>1.34</v>
      </c>
    </row>
    <row r="65" spans="2:48" x14ac:dyDescent="0.2">
      <c r="B65">
        <v>3.1325055435824698E+21</v>
      </c>
      <c r="C65">
        <v>14.468024690539799</v>
      </c>
      <c r="D65">
        <v>1.9380025162099901</v>
      </c>
      <c r="E65" s="3">
        <f t="shared" si="0"/>
        <v>3.1325055435824698</v>
      </c>
      <c r="F65" s="3">
        <f t="shared" si="1"/>
        <v>1.9380025162099901</v>
      </c>
      <c r="G65" s="3">
        <v>8.5</v>
      </c>
      <c r="I65" s="1">
        <v>3.1325055435824698E+21</v>
      </c>
      <c r="J65">
        <v>16.349230682229699</v>
      </c>
      <c r="K65">
        <v>3.8192085078998002</v>
      </c>
      <c r="L65" s="3">
        <f t="shared" si="2"/>
        <v>3.1325055435824698</v>
      </c>
      <c r="M65" s="4">
        <f t="shared" si="3"/>
        <v>3.8192085078998002</v>
      </c>
      <c r="N65" s="3">
        <v>4.4000000000000004</v>
      </c>
      <c r="P65" s="1">
        <v>3.1325055435824698E+21</v>
      </c>
      <c r="Q65">
        <v>13.299525529553801</v>
      </c>
      <c r="R65">
        <v>0.76950335522396396</v>
      </c>
      <c r="S65" s="3">
        <f t="shared" si="4"/>
        <v>3.1325055435824698</v>
      </c>
      <c r="T65" s="4">
        <f t="shared" si="5"/>
        <v>0.76950335522396396</v>
      </c>
      <c r="U65" s="3">
        <v>17</v>
      </c>
      <c r="X65" s="5">
        <v>1.9380025162099901</v>
      </c>
      <c r="Y65" s="6">
        <v>3.8192085078998002</v>
      </c>
      <c r="Z65" s="6">
        <v>0.76950335522396396</v>
      </c>
      <c r="AA65" s="6">
        <v>16.3948037462815</v>
      </c>
      <c r="AC65">
        <f t="shared" si="6"/>
        <v>156.68658973848508</v>
      </c>
      <c r="AD65">
        <f t="shared" si="7"/>
        <v>113.12971654480059</v>
      </c>
      <c r="AE65">
        <f t="shared" si="8"/>
        <v>187.30524296234466</v>
      </c>
      <c r="AF65">
        <f t="shared" si="9"/>
        <v>3.7610777344070994</v>
      </c>
      <c r="AI65">
        <v>3.1325055435824698E+21</v>
      </c>
      <c r="AJ65">
        <v>28.924825920611401</v>
      </c>
      <c r="AK65">
        <v>16.3948037462815</v>
      </c>
      <c r="AL65" s="3">
        <f t="shared" si="10"/>
        <v>3.1325055435824698</v>
      </c>
      <c r="AM65" s="4">
        <f t="shared" si="11"/>
        <v>16.3948037462815</v>
      </c>
      <c r="AN65" s="3">
        <v>1.34</v>
      </c>
      <c r="AP65">
        <v>0.66758314863232993</v>
      </c>
      <c r="AQ65" s="1">
        <v>1.1801164592956599</v>
      </c>
      <c r="AR65">
        <v>4.4000000000000004</v>
      </c>
      <c r="AT65">
        <v>3.1325055435824698</v>
      </c>
      <c r="AU65">
        <v>16.3948037462815</v>
      </c>
      <c r="AV65">
        <v>1.34</v>
      </c>
    </row>
    <row r="66" spans="2:48" x14ac:dyDescent="0.2">
      <c r="B66">
        <v>3.1838580934772602E+21</v>
      </c>
      <c r="C66">
        <v>14.674211789167501</v>
      </c>
      <c r="D66">
        <v>1.9387794152584199</v>
      </c>
      <c r="E66" s="3">
        <f t="shared" si="0"/>
        <v>3.18385809347726</v>
      </c>
      <c r="F66" s="3">
        <f t="shared" si="1"/>
        <v>1.9387794152584199</v>
      </c>
      <c r="G66" s="3">
        <v>8.5</v>
      </c>
      <c r="I66" s="1">
        <v>3.1838580934772602E+21</v>
      </c>
      <c r="J66">
        <v>16.886818620666801</v>
      </c>
      <c r="K66">
        <v>4.1513862467577196</v>
      </c>
      <c r="L66" s="3">
        <f t="shared" si="2"/>
        <v>3.18385809347726</v>
      </c>
      <c r="M66" s="4">
        <f t="shared" si="3"/>
        <v>4.1513862467577196</v>
      </c>
      <c r="N66" s="3">
        <v>4.4000000000000004</v>
      </c>
      <c r="P66" s="1">
        <v>3.1838580934772602E+21</v>
      </c>
      <c r="Q66">
        <v>13.507742724269599</v>
      </c>
      <c r="R66">
        <v>0.77231035036055395</v>
      </c>
      <c r="S66" s="3">
        <f t="shared" si="4"/>
        <v>3.18385809347726</v>
      </c>
      <c r="T66" s="4">
        <f t="shared" si="5"/>
        <v>0.77231035036055395</v>
      </c>
      <c r="U66" s="3">
        <v>17</v>
      </c>
      <c r="X66" s="5">
        <v>1.9387794152584199</v>
      </c>
      <c r="Y66" s="6">
        <v>4.1513862467577196</v>
      </c>
      <c r="Z66" s="6">
        <v>0.77231035036055395</v>
      </c>
      <c r="AA66" s="6">
        <v>16.6339109827138</v>
      </c>
      <c r="AC66">
        <f t="shared" si="6"/>
        <v>156.66714074988272</v>
      </c>
      <c r="AD66">
        <f t="shared" si="7"/>
        <v>106.17381069068684</v>
      </c>
      <c r="AE66">
        <f t="shared" si="8"/>
        <v>187.22841804819583</v>
      </c>
      <c r="AF66">
        <f t="shared" si="9"/>
        <v>4.7456751580346817</v>
      </c>
      <c r="AI66">
        <v>3.1838580934772602E+21</v>
      </c>
      <c r="AJ66">
        <v>29.369343356622899</v>
      </c>
      <c r="AK66">
        <v>16.6339109827138</v>
      </c>
      <c r="AL66" s="3">
        <f t="shared" si="10"/>
        <v>3.18385809347726</v>
      </c>
      <c r="AM66" s="4">
        <f t="shared" si="11"/>
        <v>16.6339109827138</v>
      </c>
      <c r="AN66" s="3">
        <v>1.34</v>
      </c>
      <c r="AP66">
        <v>0.71893569852712502</v>
      </c>
      <c r="AQ66" s="1">
        <v>1.30542425889136</v>
      </c>
      <c r="AR66">
        <v>4.4000000000000004</v>
      </c>
      <c r="AT66">
        <v>3.18385809347726</v>
      </c>
      <c r="AU66">
        <v>16.6339109827138</v>
      </c>
      <c r="AV66">
        <v>1.34</v>
      </c>
    </row>
    <row r="67" spans="2:48" x14ac:dyDescent="0.2">
      <c r="B67">
        <v>3.2352106433720599E+21</v>
      </c>
      <c r="C67">
        <v>15.2504328889602</v>
      </c>
      <c r="D67">
        <v>2.3095903154719699</v>
      </c>
      <c r="E67" s="3">
        <f t="shared" si="0"/>
        <v>3.23521064337206</v>
      </c>
      <c r="F67" s="3">
        <f t="shared" si="1"/>
        <v>2.3095903154719699</v>
      </c>
      <c r="G67" s="3">
        <v>8.5</v>
      </c>
      <c r="I67" s="1">
        <v>3.2352106433720599E+21</v>
      </c>
      <c r="J67">
        <v>17.0972337810379</v>
      </c>
      <c r="K67">
        <v>4.1563912075497003</v>
      </c>
      <c r="L67" s="3">
        <f t="shared" si="2"/>
        <v>3.23521064337206</v>
      </c>
      <c r="M67" s="4">
        <f t="shared" si="3"/>
        <v>4.1563912075497003</v>
      </c>
      <c r="N67" s="3">
        <v>4.4000000000000004</v>
      </c>
      <c r="P67" s="1">
        <v>3.2352106433720599E+21</v>
      </c>
      <c r="Q67">
        <v>14.0749084034425</v>
      </c>
      <c r="R67">
        <v>1.1340658299542501</v>
      </c>
      <c r="S67" s="3">
        <f t="shared" si="4"/>
        <v>3.23521064337206</v>
      </c>
      <c r="T67" s="4">
        <f t="shared" si="5"/>
        <v>1.1340658299542501</v>
      </c>
      <c r="U67" s="3">
        <v>17</v>
      </c>
      <c r="X67" s="5">
        <v>2.3095903154719699</v>
      </c>
      <c r="Y67" s="6">
        <v>4.1563912075497003</v>
      </c>
      <c r="Z67" s="6">
        <v>1.1340658299542501</v>
      </c>
      <c r="AA67" s="6">
        <v>16.901461226003001</v>
      </c>
      <c r="AC67">
        <f t="shared" si="6"/>
        <v>147.52200278930096</v>
      </c>
      <c r="AD67">
        <f t="shared" si="7"/>
        <v>106.07069283087746</v>
      </c>
      <c r="AE67">
        <f t="shared" si="8"/>
        <v>177.45938074377747</v>
      </c>
      <c r="AF67">
        <f t="shared" si="9"/>
        <v>5.9829517229955336</v>
      </c>
      <c r="AI67">
        <v>3.2352106433720599E+21</v>
      </c>
      <c r="AJ67">
        <v>29.842303799491201</v>
      </c>
      <c r="AK67">
        <v>16.901461226003001</v>
      </c>
      <c r="AL67" s="3">
        <f t="shared" si="10"/>
        <v>3.23521064337206</v>
      </c>
      <c r="AM67" s="4">
        <f t="shared" si="11"/>
        <v>16.901461226003001</v>
      </c>
      <c r="AN67" s="3">
        <v>1.34</v>
      </c>
      <c r="AP67">
        <v>0.77028824842191901</v>
      </c>
      <c r="AQ67" s="1">
        <v>1.4271566943177401</v>
      </c>
      <c r="AR67">
        <v>4.4000000000000004</v>
      </c>
      <c r="AT67">
        <v>3.23521064337206</v>
      </c>
      <c r="AU67">
        <v>16.901461226003001</v>
      </c>
      <c r="AV67">
        <v>1.34</v>
      </c>
    </row>
    <row r="68" spans="2:48" x14ac:dyDescent="0.2">
      <c r="B68">
        <v>3.2865631932668502E+21</v>
      </c>
      <c r="C68">
        <v>15.458693840011399</v>
      </c>
      <c r="D68">
        <v>2.3124410669439901</v>
      </c>
      <c r="E68" s="3">
        <f t="shared" si="0"/>
        <v>3.2865631932668502</v>
      </c>
      <c r="F68" s="3">
        <f t="shared" si="1"/>
        <v>2.3124410669439901</v>
      </c>
      <c r="G68" s="3">
        <v>8.5</v>
      </c>
      <c r="I68" s="1">
        <v>3.2865631932668502E+21</v>
      </c>
      <c r="J68">
        <v>17.665567219192301</v>
      </c>
      <c r="K68">
        <v>4.5193144461249402</v>
      </c>
      <c r="L68" s="3">
        <f t="shared" si="2"/>
        <v>3.2865631932668502</v>
      </c>
      <c r="M68" s="4">
        <f t="shared" si="3"/>
        <v>4.5193144461249402</v>
      </c>
      <c r="N68" s="3">
        <v>4.4000000000000004</v>
      </c>
      <c r="P68" s="1">
        <v>3.2865631932668502E+21</v>
      </c>
      <c r="Q68">
        <v>14.286259666281699</v>
      </c>
      <c r="R68">
        <v>1.1400068932142899</v>
      </c>
      <c r="S68" s="3">
        <f t="shared" si="4"/>
        <v>3.2865631932668502</v>
      </c>
      <c r="T68" s="4">
        <f t="shared" si="5"/>
        <v>1.1400068932142899</v>
      </c>
      <c r="U68" s="3">
        <v>17</v>
      </c>
      <c r="X68" s="5">
        <v>2.3124410669439901</v>
      </c>
      <c r="Y68" s="6">
        <v>4.5193144461249402</v>
      </c>
      <c r="Z68" s="6">
        <v>1.1400068932142899</v>
      </c>
      <c r="AA68" s="6">
        <v>17.178430335242801</v>
      </c>
      <c r="AC68">
        <f t="shared" si="6"/>
        <v>147.4527612389648</v>
      </c>
      <c r="AD68">
        <f t="shared" si="7"/>
        <v>98.726867717517152</v>
      </c>
      <c r="AE68">
        <f t="shared" si="8"/>
        <v>177.30112962125736</v>
      </c>
      <c r="AF68">
        <f t="shared" si="9"/>
        <v>7.4146005379030395</v>
      </c>
      <c r="AI68">
        <v>3.2865631932668502E+21</v>
      </c>
      <c r="AJ68">
        <v>30.3246831083102</v>
      </c>
      <c r="AK68">
        <v>17.178430335242801</v>
      </c>
      <c r="AL68" s="3">
        <f t="shared" si="10"/>
        <v>3.2865631932668502</v>
      </c>
      <c r="AM68" s="4">
        <f t="shared" si="11"/>
        <v>17.178430335242801</v>
      </c>
      <c r="AN68" s="3">
        <v>1.34</v>
      </c>
      <c r="AP68">
        <v>0.82164079831671399</v>
      </c>
      <c r="AQ68" s="1">
        <v>1.5444617583048199</v>
      </c>
      <c r="AR68">
        <v>4.4000000000000004</v>
      </c>
      <c r="AT68">
        <v>3.2865631932668502</v>
      </c>
      <c r="AU68">
        <v>17.178430335242801</v>
      </c>
      <c r="AV68">
        <v>1.34</v>
      </c>
    </row>
    <row r="69" spans="2:48" x14ac:dyDescent="0.2">
      <c r="B69">
        <v>3.33791574316165E+21</v>
      </c>
      <c r="C69">
        <v>16.066717169788799</v>
      </c>
      <c r="D69">
        <v>2.7150541971422699</v>
      </c>
      <c r="E69" s="3">
        <f t="shared" si="0"/>
        <v>3.3379157431616502</v>
      </c>
      <c r="F69" s="3">
        <f t="shared" si="1"/>
        <v>2.7150541971422699</v>
      </c>
      <c r="G69" s="3">
        <v>8.5</v>
      </c>
      <c r="I69" s="1">
        <v>3.33791574316165E+21</v>
      </c>
      <c r="J69">
        <v>18.2574931376062</v>
      </c>
      <c r="K69">
        <v>4.9058301649596503</v>
      </c>
      <c r="L69" s="3">
        <f t="shared" si="2"/>
        <v>3.3379157431616502</v>
      </c>
      <c r="M69" s="4">
        <f t="shared" si="3"/>
        <v>4.9058301649596503</v>
      </c>
      <c r="N69" s="3">
        <v>4.4000000000000004</v>
      </c>
      <c r="P69" s="1">
        <v>3.33791574316165E+21</v>
      </c>
      <c r="Q69">
        <v>14.4994694521209</v>
      </c>
      <c r="R69">
        <v>1.1478064794743701</v>
      </c>
      <c r="S69" s="3">
        <f t="shared" si="4"/>
        <v>3.3379157431616502</v>
      </c>
      <c r="T69" s="4">
        <f t="shared" si="5"/>
        <v>1.1478064794743701</v>
      </c>
      <c r="U69" s="3">
        <v>17</v>
      </c>
      <c r="X69" s="5">
        <v>2.7150541971422699</v>
      </c>
      <c r="Y69" s="6">
        <v>4.9058301649596503</v>
      </c>
      <c r="Z69" s="6">
        <v>1.1478064794743701</v>
      </c>
      <c r="AA69" s="6">
        <v>17.742583249855201</v>
      </c>
      <c r="AC69">
        <f t="shared" si="6"/>
        <v>137.83698573899235</v>
      </c>
      <c r="AD69">
        <f t="shared" si="7"/>
        <v>91.195313933201703</v>
      </c>
      <c r="AE69">
        <f t="shared" si="8"/>
        <v>177.09348049939183</v>
      </c>
      <c r="AF69">
        <f t="shared" si="9"/>
        <v>10.805219206971589</v>
      </c>
      <c r="AI69">
        <v>3.33791574316165E+21</v>
      </c>
      <c r="AJ69">
        <v>31.094246222501798</v>
      </c>
      <c r="AK69">
        <v>17.742583249855201</v>
      </c>
      <c r="AL69" s="3">
        <f t="shared" si="10"/>
        <v>3.3379157431616502</v>
      </c>
      <c r="AM69" s="4">
        <f t="shared" si="11"/>
        <v>17.742583249855201</v>
      </c>
      <c r="AN69" s="3">
        <v>1.34</v>
      </c>
      <c r="AP69">
        <v>0.87299334821150909</v>
      </c>
      <c r="AQ69" s="1">
        <v>1.6566906173748699</v>
      </c>
      <c r="AR69">
        <v>4.4000000000000004</v>
      </c>
      <c r="AT69">
        <v>3.3379157431616502</v>
      </c>
      <c r="AU69">
        <v>17.742583249855201</v>
      </c>
      <c r="AV69">
        <v>1.34</v>
      </c>
    </row>
    <row r="70" spans="2:48" x14ac:dyDescent="0.2">
      <c r="B70">
        <v>3.3892682930564398E+21</v>
      </c>
      <c r="C70">
        <v>16.277599878563802</v>
      </c>
      <c r="D70">
        <v>2.7205267063380099</v>
      </c>
      <c r="E70" s="3">
        <f t="shared" ref="E70:E133" si="12">B70/(10^21)</f>
        <v>3.38926829305644</v>
      </c>
      <c r="F70" s="3">
        <f t="shared" ref="F70:F133" si="13">D70</f>
        <v>2.7205267063380099</v>
      </c>
      <c r="G70" s="3">
        <v>8.5</v>
      </c>
      <c r="I70" s="1">
        <v>3.3892682930564398E+21</v>
      </c>
      <c r="J70">
        <v>18.871415424671799</v>
      </c>
      <c r="K70">
        <v>5.3143422524460497</v>
      </c>
      <c r="L70" s="3">
        <f t="shared" ref="L70:L133" si="14">I70/(10^21)</f>
        <v>3.38926829305644</v>
      </c>
      <c r="M70" s="4">
        <f t="shared" ref="M70:M133" si="15">K70</f>
        <v>5.3143422524460497</v>
      </c>
      <c r="N70" s="3">
        <v>4.4000000000000004</v>
      </c>
      <c r="P70" s="1">
        <v>3.3892682930564398E+21</v>
      </c>
      <c r="Q70">
        <v>15.118134047047301</v>
      </c>
      <c r="R70">
        <v>1.56106087482157</v>
      </c>
      <c r="S70" s="3">
        <f t="shared" ref="S70:S133" si="16">P70/(10^21)</f>
        <v>3.38926829305644</v>
      </c>
      <c r="T70" s="4">
        <f t="shared" ref="T70:T133" si="17">R70</f>
        <v>1.56106087482157</v>
      </c>
      <c r="U70" s="3">
        <v>17</v>
      </c>
      <c r="X70" s="5">
        <v>2.7205267063380099</v>
      </c>
      <c r="Y70" s="6">
        <v>5.3143422524460497</v>
      </c>
      <c r="Z70" s="6">
        <v>1.56106087482157</v>
      </c>
      <c r="AA70" s="6">
        <v>18.0365471398332</v>
      </c>
      <c r="AC70">
        <f t="shared" ref="AC70:AC133" si="18">(X70-$AB$3)^2</f>
        <v>137.70851679641893</v>
      </c>
      <c r="AD70">
        <f t="shared" ref="AD70:AD133" si="19">(Y70-$AB$3)^2</f>
        <v>83.559922586051428</v>
      </c>
      <c r="AE70">
        <f t="shared" ref="AE70:AE133" si="20">(Z70-$AB$3)^2</f>
        <v>166.26537209856411</v>
      </c>
      <c r="AF70">
        <f t="shared" ref="AF70:AF133" si="21">(AA70-$AB$3)^2</f>
        <v>12.824228622746391</v>
      </c>
      <c r="AI70">
        <v>3.3892682930564398E+21</v>
      </c>
      <c r="AJ70">
        <v>31.593620312058999</v>
      </c>
      <c r="AK70">
        <v>18.0365471398332</v>
      </c>
      <c r="AL70" s="3">
        <f t="shared" ref="AL70:AL133" si="22">AI70/(10^21)</f>
        <v>3.38926829305644</v>
      </c>
      <c r="AM70" s="4">
        <f t="shared" ref="AM70:AM133" si="23">AK70</f>
        <v>18.0365471398332</v>
      </c>
      <c r="AN70" s="3">
        <v>1.34</v>
      </c>
      <c r="AP70">
        <v>0.92434589810630297</v>
      </c>
      <c r="AQ70" s="1">
        <v>1.7633709483457001</v>
      </c>
      <c r="AR70">
        <v>4.4000000000000004</v>
      </c>
      <c r="AT70">
        <v>3.38926829305644</v>
      </c>
      <c r="AU70">
        <v>18.0365471398332</v>
      </c>
      <c r="AV70">
        <v>1.34</v>
      </c>
    </row>
    <row r="71" spans="2:48" x14ac:dyDescent="0.2">
      <c r="B71">
        <v>3.4406208429512401E+21</v>
      </c>
      <c r="C71">
        <v>16.918677281716398</v>
      </c>
      <c r="D71">
        <v>3.15619390991148</v>
      </c>
      <c r="E71" s="3">
        <f t="shared" si="12"/>
        <v>3.4406208429512399</v>
      </c>
      <c r="F71" s="3">
        <f t="shared" si="13"/>
        <v>3.15619390991148</v>
      </c>
      <c r="G71" s="3">
        <v>8.5</v>
      </c>
      <c r="I71" s="1">
        <v>3.4406208429512401E+21</v>
      </c>
      <c r="J71">
        <v>19.509247799410499</v>
      </c>
      <c r="K71">
        <v>5.7467644276055596</v>
      </c>
      <c r="L71" s="3">
        <f t="shared" si="14"/>
        <v>3.4406208429512399</v>
      </c>
      <c r="M71" s="4">
        <f t="shared" si="15"/>
        <v>5.7467644276055596</v>
      </c>
      <c r="N71" s="3">
        <v>4.4000000000000004</v>
      </c>
      <c r="P71" s="1">
        <v>3.4406208429512401E+21</v>
      </c>
      <c r="Q71">
        <v>15.335277576288201</v>
      </c>
      <c r="R71">
        <v>1.5727942044833201</v>
      </c>
      <c r="S71" s="3">
        <f t="shared" si="16"/>
        <v>3.4406208429512399</v>
      </c>
      <c r="T71" s="4">
        <f t="shared" si="17"/>
        <v>1.5727942044833201</v>
      </c>
      <c r="U71" s="3">
        <v>17</v>
      </c>
      <c r="X71" s="5">
        <v>3.15619390991148</v>
      </c>
      <c r="Y71" s="6">
        <v>5.7467644276055596</v>
      </c>
      <c r="Z71" s="6">
        <v>1.5727942044833201</v>
      </c>
      <c r="AA71" s="6">
        <v>18.666192184431701</v>
      </c>
      <c r="AC71">
        <f t="shared" si="18"/>
        <v>127.67327685884939</v>
      </c>
      <c r="AD71">
        <f t="shared" si="19"/>
        <v>75.841272739115283</v>
      </c>
      <c r="AE71">
        <f t="shared" si="20"/>
        <v>165.96292144072805</v>
      </c>
      <c r="AF71">
        <f t="shared" si="21"/>
        <v>17.73031670052054</v>
      </c>
      <c r="AI71">
        <v>3.4406208429512401E+21</v>
      </c>
      <c r="AJ71">
        <v>32.428675556236598</v>
      </c>
      <c r="AK71">
        <v>18.666192184431701</v>
      </c>
      <c r="AL71" s="3">
        <f t="shared" si="22"/>
        <v>3.4406208429512399</v>
      </c>
      <c r="AM71" s="4">
        <f t="shared" si="23"/>
        <v>18.666192184431701</v>
      </c>
      <c r="AN71" s="3">
        <v>1.34</v>
      </c>
      <c r="AP71">
        <v>0.97569844800109806</v>
      </c>
      <c r="AQ71" s="1">
        <v>1.8644667178511201</v>
      </c>
      <c r="AR71">
        <v>4.4000000000000004</v>
      </c>
      <c r="AT71">
        <v>3.4406208429512399</v>
      </c>
      <c r="AU71">
        <v>18.666192184431701</v>
      </c>
      <c r="AV71">
        <v>1.34</v>
      </c>
    </row>
    <row r="72" spans="2:48" x14ac:dyDescent="0.2">
      <c r="B72">
        <v>3.4919733928460298E+21</v>
      </c>
      <c r="C72">
        <v>17.127505898106399</v>
      </c>
      <c r="D72">
        <v>3.15961232672232</v>
      </c>
      <c r="E72" s="3">
        <f t="shared" si="12"/>
        <v>3.4919733928460297</v>
      </c>
      <c r="F72" s="3">
        <f t="shared" si="13"/>
        <v>3.15961232672232</v>
      </c>
      <c r="G72" s="3">
        <v>8.5</v>
      </c>
      <c r="I72" s="1">
        <v>3.4919733928460298E+21</v>
      </c>
      <c r="J72">
        <v>20.165110314024599</v>
      </c>
      <c r="K72">
        <v>6.1972167426404603</v>
      </c>
      <c r="L72" s="3">
        <f t="shared" si="14"/>
        <v>3.4919733928460297</v>
      </c>
      <c r="M72" s="4">
        <f t="shared" si="15"/>
        <v>6.1972167426404603</v>
      </c>
      <c r="N72" s="3">
        <v>4.4000000000000004</v>
      </c>
      <c r="P72" s="1">
        <v>3.4919733928460298E+21</v>
      </c>
      <c r="Q72">
        <v>15.5468249705827</v>
      </c>
      <c r="R72">
        <v>1.5789313991986</v>
      </c>
      <c r="S72" s="3">
        <f t="shared" si="16"/>
        <v>3.4919733928460297</v>
      </c>
      <c r="T72" s="4">
        <f t="shared" si="17"/>
        <v>1.5789313991986</v>
      </c>
      <c r="U72" s="3">
        <v>17</v>
      </c>
      <c r="X72" s="5">
        <v>3.15961232672232</v>
      </c>
      <c r="Y72" s="6">
        <v>6.1972167426404603</v>
      </c>
      <c r="Z72" s="6">
        <v>1.5789313991986</v>
      </c>
      <c r="AA72" s="6">
        <v>18.988676648545098</v>
      </c>
      <c r="AC72">
        <f t="shared" si="18"/>
        <v>127.59603738366062</v>
      </c>
      <c r="AD72">
        <f t="shared" si="19"/>
        <v>68.19848133837786</v>
      </c>
      <c r="AE72">
        <f t="shared" si="20"/>
        <v>165.80483232359217</v>
      </c>
      <c r="AF72">
        <f t="shared" si="21"/>
        <v>20.550108273192745</v>
      </c>
      <c r="AI72">
        <v>3.4919733928460298E+21</v>
      </c>
      <c r="AJ72">
        <v>32.956570219929297</v>
      </c>
      <c r="AK72">
        <v>18.988676648545098</v>
      </c>
      <c r="AL72" s="3">
        <f t="shared" si="22"/>
        <v>3.4919733928460297</v>
      </c>
      <c r="AM72" s="4">
        <f t="shared" si="23"/>
        <v>18.988676648545098</v>
      </c>
      <c r="AN72" s="3">
        <v>1.34</v>
      </c>
      <c r="AP72">
        <v>1.0270509978958899</v>
      </c>
      <c r="AQ72" s="1">
        <v>1.9598017913905099</v>
      </c>
      <c r="AR72">
        <v>4.4000000000000004</v>
      </c>
      <c r="AT72">
        <v>3.4919733928460297</v>
      </c>
      <c r="AU72">
        <v>18.988676648545098</v>
      </c>
      <c r="AV72">
        <v>1.34</v>
      </c>
    </row>
    <row r="73" spans="2:48" x14ac:dyDescent="0.2">
      <c r="B73">
        <v>3.5433259427408301E+21</v>
      </c>
      <c r="C73">
        <v>17.804277646426801</v>
      </c>
      <c r="D73">
        <v>3.6309738754635301</v>
      </c>
      <c r="E73" s="3">
        <f t="shared" si="12"/>
        <v>3.5433259427408301</v>
      </c>
      <c r="F73" s="3">
        <f t="shared" si="13"/>
        <v>3.6309738754635301</v>
      </c>
      <c r="G73" s="3">
        <v>8.5</v>
      </c>
      <c r="I73" s="1">
        <v>3.5433259427408301E+21</v>
      </c>
      <c r="J73">
        <v>20.849493385866001</v>
      </c>
      <c r="K73">
        <v>6.6761896149027304</v>
      </c>
      <c r="L73" s="3">
        <f t="shared" si="14"/>
        <v>3.5433259427408301</v>
      </c>
      <c r="M73" s="4">
        <f t="shared" si="15"/>
        <v>6.6761896149027304</v>
      </c>
      <c r="N73" s="3">
        <v>4.4000000000000004</v>
      </c>
      <c r="P73" s="1">
        <v>3.5433259427408301E+21</v>
      </c>
      <c r="Q73">
        <v>16.219131755626801</v>
      </c>
      <c r="R73">
        <v>2.0458279846635201</v>
      </c>
      <c r="S73" s="3">
        <f t="shared" si="16"/>
        <v>3.5433259427408301</v>
      </c>
      <c r="T73" s="4">
        <f t="shared" si="17"/>
        <v>2.0458279846635201</v>
      </c>
      <c r="U73" s="3">
        <v>17</v>
      </c>
      <c r="X73" s="5">
        <v>3.6309738754635301</v>
      </c>
      <c r="Y73" s="6">
        <v>6.6761896149027304</v>
      </c>
      <c r="Z73" s="6">
        <v>2.0458279846635201</v>
      </c>
      <c r="AA73" s="6">
        <v>19.6629205510446</v>
      </c>
      <c r="AC73">
        <f t="shared" si="18"/>
        <v>117.16936831433338</v>
      </c>
      <c r="AD73">
        <f t="shared" si="19"/>
        <v>60.516953185885569</v>
      </c>
      <c r="AE73">
        <f t="shared" si="20"/>
        <v>153.99881594642181</v>
      </c>
      <c r="AF73">
        <f t="shared" si="21"/>
        <v>27.117708675069398</v>
      </c>
      <c r="AI73">
        <v>3.5433259427408301E+21</v>
      </c>
      <c r="AJ73">
        <v>33.836224322007901</v>
      </c>
      <c r="AK73">
        <v>19.6629205510446</v>
      </c>
      <c r="AL73" s="3">
        <f t="shared" si="22"/>
        <v>3.5433259427408301</v>
      </c>
      <c r="AM73" s="4">
        <f t="shared" si="23"/>
        <v>19.6629205510446</v>
      </c>
      <c r="AN73" s="3">
        <v>1.34</v>
      </c>
      <c r="AP73">
        <v>1.0784035477906799</v>
      </c>
      <c r="AQ73" s="1">
        <v>2.0492362427174999</v>
      </c>
      <c r="AR73">
        <v>4.4000000000000004</v>
      </c>
      <c r="AT73">
        <v>3.5433259427408301</v>
      </c>
      <c r="AU73">
        <v>19.6629205510446</v>
      </c>
      <c r="AV73">
        <v>1.34</v>
      </c>
    </row>
    <row r="74" spans="2:48" x14ac:dyDescent="0.2">
      <c r="B74">
        <v>3.5946784926356199E+21</v>
      </c>
      <c r="C74">
        <v>18.012962971709701</v>
      </c>
      <c r="D74">
        <v>3.6342490011672002</v>
      </c>
      <c r="E74" s="3">
        <f t="shared" si="12"/>
        <v>3.5946784926356199</v>
      </c>
      <c r="F74" s="3">
        <f t="shared" si="13"/>
        <v>3.6342490011672002</v>
      </c>
      <c r="G74" s="3">
        <v>8.5</v>
      </c>
      <c r="I74" s="1">
        <v>3.5946784926356199E+21</v>
      </c>
      <c r="J74">
        <v>21.55194367208</v>
      </c>
      <c r="K74">
        <v>7.1732297015375499</v>
      </c>
      <c r="L74" s="3">
        <f t="shared" si="14"/>
        <v>3.5946784926356199</v>
      </c>
      <c r="M74" s="4">
        <f t="shared" si="15"/>
        <v>7.1732297015375499</v>
      </c>
      <c r="N74" s="3">
        <v>4.4000000000000004</v>
      </c>
      <c r="P74" s="1">
        <v>3.5946784926356199E+21</v>
      </c>
      <c r="Q74">
        <v>16.435886282898998</v>
      </c>
      <c r="R74">
        <v>2.0571723123565699</v>
      </c>
      <c r="S74" s="3">
        <f t="shared" si="16"/>
        <v>3.5946784926356199</v>
      </c>
      <c r="T74" s="4">
        <f t="shared" si="17"/>
        <v>2.0571723123565699</v>
      </c>
      <c r="U74" s="3">
        <v>17</v>
      </c>
      <c r="X74" s="5">
        <v>3.6342490011672002</v>
      </c>
      <c r="Y74" s="6">
        <v>7.1732297015375499</v>
      </c>
      <c r="Z74" s="6">
        <v>2.0571723123565699</v>
      </c>
      <c r="AA74" s="6">
        <v>20.370754048566599</v>
      </c>
      <c r="AC74">
        <f t="shared" si="18"/>
        <v>117.09847597511218</v>
      </c>
      <c r="AD74">
        <f t="shared" si="19"/>
        <v>53.030789621623441</v>
      </c>
      <c r="AE74">
        <f t="shared" si="20"/>
        <v>153.71738691379176</v>
      </c>
      <c r="AF74">
        <f t="shared" si="21"/>
        <v>34.990775567430433</v>
      </c>
      <c r="AI74">
        <v>3.5946784926356199E+21</v>
      </c>
      <c r="AJ74">
        <v>34.749468019109102</v>
      </c>
      <c r="AK74">
        <v>20.370754048566599</v>
      </c>
      <c r="AL74" s="3">
        <f t="shared" si="22"/>
        <v>3.5946784926356199</v>
      </c>
      <c r="AM74" s="4">
        <f t="shared" si="23"/>
        <v>20.370754048566599</v>
      </c>
      <c r="AN74" s="3">
        <v>1.34</v>
      </c>
      <c r="AP74">
        <v>1.1297560976854799</v>
      </c>
      <c r="AQ74" s="1">
        <v>2.13274151959105</v>
      </c>
      <c r="AR74">
        <v>4.4000000000000004</v>
      </c>
      <c r="AT74">
        <v>3.5946784926356199</v>
      </c>
      <c r="AU74">
        <v>20.370754048566599</v>
      </c>
      <c r="AV74">
        <v>1.34</v>
      </c>
    </row>
    <row r="75" spans="2:48" x14ac:dyDescent="0.2">
      <c r="B75">
        <v>3.6460310425304102E+21</v>
      </c>
      <c r="C75">
        <v>18.722552542390201</v>
      </c>
      <c r="D75">
        <v>4.1384283722685504</v>
      </c>
      <c r="E75" s="3">
        <f t="shared" si="12"/>
        <v>3.6460310425304101</v>
      </c>
      <c r="F75" s="3">
        <f t="shared" si="13"/>
        <v>4.1384283722685504</v>
      </c>
      <c r="G75" s="3">
        <v>8.5</v>
      </c>
      <c r="I75" s="1">
        <v>3.6460310425304102E+21</v>
      </c>
      <c r="J75">
        <v>22.281359118542699</v>
      </c>
      <c r="K75">
        <v>7.6972349484210802</v>
      </c>
      <c r="L75" s="3">
        <f t="shared" si="14"/>
        <v>3.6460310425304101</v>
      </c>
      <c r="M75" s="4">
        <f t="shared" si="15"/>
        <v>7.6972349484210802</v>
      </c>
      <c r="N75" s="3">
        <v>4.4000000000000004</v>
      </c>
      <c r="P75" s="1">
        <v>3.6460310425304102E+21</v>
      </c>
      <c r="Q75">
        <v>17.149650228617901</v>
      </c>
      <c r="R75">
        <v>2.56552605849632</v>
      </c>
      <c r="S75" s="3">
        <f t="shared" si="16"/>
        <v>3.6460310425304101</v>
      </c>
      <c r="T75" s="4">
        <f t="shared" si="17"/>
        <v>2.56552605849632</v>
      </c>
      <c r="U75" s="3">
        <v>17</v>
      </c>
      <c r="X75" s="5">
        <v>4.1384283722685504</v>
      </c>
      <c r="Y75" s="6">
        <v>7.6972349484210802</v>
      </c>
      <c r="Z75" s="6">
        <v>2.56552605849632</v>
      </c>
      <c r="AA75" s="6">
        <v>21.166786689420402</v>
      </c>
      <c r="AC75">
        <f t="shared" si="18"/>
        <v>106.44101622856911</v>
      </c>
      <c r="AD75">
        <f t="shared" si="19"/>
        <v>45.673523717610259</v>
      </c>
      <c r="AE75">
        <f t="shared" si="20"/>
        <v>141.37038463937787</v>
      </c>
      <c r="AF75">
        <f t="shared" si="21"/>
        <v>45.041987492440597</v>
      </c>
      <c r="AI75">
        <v>3.6460310425304102E+21</v>
      </c>
      <c r="AJ75">
        <v>35.750910859542003</v>
      </c>
      <c r="AK75">
        <v>21.166786689420402</v>
      </c>
      <c r="AL75" s="3">
        <f t="shared" si="22"/>
        <v>3.6460310425304101</v>
      </c>
      <c r="AM75" s="4">
        <f t="shared" si="23"/>
        <v>21.166786689420402</v>
      </c>
      <c r="AN75" s="3">
        <v>1.34</v>
      </c>
      <c r="AP75">
        <v>1.1811086475802701</v>
      </c>
      <c r="AQ75" s="1">
        <v>2.2103326420694902</v>
      </c>
      <c r="AR75">
        <v>4.4000000000000004</v>
      </c>
      <c r="AT75">
        <v>3.6460310425304101</v>
      </c>
      <c r="AU75">
        <v>21.166786689420402</v>
      </c>
      <c r="AV75">
        <v>1.34</v>
      </c>
    </row>
    <row r="76" spans="2:48" x14ac:dyDescent="0.2">
      <c r="B76">
        <v>3.69738359242521E+21</v>
      </c>
      <c r="C76">
        <v>19.454642076026101</v>
      </c>
      <c r="D76">
        <v>4.6651077063253101</v>
      </c>
      <c r="E76" s="3">
        <f t="shared" si="12"/>
        <v>3.6973835924252101</v>
      </c>
      <c r="F76" s="3">
        <f t="shared" si="13"/>
        <v>4.6651077063253101</v>
      </c>
      <c r="G76" s="3">
        <v>8.5</v>
      </c>
      <c r="I76" s="1">
        <v>3.69738359242521E+21</v>
      </c>
      <c r="J76">
        <v>23.028856712574999</v>
      </c>
      <c r="K76">
        <v>8.2393223428742104</v>
      </c>
      <c r="L76" s="3">
        <f t="shared" si="14"/>
        <v>3.6973835924252101</v>
      </c>
      <c r="M76" s="4">
        <f t="shared" si="15"/>
        <v>8.2393223428742104</v>
      </c>
      <c r="N76" s="3">
        <v>4.4000000000000004</v>
      </c>
      <c r="P76" s="1">
        <v>3.69738359242521E+21</v>
      </c>
      <c r="Q76">
        <v>17.374275228047001</v>
      </c>
      <c r="R76">
        <v>2.5847408583461999</v>
      </c>
      <c r="S76" s="3">
        <f t="shared" si="16"/>
        <v>3.6973835924252101</v>
      </c>
      <c r="T76" s="4">
        <f t="shared" si="17"/>
        <v>2.5847408583461999</v>
      </c>
      <c r="U76" s="3">
        <v>17</v>
      </c>
      <c r="X76" s="5">
        <v>4.6651077063253101</v>
      </c>
      <c r="Y76" s="6">
        <v>8.2393223428742104</v>
      </c>
      <c r="Z76" s="6">
        <v>2.5847408583461999</v>
      </c>
      <c r="AA76" s="6">
        <v>21.9947567121018</v>
      </c>
      <c r="AC76">
        <f t="shared" si="18"/>
        <v>95.85087905575898</v>
      </c>
      <c r="AD76">
        <f t="shared" si="19"/>
        <v>38.640291829946761</v>
      </c>
      <c r="AE76">
        <f t="shared" si="20"/>
        <v>140.91382867959291</v>
      </c>
      <c r="AF76">
        <f t="shared" si="21"/>
        <v>56.841086535437206</v>
      </c>
      <c r="AI76">
        <v>3.69738359242521E+21</v>
      </c>
      <c r="AJ76">
        <v>36.7842910818026</v>
      </c>
      <c r="AK76">
        <v>21.9947567121018</v>
      </c>
      <c r="AL76" s="3">
        <f t="shared" si="22"/>
        <v>3.6973835924252101</v>
      </c>
      <c r="AM76" s="4">
        <f t="shared" si="23"/>
        <v>21.9947567121018</v>
      </c>
      <c r="AN76" s="3">
        <v>1.34</v>
      </c>
      <c r="AP76">
        <v>1.2324611974750701</v>
      </c>
      <c r="AQ76" s="1">
        <v>2.2821273824528001</v>
      </c>
      <c r="AR76">
        <v>4.4000000000000004</v>
      </c>
      <c r="AT76">
        <v>3.6973835924252101</v>
      </c>
      <c r="AU76">
        <v>21.9947567121018</v>
      </c>
      <c r="AV76">
        <v>1.34</v>
      </c>
    </row>
    <row r="77" spans="2:48" x14ac:dyDescent="0.2">
      <c r="B77">
        <v>3.7487361423199998E+21</v>
      </c>
      <c r="C77">
        <v>20.214624203841598</v>
      </c>
      <c r="D77">
        <v>5.2196796345615804</v>
      </c>
      <c r="E77" s="3">
        <f t="shared" si="12"/>
        <v>3.7487361423199999</v>
      </c>
      <c r="F77" s="3">
        <f t="shared" si="13"/>
        <v>5.2196796345615804</v>
      </c>
      <c r="G77" s="3">
        <v>8.5</v>
      </c>
      <c r="I77" s="1">
        <v>3.7487361423199998E+21</v>
      </c>
      <c r="J77">
        <v>23.797087343468402</v>
      </c>
      <c r="K77">
        <v>8.8021427741883898</v>
      </c>
      <c r="L77" s="3">
        <f t="shared" si="14"/>
        <v>3.7487361423199999</v>
      </c>
      <c r="M77" s="4">
        <f t="shared" si="15"/>
        <v>8.8021427741883898</v>
      </c>
      <c r="N77" s="3">
        <v>4.4000000000000004</v>
      </c>
      <c r="P77" s="1">
        <v>3.7487361423199998E+21</v>
      </c>
      <c r="Q77">
        <v>17.5954800095124</v>
      </c>
      <c r="R77">
        <v>2.6005354402324001</v>
      </c>
      <c r="S77" s="3">
        <f t="shared" si="16"/>
        <v>3.7487361423199999</v>
      </c>
      <c r="T77" s="4">
        <f t="shared" si="17"/>
        <v>2.6005354402324001</v>
      </c>
      <c r="U77" s="3">
        <v>17</v>
      </c>
      <c r="X77" s="5">
        <v>5.2196796345615804</v>
      </c>
      <c r="Y77" s="6">
        <v>8.8021427741883898</v>
      </c>
      <c r="Z77" s="6">
        <v>2.6005354402324001</v>
      </c>
      <c r="AA77" s="6">
        <v>22.8589027782388</v>
      </c>
      <c r="AC77">
        <f t="shared" si="18"/>
        <v>85.299526719623557</v>
      </c>
      <c r="AD77">
        <f t="shared" si="19"/>
        <v>31.95992695301679</v>
      </c>
      <c r="AE77">
        <f t="shared" si="20"/>
        <v>140.53909224929373</v>
      </c>
      <c r="AF77">
        <f t="shared" si="21"/>
        <v>70.617952651110343</v>
      </c>
      <c r="AI77">
        <v>3.7487361423199998E+21</v>
      </c>
      <c r="AJ77">
        <v>37.853847347518801</v>
      </c>
      <c r="AK77">
        <v>22.8589027782388</v>
      </c>
      <c r="AL77" s="3">
        <f t="shared" si="22"/>
        <v>3.7487361423199999</v>
      </c>
      <c r="AM77" s="4">
        <f t="shared" si="23"/>
        <v>22.8589027782388</v>
      </c>
      <c r="AN77" s="3">
        <v>1.34</v>
      </c>
      <c r="AP77">
        <v>1.2838137473698599</v>
      </c>
      <c r="AQ77" s="1">
        <v>2.3482595412910001</v>
      </c>
      <c r="AR77">
        <v>4.4000000000000004</v>
      </c>
      <c r="AT77">
        <v>3.7487361423199999</v>
      </c>
      <c r="AU77">
        <v>22.8589027782388</v>
      </c>
      <c r="AV77">
        <v>1.34</v>
      </c>
    </row>
    <row r="78" spans="2:48" x14ac:dyDescent="0.2">
      <c r="B78">
        <v>3.8000886922148001E+21</v>
      </c>
      <c r="C78">
        <v>20.435151939139999</v>
      </c>
      <c r="D78">
        <v>5.23479717028086</v>
      </c>
      <c r="E78" s="3">
        <f t="shared" si="12"/>
        <v>3.8000886922147998</v>
      </c>
      <c r="F78" s="3">
        <f t="shared" si="13"/>
        <v>5.23479717028086</v>
      </c>
      <c r="G78" s="3">
        <v>8.5</v>
      </c>
      <c r="I78" s="1">
        <v>3.8000886922148001E+21</v>
      </c>
      <c r="J78">
        <v>24.586266774833401</v>
      </c>
      <c r="K78">
        <v>9.3859120059741805</v>
      </c>
      <c r="L78" s="3">
        <f t="shared" si="14"/>
        <v>3.8000886922147998</v>
      </c>
      <c r="M78" s="4">
        <f t="shared" si="15"/>
        <v>9.3859120059741805</v>
      </c>
      <c r="N78" s="3">
        <v>4.4000000000000004</v>
      </c>
      <c r="P78" s="1">
        <v>3.8000886922148001E+21</v>
      </c>
      <c r="Q78">
        <v>18.354112862604701</v>
      </c>
      <c r="R78">
        <v>3.1537580937455099</v>
      </c>
      <c r="S78" s="3">
        <f t="shared" si="16"/>
        <v>3.8000886922147998</v>
      </c>
      <c r="T78" s="4">
        <f t="shared" si="17"/>
        <v>3.1537580937455099</v>
      </c>
      <c r="U78" s="3">
        <v>17</v>
      </c>
      <c r="X78" s="5">
        <v>5.23479717028086</v>
      </c>
      <c r="Y78" s="6">
        <v>9.3859120059741805</v>
      </c>
      <c r="Z78" s="6">
        <v>3.1537580937455099</v>
      </c>
      <c r="AA78" s="6">
        <v>23.761764396867399</v>
      </c>
      <c r="AC78">
        <f t="shared" si="18"/>
        <v>85.020510964087762</v>
      </c>
      <c r="AD78">
        <f t="shared" si="19"/>
        <v>25.700255255421805</v>
      </c>
      <c r="AE78">
        <f t="shared" si="20"/>
        <v>127.72832863245985</v>
      </c>
      <c r="AF78">
        <f t="shared" si="21"/>
        <v>86.60741462327411</v>
      </c>
      <c r="AI78">
        <v>3.8000886922148001E+21</v>
      </c>
      <c r="AJ78">
        <v>38.962119165726598</v>
      </c>
      <c r="AK78">
        <v>23.761764396867399</v>
      </c>
      <c r="AL78" s="3">
        <f t="shared" si="22"/>
        <v>3.8000886922147998</v>
      </c>
      <c r="AM78" s="4">
        <f t="shared" si="23"/>
        <v>23.761764396867399</v>
      </c>
      <c r="AN78" s="3">
        <v>1.34</v>
      </c>
      <c r="AP78">
        <v>1.3351662972646599</v>
      </c>
      <c r="AQ78" s="1">
        <v>2.4088836756801202</v>
      </c>
      <c r="AR78">
        <v>4.4000000000000004</v>
      </c>
      <c r="AT78">
        <v>3.8000886922147998</v>
      </c>
      <c r="AU78">
        <v>23.761764396867399</v>
      </c>
      <c r="AV78">
        <v>1.34</v>
      </c>
    </row>
    <row r="79" spans="2:48" x14ac:dyDescent="0.2">
      <c r="B79">
        <v>3.8514412421095898E+21</v>
      </c>
      <c r="C79">
        <v>21.2279974211271</v>
      </c>
      <c r="D79">
        <v>5.8222324526887901</v>
      </c>
      <c r="E79" s="3">
        <f t="shared" si="12"/>
        <v>3.85144124210959</v>
      </c>
      <c r="F79" s="3">
        <f t="shared" si="13"/>
        <v>5.8222324526887901</v>
      </c>
      <c r="G79" s="3">
        <v>8.5</v>
      </c>
      <c r="I79" s="1">
        <v>3.8514412421095898E+21</v>
      </c>
      <c r="J79">
        <v>25.397003490762899</v>
      </c>
      <c r="K79">
        <v>9.9912385223245206</v>
      </c>
      <c r="L79" s="3">
        <f t="shared" si="14"/>
        <v>3.85144124210959</v>
      </c>
      <c r="M79" s="4">
        <f t="shared" si="15"/>
        <v>9.9912385223245206</v>
      </c>
      <c r="N79" s="3">
        <v>4.4000000000000004</v>
      </c>
      <c r="P79" s="1">
        <v>3.8514412421095898E+21</v>
      </c>
      <c r="Q79">
        <v>18.577538570040598</v>
      </c>
      <c r="R79">
        <v>3.1717736016022902</v>
      </c>
      <c r="S79" s="3">
        <f t="shared" si="16"/>
        <v>3.85144124210959</v>
      </c>
      <c r="T79" s="4">
        <f t="shared" si="17"/>
        <v>3.1717736016022902</v>
      </c>
      <c r="U79" s="3">
        <v>17</v>
      </c>
      <c r="X79" s="5">
        <v>5.8222324526887901</v>
      </c>
      <c r="Y79" s="6">
        <v>9.9912385223245206</v>
      </c>
      <c r="Z79" s="6">
        <v>3.1717736016022902</v>
      </c>
      <c r="AA79" s="6">
        <v>24.706743728705501</v>
      </c>
      <c r="AC79">
        <f t="shared" si="18"/>
        <v>74.532512967260971</v>
      </c>
      <c r="AD79">
        <f t="shared" si="19"/>
        <v>19.929219149739449</v>
      </c>
      <c r="AE79">
        <f t="shared" si="20"/>
        <v>127.3214416109448</v>
      </c>
      <c r="AF79">
        <f t="shared" si="21"/>
        <v>105.08894266652794</v>
      </c>
      <c r="AI79">
        <v>3.8514412421095898E+21</v>
      </c>
      <c r="AJ79">
        <v>40.112508697143902</v>
      </c>
      <c r="AK79">
        <v>24.706743728705501</v>
      </c>
      <c r="AL79" s="3">
        <f t="shared" si="22"/>
        <v>3.85144124210959</v>
      </c>
      <c r="AM79" s="4">
        <f t="shared" si="23"/>
        <v>24.706743728705501</v>
      </c>
      <c r="AN79" s="3">
        <v>1.34</v>
      </c>
      <c r="AP79">
        <v>1.3865188471594498</v>
      </c>
      <c r="AQ79" s="1">
        <v>2.4642239851560301</v>
      </c>
      <c r="AR79">
        <v>4.4000000000000004</v>
      </c>
      <c r="AT79">
        <v>3.85144124210959</v>
      </c>
      <c r="AU79">
        <v>24.706743728705501</v>
      </c>
      <c r="AV79">
        <v>1.34</v>
      </c>
    </row>
    <row r="80" spans="2:48" x14ac:dyDescent="0.2">
      <c r="B80">
        <v>3.9027937920043901E+21</v>
      </c>
      <c r="C80">
        <v>22.048610982097301</v>
      </c>
      <c r="D80">
        <v>6.43743581407979</v>
      </c>
      <c r="E80" s="3">
        <f t="shared" si="12"/>
        <v>3.90279379200439</v>
      </c>
      <c r="F80" s="3">
        <f t="shared" si="13"/>
        <v>6.43743581407979</v>
      </c>
      <c r="G80" s="3">
        <v>8.5</v>
      </c>
      <c r="I80" s="1">
        <v>3.9027937920043901E+21</v>
      </c>
      <c r="J80">
        <v>26.870173886189502</v>
      </c>
      <c r="K80">
        <v>11.258998718171901</v>
      </c>
      <c r="L80" s="3">
        <f t="shared" si="14"/>
        <v>3.90279379200439</v>
      </c>
      <c r="M80" s="4">
        <f t="shared" si="15"/>
        <v>11.258998718171901</v>
      </c>
      <c r="N80" s="3">
        <v>4.4000000000000004</v>
      </c>
      <c r="P80" s="1">
        <v>3.9027937920043901E+21</v>
      </c>
      <c r="Q80">
        <v>19.384181361309601</v>
      </c>
      <c r="R80">
        <v>3.77300619329203</v>
      </c>
      <c r="S80" s="3">
        <f t="shared" si="16"/>
        <v>3.90279379200439</v>
      </c>
      <c r="T80" s="4">
        <f t="shared" si="17"/>
        <v>3.77300619329203</v>
      </c>
      <c r="U80" s="3">
        <v>17</v>
      </c>
      <c r="X80" s="5">
        <v>6.43743581407979</v>
      </c>
      <c r="Y80" s="6">
        <v>11.258998718171901</v>
      </c>
      <c r="Z80" s="6">
        <v>3.77300619329203</v>
      </c>
      <c r="AA80" s="6">
        <v>25.703772345391201</v>
      </c>
      <c r="AC80">
        <f t="shared" si="18"/>
        <v>64.288614405948763</v>
      </c>
      <c r="AD80">
        <f t="shared" si="19"/>
        <v>10.217325880848456</v>
      </c>
      <c r="AE80">
        <f t="shared" si="20"/>
        <v>114.11468951256677</v>
      </c>
      <c r="AF80">
        <f t="shared" si="21"/>
        <v>126.5246673161068</v>
      </c>
      <c r="AI80">
        <v>3.9027937920043901E+21</v>
      </c>
      <c r="AJ80">
        <v>41.314947513408796</v>
      </c>
      <c r="AK80">
        <v>25.703772345391201</v>
      </c>
      <c r="AL80" s="3">
        <f t="shared" si="22"/>
        <v>3.90279379200439</v>
      </c>
      <c r="AM80" s="4">
        <f t="shared" si="23"/>
        <v>25.703772345391201</v>
      </c>
      <c r="AN80" s="3">
        <v>1.34</v>
      </c>
      <c r="AP80">
        <v>1.43787139705425</v>
      </c>
      <c r="AQ80" s="1">
        <v>2.5144797691713099</v>
      </c>
      <c r="AR80">
        <v>4.4000000000000004</v>
      </c>
      <c r="AT80">
        <v>3.90279379200439</v>
      </c>
      <c r="AU80">
        <v>25.703772345391201</v>
      </c>
      <c r="AV80">
        <v>1.34</v>
      </c>
    </row>
    <row r="81" spans="2:48" x14ac:dyDescent="0.2">
      <c r="B81">
        <v>3.9541463418991799E+21</v>
      </c>
      <c r="C81">
        <v>22.266563052988602</v>
      </c>
      <c r="D81">
        <v>6.4499776853918798</v>
      </c>
      <c r="E81" s="3">
        <f t="shared" si="12"/>
        <v>3.9541463418991798</v>
      </c>
      <c r="F81" s="3">
        <f t="shared" si="13"/>
        <v>6.4499776853918798</v>
      </c>
      <c r="G81" s="3">
        <v>8.5</v>
      </c>
      <c r="I81" s="1">
        <v>3.9541463418991799E+21</v>
      </c>
      <c r="J81">
        <v>27.7447789475927</v>
      </c>
      <c r="K81">
        <v>11.928193579996</v>
      </c>
      <c r="L81" s="3">
        <f t="shared" si="14"/>
        <v>3.9541463418991798</v>
      </c>
      <c r="M81" s="4">
        <f t="shared" si="15"/>
        <v>11.928193579996</v>
      </c>
      <c r="N81" s="3">
        <v>4.4000000000000004</v>
      </c>
      <c r="P81" s="1">
        <v>3.9541463418991799E+21</v>
      </c>
      <c r="Q81">
        <v>19.607790494823199</v>
      </c>
      <c r="R81">
        <v>3.79120512722645</v>
      </c>
      <c r="S81" s="3">
        <f t="shared" si="16"/>
        <v>3.9541463418991798</v>
      </c>
      <c r="T81" s="4">
        <f t="shared" si="17"/>
        <v>3.79120512722645</v>
      </c>
      <c r="U81" s="3">
        <v>17</v>
      </c>
      <c r="X81" s="5">
        <v>6.4499776853918798</v>
      </c>
      <c r="Y81" s="6">
        <v>11.928193579996</v>
      </c>
      <c r="Z81" s="6">
        <v>3.79120512722645</v>
      </c>
      <c r="AA81" s="6">
        <v>26.697745201839499</v>
      </c>
      <c r="AC81">
        <f t="shared" si="18"/>
        <v>64.0876498018674</v>
      </c>
      <c r="AD81">
        <f t="shared" si="19"/>
        <v>6.3870448447804069</v>
      </c>
      <c r="AE81">
        <f t="shared" si="20"/>
        <v>113.72620239275652</v>
      </c>
      <c r="AF81">
        <f t="shared" si="21"/>
        <v>149.87369573919048</v>
      </c>
      <c r="AI81">
        <v>3.9541463418991799E+21</v>
      </c>
      <c r="AJ81">
        <v>42.514330569436197</v>
      </c>
      <c r="AK81">
        <v>26.697745201839499</v>
      </c>
      <c r="AL81" s="3">
        <f t="shared" si="22"/>
        <v>3.9541463418991798</v>
      </c>
      <c r="AM81" s="4">
        <f t="shared" si="23"/>
        <v>26.697745201839499</v>
      </c>
      <c r="AN81" s="3">
        <v>1.34</v>
      </c>
      <c r="AP81">
        <v>1.48922394694904</v>
      </c>
      <c r="AQ81" s="1">
        <v>2.5598883672889401</v>
      </c>
      <c r="AR81">
        <v>4.4000000000000004</v>
      </c>
      <c r="AT81">
        <v>3.9541463418991798</v>
      </c>
      <c r="AU81">
        <v>26.697745201839499</v>
      </c>
      <c r="AV81">
        <v>1.34</v>
      </c>
    </row>
    <row r="82" spans="2:48" x14ac:dyDescent="0.2">
      <c r="B82">
        <v>4.0054988917939802E+21</v>
      </c>
      <c r="C82">
        <v>23.124315903892899</v>
      </c>
      <c r="D82">
        <v>7.1023203367170602</v>
      </c>
      <c r="E82" s="3">
        <f t="shared" si="12"/>
        <v>4.0054988917939802</v>
      </c>
      <c r="F82" s="3">
        <f t="shared" si="13"/>
        <v>7.1023203367170602</v>
      </c>
      <c r="G82" s="3">
        <v>8.5</v>
      </c>
      <c r="I82" s="1">
        <v>4.0054988917939802E+21</v>
      </c>
      <c r="J82">
        <v>28.654782348723302</v>
      </c>
      <c r="K82">
        <v>12.6327867815474</v>
      </c>
      <c r="L82" s="3">
        <f t="shared" si="14"/>
        <v>4.0054988917939802</v>
      </c>
      <c r="M82" s="4">
        <f t="shared" si="15"/>
        <v>12.6327867815474</v>
      </c>
      <c r="N82" s="3">
        <v>4.4000000000000004</v>
      </c>
      <c r="P82" s="1">
        <v>4.0054988917939802E+21</v>
      </c>
      <c r="Q82">
        <v>20.449953290042099</v>
      </c>
      <c r="R82">
        <v>4.4279577228661902</v>
      </c>
      <c r="S82" s="3">
        <f t="shared" si="16"/>
        <v>4.0054988917939802</v>
      </c>
      <c r="T82" s="4">
        <f t="shared" si="17"/>
        <v>4.4279577228661902</v>
      </c>
      <c r="U82" s="3">
        <v>17</v>
      </c>
      <c r="X82" s="5">
        <v>7.1023203367170602</v>
      </c>
      <c r="Y82" s="6">
        <v>12.6327867815474</v>
      </c>
      <c r="Z82" s="6">
        <v>4.4279577228661902</v>
      </c>
      <c r="AA82" s="6">
        <v>27.178809325412502</v>
      </c>
      <c r="AC82">
        <f t="shared" si="18"/>
        <v>54.068573547788333</v>
      </c>
      <c r="AD82">
        <f t="shared" si="19"/>
        <v>3.3221155110261438</v>
      </c>
      <c r="AE82">
        <f t="shared" si="20"/>
        <v>100.5506800574252</v>
      </c>
      <c r="AF82">
        <f t="shared" si="21"/>
        <v>161.88377267868165</v>
      </c>
      <c r="AI82">
        <v>4.0054988917939802E+21</v>
      </c>
      <c r="AJ82">
        <v>43.200804892588401</v>
      </c>
      <c r="AK82">
        <v>27.178809325412502</v>
      </c>
      <c r="AL82" s="3">
        <f t="shared" si="22"/>
        <v>4.0054988917939802</v>
      </c>
      <c r="AM82" s="4">
        <f t="shared" si="23"/>
        <v>27.178809325412502</v>
      </c>
      <c r="AN82" s="3">
        <v>1.34</v>
      </c>
      <c r="AP82">
        <v>1.54057649684384</v>
      </c>
      <c r="AQ82" s="1">
        <v>2.6006962311147901</v>
      </c>
      <c r="AR82">
        <v>4.4000000000000004</v>
      </c>
      <c r="AT82">
        <v>4.0054988917939802</v>
      </c>
      <c r="AU82">
        <v>27.178809325412502</v>
      </c>
      <c r="AV82">
        <v>1.34</v>
      </c>
    </row>
    <row r="83" spans="2:48" x14ac:dyDescent="0.2">
      <c r="B83">
        <v>4.05685144168877E+21</v>
      </c>
      <c r="C83">
        <v>24.006045115977901</v>
      </c>
      <c r="D83">
        <v>7.7786393492228703</v>
      </c>
      <c r="E83" s="3">
        <f t="shared" si="12"/>
        <v>4.05685144168877</v>
      </c>
      <c r="F83" s="3">
        <f t="shared" si="13"/>
        <v>7.7786393492228703</v>
      </c>
      <c r="G83" s="3">
        <v>8.5</v>
      </c>
      <c r="I83" s="1">
        <v>4.05685144168877E+21</v>
      </c>
      <c r="J83">
        <v>29.582915822109101</v>
      </c>
      <c r="K83">
        <v>13.355510055353999</v>
      </c>
      <c r="L83" s="3">
        <f t="shared" si="14"/>
        <v>4.05685144168877</v>
      </c>
      <c r="M83" s="4">
        <f t="shared" si="15"/>
        <v>13.355510055353999</v>
      </c>
      <c r="N83" s="3">
        <v>4.4000000000000004</v>
      </c>
      <c r="P83" s="1">
        <v>4.05685144168877E+21</v>
      </c>
      <c r="Q83">
        <v>20.678748595712101</v>
      </c>
      <c r="R83">
        <v>4.4513428289570802</v>
      </c>
      <c r="S83" s="3">
        <f t="shared" si="16"/>
        <v>4.05685144168877</v>
      </c>
      <c r="T83" s="4">
        <f t="shared" si="17"/>
        <v>4.4513428289570802</v>
      </c>
      <c r="U83" s="3">
        <v>17</v>
      </c>
      <c r="X83" s="5">
        <v>7.7786393492228703</v>
      </c>
      <c r="Y83" s="6">
        <v>13.355510055353999</v>
      </c>
      <c r="Z83" s="6">
        <v>4.4513428289570802</v>
      </c>
      <c r="AA83" s="6">
        <v>27.678137434799101</v>
      </c>
      <c r="AC83">
        <f t="shared" si="18"/>
        <v>44.57985286174295</v>
      </c>
      <c r="AD83">
        <f t="shared" si="19"/>
        <v>1.2098765134778184</v>
      </c>
      <c r="AE83">
        <f t="shared" si="20"/>
        <v>100.08223879564784</v>
      </c>
      <c r="AF83">
        <f t="shared" si="21"/>
        <v>174.83935923510253</v>
      </c>
      <c r="AI83">
        <v>4.05685144168877E+21</v>
      </c>
      <c r="AJ83">
        <v>43.905543201554202</v>
      </c>
      <c r="AK83">
        <v>27.678137434799101</v>
      </c>
      <c r="AL83" s="3">
        <f t="shared" si="22"/>
        <v>4.05685144168877</v>
      </c>
      <c r="AM83" s="4">
        <f t="shared" si="23"/>
        <v>27.678137434799101</v>
      </c>
      <c r="AN83" s="3">
        <v>1.34</v>
      </c>
      <c r="AP83">
        <v>1.59192904673863</v>
      </c>
      <c r="AQ83" s="1">
        <v>2.6371214076794098</v>
      </c>
      <c r="AR83">
        <v>4.4000000000000004</v>
      </c>
      <c r="AT83">
        <v>4.05685144168877</v>
      </c>
      <c r="AU83">
        <v>27.678137434799101</v>
      </c>
      <c r="AV83">
        <v>1.34</v>
      </c>
    </row>
    <row r="84" spans="2:48" x14ac:dyDescent="0.2">
      <c r="B84">
        <v>4.1082039915835697E+21</v>
      </c>
      <c r="C84">
        <v>24.226528075142799</v>
      </c>
      <c r="D84">
        <v>7.7937121088085597</v>
      </c>
      <c r="E84" s="3">
        <f t="shared" si="12"/>
        <v>4.1082039915835695</v>
      </c>
      <c r="F84" s="3">
        <f t="shared" si="13"/>
        <v>7.7937121088085597</v>
      </c>
      <c r="G84" s="3">
        <v>8.5</v>
      </c>
      <c r="I84" s="1">
        <v>4.1082039915835697E+21</v>
      </c>
      <c r="J84">
        <v>30.538377611334599</v>
      </c>
      <c r="K84">
        <v>14.1055616450003</v>
      </c>
      <c r="L84" s="3">
        <f t="shared" si="14"/>
        <v>4.1082039915835695</v>
      </c>
      <c r="M84" s="4">
        <f t="shared" si="15"/>
        <v>14.1055616450003</v>
      </c>
      <c r="N84" s="3">
        <v>4.4000000000000004</v>
      </c>
      <c r="P84" s="1">
        <v>4.1082039915835697E+21</v>
      </c>
      <c r="Q84">
        <v>20.902610882372802</v>
      </c>
      <c r="R84">
        <v>4.4697949160385599</v>
      </c>
      <c r="S84" s="3">
        <f t="shared" si="16"/>
        <v>4.1082039915835695</v>
      </c>
      <c r="T84" s="4">
        <f t="shared" si="17"/>
        <v>4.4697949160385599</v>
      </c>
      <c r="U84" s="3">
        <v>17</v>
      </c>
      <c r="X84" s="5">
        <v>7.7937121088085597</v>
      </c>
      <c r="Y84" s="6">
        <v>14.1055616450003</v>
      </c>
      <c r="Z84" s="6">
        <v>4.4697949160385599</v>
      </c>
      <c r="AA84" s="6">
        <v>28.691763443454601</v>
      </c>
      <c r="AC84">
        <f t="shared" si="18"/>
        <v>44.378804008066304</v>
      </c>
      <c r="AD84">
        <f t="shared" si="19"/>
        <v>0.12242460668280683</v>
      </c>
      <c r="AE84">
        <f t="shared" si="20"/>
        <v>99.71338581698005</v>
      </c>
      <c r="AF84">
        <f t="shared" si="21"/>
        <v>202.6725087426974</v>
      </c>
      <c r="AI84">
        <v>4.1082039915835697E+21</v>
      </c>
      <c r="AJ84">
        <v>45.1245794097889</v>
      </c>
      <c r="AK84">
        <v>28.691763443454601</v>
      </c>
      <c r="AL84" s="3">
        <f t="shared" si="22"/>
        <v>4.1082039915835695</v>
      </c>
      <c r="AM84" s="4">
        <f t="shared" si="23"/>
        <v>28.691763443454601</v>
      </c>
      <c r="AN84" s="3">
        <v>1.34</v>
      </c>
      <c r="AP84">
        <v>1.6432815966334302</v>
      </c>
      <c r="AQ84" s="1">
        <v>2.6694051645855699</v>
      </c>
      <c r="AR84">
        <v>4.4000000000000004</v>
      </c>
      <c r="AT84">
        <v>4.1082039915835695</v>
      </c>
      <c r="AU84">
        <v>28.691763443454601</v>
      </c>
      <c r="AV84">
        <v>1.34</v>
      </c>
    </row>
    <row r="85" spans="2:48" x14ac:dyDescent="0.2">
      <c r="B85">
        <v>4.1595565414783601E+21</v>
      </c>
      <c r="C85">
        <v>25.154151791929401</v>
      </c>
      <c r="D85">
        <v>8.5159256260159708</v>
      </c>
      <c r="E85" s="3">
        <f t="shared" si="12"/>
        <v>4.1595565414783602</v>
      </c>
      <c r="F85" s="3">
        <f t="shared" si="13"/>
        <v>8.5159256260159708</v>
      </c>
      <c r="G85" s="3">
        <v>8.5</v>
      </c>
      <c r="I85" s="1">
        <v>4.1595565414783601E+21</v>
      </c>
      <c r="J85">
        <v>31.527808661062402</v>
      </c>
      <c r="K85">
        <v>14.889582495149</v>
      </c>
      <c r="L85" s="3">
        <f t="shared" si="14"/>
        <v>4.1595565414783602</v>
      </c>
      <c r="M85" s="4">
        <f t="shared" si="15"/>
        <v>14.889582495149</v>
      </c>
      <c r="N85" s="3">
        <v>4.4000000000000004</v>
      </c>
      <c r="P85" s="1">
        <v>4.1595565414783601E+21</v>
      </c>
      <c r="Q85">
        <v>21.796740977170501</v>
      </c>
      <c r="R85">
        <v>5.15851481125706</v>
      </c>
      <c r="S85" s="3">
        <f t="shared" si="16"/>
        <v>4.1595565414783602</v>
      </c>
      <c r="T85" s="4">
        <f t="shared" si="17"/>
        <v>5.15851481125706</v>
      </c>
      <c r="U85" s="3">
        <v>17</v>
      </c>
      <c r="X85" s="5">
        <v>8.5159256260159708</v>
      </c>
      <c r="Y85" s="6">
        <v>14.889582495149</v>
      </c>
      <c r="Z85" s="6">
        <v>5.15851481125706</v>
      </c>
      <c r="AA85" s="6">
        <v>29.2431699899428</v>
      </c>
      <c r="AC85">
        <f t="shared" si="18"/>
        <v>35.277996398804959</v>
      </c>
      <c r="AD85">
        <f t="shared" si="19"/>
        <v>0.18846761656182601</v>
      </c>
      <c r="AE85">
        <f t="shared" si="20"/>
        <v>86.433076860182723</v>
      </c>
      <c r="AF85">
        <f t="shared" si="21"/>
        <v>218.67654645627448</v>
      </c>
      <c r="AI85">
        <v>4.1595565414783601E+21</v>
      </c>
      <c r="AJ85">
        <v>45.881396155856301</v>
      </c>
      <c r="AK85">
        <v>29.2431699899428</v>
      </c>
      <c r="AL85" s="3">
        <f t="shared" si="22"/>
        <v>4.1595565414783602</v>
      </c>
      <c r="AM85" s="4">
        <f t="shared" si="23"/>
        <v>29.2431699899428</v>
      </c>
      <c r="AN85" s="3">
        <v>1.34</v>
      </c>
      <c r="AP85">
        <v>1.69463414652822</v>
      </c>
      <c r="AQ85" s="1">
        <v>2.6978369709504899</v>
      </c>
      <c r="AR85">
        <v>4.4000000000000004</v>
      </c>
      <c r="AT85">
        <v>4.1595565414783602</v>
      </c>
      <c r="AU85">
        <v>29.2431699899428</v>
      </c>
      <c r="AV85">
        <v>1.34</v>
      </c>
    </row>
    <row r="86" spans="2:48" x14ac:dyDescent="0.2">
      <c r="B86">
        <v>4.2109090913731498E+21</v>
      </c>
      <c r="C86">
        <v>25.3687264296668</v>
      </c>
      <c r="D86">
        <v>8.5250900641742309</v>
      </c>
      <c r="E86" s="3">
        <f t="shared" si="12"/>
        <v>4.2109090913731499</v>
      </c>
      <c r="F86" s="3">
        <f t="shared" si="13"/>
        <v>8.5250900641742309</v>
      </c>
      <c r="G86" s="3">
        <v>8.5</v>
      </c>
      <c r="I86" s="1">
        <v>4.2109090913731498E+21</v>
      </c>
      <c r="J86">
        <v>32.540111284091203</v>
      </c>
      <c r="K86">
        <v>15.6964749185986</v>
      </c>
      <c r="L86" s="3">
        <f t="shared" si="14"/>
        <v>4.2109090913731499</v>
      </c>
      <c r="M86" s="4">
        <f t="shared" si="15"/>
        <v>15.6964749185986</v>
      </c>
      <c r="N86" s="3">
        <v>4.4000000000000004</v>
      </c>
      <c r="P86" s="1">
        <v>4.2109090913731498E+21</v>
      </c>
      <c r="Q86">
        <v>22.020162347825998</v>
      </c>
      <c r="R86">
        <v>5.1765259823334304</v>
      </c>
      <c r="S86" s="3">
        <f t="shared" si="16"/>
        <v>4.2109090913731499</v>
      </c>
      <c r="T86" s="4">
        <f t="shared" si="17"/>
        <v>5.1765259823334304</v>
      </c>
      <c r="U86" s="3">
        <v>17</v>
      </c>
      <c r="X86" s="5">
        <v>8.5250900641742309</v>
      </c>
      <c r="Y86" s="6">
        <v>15.6964749185986</v>
      </c>
      <c r="Z86" s="6">
        <v>5.1765259823334304</v>
      </c>
      <c r="AA86" s="6">
        <v>29.8157006537737</v>
      </c>
      <c r="AC86">
        <f t="shared" si="18"/>
        <v>35.169215506185282</v>
      </c>
      <c r="AD86">
        <f t="shared" si="19"/>
        <v>1.5401331098176361</v>
      </c>
      <c r="AE86">
        <f t="shared" si="20"/>
        <v>86.098503740785205</v>
      </c>
      <c r="AF86">
        <f t="shared" si="21"/>
        <v>235.9371796092166</v>
      </c>
      <c r="AI86">
        <v>4.2109090913731498E+21</v>
      </c>
      <c r="AJ86">
        <v>46.659337019266303</v>
      </c>
      <c r="AK86">
        <v>29.8157006537737</v>
      </c>
      <c r="AL86" s="3">
        <f t="shared" si="22"/>
        <v>4.2109090913731499</v>
      </c>
      <c r="AM86" s="4">
        <f t="shared" si="23"/>
        <v>29.8157006537737</v>
      </c>
      <c r="AN86" s="3">
        <v>1.34</v>
      </c>
      <c r="AP86">
        <v>1.74598669642301</v>
      </c>
      <c r="AQ86" s="1">
        <v>2.7228839232661701</v>
      </c>
      <c r="AR86">
        <v>4.4000000000000004</v>
      </c>
      <c r="AT86">
        <v>4.2109090913731499</v>
      </c>
      <c r="AU86">
        <v>29.8157006537737</v>
      </c>
      <c r="AV86">
        <v>1.34</v>
      </c>
    </row>
    <row r="87" spans="2:48" x14ac:dyDescent="0.2">
      <c r="B87">
        <v>4.2622616412679501E+21</v>
      </c>
      <c r="C87">
        <v>26.3351650384766</v>
      </c>
      <c r="D87">
        <v>9.2861184734048106</v>
      </c>
      <c r="E87" s="3">
        <f t="shared" si="12"/>
        <v>4.2622616412679504</v>
      </c>
      <c r="F87" s="3">
        <f t="shared" si="13"/>
        <v>9.2861184734048106</v>
      </c>
      <c r="G87" s="3">
        <v>8.5</v>
      </c>
      <c r="I87" s="1">
        <v>4.2622616412679501E+21</v>
      </c>
      <c r="J87">
        <v>33.593501723907501</v>
      </c>
      <c r="K87">
        <v>16.544455158835699</v>
      </c>
      <c r="L87" s="3">
        <f t="shared" si="14"/>
        <v>4.2622616412679504</v>
      </c>
      <c r="M87" s="4">
        <f t="shared" si="15"/>
        <v>16.544455158835699</v>
      </c>
      <c r="N87" s="3">
        <v>4.4000000000000004</v>
      </c>
      <c r="P87" s="1">
        <v>4.2622616412679501E+21</v>
      </c>
      <c r="Q87">
        <v>22.963495504545801</v>
      </c>
      <c r="R87">
        <v>5.9144489394739903</v>
      </c>
      <c r="S87" s="3">
        <f t="shared" si="16"/>
        <v>4.2622616412679504</v>
      </c>
      <c r="T87" s="4">
        <f t="shared" si="17"/>
        <v>5.9144489394739903</v>
      </c>
      <c r="U87" s="3">
        <v>17</v>
      </c>
      <c r="X87" s="5">
        <v>9.2861184734048106</v>
      </c>
      <c r="Y87" s="6">
        <v>16.544455158835699</v>
      </c>
      <c r="Z87" s="6">
        <v>5.9144489394739903</v>
      </c>
      <c r="AA87" s="6">
        <v>30.999522488537</v>
      </c>
      <c r="AC87">
        <f t="shared" si="18"/>
        <v>26.722028997518098</v>
      </c>
      <c r="AD87">
        <f t="shared" si="19"/>
        <v>4.3639261604633264</v>
      </c>
      <c r="AE87">
        <f t="shared" si="20"/>
        <v>72.948766140308408</v>
      </c>
      <c r="AF87">
        <f t="shared" si="21"/>
        <v>273.70620467854144</v>
      </c>
      <c r="AI87">
        <v>4.2622616412679501E+21</v>
      </c>
      <c r="AJ87">
        <v>48.048569053608801</v>
      </c>
      <c r="AK87">
        <v>30.999522488537</v>
      </c>
      <c r="AL87" s="3">
        <f t="shared" si="22"/>
        <v>4.2622616412679504</v>
      </c>
      <c r="AM87" s="4">
        <f t="shared" si="23"/>
        <v>30.999522488537</v>
      </c>
      <c r="AN87" s="3">
        <v>1.34</v>
      </c>
      <c r="AP87">
        <v>1.7973392463178099</v>
      </c>
      <c r="AQ87" s="1">
        <v>2.7448325495206798</v>
      </c>
      <c r="AR87">
        <v>4.4000000000000004</v>
      </c>
      <c r="AT87">
        <v>4.2622616412679504</v>
      </c>
      <c r="AU87">
        <v>30.999522488537</v>
      </c>
      <c r="AV87">
        <v>1.34</v>
      </c>
    </row>
    <row r="88" spans="2:48" x14ac:dyDescent="0.2">
      <c r="B88">
        <v>4.3136141911627399E+21</v>
      </c>
      <c r="C88">
        <v>27.327238130264501</v>
      </c>
      <c r="D88">
        <v>10.072781365613601</v>
      </c>
      <c r="E88" s="3">
        <f t="shared" si="12"/>
        <v>4.3136141911627401</v>
      </c>
      <c r="F88" s="3">
        <f t="shared" si="13"/>
        <v>10.072781365613601</v>
      </c>
      <c r="G88" s="3">
        <v>8.5</v>
      </c>
      <c r="I88" s="1">
        <v>4.3136141911627399E+21</v>
      </c>
      <c r="J88">
        <v>34.672030765157601</v>
      </c>
      <c r="K88">
        <v>17.417574000506601</v>
      </c>
      <c r="L88" s="3">
        <f t="shared" si="14"/>
        <v>4.3136141911627401</v>
      </c>
      <c r="M88" s="4">
        <f t="shared" si="15"/>
        <v>17.417574000506601</v>
      </c>
      <c r="N88" s="3">
        <v>4.4000000000000004</v>
      </c>
      <c r="P88" s="1">
        <v>4.3136141911627399E+21</v>
      </c>
      <c r="Q88">
        <v>23.194929036095399</v>
      </c>
      <c r="R88">
        <v>5.9404722714444897</v>
      </c>
      <c r="S88" s="3">
        <f t="shared" si="16"/>
        <v>4.3136141911627401</v>
      </c>
      <c r="T88" s="4">
        <f t="shared" si="17"/>
        <v>5.9404722714444897</v>
      </c>
      <c r="U88" s="3">
        <v>17</v>
      </c>
      <c r="X88" s="5">
        <v>10.072781365613601</v>
      </c>
      <c r="Y88" s="6">
        <v>17.417574000506601</v>
      </c>
      <c r="Z88" s="6">
        <v>5.9404722714444897</v>
      </c>
      <c r="AA88" s="6">
        <v>31.642688643103</v>
      </c>
      <c r="AC88">
        <f t="shared" si="18"/>
        <v>19.207818751267531</v>
      </c>
      <c r="AD88">
        <f t="shared" si="19"/>
        <v>8.7741553495126965</v>
      </c>
      <c r="AE88">
        <f t="shared" si="20"/>
        <v>72.504912537983657</v>
      </c>
      <c r="AF88">
        <f t="shared" si="21"/>
        <v>295.40103730038538</v>
      </c>
      <c r="AI88">
        <v>4.3136141911627399E+21</v>
      </c>
      <c r="AJ88">
        <v>48.897145407754003</v>
      </c>
      <c r="AK88">
        <v>31.642688643103</v>
      </c>
      <c r="AL88" s="3">
        <f t="shared" si="22"/>
        <v>4.3136141911627401</v>
      </c>
      <c r="AM88" s="4">
        <f t="shared" si="23"/>
        <v>31.642688643103</v>
      </c>
      <c r="AN88" s="3">
        <v>1.34</v>
      </c>
      <c r="AP88">
        <v>1.8486917962125999</v>
      </c>
      <c r="AQ88" s="1">
        <v>2.7639257864549802</v>
      </c>
      <c r="AR88">
        <v>4.4000000000000004</v>
      </c>
      <c r="AT88">
        <v>4.3136141911627401</v>
      </c>
      <c r="AU88">
        <v>31.642688643103</v>
      </c>
      <c r="AV88">
        <v>1.34</v>
      </c>
    </row>
    <row r="89" spans="2:48" x14ac:dyDescent="0.2">
      <c r="B89">
        <v>4.3649667410575402E+21</v>
      </c>
      <c r="C89">
        <v>27.549000659156601</v>
      </c>
      <c r="D89">
        <v>10.089133694926399</v>
      </c>
      <c r="E89" s="3">
        <f t="shared" si="12"/>
        <v>4.3649667410575406</v>
      </c>
      <c r="F89" s="3">
        <f t="shared" si="13"/>
        <v>10.089133694926399</v>
      </c>
      <c r="G89" s="3">
        <v>8.5</v>
      </c>
      <c r="I89" s="1">
        <v>4.3649667410575402E+21</v>
      </c>
      <c r="J89">
        <v>35.779240014777102</v>
      </c>
      <c r="K89">
        <v>18.319373050547</v>
      </c>
      <c r="L89" s="3">
        <f t="shared" si="14"/>
        <v>4.3649667410575406</v>
      </c>
      <c r="M89" s="4">
        <f t="shared" si="15"/>
        <v>18.319373050547</v>
      </c>
      <c r="N89" s="3">
        <v>4.4000000000000004</v>
      </c>
      <c r="P89" s="1">
        <v>4.3649667410575402E+21</v>
      </c>
      <c r="Q89">
        <v>23.419004337032501</v>
      </c>
      <c r="R89">
        <v>5.9591373728023296</v>
      </c>
      <c r="S89" s="3">
        <f t="shared" si="16"/>
        <v>4.3649667410575406</v>
      </c>
      <c r="T89" s="4">
        <f t="shared" si="17"/>
        <v>5.9591373728023296</v>
      </c>
      <c r="U89" s="3">
        <v>17</v>
      </c>
      <c r="X89" s="5">
        <v>10.089133694926399</v>
      </c>
      <c r="Y89" s="6">
        <v>18.319373050547</v>
      </c>
      <c r="Z89" s="6">
        <v>5.9591373728023296</v>
      </c>
      <c r="AA89" s="6">
        <v>32.228365328253602</v>
      </c>
      <c r="AC89">
        <f t="shared" si="18"/>
        <v>19.064752340062004</v>
      </c>
      <c r="AD89">
        <f t="shared" si="19"/>
        <v>14.92987101893403</v>
      </c>
      <c r="AE89">
        <f t="shared" si="20"/>
        <v>72.187394932793936</v>
      </c>
      <c r="AF89">
        <f t="shared" si="21"/>
        <v>315.87637979466314</v>
      </c>
      <c r="AI89">
        <v>4.3649667410575402E+21</v>
      </c>
      <c r="AJ89">
        <v>49.688232292483796</v>
      </c>
      <c r="AK89">
        <v>32.228365328253602</v>
      </c>
      <c r="AL89" s="3">
        <f t="shared" si="22"/>
        <v>4.3649667410575406</v>
      </c>
      <c r="AM89" s="4">
        <f t="shared" si="23"/>
        <v>32.228365328253602</v>
      </c>
      <c r="AN89" s="3">
        <v>1.34</v>
      </c>
      <c r="AP89">
        <v>1.9000443461073999</v>
      </c>
      <c r="AQ89" s="1">
        <v>2.7803497830435902</v>
      </c>
      <c r="AR89">
        <v>4.4000000000000004</v>
      </c>
      <c r="AT89">
        <v>4.3649667410575406</v>
      </c>
      <c r="AU89">
        <v>32.228365328253602</v>
      </c>
      <c r="AV89">
        <v>1.34</v>
      </c>
    </row>
    <row r="90" spans="2:48" x14ac:dyDescent="0.2">
      <c r="B90">
        <v>4.41631929095233E+21</v>
      </c>
      <c r="C90">
        <v>28.5913854612966</v>
      </c>
      <c r="D90">
        <v>10.9261082974873</v>
      </c>
      <c r="E90" s="3">
        <f t="shared" si="12"/>
        <v>4.4163192909523303</v>
      </c>
      <c r="F90" s="3">
        <f t="shared" si="13"/>
        <v>10.9261082974873</v>
      </c>
      <c r="G90" s="3">
        <v>8.5</v>
      </c>
      <c r="I90" s="1">
        <v>4.41631929095233E+21</v>
      </c>
      <c r="J90">
        <v>36.926680880823199</v>
      </c>
      <c r="K90">
        <v>19.261403717013799</v>
      </c>
      <c r="L90" s="3">
        <f t="shared" si="14"/>
        <v>4.4163192909523303</v>
      </c>
      <c r="M90" s="4">
        <f t="shared" si="15"/>
        <v>19.261403717013799</v>
      </c>
      <c r="N90" s="3">
        <v>4.4000000000000004</v>
      </c>
      <c r="P90" s="1">
        <v>4.41631929095233E+21</v>
      </c>
      <c r="Q90">
        <v>24.409321073874299</v>
      </c>
      <c r="R90">
        <v>6.7440439100649598</v>
      </c>
      <c r="S90" s="3">
        <f t="shared" si="16"/>
        <v>4.4163192909523303</v>
      </c>
      <c r="T90" s="4">
        <f t="shared" si="17"/>
        <v>6.7440439100649598</v>
      </c>
      <c r="U90" s="3">
        <v>17</v>
      </c>
      <c r="X90" s="5">
        <v>10.9261082974873</v>
      </c>
      <c r="Y90" s="6">
        <v>19.261403717013799</v>
      </c>
      <c r="Z90" s="6">
        <v>6.7440439100649598</v>
      </c>
      <c r="AA90" s="6">
        <v>32.2511460448045</v>
      </c>
      <c r="AC90">
        <f t="shared" si="18"/>
        <v>12.456280549157155</v>
      </c>
      <c r="AD90">
        <f t="shared" si="19"/>
        <v>23.09715341600214</v>
      </c>
      <c r="AE90">
        <f t="shared" si="20"/>
        <v>59.465844398151383</v>
      </c>
      <c r="AF90">
        <f t="shared" si="21"/>
        <v>316.68665806969312</v>
      </c>
      <c r="AI90">
        <v>4.41631929095233E+21</v>
      </c>
      <c r="AJ90">
        <v>49.916423208613899</v>
      </c>
      <c r="AK90">
        <v>32.2511460448045</v>
      </c>
      <c r="AL90" s="3">
        <f t="shared" si="22"/>
        <v>4.4163192909523303</v>
      </c>
      <c r="AM90" s="4">
        <f t="shared" si="23"/>
        <v>32.2511460448045</v>
      </c>
      <c r="AN90" s="3">
        <v>1.34</v>
      </c>
      <c r="AP90">
        <v>1.9513968960021901</v>
      </c>
      <c r="AQ90" s="1">
        <v>2.7943435060008301</v>
      </c>
      <c r="AR90">
        <v>4.4000000000000004</v>
      </c>
      <c r="AT90">
        <v>4.4163192909523303</v>
      </c>
      <c r="AU90">
        <v>32.2511460448045</v>
      </c>
      <c r="AV90">
        <v>1.34</v>
      </c>
    </row>
    <row r="91" spans="2:48" x14ac:dyDescent="0.2">
      <c r="B91">
        <v>4.4676718408471297E+21</v>
      </c>
      <c r="C91">
        <v>29.659914926301301</v>
      </c>
      <c r="D91">
        <v>11.789227562912799</v>
      </c>
      <c r="E91" s="3">
        <f t="shared" si="12"/>
        <v>4.4676718408471299</v>
      </c>
      <c r="F91" s="3">
        <f t="shared" si="13"/>
        <v>11.789227562912799</v>
      </c>
      <c r="G91" s="3">
        <v>8.5</v>
      </c>
      <c r="I91" s="1">
        <v>4.4676718408471297E+21</v>
      </c>
      <c r="J91">
        <v>37.152021829016597</v>
      </c>
      <c r="K91">
        <v>19.281334465627999</v>
      </c>
      <c r="L91" s="3">
        <f t="shared" si="14"/>
        <v>4.4676718408471299</v>
      </c>
      <c r="M91" s="4">
        <f t="shared" si="15"/>
        <v>19.281334465627999</v>
      </c>
      <c r="N91" s="3">
        <v>4.4000000000000004</v>
      </c>
      <c r="P91" s="1">
        <v>4.4676718408471297E+21</v>
      </c>
      <c r="Q91">
        <v>24.633196886727099</v>
      </c>
      <c r="R91">
        <v>6.7625095233386103</v>
      </c>
      <c r="S91" s="3">
        <f t="shared" si="16"/>
        <v>4.4676718408471299</v>
      </c>
      <c r="T91" s="4">
        <f t="shared" si="17"/>
        <v>6.7625095233386103</v>
      </c>
      <c r="U91" s="3">
        <v>17</v>
      </c>
      <c r="X91" s="5">
        <v>11.789227562912799</v>
      </c>
      <c r="Y91" s="6">
        <v>19.281334465627999</v>
      </c>
      <c r="Z91" s="6">
        <v>6.7625095233386103</v>
      </c>
      <c r="AA91" s="6">
        <v>32.845542570851698</v>
      </c>
      <c r="AC91">
        <f t="shared" si="18"/>
        <v>7.1087630068737919</v>
      </c>
      <c r="AD91">
        <f t="shared" si="19"/>
        <v>23.28912300510909</v>
      </c>
      <c r="AE91">
        <f t="shared" si="20"/>
        <v>59.181393546812849</v>
      </c>
      <c r="AF91">
        <f t="shared" si="21"/>
        <v>338.1953604506686</v>
      </c>
      <c r="AI91">
        <v>4.4676718408471297E+21</v>
      </c>
      <c r="AJ91">
        <v>50.716229934240197</v>
      </c>
      <c r="AK91">
        <v>32.845542570851698</v>
      </c>
      <c r="AL91" s="3">
        <f t="shared" si="22"/>
        <v>4.4676718408471299</v>
      </c>
      <c r="AM91" s="4">
        <f t="shared" si="23"/>
        <v>32.845542570851698</v>
      </c>
      <c r="AN91" s="3">
        <v>1.34</v>
      </c>
      <c r="AP91">
        <v>2.0027494458969901</v>
      </c>
      <c r="AQ91" s="1">
        <v>2.8060710317963999</v>
      </c>
      <c r="AR91">
        <v>4.4000000000000004</v>
      </c>
      <c r="AT91">
        <v>4.4676718408471299</v>
      </c>
      <c r="AU91">
        <v>32.845542570851698</v>
      </c>
      <c r="AV91">
        <v>1.34</v>
      </c>
    </row>
    <row r="92" spans="2:48" x14ac:dyDescent="0.2">
      <c r="B92">
        <v>4.5190243907419201E+21</v>
      </c>
      <c r="C92">
        <v>29.8893588536911</v>
      </c>
      <c r="D92">
        <v>11.8132612907234</v>
      </c>
      <c r="E92" s="3">
        <f t="shared" si="12"/>
        <v>4.5190243907419196</v>
      </c>
      <c r="F92" s="3">
        <f t="shared" si="13"/>
        <v>11.8132612907234</v>
      </c>
      <c r="G92" s="3">
        <v>8.5</v>
      </c>
      <c r="I92" s="1">
        <v>4.5190243907419201E+21</v>
      </c>
      <c r="J92">
        <v>38.338795153406103</v>
      </c>
      <c r="K92">
        <v>20.2626975904384</v>
      </c>
      <c r="L92" s="3">
        <f t="shared" si="14"/>
        <v>4.5190243907419196</v>
      </c>
      <c r="M92" s="4">
        <f t="shared" si="15"/>
        <v>20.2626975904384</v>
      </c>
      <c r="N92" s="3">
        <v>4.4000000000000004</v>
      </c>
      <c r="P92" s="1">
        <v>4.5190243907419201E+21</v>
      </c>
      <c r="Q92">
        <v>25.6728402215617</v>
      </c>
      <c r="R92">
        <v>7.5967426585939997</v>
      </c>
      <c r="S92" s="3">
        <f t="shared" si="16"/>
        <v>4.5190243907419196</v>
      </c>
      <c r="T92" s="4">
        <f t="shared" si="17"/>
        <v>7.5967426585939997</v>
      </c>
      <c r="U92" s="3">
        <v>17</v>
      </c>
      <c r="X92" s="5">
        <v>11.8132612907234</v>
      </c>
      <c r="Y92" s="6">
        <v>20.2626975904384</v>
      </c>
      <c r="Z92" s="6">
        <v>7.5967426585939997</v>
      </c>
      <c r="AA92" s="6">
        <v>33.430668478651199</v>
      </c>
      <c r="AC92">
        <f t="shared" si="18"/>
        <v>6.9811819096737979</v>
      </c>
      <c r="AD92">
        <f t="shared" si="19"/>
        <v>33.724079005053525</v>
      </c>
      <c r="AE92">
        <f t="shared" si="20"/>
        <v>47.041920217879039</v>
      </c>
      <c r="AF92">
        <f t="shared" si="21"/>
        <v>360.05876740702081</v>
      </c>
      <c r="AI92">
        <v>4.5190243907419201E+21</v>
      </c>
      <c r="AJ92">
        <v>51.506766041618903</v>
      </c>
      <c r="AK92">
        <v>33.430668478651199</v>
      </c>
      <c r="AL92" s="3">
        <f t="shared" si="22"/>
        <v>4.5190243907419196</v>
      </c>
      <c r="AM92" s="4">
        <f t="shared" si="23"/>
        <v>33.430668478651199</v>
      </c>
      <c r="AN92" s="3">
        <v>1.34</v>
      </c>
      <c r="AP92">
        <v>2.0541019957917799</v>
      </c>
      <c r="AQ92" s="1">
        <v>2.8157331223898598</v>
      </c>
      <c r="AR92">
        <v>4.4000000000000004</v>
      </c>
      <c r="AT92">
        <v>4.5190243907419196</v>
      </c>
      <c r="AU92">
        <v>33.430668478651199</v>
      </c>
      <c r="AV92">
        <v>1.34</v>
      </c>
    </row>
    <row r="93" spans="2:48" x14ac:dyDescent="0.2">
      <c r="B93">
        <v>4.5703769406367198E+21</v>
      </c>
      <c r="C93">
        <v>31.010125321689902</v>
      </c>
      <c r="D93">
        <v>12.728617559143</v>
      </c>
      <c r="E93" s="3">
        <f t="shared" si="12"/>
        <v>4.5703769406367201</v>
      </c>
      <c r="F93" s="3">
        <f t="shared" si="13"/>
        <v>12.728617559143</v>
      </c>
      <c r="G93" s="3">
        <v>8.5</v>
      </c>
      <c r="I93" s="1">
        <v>4.5703769406367198E+21</v>
      </c>
      <c r="J93">
        <v>39.546946308024197</v>
      </c>
      <c r="K93">
        <v>21.265438545477299</v>
      </c>
      <c r="L93" s="3">
        <f t="shared" si="14"/>
        <v>4.5703769406367201</v>
      </c>
      <c r="M93" s="4">
        <f t="shared" si="15"/>
        <v>21.265438545477299</v>
      </c>
      <c r="N93" s="3">
        <v>4.4000000000000004</v>
      </c>
      <c r="P93" s="1">
        <v>4.5703769406367198E+21</v>
      </c>
      <c r="Q93">
        <v>25.902679810845999</v>
      </c>
      <c r="R93">
        <v>7.62117204829919</v>
      </c>
      <c r="S93" s="3">
        <f t="shared" si="16"/>
        <v>4.5703769406367201</v>
      </c>
      <c r="T93" s="4">
        <f t="shared" si="17"/>
        <v>7.62117204829919</v>
      </c>
      <c r="U93" s="3">
        <v>17</v>
      </c>
      <c r="X93" s="5">
        <v>12.728617559143</v>
      </c>
      <c r="Y93" s="6">
        <v>21.265438545477299</v>
      </c>
      <c r="Z93" s="6">
        <v>7.62117204829919</v>
      </c>
      <c r="AA93" s="6">
        <v>33.440804979232901</v>
      </c>
      <c r="AC93">
        <f t="shared" si="18"/>
        <v>2.9819638299028295</v>
      </c>
      <c r="AD93">
        <f t="shared" si="19"/>
        <v>46.375890549054695</v>
      </c>
      <c r="AE93">
        <f t="shared" si="20"/>
        <v>46.707408752219855</v>
      </c>
      <c r="AF93">
        <f t="shared" si="21"/>
        <v>360.44355470241351</v>
      </c>
      <c r="AI93">
        <v>4.5703769406367198E+21</v>
      </c>
      <c r="AJ93">
        <v>51.722312741779803</v>
      </c>
      <c r="AK93">
        <v>33.440804979232901</v>
      </c>
      <c r="AL93" s="3">
        <f t="shared" si="22"/>
        <v>4.5703769406367201</v>
      </c>
      <c r="AM93" s="4">
        <f t="shared" si="23"/>
        <v>33.440804979232901</v>
      </c>
      <c r="AN93" s="3">
        <v>1.34</v>
      </c>
      <c r="AP93">
        <v>2.1054545456865799</v>
      </c>
      <c r="AQ93" s="1">
        <v>2.8234874374697498</v>
      </c>
      <c r="AR93">
        <v>4.4000000000000004</v>
      </c>
      <c r="AT93">
        <v>4.5703769406367201</v>
      </c>
      <c r="AU93">
        <v>33.440804979232901</v>
      </c>
      <c r="AV93">
        <v>1.34</v>
      </c>
    </row>
    <row r="94" spans="2:48" x14ac:dyDescent="0.2">
      <c r="B94">
        <v>4.6217294905315101E+21</v>
      </c>
      <c r="C94">
        <v>31.227034678004902</v>
      </c>
      <c r="D94">
        <v>12.7401167158788</v>
      </c>
      <c r="E94" s="3">
        <f t="shared" si="12"/>
        <v>4.6217294905315098</v>
      </c>
      <c r="F94" s="3">
        <f t="shared" si="13"/>
        <v>12.7401167158788</v>
      </c>
      <c r="G94" s="3">
        <v>8.5</v>
      </c>
      <c r="I94" s="1">
        <v>4.6217294905315101E+21</v>
      </c>
      <c r="J94">
        <v>40.807464954495302</v>
      </c>
      <c r="K94">
        <v>22.320546992369199</v>
      </c>
      <c r="L94" s="3">
        <f t="shared" si="14"/>
        <v>4.6217294905315098</v>
      </c>
      <c r="M94" s="4">
        <f t="shared" si="15"/>
        <v>22.320546992369199</v>
      </c>
      <c r="N94" s="3">
        <v>4.4000000000000004</v>
      </c>
      <c r="P94" s="1">
        <v>4.6217294905315101E+21</v>
      </c>
      <c r="Q94">
        <v>26.126348813970399</v>
      </c>
      <c r="R94">
        <v>7.6394308518443399</v>
      </c>
      <c r="S94" s="3">
        <f t="shared" si="16"/>
        <v>4.6217294905315098</v>
      </c>
      <c r="T94" s="4">
        <f t="shared" si="17"/>
        <v>7.6394308518443399</v>
      </c>
      <c r="U94" s="3">
        <v>17</v>
      </c>
      <c r="X94" s="5">
        <v>12.7401167158788</v>
      </c>
      <c r="Y94" s="6">
        <v>22.320546992369199</v>
      </c>
      <c r="Z94" s="6">
        <v>7.6394308518443399</v>
      </c>
      <c r="AA94" s="6">
        <v>33.4464522743232</v>
      </c>
      <c r="AC94">
        <f t="shared" si="18"/>
        <v>2.9423817364825808</v>
      </c>
      <c r="AD94">
        <f t="shared" si="19"/>
        <v>61.859688979072423</v>
      </c>
      <c r="AE94">
        <f t="shared" si="20"/>
        <v>46.458170515857077</v>
      </c>
      <c r="AF94">
        <f t="shared" si="21"/>
        <v>360.65801835396258</v>
      </c>
      <c r="AI94">
        <v>4.6217294905315101E+21</v>
      </c>
      <c r="AJ94">
        <v>51.9333702364492</v>
      </c>
      <c r="AK94">
        <v>33.4464522743232</v>
      </c>
      <c r="AL94" s="3">
        <f t="shared" si="22"/>
        <v>4.6217294905315098</v>
      </c>
      <c r="AM94" s="4">
        <f t="shared" si="23"/>
        <v>33.4464522743232</v>
      </c>
      <c r="AN94" s="3">
        <v>1.34</v>
      </c>
      <c r="AP94">
        <v>2.1568070955813701</v>
      </c>
      <c r="AQ94" s="1">
        <v>2.8295106481776902</v>
      </c>
      <c r="AR94">
        <v>4.4000000000000004</v>
      </c>
      <c r="AT94">
        <v>4.6217294905315098</v>
      </c>
      <c r="AU94">
        <v>33.4464522743232</v>
      </c>
      <c r="AV94">
        <v>1.34</v>
      </c>
    </row>
    <row r="95" spans="2:48" x14ac:dyDescent="0.2">
      <c r="B95">
        <v>4.6730820404262999E+21</v>
      </c>
      <c r="C95">
        <v>32.401133474350203</v>
      </c>
      <c r="D95">
        <v>13.7088053126449</v>
      </c>
      <c r="E95" s="3">
        <f t="shared" si="12"/>
        <v>4.6730820404262996</v>
      </c>
      <c r="F95" s="3">
        <f t="shared" si="13"/>
        <v>13.7088053126449</v>
      </c>
      <c r="G95" s="3">
        <v>8.5</v>
      </c>
      <c r="I95" s="1">
        <v>4.6730820404262999E+21</v>
      </c>
      <c r="J95">
        <v>42.123838902765101</v>
      </c>
      <c r="K95">
        <v>23.431510741059899</v>
      </c>
      <c r="L95" s="3">
        <f t="shared" si="14"/>
        <v>4.6730820404262996</v>
      </c>
      <c r="M95" s="4">
        <f t="shared" si="15"/>
        <v>23.431510741059899</v>
      </c>
      <c r="N95" s="3">
        <v>4.4000000000000004</v>
      </c>
      <c r="P95" s="1">
        <v>4.6730820404262999E+21</v>
      </c>
      <c r="Q95">
        <v>27.227429511685202</v>
      </c>
      <c r="R95">
        <v>8.5351013499799908</v>
      </c>
      <c r="S95" s="3">
        <f t="shared" si="16"/>
        <v>4.6730820404262996</v>
      </c>
      <c r="T95" s="4">
        <f t="shared" si="17"/>
        <v>8.5351013499799908</v>
      </c>
      <c r="U95" s="3">
        <v>17</v>
      </c>
      <c r="X95" s="5">
        <v>13.7088053126449</v>
      </c>
      <c r="Y95" s="6">
        <v>23.431510741059899</v>
      </c>
      <c r="Z95" s="6">
        <v>8.5351013499799908</v>
      </c>
      <c r="AA95" s="6">
        <v>33.874138950025902</v>
      </c>
      <c r="AC95">
        <f t="shared" si="18"/>
        <v>0.55748414836733173</v>
      </c>
      <c r="AD95">
        <f t="shared" si="19"/>
        <v>80.569595988751757</v>
      </c>
      <c r="AE95">
        <f t="shared" si="20"/>
        <v>35.050574596969355</v>
      </c>
      <c r="AF95">
        <f t="shared" si="21"/>
        <v>377.08532815225652</v>
      </c>
      <c r="AI95">
        <v>4.6730820404262999E+21</v>
      </c>
      <c r="AJ95">
        <v>52.5664671117311</v>
      </c>
      <c r="AK95">
        <v>33.874138950025902</v>
      </c>
      <c r="AL95" s="3">
        <f t="shared" si="22"/>
        <v>4.6730820404262996</v>
      </c>
      <c r="AM95" s="4">
        <f t="shared" si="23"/>
        <v>33.874138950025902</v>
      </c>
      <c r="AN95" s="3">
        <v>1.34</v>
      </c>
      <c r="AP95">
        <v>2.2081596454761701</v>
      </c>
      <c r="AQ95" s="1">
        <v>2.9042418322822998</v>
      </c>
      <c r="AR95">
        <v>4.4000000000000004</v>
      </c>
      <c r="AT95">
        <v>4.6730820404262996</v>
      </c>
      <c r="AU95">
        <v>33.874138950025902</v>
      </c>
      <c r="AV95">
        <v>1.34</v>
      </c>
    </row>
    <row r="96" spans="2:48" x14ac:dyDescent="0.2">
      <c r="B96">
        <v>4.7244345903211002E+21</v>
      </c>
      <c r="C96">
        <v>32.6175801446579</v>
      </c>
      <c r="D96">
        <v>13.719841783373401</v>
      </c>
      <c r="E96" s="3">
        <f t="shared" si="12"/>
        <v>4.7244345903211</v>
      </c>
      <c r="F96" s="3">
        <f t="shared" si="13"/>
        <v>13.719841783373401</v>
      </c>
      <c r="G96" s="3">
        <v>8.5</v>
      </c>
      <c r="I96" s="1">
        <v>4.7244345903211002E+21</v>
      </c>
      <c r="J96">
        <v>42.348041474257698</v>
      </c>
      <c r="K96">
        <v>23.450303112973199</v>
      </c>
      <c r="L96" s="3">
        <f t="shared" si="14"/>
        <v>4.7244345903211</v>
      </c>
      <c r="M96" s="4">
        <f t="shared" si="15"/>
        <v>23.450303112973199</v>
      </c>
      <c r="N96" s="3">
        <v>4.4000000000000004</v>
      </c>
      <c r="P96" s="1">
        <v>4.7244345903211002E+21</v>
      </c>
      <c r="Q96">
        <v>27.446688103792901</v>
      </c>
      <c r="R96">
        <v>8.5489497425085297</v>
      </c>
      <c r="S96" s="3">
        <f t="shared" si="16"/>
        <v>4.7244345903211</v>
      </c>
      <c r="T96" s="4">
        <f t="shared" si="17"/>
        <v>8.5489497425085297</v>
      </c>
      <c r="U96" s="3">
        <v>17</v>
      </c>
      <c r="X96" s="5">
        <v>13.719841783373401</v>
      </c>
      <c r="Y96" s="6">
        <v>23.450303112973199</v>
      </c>
      <c r="Z96" s="6">
        <v>8.5489497425085297</v>
      </c>
      <c r="AA96" s="6">
        <v>33.874251277541397</v>
      </c>
      <c r="AC96">
        <f t="shared" si="18"/>
        <v>0.54112522097304516</v>
      </c>
      <c r="AD96">
        <f t="shared" si="19"/>
        <v>80.90731193804794</v>
      </c>
      <c r="AE96">
        <f t="shared" si="20"/>
        <v>34.886791642248966</v>
      </c>
      <c r="AF96">
        <f t="shared" si="21"/>
        <v>377.08969067016039</v>
      </c>
      <c r="AI96">
        <v>4.7244345903211002E+21</v>
      </c>
      <c r="AJ96">
        <v>52.771989638825801</v>
      </c>
      <c r="AK96">
        <v>33.874251277541397</v>
      </c>
      <c r="AL96" s="3">
        <f t="shared" si="22"/>
        <v>4.7244345903211</v>
      </c>
      <c r="AM96" s="4">
        <f t="shared" si="23"/>
        <v>33.874251277541397</v>
      </c>
      <c r="AN96" s="3">
        <v>1.34</v>
      </c>
      <c r="AP96">
        <v>2.2595121953709598</v>
      </c>
      <c r="AQ96" s="1">
        <v>2.9055911527316498</v>
      </c>
      <c r="AR96">
        <v>4.4000000000000004</v>
      </c>
      <c r="AT96">
        <v>4.7244345903211</v>
      </c>
      <c r="AU96">
        <v>33.874251277541397</v>
      </c>
      <c r="AV96">
        <v>1.34</v>
      </c>
    </row>
    <row r="97" spans="2:48" x14ac:dyDescent="0.2">
      <c r="B97">
        <v>4.7757871402158905E+21</v>
      </c>
      <c r="C97">
        <v>33.843720304861897</v>
      </c>
      <c r="D97">
        <v>14.7405717439983</v>
      </c>
      <c r="E97" s="3">
        <f t="shared" si="12"/>
        <v>4.7757871402158907</v>
      </c>
      <c r="F97" s="3">
        <f t="shared" si="13"/>
        <v>14.7405717439983</v>
      </c>
      <c r="G97" s="3">
        <v>8.5</v>
      </c>
      <c r="I97" s="1">
        <v>4.7757871402158905E+21</v>
      </c>
      <c r="J97">
        <v>43.717436500449402</v>
      </c>
      <c r="K97">
        <v>24.6142879395859</v>
      </c>
      <c r="L97" s="3">
        <f t="shared" si="14"/>
        <v>4.7757871402158907</v>
      </c>
      <c r="M97" s="4">
        <f t="shared" si="15"/>
        <v>24.6142879395859</v>
      </c>
      <c r="N97" s="3">
        <v>4.4000000000000004</v>
      </c>
      <c r="P97" s="1">
        <v>4.7757871402158905E+21</v>
      </c>
      <c r="Q97">
        <v>28.601401288441298</v>
      </c>
      <c r="R97">
        <v>9.4982527275777109</v>
      </c>
      <c r="S97" s="3">
        <f t="shared" si="16"/>
        <v>4.7757871402158907</v>
      </c>
      <c r="T97" s="4">
        <f t="shared" si="17"/>
        <v>9.4982527275777109</v>
      </c>
      <c r="U97" s="3">
        <v>17</v>
      </c>
      <c r="X97" s="5">
        <v>14.7405717439983</v>
      </c>
      <c r="Y97" s="6">
        <v>24.6142879395859</v>
      </c>
      <c r="Z97" s="6">
        <v>9.4982527275777109</v>
      </c>
      <c r="AA97" s="6">
        <v>33.890451180300801</v>
      </c>
      <c r="AC97">
        <f t="shared" si="18"/>
        <v>8.1292171460504783E-2</v>
      </c>
      <c r="AD97">
        <f t="shared" si="19"/>
        <v>103.20190856263579</v>
      </c>
      <c r="AE97">
        <f t="shared" si="20"/>
        <v>24.573843698682367</v>
      </c>
      <c r="AF97">
        <f t="shared" si="21"/>
        <v>377.71911836468388</v>
      </c>
      <c r="AI97">
        <v>4.7757871402158905E+21</v>
      </c>
      <c r="AJ97">
        <v>52.993599741164402</v>
      </c>
      <c r="AK97">
        <v>33.890451180300801</v>
      </c>
      <c r="AL97" s="3">
        <f t="shared" si="22"/>
        <v>4.7757871402158907</v>
      </c>
      <c r="AM97" s="4">
        <f t="shared" si="23"/>
        <v>33.890451180300801</v>
      </c>
      <c r="AN97" s="3">
        <v>1.34</v>
      </c>
      <c r="AP97">
        <v>2.3108647452657602</v>
      </c>
      <c r="AQ97" s="1">
        <v>2.9064611613291702</v>
      </c>
      <c r="AR97">
        <v>4.4000000000000004</v>
      </c>
      <c r="AT97">
        <v>4.7757871402158907</v>
      </c>
      <c r="AU97">
        <v>33.890451180300801</v>
      </c>
      <c r="AV97">
        <v>1.34</v>
      </c>
    </row>
    <row r="98" spans="2:48" x14ac:dyDescent="0.2">
      <c r="B98">
        <v>4.8271396901106903E+21</v>
      </c>
      <c r="C98">
        <v>35.099626295702599</v>
      </c>
      <c r="D98">
        <v>15.791067535259799</v>
      </c>
      <c r="E98" s="3">
        <f t="shared" si="12"/>
        <v>4.8271396901106902</v>
      </c>
      <c r="F98" s="3">
        <f t="shared" si="13"/>
        <v>15.791067535259799</v>
      </c>
      <c r="G98" s="3">
        <v>8.5</v>
      </c>
      <c r="I98" s="1">
        <v>4.8271396901106903E+21</v>
      </c>
      <c r="J98">
        <v>45.109762041733198</v>
      </c>
      <c r="K98">
        <v>25.801203281290402</v>
      </c>
      <c r="L98" s="3">
        <f t="shared" si="14"/>
        <v>4.8271396901106902</v>
      </c>
      <c r="M98" s="4">
        <f t="shared" si="15"/>
        <v>25.801203281290402</v>
      </c>
      <c r="N98" s="3">
        <v>4.4000000000000004</v>
      </c>
      <c r="P98" s="1">
        <v>4.8271396901106903E+21</v>
      </c>
      <c r="Q98">
        <v>28.840379739104499</v>
      </c>
      <c r="R98">
        <v>9.5318209786618198</v>
      </c>
      <c r="S98" s="3">
        <f t="shared" si="16"/>
        <v>4.8271396901106902</v>
      </c>
      <c r="T98" s="4">
        <f t="shared" si="17"/>
        <v>9.5318209786618198</v>
      </c>
      <c r="U98" s="3">
        <v>17</v>
      </c>
      <c r="X98" s="5">
        <v>15.791067535259799</v>
      </c>
      <c r="Y98" s="6">
        <v>25.801203281290402</v>
      </c>
      <c r="Z98" s="6">
        <v>9.5318209786618198</v>
      </c>
      <c r="AA98" s="6">
        <v>34.291676652362902</v>
      </c>
      <c r="AC98">
        <f t="shared" si="18"/>
        <v>1.7838637194252713</v>
      </c>
      <c r="AD98">
        <f t="shared" si="19"/>
        <v>128.72602848561522</v>
      </c>
      <c r="AE98">
        <f t="shared" si="20"/>
        <v>24.242161377312499</v>
      </c>
      <c r="AF98">
        <f t="shared" si="21"/>
        <v>393.47573214173843</v>
      </c>
      <c r="AI98">
        <v>4.8271396901106903E+21</v>
      </c>
      <c r="AJ98">
        <v>53.600235412805603</v>
      </c>
      <c r="AK98">
        <v>34.291676652362902</v>
      </c>
      <c r="AL98" s="3">
        <f t="shared" si="22"/>
        <v>4.8271396901106902</v>
      </c>
      <c r="AM98" s="4">
        <f t="shared" si="23"/>
        <v>34.291676652362902</v>
      </c>
      <c r="AN98" s="3">
        <v>1.34</v>
      </c>
      <c r="AP98">
        <v>2.36221729516055</v>
      </c>
      <c r="AQ98" s="1">
        <v>2.90698289356083</v>
      </c>
      <c r="AR98">
        <v>4.4000000000000004</v>
      </c>
      <c r="AT98">
        <v>4.8271396901106902</v>
      </c>
      <c r="AU98">
        <v>34.291676652362902</v>
      </c>
      <c r="AV98">
        <v>1.34</v>
      </c>
    </row>
    <row r="99" spans="2:48" x14ac:dyDescent="0.2">
      <c r="B99">
        <v>4.8784922400054795E+21</v>
      </c>
      <c r="C99">
        <v>35.333846356273199</v>
      </c>
      <c r="D99">
        <v>15.819877396251201</v>
      </c>
      <c r="E99" s="3">
        <f t="shared" si="12"/>
        <v>4.8784922400054791</v>
      </c>
      <c r="F99" s="3">
        <f t="shared" si="13"/>
        <v>15.819877396251201</v>
      </c>
      <c r="G99" s="3">
        <v>8.5</v>
      </c>
      <c r="I99" s="1">
        <v>4.8784922400054795E+21</v>
      </c>
      <c r="J99">
        <v>46.565772531182503</v>
      </c>
      <c r="K99">
        <v>27.051803571160601</v>
      </c>
      <c r="L99" s="3">
        <f t="shared" si="14"/>
        <v>4.8784922400054791</v>
      </c>
      <c r="M99" s="4">
        <f t="shared" si="15"/>
        <v>27.051803571160601</v>
      </c>
      <c r="N99" s="3">
        <v>4.4000000000000004</v>
      </c>
      <c r="P99" s="1">
        <v>4.8784922400054795E+21</v>
      </c>
      <c r="Q99">
        <v>29.070127468116699</v>
      </c>
      <c r="R99">
        <v>9.5561585080948301</v>
      </c>
      <c r="S99" s="3">
        <f t="shared" si="16"/>
        <v>4.8784922400054791</v>
      </c>
      <c r="T99" s="4">
        <f t="shared" si="17"/>
        <v>9.5561585080948301</v>
      </c>
      <c r="U99" s="3">
        <v>17</v>
      </c>
      <c r="X99" s="5">
        <v>15.819877396251201</v>
      </c>
      <c r="Y99" s="6">
        <v>27.051803571160601</v>
      </c>
      <c r="Z99" s="6">
        <v>9.5561585080948301</v>
      </c>
      <c r="AA99" s="6">
        <v>34.2981674457765</v>
      </c>
      <c r="AC99">
        <f t="shared" si="18"/>
        <v>1.8616514124910328</v>
      </c>
      <c r="AD99">
        <f t="shared" si="19"/>
        <v>158.66802444147183</v>
      </c>
      <c r="AE99">
        <f t="shared" si="20"/>
        <v>24.003095569217745</v>
      </c>
      <c r="AF99">
        <f t="shared" si="21"/>
        <v>393.73327991981347</v>
      </c>
      <c r="AI99">
        <v>4.8784922400054795E+21</v>
      </c>
      <c r="AJ99">
        <v>53.812136405798498</v>
      </c>
      <c r="AK99">
        <v>34.2981674457765</v>
      </c>
      <c r="AL99" s="3">
        <f t="shared" si="22"/>
        <v>4.8784922400054791</v>
      </c>
      <c r="AM99" s="4">
        <f t="shared" si="23"/>
        <v>34.2981674457765</v>
      </c>
      <c r="AN99" s="3">
        <v>1.34</v>
      </c>
      <c r="AP99">
        <v>2.41356984505535</v>
      </c>
      <c r="AQ99" s="1">
        <v>2.9074614068029301</v>
      </c>
      <c r="AR99">
        <v>4.4000000000000004</v>
      </c>
      <c r="AT99">
        <v>4.8784922400054791</v>
      </c>
      <c r="AU99">
        <v>34.2981674457765</v>
      </c>
      <c r="AV99">
        <v>1.34</v>
      </c>
    </row>
    <row r="100" spans="2:48" x14ac:dyDescent="0.2">
      <c r="B100">
        <v>4.9298447899002803E+21</v>
      </c>
      <c r="C100">
        <v>36.662092305167803</v>
      </c>
      <c r="D100">
        <v>16.942713145566699</v>
      </c>
      <c r="E100" s="3">
        <f t="shared" si="12"/>
        <v>4.9298447899002804</v>
      </c>
      <c r="F100" s="3">
        <f t="shared" si="13"/>
        <v>16.942713145566699</v>
      </c>
      <c r="G100" s="3">
        <v>8.5</v>
      </c>
      <c r="I100" s="1">
        <v>4.9298447899002803E+21</v>
      </c>
      <c r="J100">
        <v>46.807624988821502</v>
      </c>
      <c r="K100">
        <v>27.088245829220401</v>
      </c>
      <c r="L100" s="3">
        <f t="shared" si="14"/>
        <v>4.9298447899002804</v>
      </c>
      <c r="M100" s="4">
        <f t="shared" si="15"/>
        <v>27.088245829220401</v>
      </c>
      <c r="N100" s="3">
        <v>4.4000000000000004</v>
      </c>
      <c r="P100" s="1">
        <v>4.9298447899002803E+21</v>
      </c>
      <c r="Q100">
        <v>30.281282575087801</v>
      </c>
      <c r="R100">
        <v>10.5619034154867</v>
      </c>
      <c r="S100" s="3">
        <f t="shared" si="16"/>
        <v>4.9298447899002804</v>
      </c>
      <c r="T100" s="4">
        <f t="shared" si="17"/>
        <v>10.5619034154867</v>
      </c>
      <c r="U100" s="3">
        <v>17</v>
      </c>
      <c r="X100" s="5">
        <v>16.942713145566699</v>
      </c>
      <c r="Y100" s="6">
        <v>27.088245829220401</v>
      </c>
      <c r="Z100" s="6">
        <v>10.5619034154867</v>
      </c>
      <c r="AA100" s="6">
        <v>34.309432720957503</v>
      </c>
      <c r="AC100">
        <f t="shared" si="18"/>
        <v>6.1864584368381514</v>
      </c>
      <c r="AD100">
        <f t="shared" si="19"/>
        <v>159.58743132857393</v>
      </c>
      <c r="AE100">
        <f t="shared" si="20"/>
        <v>15.159735559887178</v>
      </c>
      <c r="AF100">
        <f t="shared" si="21"/>
        <v>394.18047408256672</v>
      </c>
      <c r="AI100">
        <v>4.9298447899002803E+21</v>
      </c>
      <c r="AJ100">
        <v>54.0288118805586</v>
      </c>
      <c r="AK100">
        <v>34.309432720957503</v>
      </c>
      <c r="AL100" s="3">
        <f t="shared" si="22"/>
        <v>4.9298447899002804</v>
      </c>
      <c r="AM100" s="4">
        <f t="shared" si="23"/>
        <v>34.309432720957503</v>
      </c>
      <c r="AN100" s="3">
        <v>1.34</v>
      </c>
      <c r="AP100">
        <v>2.4649223949501402</v>
      </c>
      <c r="AQ100" s="1">
        <v>2.9086587325709199</v>
      </c>
      <c r="AR100">
        <v>4.4000000000000004</v>
      </c>
      <c r="AT100">
        <v>4.9298447899002804</v>
      </c>
      <c r="AU100">
        <v>34.309432720957503</v>
      </c>
      <c r="AV100">
        <v>1.34</v>
      </c>
    </row>
    <row r="101" spans="2:48" x14ac:dyDescent="0.2">
      <c r="B101">
        <v>4.9811973397950696E+21</v>
      </c>
      <c r="C101">
        <v>36.884833470139803</v>
      </c>
      <c r="D101">
        <v>16.960044110959501</v>
      </c>
      <c r="E101" s="3">
        <f t="shared" si="12"/>
        <v>4.9811973397950693</v>
      </c>
      <c r="F101" s="3">
        <f t="shared" si="13"/>
        <v>16.960044110959501</v>
      </c>
      <c r="G101" s="3">
        <v>8.5</v>
      </c>
      <c r="I101" s="1">
        <v>4.9811973397950696E+21</v>
      </c>
      <c r="J101">
        <v>48.327991273092998</v>
      </c>
      <c r="K101">
        <v>28.403201913912699</v>
      </c>
      <c r="L101" s="3">
        <f t="shared" si="14"/>
        <v>4.9811973397950693</v>
      </c>
      <c r="M101" s="4">
        <f t="shared" si="15"/>
        <v>28.403201913912699</v>
      </c>
      <c r="N101" s="3">
        <v>4.4000000000000004</v>
      </c>
      <c r="P101" s="1">
        <v>4.9811973397950696E+21</v>
      </c>
      <c r="Q101">
        <v>30.5106084449408</v>
      </c>
      <c r="R101">
        <v>10.5858190857604</v>
      </c>
      <c r="S101" s="3">
        <f t="shared" si="16"/>
        <v>4.9811973397950693</v>
      </c>
      <c r="T101" s="4">
        <f t="shared" si="17"/>
        <v>10.5858190857604</v>
      </c>
      <c r="U101" s="3">
        <v>17</v>
      </c>
      <c r="X101" s="5">
        <v>16.960044110959501</v>
      </c>
      <c r="Y101" s="6">
        <v>28.403201913912699</v>
      </c>
      <c r="Z101" s="6">
        <v>10.5858190857604</v>
      </c>
      <c r="AA101" s="6">
        <v>34.316230667037601</v>
      </c>
      <c r="AC101">
        <f t="shared" si="18"/>
        <v>6.2729720061943324</v>
      </c>
      <c r="AD101">
        <f t="shared" si="19"/>
        <v>194.53967399891536</v>
      </c>
      <c r="AE101">
        <f t="shared" si="20"/>
        <v>14.974073778875706</v>
      </c>
      <c r="AF101">
        <f t="shared" si="21"/>
        <v>394.45045284931621</v>
      </c>
      <c r="AI101">
        <v>4.9811973397950696E+21</v>
      </c>
      <c r="AJ101">
        <v>54.241020026217903</v>
      </c>
      <c r="AK101">
        <v>34.316230667037601</v>
      </c>
      <c r="AL101" s="3">
        <f t="shared" si="22"/>
        <v>4.9811973397950693</v>
      </c>
      <c r="AM101" s="4">
        <f t="shared" si="23"/>
        <v>34.316230667037601</v>
      </c>
      <c r="AN101" s="3">
        <v>1.34</v>
      </c>
      <c r="AP101" s="2">
        <v>5.1352549894794604E-2</v>
      </c>
      <c r="AQ101">
        <v>2.48174382707236E-4</v>
      </c>
      <c r="AR101">
        <v>8.5</v>
      </c>
      <c r="AT101">
        <v>4.9811973397950693</v>
      </c>
      <c r="AU101">
        <v>34.316230667037601</v>
      </c>
      <c r="AV101">
        <v>1.34</v>
      </c>
    </row>
    <row r="102" spans="2:48" x14ac:dyDescent="0.2">
      <c r="B102">
        <v>5.0325498896898704E+21</v>
      </c>
      <c r="C102">
        <v>38.266536192622901</v>
      </c>
      <c r="D102">
        <v>18.136336633863401</v>
      </c>
      <c r="E102" s="3">
        <f t="shared" si="12"/>
        <v>5.0325498896898706</v>
      </c>
      <c r="F102" s="3">
        <f t="shared" si="13"/>
        <v>18.136336633863401</v>
      </c>
      <c r="G102" s="3">
        <v>8.5</v>
      </c>
      <c r="I102" s="1">
        <v>5.0325498896898704E+21</v>
      </c>
      <c r="J102">
        <v>49.882355942333298</v>
      </c>
      <c r="K102">
        <v>29.752156383573801</v>
      </c>
      <c r="L102" s="3">
        <f t="shared" si="14"/>
        <v>5.0325498896898706</v>
      </c>
      <c r="M102" s="4">
        <f t="shared" si="15"/>
        <v>29.752156383573801</v>
      </c>
      <c r="N102" s="3">
        <v>4.4000000000000004</v>
      </c>
      <c r="P102" s="1">
        <v>5.0325498896898704E+21</v>
      </c>
      <c r="Q102">
        <v>30.746202075248899</v>
      </c>
      <c r="R102">
        <v>10.616002516489401</v>
      </c>
      <c r="S102" s="3">
        <f t="shared" si="16"/>
        <v>5.0325498896898706</v>
      </c>
      <c r="T102" s="4">
        <f t="shared" si="17"/>
        <v>10.616002516489401</v>
      </c>
      <c r="U102" s="3">
        <v>17</v>
      </c>
      <c r="X102" s="5">
        <v>18.136336633863401</v>
      </c>
      <c r="Y102" s="6">
        <v>29.752156383573801</v>
      </c>
      <c r="Z102" s="6">
        <v>10.616002516489401</v>
      </c>
      <c r="AA102" s="6">
        <v>34.329259289443399</v>
      </c>
      <c r="AC102">
        <f t="shared" si="18"/>
        <v>13.548897526094128</v>
      </c>
      <c r="AD102">
        <f t="shared" si="19"/>
        <v>233.98910614638407</v>
      </c>
      <c r="AE102">
        <f t="shared" si="20"/>
        <v>14.741387108212265</v>
      </c>
      <c r="AF102">
        <f t="shared" si="21"/>
        <v>394.96813971606798</v>
      </c>
      <c r="AI102">
        <v>5.0325498896898704E+21</v>
      </c>
      <c r="AJ102">
        <v>54.4594588482029</v>
      </c>
      <c r="AK102">
        <v>34.329259289443399</v>
      </c>
      <c r="AL102" s="3">
        <f t="shared" si="22"/>
        <v>5.0325498896898706</v>
      </c>
      <c r="AM102" s="4">
        <f t="shared" si="23"/>
        <v>34.329259289443399</v>
      </c>
      <c r="AN102" s="3">
        <v>1.34</v>
      </c>
      <c r="AP102" s="1">
        <v>0.102705099789589</v>
      </c>
      <c r="AQ102">
        <v>4.0074642951022001E-3</v>
      </c>
      <c r="AR102">
        <v>8.5</v>
      </c>
      <c r="AT102">
        <v>5.0325498896898706</v>
      </c>
      <c r="AU102">
        <v>34.329259289443399</v>
      </c>
      <c r="AV102">
        <v>1.34</v>
      </c>
    </row>
    <row r="103" spans="2:48" x14ac:dyDescent="0.2">
      <c r="B103">
        <v>5.0839024395846597E+21</v>
      </c>
      <c r="C103">
        <v>38.4941858321681</v>
      </c>
      <c r="D103">
        <v>18.158576073829401</v>
      </c>
      <c r="E103" s="3">
        <f t="shared" si="12"/>
        <v>5.0839024395846595</v>
      </c>
      <c r="F103" s="3">
        <f t="shared" si="13"/>
        <v>18.158576073829401</v>
      </c>
      <c r="G103" s="3">
        <v>8.5</v>
      </c>
      <c r="I103" s="1">
        <v>5.0839024395846597E+21</v>
      </c>
      <c r="J103">
        <v>50.1272255391344</v>
      </c>
      <c r="K103">
        <v>29.791615780795698</v>
      </c>
      <c r="L103" s="3">
        <f t="shared" si="14"/>
        <v>5.0839024395846595</v>
      </c>
      <c r="M103" s="4">
        <f t="shared" si="15"/>
        <v>29.791615780795698</v>
      </c>
      <c r="N103" s="3">
        <v>4.4000000000000004</v>
      </c>
      <c r="P103" s="1">
        <v>5.0839024395846597E+21</v>
      </c>
      <c r="Q103">
        <v>32.018852103146202</v>
      </c>
      <c r="R103">
        <v>11.6832423448075</v>
      </c>
      <c r="S103" s="3">
        <f t="shared" si="16"/>
        <v>5.0839024395846595</v>
      </c>
      <c r="T103" s="4">
        <f t="shared" si="17"/>
        <v>11.6832423448075</v>
      </c>
      <c r="U103" s="3">
        <v>17</v>
      </c>
      <c r="X103" s="5">
        <v>18.158576073829401</v>
      </c>
      <c r="Y103" s="6">
        <v>29.791615780795698</v>
      </c>
      <c r="Z103" s="6">
        <v>11.6832423448075</v>
      </c>
      <c r="AA103" s="6">
        <v>34.334942971474199</v>
      </c>
      <c r="AC103">
        <f t="shared" si="18"/>
        <v>13.713113658893956</v>
      </c>
      <c r="AD103">
        <f t="shared" si="19"/>
        <v>235.19786050751307</v>
      </c>
      <c r="AE103">
        <f t="shared" si="20"/>
        <v>7.6851570380595913</v>
      </c>
      <c r="AF103">
        <f t="shared" si="21"/>
        <v>395.19408480119137</v>
      </c>
      <c r="AI103">
        <v>5.0839024395846597E+21</v>
      </c>
      <c r="AJ103">
        <v>54.670552729812897</v>
      </c>
      <c r="AK103">
        <v>34.334942971474199</v>
      </c>
      <c r="AL103" s="3">
        <f t="shared" si="22"/>
        <v>5.0839024395846595</v>
      </c>
      <c r="AM103" s="4">
        <f t="shared" si="23"/>
        <v>34.334942971474199</v>
      </c>
      <c r="AN103" s="3">
        <v>1.34</v>
      </c>
      <c r="AP103" s="1">
        <v>0.15405764968438398</v>
      </c>
      <c r="AQ103">
        <v>1.5036074719459801E-2</v>
      </c>
      <c r="AR103">
        <v>8.5</v>
      </c>
      <c r="AT103">
        <v>5.0839024395846595</v>
      </c>
      <c r="AU103">
        <v>34.334942971474199</v>
      </c>
      <c r="AV103">
        <v>1.34</v>
      </c>
    </row>
    <row r="104" spans="2:48" x14ac:dyDescent="0.2">
      <c r="B104">
        <v>5.1352549894794605E+21</v>
      </c>
      <c r="C104">
        <v>39.937934372266199</v>
      </c>
      <c r="D104">
        <v>19.396914414348402</v>
      </c>
      <c r="E104" s="3">
        <f t="shared" si="12"/>
        <v>5.1352549894794608</v>
      </c>
      <c r="F104" s="3">
        <f t="shared" si="13"/>
        <v>19.396914414348402</v>
      </c>
      <c r="G104" s="3">
        <v>8.5</v>
      </c>
      <c r="I104" s="1">
        <v>5.1352549894794605E+21</v>
      </c>
      <c r="J104">
        <v>51.787430113867003</v>
      </c>
      <c r="K104">
        <v>31.246410155949199</v>
      </c>
      <c r="L104" s="3">
        <f t="shared" si="14"/>
        <v>5.1352549894794608</v>
      </c>
      <c r="M104" s="4">
        <f t="shared" si="15"/>
        <v>31.246410155949199</v>
      </c>
      <c r="N104" s="3">
        <v>4.4000000000000004</v>
      </c>
      <c r="P104" s="1">
        <v>5.1352549894794605E+21</v>
      </c>
      <c r="Q104">
        <v>32.252829876137397</v>
      </c>
      <c r="R104">
        <v>11.711809918219499</v>
      </c>
      <c r="S104" s="3">
        <f t="shared" si="16"/>
        <v>5.1352549894794608</v>
      </c>
      <c r="T104" s="4">
        <f t="shared" si="17"/>
        <v>11.711809918219499</v>
      </c>
      <c r="U104" s="3">
        <v>17</v>
      </c>
      <c r="X104" s="5">
        <v>19.396914414348402</v>
      </c>
      <c r="Y104" s="6">
        <v>31.246410155949199</v>
      </c>
      <c r="Z104" s="6">
        <v>11.711809918219499</v>
      </c>
      <c r="AA104" s="6">
        <v>34.348651037280398</v>
      </c>
      <c r="AC104">
        <f t="shared" si="18"/>
        <v>24.418031780792539</v>
      </c>
      <c r="AD104">
        <f t="shared" si="19"/>
        <v>281.93621119382942</v>
      </c>
      <c r="AE104">
        <f t="shared" si="20"/>
        <v>7.5275824287239157</v>
      </c>
      <c r="AF104">
        <f t="shared" si="21"/>
        <v>395.73929140038092</v>
      </c>
      <c r="AI104">
        <v>5.1352549894794605E+21</v>
      </c>
      <c r="AJ104">
        <v>54.889670995198202</v>
      </c>
      <c r="AK104">
        <v>34.348651037280398</v>
      </c>
      <c r="AL104" s="3">
        <f t="shared" si="22"/>
        <v>5.1352549894794608</v>
      </c>
      <c r="AM104" s="4">
        <f t="shared" si="23"/>
        <v>34.348651037280398</v>
      </c>
      <c r="AN104" s="3">
        <v>1.34</v>
      </c>
      <c r="AP104" s="1">
        <v>0.205410199579178</v>
      </c>
      <c r="AQ104">
        <v>3.3006320147262701E-2</v>
      </c>
      <c r="AR104">
        <v>8.5</v>
      </c>
      <c r="AT104">
        <v>5.1352549894794608</v>
      </c>
      <c r="AU104">
        <v>34.348651037280398</v>
      </c>
      <c r="AV104">
        <v>1.34</v>
      </c>
    </row>
    <row r="105" spans="2:48" x14ac:dyDescent="0.2">
      <c r="B105">
        <v>5.1866075393742497E+21</v>
      </c>
      <c r="C105">
        <v>40.161193378447301</v>
      </c>
      <c r="D105">
        <v>19.414763220950299</v>
      </c>
      <c r="E105" s="3">
        <f t="shared" si="12"/>
        <v>5.1866075393742497</v>
      </c>
      <c r="F105" s="3">
        <f t="shared" si="13"/>
        <v>19.414763220950299</v>
      </c>
      <c r="G105" s="3">
        <v>8.5</v>
      </c>
      <c r="I105" s="1">
        <v>5.1866075393742497E+21</v>
      </c>
      <c r="J105">
        <v>51.995235804605301</v>
      </c>
      <c r="K105">
        <v>31.248805647108298</v>
      </c>
      <c r="L105" s="3">
        <f t="shared" si="14"/>
        <v>5.1866075393742497</v>
      </c>
      <c r="M105" s="4">
        <f t="shared" si="15"/>
        <v>31.248805647108298</v>
      </c>
      <c r="N105" s="3">
        <v>4.4000000000000004</v>
      </c>
      <c r="P105" s="1">
        <v>5.1866075393742497E+21</v>
      </c>
      <c r="Q105">
        <v>32.475869353723198</v>
      </c>
      <c r="R105">
        <v>11.729439196226201</v>
      </c>
      <c r="S105" s="3">
        <f t="shared" si="16"/>
        <v>5.1866075393742497</v>
      </c>
      <c r="T105" s="4">
        <f t="shared" si="17"/>
        <v>11.729439196226201</v>
      </c>
      <c r="U105" s="3">
        <v>17</v>
      </c>
      <c r="X105" s="5">
        <v>19.414763220950299</v>
      </c>
      <c r="Y105" s="6">
        <v>31.248805647108298</v>
      </c>
      <c r="Z105" s="6">
        <v>11.729439196226201</v>
      </c>
      <c r="AA105" s="6">
        <v>34.348813437201301</v>
      </c>
      <c r="AC105">
        <f t="shared" si="18"/>
        <v>24.594748705947204</v>
      </c>
      <c r="AD105">
        <f t="shared" si="19"/>
        <v>282.01666210662171</v>
      </c>
      <c r="AE105">
        <f t="shared" si="20"/>
        <v>7.431156294319428</v>
      </c>
      <c r="AF105">
        <f t="shared" si="21"/>
        <v>395.74575273403019</v>
      </c>
      <c r="AI105">
        <v>5.1866075393742497E+21</v>
      </c>
      <c r="AJ105">
        <v>55.095243594698303</v>
      </c>
      <c r="AK105">
        <v>34.348813437201301</v>
      </c>
      <c r="AL105" s="3">
        <f t="shared" si="22"/>
        <v>5.1866075393742497</v>
      </c>
      <c r="AM105" s="4">
        <f t="shared" si="23"/>
        <v>34.348813437201301</v>
      </c>
      <c r="AN105" s="3">
        <v>1.34</v>
      </c>
      <c r="AP105" s="1">
        <v>0.25676274947397298</v>
      </c>
      <c r="AQ105">
        <v>5.8017575463639302E-2</v>
      </c>
      <c r="AR105">
        <v>8.5</v>
      </c>
      <c r="AT105">
        <v>5.1866075393742497</v>
      </c>
      <c r="AU105">
        <v>34.348813437201301</v>
      </c>
      <c r="AV105">
        <v>1.34</v>
      </c>
    </row>
    <row r="106" spans="2:48" x14ac:dyDescent="0.2">
      <c r="B106">
        <v>5.2379600892690401E+21</v>
      </c>
      <c r="C106">
        <v>41.676943763591701</v>
      </c>
      <c r="D106">
        <v>20.725103406515501</v>
      </c>
      <c r="E106" s="3">
        <f t="shared" si="12"/>
        <v>5.2379600892690403</v>
      </c>
      <c r="F106" s="3">
        <f t="shared" si="13"/>
        <v>20.725103406515501</v>
      </c>
      <c r="G106" s="3">
        <v>8.5</v>
      </c>
      <c r="I106" s="1">
        <v>5.2379600892690401E+21</v>
      </c>
      <c r="J106">
        <v>53.740977944020798</v>
      </c>
      <c r="K106">
        <v>32.789137586944598</v>
      </c>
      <c r="L106" s="3">
        <f t="shared" si="14"/>
        <v>5.2379600892690403</v>
      </c>
      <c r="M106" s="4">
        <f t="shared" si="15"/>
        <v>32.789137586944598</v>
      </c>
      <c r="N106" s="3">
        <v>4.4000000000000004</v>
      </c>
      <c r="P106" s="1">
        <v>5.2379600892690401E+21</v>
      </c>
      <c r="Q106">
        <v>33.833574639764699</v>
      </c>
      <c r="R106">
        <v>12.8817342826885</v>
      </c>
      <c r="S106" s="3">
        <f t="shared" si="16"/>
        <v>5.2379600892690403</v>
      </c>
      <c r="T106" s="4">
        <f t="shared" si="17"/>
        <v>12.8817342826885</v>
      </c>
      <c r="U106" s="3">
        <v>17</v>
      </c>
      <c r="X106" s="5">
        <v>20.725103406515501</v>
      </c>
      <c r="Y106" s="6">
        <v>32.789137586944598</v>
      </c>
      <c r="Z106" s="6">
        <v>12.8817342826885</v>
      </c>
      <c r="AA106" s="6">
        <v>34.369085690223898</v>
      </c>
      <c r="AC106">
        <f t="shared" si="18"/>
        <v>39.30850463756331</v>
      </c>
      <c r="AD106">
        <f t="shared" si="19"/>
        <v>336.12395666449095</v>
      </c>
      <c r="AE106">
        <f t="shared" si="20"/>
        <v>2.4765935084565118</v>
      </c>
      <c r="AF106">
        <f t="shared" si="21"/>
        <v>396.55273013332777</v>
      </c>
      <c r="AI106">
        <v>5.2379600892690401E+21</v>
      </c>
      <c r="AJ106">
        <v>55.320926047300098</v>
      </c>
      <c r="AK106">
        <v>34.369085690223898</v>
      </c>
      <c r="AL106" s="3">
        <f t="shared" si="22"/>
        <v>5.2379600892690403</v>
      </c>
      <c r="AM106" s="4">
        <f t="shared" si="23"/>
        <v>34.369085690223898</v>
      </c>
      <c r="AN106" s="3">
        <v>1.34</v>
      </c>
      <c r="AP106" s="1">
        <v>0.30811529936876797</v>
      </c>
      <c r="AQ106">
        <v>8.8776307975577201E-2</v>
      </c>
      <c r="AR106">
        <v>8.5</v>
      </c>
      <c r="AT106">
        <v>5.2379600892690403</v>
      </c>
      <c r="AU106">
        <v>34.369085690223898</v>
      </c>
      <c r="AV106">
        <v>1.34</v>
      </c>
    </row>
    <row r="107" spans="2:48" x14ac:dyDescent="0.2">
      <c r="B107">
        <v>5.2893126391638398E+21</v>
      </c>
      <c r="C107">
        <v>41.903035445525703</v>
      </c>
      <c r="D107">
        <v>20.7457848888704</v>
      </c>
      <c r="E107" s="3">
        <f t="shared" si="12"/>
        <v>5.2893126391638399</v>
      </c>
      <c r="F107" s="3">
        <f t="shared" si="13"/>
        <v>20.7457848888704</v>
      </c>
      <c r="G107" s="3">
        <v>8.5</v>
      </c>
      <c r="I107" s="1">
        <v>5.2893126391638398E+21</v>
      </c>
      <c r="J107">
        <v>53.951169212408601</v>
      </c>
      <c r="K107">
        <v>32.793918655753203</v>
      </c>
      <c r="L107" s="3">
        <f t="shared" si="14"/>
        <v>5.2893126391638399</v>
      </c>
      <c r="M107" s="4">
        <f t="shared" si="15"/>
        <v>32.793918655753203</v>
      </c>
      <c r="N107" s="3">
        <v>4.4000000000000004</v>
      </c>
      <c r="P107" s="1">
        <v>5.2893126391638398E+21</v>
      </c>
      <c r="Q107">
        <v>34.055822272562899</v>
      </c>
      <c r="R107">
        <v>12.898571715907501</v>
      </c>
      <c r="S107" s="3">
        <f t="shared" si="16"/>
        <v>5.2893126391638399</v>
      </c>
      <c r="T107" s="4">
        <f t="shared" si="17"/>
        <v>12.898571715907501</v>
      </c>
      <c r="U107" s="3">
        <v>17</v>
      </c>
      <c r="X107" s="5">
        <v>20.7457848888704</v>
      </c>
      <c r="Y107" s="6">
        <v>32.793918655753203</v>
      </c>
      <c r="Z107" s="6">
        <v>12.898571715907501</v>
      </c>
      <c r="AA107" s="6">
        <v>34.369293968102703</v>
      </c>
      <c r="AC107">
        <f t="shared" si="18"/>
        <v>39.568263651576842</v>
      </c>
      <c r="AD107">
        <f t="shared" si="19"/>
        <v>336.29928872932834</v>
      </c>
      <c r="AE107">
        <f t="shared" si="20"/>
        <v>2.4238822088925165</v>
      </c>
      <c r="AF107">
        <f t="shared" si="21"/>
        <v>396.56102531467474</v>
      </c>
      <c r="AI107">
        <v>5.2893126391638398E+21</v>
      </c>
      <c r="AJ107">
        <v>55.526544524758002</v>
      </c>
      <c r="AK107">
        <v>34.369293968102703</v>
      </c>
      <c r="AL107" s="3">
        <f t="shared" si="22"/>
        <v>5.2893126391638399</v>
      </c>
      <c r="AM107" s="4">
        <f t="shared" si="23"/>
        <v>34.369293968102703</v>
      </c>
      <c r="AN107" s="3">
        <v>1.34</v>
      </c>
      <c r="AP107" s="1">
        <v>0.35946784926356201</v>
      </c>
      <c r="AQ107">
        <v>0.124242782158721</v>
      </c>
      <c r="AR107">
        <v>8.5</v>
      </c>
      <c r="AT107">
        <v>5.2893126391638399</v>
      </c>
      <c r="AU107">
        <v>34.369293968102703</v>
      </c>
      <c r="AV107">
        <v>1.34</v>
      </c>
    </row>
    <row r="108" spans="2:48" x14ac:dyDescent="0.2">
      <c r="B108">
        <v>5.3406651890586301E+21</v>
      </c>
      <c r="C108">
        <v>43.489620625979697</v>
      </c>
      <c r="D108">
        <v>22.1269598697451</v>
      </c>
      <c r="E108" s="3">
        <f t="shared" si="12"/>
        <v>5.3406651890586305</v>
      </c>
      <c r="F108" s="3">
        <f t="shared" si="13"/>
        <v>22.1269598697451</v>
      </c>
      <c r="G108" s="3">
        <v>8.5</v>
      </c>
      <c r="I108" s="1">
        <v>5.3406651890586301E+21</v>
      </c>
      <c r="J108">
        <v>55.782543366466598</v>
      </c>
      <c r="K108">
        <v>34.419882610232001</v>
      </c>
      <c r="L108" s="3">
        <f t="shared" si="14"/>
        <v>5.3406651890586305</v>
      </c>
      <c r="M108" s="4">
        <f t="shared" si="15"/>
        <v>34.419882610232001</v>
      </c>
      <c r="N108" s="3">
        <v>4.4000000000000004</v>
      </c>
      <c r="P108" s="1">
        <v>5.3406651890586301E+21</v>
      </c>
      <c r="Q108">
        <v>35.484661706403799</v>
      </c>
      <c r="R108">
        <v>14.1220009501692</v>
      </c>
      <c r="S108" s="3">
        <f t="shared" si="16"/>
        <v>5.3406651890586305</v>
      </c>
      <c r="T108" s="4">
        <f t="shared" si="17"/>
        <v>14.1220009501692</v>
      </c>
      <c r="U108" s="3">
        <v>17</v>
      </c>
      <c r="X108" s="5">
        <v>22.1269598697451</v>
      </c>
      <c r="Y108" s="6">
        <v>34.419882610232001</v>
      </c>
      <c r="Z108" s="6">
        <v>14.1220009501692</v>
      </c>
      <c r="AA108" s="6">
        <v>34.390621234902099</v>
      </c>
      <c r="AC108">
        <f t="shared" si="18"/>
        <v>58.852003480443472</v>
      </c>
      <c r="AD108">
        <f t="shared" si="19"/>
        <v>398.57841278024159</v>
      </c>
      <c r="AE108">
        <f t="shared" si="20"/>
        <v>0.11119088554618101</v>
      </c>
      <c r="AF108">
        <f t="shared" si="21"/>
        <v>397.41089572623952</v>
      </c>
      <c r="AI108">
        <v>5.3406651890586301E+21</v>
      </c>
      <c r="AJ108">
        <v>55.753281991136703</v>
      </c>
      <c r="AK108">
        <v>34.390621234902099</v>
      </c>
      <c r="AL108" s="3">
        <f t="shared" si="22"/>
        <v>5.3406651890586305</v>
      </c>
      <c r="AM108" s="4">
        <f t="shared" si="23"/>
        <v>34.390621234902099</v>
      </c>
      <c r="AN108" s="3">
        <v>1.34</v>
      </c>
      <c r="AP108" s="1">
        <v>0.410820399158357</v>
      </c>
      <c r="AQ108">
        <v>0.16351517752040501</v>
      </c>
      <c r="AR108">
        <v>8.5</v>
      </c>
      <c r="AT108">
        <v>5.3406651890586305</v>
      </c>
      <c r="AU108">
        <v>34.390621234902099</v>
      </c>
      <c r="AV108">
        <v>1.34</v>
      </c>
    </row>
    <row r="109" spans="2:48" x14ac:dyDescent="0.2">
      <c r="B109">
        <v>5.3920177389534299E+21</v>
      </c>
      <c r="C109">
        <v>43.718094944072398</v>
      </c>
      <c r="D109">
        <v>22.150023988258699</v>
      </c>
      <c r="E109" s="3">
        <f t="shared" si="12"/>
        <v>5.3920177389534301</v>
      </c>
      <c r="F109" s="3">
        <f t="shared" si="13"/>
        <v>22.150023988258699</v>
      </c>
      <c r="G109" s="3">
        <v>8.5</v>
      </c>
      <c r="I109" s="1">
        <v>5.3920177389534299E+21</v>
      </c>
      <c r="J109">
        <v>55.992067853322503</v>
      </c>
      <c r="K109">
        <v>34.423996897508701</v>
      </c>
      <c r="L109" s="3">
        <f t="shared" si="14"/>
        <v>5.3920177389534301</v>
      </c>
      <c r="M109" s="4">
        <f t="shared" si="15"/>
        <v>34.423996897508701</v>
      </c>
      <c r="N109" s="3">
        <v>4.4000000000000004</v>
      </c>
      <c r="P109" s="1">
        <v>5.3920177389534299E+21</v>
      </c>
      <c r="Q109">
        <v>35.713397156276898</v>
      </c>
      <c r="R109">
        <v>14.145326200463201</v>
      </c>
      <c r="S109" s="3">
        <f t="shared" si="16"/>
        <v>5.3920177389534301</v>
      </c>
      <c r="T109" s="4">
        <f t="shared" si="17"/>
        <v>14.145326200463201</v>
      </c>
      <c r="U109" s="3">
        <v>17</v>
      </c>
      <c r="X109" s="5">
        <v>22.150023988258699</v>
      </c>
      <c r="Y109" s="6">
        <v>34.423996897508701</v>
      </c>
      <c r="Z109" s="6">
        <v>14.145326200463201</v>
      </c>
      <c r="AA109" s="6">
        <v>34.390893010752499</v>
      </c>
      <c r="AC109">
        <f t="shared" si="18"/>
        <v>59.20640847864172</v>
      </c>
      <c r="AD109">
        <f t="shared" si="19"/>
        <v>398.74270849746466</v>
      </c>
      <c r="AE109">
        <f t="shared" si="20"/>
        <v>9.6179204710413621E-2</v>
      </c>
      <c r="AF109">
        <f t="shared" si="21"/>
        <v>397.4217315941994</v>
      </c>
      <c r="AI109">
        <v>5.3920177389534299E+21</v>
      </c>
      <c r="AJ109">
        <v>55.958963966566301</v>
      </c>
      <c r="AK109">
        <v>34.390893010752499</v>
      </c>
      <c r="AL109" s="3">
        <f t="shared" si="22"/>
        <v>5.3920177389534301</v>
      </c>
      <c r="AM109" s="4">
        <f t="shared" si="23"/>
        <v>34.390893010752499</v>
      </c>
      <c r="AN109" s="3">
        <v>1.34</v>
      </c>
      <c r="AP109" s="1">
        <v>0.46217294905315098</v>
      </c>
      <c r="AQ109">
        <v>0.20576157635994199</v>
      </c>
      <c r="AR109">
        <v>8.5</v>
      </c>
      <c r="AT109">
        <v>5.3920177389534301</v>
      </c>
      <c r="AU109">
        <v>34.390893010752499</v>
      </c>
      <c r="AV109">
        <v>1.34</v>
      </c>
    </row>
    <row r="110" spans="2:48" x14ac:dyDescent="0.2">
      <c r="B110">
        <v>5.4433702888482202E+21</v>
      </c>
      <c r="C110">
        <v>45.372256496235799</v>
      </c>
      <c r="D110">
        <v>23.598775340842899</v>
      </c>
      <c r="E110" s="3">
        <f t="shared" si="12"/>
        <v>5.4433702888482198</v>
      </c>
      <c r="F110" s="3">
        <f t="shared" si="13"/>
        <v>23.598775340842899</v>
      </c>
      <c r="G110" s="3">
        <v>8.5</v>
      </c>
      <c r="I110" s="1">
        <v>5.4433702888482202E+21</v>
      </c>
      <c r="J110">
        <v>57.907465901484699</v>
      </c>
      <c r="K110">
        <v>36.133984746091798</v>
      </c>
      <c r="L110" s="3">
        <f t="shared" si="14"/>
        <v>5.4433702888482198</v>
      </c>
      <c r="M110" s="4">
        <f t="shared" si="15"/>
        <v>36.133984746091798</v>
      </c>
      <c r="N110" s="3">
        <v>4.4000000000000004</v>
      </c>
      <c r="P110" s="1">
        <v>5.4433702888482202E+21</v>
      </c>
      <c r="Q110">
        <v>35.959561973585899</v>
      </c>
      <c r="R110">
        <v>14.186080818193</v>
      </c>
      <c r="S110" s="3">
        <f t="shared" si="16"/>
        <v>5.4433702888482198</v>
      </c>
      <c r="T110" s="4">
        <f t="shared" si="17"/>
        <v>14.186080818193</v>
      </c>
      <c r="U110" s="3">
        <v>17</v>
      </c>
      <c r="X110" s="5">
        <v>23.598775340842899</v>
      </c>
      <c r="Y110" s="6">
        <v>36.133984746091798</v>
      </c>
      <c r="Z110" s="6">
        <v>14.186080818193</v>
      </c>
      <c r="AA110" s="6">
        <v>34.406815756689703</v>
      </c>
      <c r="AC110">
        <f t="shared" si="18"/>
        <v>83.600326537467865</v>
      </c>
      <c r="AD110">
        <f t="shared" si="19"/>
        <v>469.95869861806409</v>
      </c>
      <c r="AE110">
        <f t="shared" si="20"/>
        <v>7.2561869962123215E-2</v>
      </c>
      <c r="AF110">
        <f t="shared" si="21"/>
        <v>398.0568389914975</v>
      </c>
      <c r="AI110">
        <v>5.4433702888482202E+21</v>
      </c>
      <c r="AJ110">
        <v>56.180296912082603</v>
      </c>
      <c r="AK110">
        <v>34.406815756689703</v>
      </c>
      <c r="AL110" s="3">
        <f t="shared" si="22"/>
        <v>5.4433702888482198</v>
      </c>
      <c r="AM110" s="4">
        <f t="shared" si="23"/>
        <v>34.406815756689703</v>
      </c>
      <c r="AN110" s="3">
        <v>1.34</v>
      </c>
      <c r="AP110" s="1">
        <v>0.51352549894794597</v>
      </c>
      <c r="AQ110">
        <v>0.25023547081471798</v>
      </c>
      <c r="AR110">
        <v>8.5</v>
      </c>
      <c r="AT110">
        <v>5.4433702888482198</v>
      </c>
      <c r="AU110">
        <v>34.406815756689703</v>
      </c>
      <c r="AV110">
        <v>1.34</v>
      </c>
    </row>
    <row r="111" spans="2:48" x14ac:dyDescent="0.2">
      <c r="B111">
        <v>5.4947228387430199E+21</v>
      </c>
      <c r="C111">
        <v>45.609014360462403</v>
      </c>
      <c r="D111">
        <v>23.630123005490301</v>
      </c>
      <c r="E111" s="3">
        <f t="shared" si="12"/>
        <v>5.4947228387430203</v>
      </c>
      <c r="F111" s="3">
        <f t="shared" si="13"/>
        <v>23.630123005490301</v>
      </c>
      <c r="G111" s="3">
        <v>8.5</v>
      </c>
      <c r="I111" s="1">
        <v>5.4947228387430199E+21</v>
      </c>
      <c r="J111">
        <v>58.124544867237603</v>
      </c>
      <c r="K111">
        <v>36.145653512265497</v>
      </c>
      <c r="L111" s="3">
        <f t="shared" si="14"/>
        <v>5.4947228387430203</v>
      </c>
      <c r="M111" s="4">
        <f t="shared" si="15"/>
        <v>36.145653512265497</v>
      </c>
      <c r="N111" s="3">
        <v>4.4000000000000004</v>
      </c>
      <c r="P111" s="1">
        <v>5.4947228387430199E+21</v>
      </c>
      <c r="Q111">
        <v>37.443841856195</v>
      </c>
      <c r="R111">
        <v>15.4649505012229</v>
      </c>
      <c r="S111" s="3">
        <f t="shared" si="16"/>
        <v>5.4947228387430203</v>
      </c>
      <c r="T111" s="4">
        <f t="shared" si="17"/>
        <v>15.4649505012229</v>
      </c>
      <c r="U111" s="3">
        <v>17</v>
      </c>
      <c r="X111" s="5">
        <v>23.630123005490301</v>
      </c>
      <c r="Y111" s="6">
        <v>36.145653512265497</v>
      </c>
      <c r="Z111" s="6">
        <v>15.4649505012229</v>
      </c>
      <c r="AA111" s="6">
        <v>34.413645112137502</v>
      </c>
      <c r="AC111">
        <f t="shared" si="18"/>
        <v>84.174552760643692</v>
      </c>
      <c r="AD111">
        <f t="shared" si="19"/>
        <v>470.46475819248008</v>
      </c>
      <c r="AE111">
        <f t="shared" si="20"/>
        <v>1.0190833400617854</v>
      </c>
      <c r="AF111">
        <f t="shared" si="21"/>
        <v>398.32939551484384</v>
      </c>
      <c r="AI111">
        <v>5.4947228387430199E+21</v>
      </c>
      <c r="AJ111">
        <v>56.392536467109601</v>
      </c>
      <c r="AK111">
        <v>34.413645112137502</v>
      </c>
      <c r="AL111" s="3">
        <f t="shared" si="22"/>
        <v>5.4947228387430203</v>
      </c>
      <c r="AM111" s="4">
        <f t="shared" si="23"/>
        <v>34.413645112137502</v>
      </c>
      <c r="AN111" s="3">
        <v>1.34</v>
      </c>
      <c r="AP111" s="1">
        <v>0.56487804884274095</v>
      </c>
      <c r="AQ111">
        <v>0.296214896137379</v>
      </c>
      <c r="AR111">
        <v>8.5</v>
      </c>
      <c r="AT111">
        <v>5.4947228387430203</v>
      </c>
      <c r="AU111">
        <v>34.413645112137502</v>
      </c>
      <c r="AV111">
        <v>1.34</v>
      </c>
    </row>
    <row r="112" spans="2:48" x14ac:dyDescent="0.2">
      <c r="B112">
        <v>5.5460753886378103E+21</v>
      </c>
      <c r="C112">
        <v>45.852983022749697</v>
      </c>
      <c r="D112">
        <v>23.6686814681984</v>
      </c>
      <c r="E112" s="3">
        <f t="shared" si="12"/>
        <v>5.54607538863781</v>
      </c>
      <c r="F112" s="3">
        <f t="shared" si="13"/>
        <v>23.6686814681984</v>
      </c>
      <c r="G112" s="3">
        <v>8.5</v>
      </c>
      <c r="I112" s="1">
        <v>5.5460753886378103E+21</v>
      </c>
      <c r="J112">
        <v>60.127960852889402</v>
      </c>
      <c r="K112">
        <v>37.943659298338197</v>
      </c>
      <c r="L112" s="3">
        <f t="shared" si="14"/>
        <v>5.54607538863781</v>
      </c>
      <c r="M112" s="4">
        <f t="shared" si="15"/>
        <v>37.943659298338197</v>
      </c>
      <c r="N112" s="3">
        <v>4.4000000000000004</v>
      </c>
      <c r="P112" s="1">
        <v>5.5460753886378103E+21</v>
      </c>
      <c r="Q112">
        <v>37.6809872352067</v>
      </c>
      <c r="R112">
        <v>15.4966856806554</v>
      </c>
      <c r="S112" s="3">
        <f t="shared" si="16"/>
        <v>5.54607538863781</v>
      </c>
      <c r="T112" s="4">
        <f t="shared" si="17"/>
        <v>15.4966856806554</v>
      </c>
      <c r="U112" s="3">
        <v>17</v>
      </c>
      <c r="X112" s="5">
        <v>23.6686814681984</v>
      </c>
      <c r="Y112" s="6">
        <v>37.943659298338197</v>
      </c>
      <c r="Z112" s="6">
        <v>15.4966856806554</v>
      </c>
      <c r="AA112" s="6">
        <v>34.422740134648002</v>
      </c>
      <c r="AC112">
        <f t="shared" si="18"/>
        <v>84.883561786990029</v>
      </c>
      <c r="AD112">
        <f t="shared" si="19"/>
        <v>551.69579172191175</v>
      </c>
      <c r="AE112">
        <f t="shared" si="20"/>
        <v>1.0841635717247518</v>
      </c>
      <c r="AF112">
        <f t="shared" si="21"/>
        <v>398.69251863053398</v>
      </c>
      <c r="AI112">
        <v>5.5460753886378103E+21</v>
      </c>
      <c r="AJ112">
        <v>56.607041689199299</v>
      </c>
      <c r="AK112">
        <v>34.422740134648002</v>
      </c>
      <c r="AL112" s="3">
        <f t="shared" si="22"/>
        <v>5.54607538863781</v>
      </c>
      <c r="AM112" s="4">
        <f t="shared" si="23"/>
        <v>34.422740134648002</v>
      </c>
      <c r="AN112" s="3">
        <v>1.34</v>
      </c>
      <c r="AP112" s="1">
        <v>0.61623059873753505</v>
      </c>
      <c r="AQ112">
        <v>0.34301909455554302</v>
      </c>
      <c r="AR112">
        <v>8.5</v>
      </c>
      <c r="AT112">
        <v>5.54607538863781</v>
      </c>
      <c r="AU112">
        <v>34.422740134648002</v>
      </c>
      <c r="AV112">
        <v>1.34</v>
      </c>
    </row>
    <row r="113" spans="2:48" x14ac:dyDescent="0.2">
      <c r="B113">
        <v>5.59742793853261E+21</v>
      </c>
      <c r="C113">
        <v>47.575035144145801</v>
      </c>
      <c r="D113">
        <v>25.185323390015402</v>
      </c>
      <c r="E113" s="3">
        <f t="shared" si="12"/>
        <v>5.5974279385326104</v>
      </c>
      <c r="F113" s="3">
        <f t="shared" si="13"/>
        <v>25.185323390015402</v>
      </c>
      <c r="G113" s="3">
        <v>8.5</v>
      </c>
      <c r="I113" s="1">
        <v>5.59742793853261E+21</v>
      </c>
      <c r="J113">
        <v>60.351096759692297</v>
      </c>
      <c r="K113">
        <v>37.961385005561901</v>
      </c>
      <c r="L113" s="3">
        <f t="shared" si="14"/>
        <v>5.5974279385326104</v>
      </c>
      <c r="M113" s="4">
        <f t="shared" si="15"/>
        <v>37.961385005561901</v>
      </c>
      <c r="N113" s="3">
        <v>4.4000000000000004</v>
      </c>
      <c r="P113" s="1">
        <v>5.59742793853261E+21</v>
      </c>
      <c r="Q113">
        <v>37.921492999867503</v>
      </c>
      <c r="R113">
        <v>15.531781245737101</v>
      </c>
      <c r="S113" s="3">
        <f t="shared" si="16"/>
        <v>5.5974279385326104</v>
      </c>
      <c r="T113" s="4">
        <f t="shared" si="17"/>
        <v>15.531781245737101</v>
      </c>
      <c r="U113" s="3">
        <v>17</v>
      </c>
      <c r="X113" s="5">
        <v>25.185323390015402</v>
      </c>
      <c r="Y113" s="6">
        <v>37.961385005561901</v>
      </c>
      <c r="Z113" s="6">
        <v>15.531781245737101</v>
      </c>
      <c r="AA113" s="6">
        <v>34.430724521485303</v>
      </c>
      <c r="AC113">
        <f t="shared" si="18"/>
        <v>115.13009876450064</v>
      </c>
      <c r="AD113">
        <f t="shared" si="19"/>
        <v>552.52879602597102</v>
      </c>
      <c r="AE113">
        <f t="shared" si="20"/>
        <v>1.1584805041969686</v>
      </c>
      <c r="AF113">
        <f t="shared" si="21"/>
        <v>399.01143545536604</v>
      </c>
      <c r="AI113">
        <v>5.59742793853261E+21</v>
      </c>
      <c r="AJ113">
        <v>56.820436275615698</v>
      </c>
      <c r="AK113">
        <v>34.430724521485303</v>
      </c>
      <c r="AL113" s="3">
        <f t="shared" si="22"/>
        <v>5.5974279385326104</v>
      </c>
      <c r="AM113" s="4">
        <f t="shared" si="23"/>
        <v>34.430724521485303</v>
      </c>
      <c r="AN113" s="3">
        <v>1.34</v>
      </c>
      <c r="AP113" s="1">
        <v>0.66758314863232993</v>
      </c>
      <c r="AQ113">
        <v>0.39001486446981898</v>
      </c>
      <c r="AR113">
        <v>8.5</v>
      </c>
      <c r="AT113">
        <v>5.5974279385326104</v>
      </c>
      <c r="AU113">
        <v>34.430724521485303</v>
      </c>
      <c r="AV113">
        <v>1.34</v>
      </c>
    </row>
    <row r="114" spans="2:48" x14ac:dyDescent="0.2">
      <c r="B114">
        <v>5.6487804884274003E+21</v>
      </c>
      <c r="C114">
        <v>47.800305560859599</v>
      </c>
      <c r="D114">
        <v>25.205183607150001</v>
      </c>
      <c r="E114" s="3">
        <f t="shared" si="12"/>
        <v>5.6487804884274002</v>
      </c>
      <c r="F114" s="3">
        <f t="shared" si="13"/>
        <v>25.205183607150001</v>
      </c>
      <c r="G114" s="3">
        <v>8.5</v>
      </c>
      <c r="I114" s="1">
        <v>5.6487804884274003E+21</v>
      </c>
      <c r="J114">
        <v>60.622936560575297</v>
      </c>
      <c r="K114">
        <v>38.027814606865697</v>
      </c>
      <c r="L114" s="3">
        <f t="shared" si="14"/>
        <v>5.6487804884274002</v>
      </c>
      <c r="M114" s="4">
        <f t="shared" si="15"/>
        <v>38.027814606865697</v>
      </c>
      <c r="N114" s="3">
        <v>4.4000000000000004</v>
      </c>
      <c r="P114" s="1">
        <v>5.6487804884274003E+21</v>
      </c>
      <c r="Q114">
        <v>38.137709133242303</v>
      </c>
      <c r="R114">
        <v>15.542587179532701</v>
      </c>
      <c r="S114" s="3">
        <f t="shared" si="16"/>
        <v>5.6487804884274002</v>
      </c>
      <c r="T114" s="4">
        <f t="shared" si="17"/>
        <v>15.542587179532701</v>
      </c>
      <c r="U114" s="3">
        <v>17</v>
      </c>
      <c r="X114" s="5">
        <v>25.205183607150001</v>
      </c>
      <c r="Y114" s="6">
        <v>38.027814606865697</v>
      </c>
      <c r="Z114" s="6">
        <v>15.542587179532701</v>
      </c>
      <c r="AA114" s="6">
        <v>34.4309023821558</v>
      </c>
      <c r="AC114">
        <f t="shared" si="18"/>
        <v>115.55668826757977</v>
      </c>
      <c r="AD114">
        <f t="shared" si="19"/>
        <v>555.65618817798759</v>
      </c>
      <c r="AE114">
        <f t="shared" si="20"/>
        <v>1.1818587159711564</v>
      </c>
      <c r="AF114">
        <f t="shared" si="21"/>
        <v>399.01854111704421</v>
      </c>
      <c r="AI114">
        <v>5.6487804884274003E+21</v>
      </c>
      <c r="AJ114">
        <v>57.026024335865401</v>
      </c>
      <c r="AK114">
        <v>34.4309023821558</v>
      </c>
      <c r="AL114" s="3">
        <f t="shared" si="22"/>
        <v>5.6487804884274002</v>
      </c>
      <c r="AM114" s="4">
        <f t="shared" si="23"/>
        <v>34.4309023821558</v>
      </c>
      <c r="AN114" s="3">
        <v>1.34</v>
      </c>
      <c r="AP114" s="1">
        <v>0.71893569852712502</v>
      </c>
      <c r="AQ114">
        <v>0.43662960654078498</v>
      </c>
      <c r="AR114">
        <v>8.5</v>
      </c>
      <c r="AT114">
        <v>5.6487804884274002</v>
      </c>
      <c r="AU114">
        <v>34.4309023821558</v>
      </c>
      <c r="AV114">
        <v>1.34</v>
      </c>
    </row>
    <row r="115" spans="2:48" x14ac:dyDescent="0.2">
      <c r="B115">
        <v>5.7001330383222001E+21</v>
      </c>
      <c r="C115">
        <v>49.635947086988203</v>
      </c>
      <c r="D115">
        <v>26.835414933699401</v>
      </c>
      <c r="E115" s="3">
        <f t="shared" si="12"/>
        <v>5.7001330383221998</v>
      </c>
      <c r="F115" s="3">
        <f t="shared" si="13"/>
        <v>26.835414933699401</v>
      </c>
      <c r="G115" s="3">
        <v>8.5</v>
      </c>
      <c r="I115" s="1">
        <v>5.7001330383222001E+21</v>
      </c>
      <c r="J115">
        <v>62.693715487411602</v>
      </c>
      <c r="K115">
        <v>39.893183334122803</v>
      </c>
      <c r="L115" s="3">
        <f t="shared" si="14"/>
        <v>5.7001330383221998</v>
      </c>
      <c r="M115" s="4">
        <f t="shared" si="15"/>
        <v>39.893183334122803</v>
      </c>
      <c r="N115" s="3">
        <v>4.4000000000000004</v>
      </c>
      <c r="P115" s="1">
        <v>5.7001330383222001E+21</v>
      </c>
      <c r="Q115">
        <v>39.7363726819829</v>
      </c>
      <c r="R115">
        <v>16.935840528694101</v>
      </c>
      <c r="S115" s="3">
        <f t="shared" si="16"/>
        <v>5.7001330383221998</v>
      </c>
      <c r="T115" s="4">
        <f t="shared" si="17"/>
        <v>16.935840528694101</v>
      </c>
      <c r="U115" s="3">
        <v>17</v>
      </c>
      <c r="X115" s="5">
        <v>26.835414933699401</v>
      </c>
      <c r="Y115" s="6">
        <v>39.893183334122803</v>
      </c>
      <c r="Z115" s="6">
        <v>16.935840528694101</v>
      </c>
      <c r="AA115" s="6">
        <v>34.455728807690797</v>
      </c>
      <c r="AC115">
        <f t="shared" si="18"/>
        <v>153.26343460948968</v>
      </c>
      <c r="AD115">
        <f t="shared" si="19"/>
        <v>647.07807755867884</v>
      </c>
      <c r="AE115">
        <f t="shared" si="20"/>
        <v>6.1523177103111593</v>
      </c>
      <c r="AF115">
        <f t="shared" si="21"/>
        <v>400.01099543581387</v>
      </c>
      <c r="AI115">
        <v>5.7001330383222001E+21</v>
      </c>
      <c r="AJ115">
        <v>57.256260960979603</v>
      </c>
      <c r="AK115">
        <v>34.455728807690797</v>
      </c>
      <c r="AL115" s="3">
        <f t="shared" si="22"/>
        <v>5.7001330383221998</v>
      </c>
      <c r="AM115" s="4">
        <f t="shared" si="23"/>
        <v>34.455728807690797</v>
      </c>
      <c r="AN115" s="3">
        <v>1.34</v>
      </c>
      <c r="AP115" s="1">
        <v>0.77028824842191901</v>
      </c>
      <c r="AQ115">
        <v>0.48235036705366802</v>
      </c>
      <c r="AR115">
        <v>8.5</v>
      </c>
      <c r="AT115">
        <v>5.7001330383221998</v>
      </c>
      <c r="AU115">
        <v>34.455728807690797</v>
      </c>
      <c r="AV115">
        <v>1.34</v>
      </c>
    </row>
    <row r="116" spans="2:48" x14ac:dyDescent="0.2">
      <c r="B116">
        <v>5.7514855882169904E+21</v>
      </c>
      <c r="C116">
        <v>49.868216076482803</v>
      </c>
      <c r="D116">
        <v>26.862273723614901</v>
      </c>
      <c r="E116" s="3">
        <f t="shared" si="12"/>
        <v>5.7514855882169904</v>
      </c>
      <c r="F116" s="3">
        <f t="shared" si="13"/>
        <v>26.862273723614901</v>
      </c>
      <c r="G116" s="3">
        <v>8.5</v>
      </c>
      <c r="I116" s="1">
        <v>5.7514855882169904E+21</v>
      </c>
      <c r="J116">
        <v>62.9035855489185</v>
      </c>
      <c r="K116">
        <v>39.897643196050502</v>
      </c>
      <c r="L116" s="3">
        <f t="shared" si="14"/>
        <v>5.7514855882169904</v>
      </c>
      <c r="M116" s="4">
        <f t="shared" si="15"/>
        <v>39.897643196050502</v>
      </c>
      <c r="N116" s="3">
        <v>4.4000000000000004</v>
      </c>
      <c r="P116" s="1">
        <v>5.7514855882169904E+21</v>
      </c>
      <c r="Q116">
        <v>39.959826968475603</v>
      </c>
      <c r="R116">
        <v>16.953884615607699</v>
      </c>
      <c r="S116" s="3">
        <f t="shared" si="16"/>
        <v>5.7514855882169904</v>
      </c>
      <c r="T116" s="4">
        <f t="shared" si="17"/>
        <v>16.953884615607699</v>
      </c>
      <c r="U116" s="3">
        <v>17</v>
      </c>
      <c r="X116" s="5">
        <v>26.862273723614901</v>
      </c>
      <c r="Y116" s="6">
        <v>39.897643196050502</v>
      </c>
      <c r="Z116" s="6">
        <v>16.953884615607699</v>
      </c>
      <c r="AA116" s="6">
        <v>34.455998305838499</v>
      </c>
      <c r="AC116">
        <f t="shared" si="18"/>
        <v>153.92917754794559</v>
      </c>
      <c r="AD116">
        <f t="shared" si="19"/>
        <v>647.3049949708967</v>
      </c>
      <c r="AE116">
        <f t="shared" si="20"/>
        <v>6.2421559223439393</v>
      </c>
      <c r="AF116">
        <f t="shared" si="21"/>
        <v>400.02177558251265</v>
      </c>
      <c r="AI116">
        <v>5.7514855882169904E+21</v>
      </c>
      <c r="AJ116">
        <v>57.461940658706403</v>
      </c>
      <c r="AK116">
        <v>34.455998305838499</v>
      </c>
      <c r="AL116" s="3">
        <f t="shared" si="22"/>
        <v>5.7514855882169904</v>
      </c>
      <c r="AM116" s="4">
        <f t="shared" si="23"/>
        <v>34.455998305838499</v>
      </c>
      <c r="AN116" s="3">
        <v>1.34</v>
      </c>
      <c r="AP116" s="1">
        <v>0.82164079831671399</v>
      </c>
      <c r="AQ116">
        <v>0.52674131976649197</v>
      </c>
      <c r="AR116">
        <v>8.5</v>
      </c>
      <c r="AT116">
        <v>5.7514855882169904</v>
      </c>
      <c r="AU116">
        <v>34.455998305838499</v>
      </c>
      <c r="AV116">
        <v>1.34</v>
      </c>
    </row>
    <row r="117" spans="2:48" x14ac:dyDescent="0.2">
      <c r="B117">
        <v>5.8028381381117797E+21</v>
      </c>
      <c r="C117">
        <v>50.128100778498997</v>
      </c>
      <c r="D117">
        <v>26.916748226051801</v>
      </c>
      <c r="E117" s="3">
        <f t="shared" si="12"/>
        <v>5.8028381381117793</v>
      </c>
      <c r="F117" s="3">
        <f t="shared" si="13"/>
        <v>26.916748226051801</v>
      </c>
      <c r="G117" s="3">
        <v>8.5</v>
      </c>
      <c r="I117" s="1">
        <v>5.8028381381117797E+21</v>
      </c>
      <c r="J117">
        <v>65.145175192193506</v>
      </c>
      <c r="K117">
        <v>41.933822639746303</v>
      </c>
      <c r="L117" s="3">
        <f t="shared" si="14"/>
        <v>5.8028381381117793</v>
      </c>
      <c r="M117" s="4">
        <f t="shared" si="15"/>
        <v>41.933822639746303</v>
      </c>
      <c r="N117" s="3">
        <v>4.4000000000000004</v>
      </c>
      <c r="P117" s="1">
        <v>5.8028381381117797E+21</v>
      </c>
      <c r="Q117">
        <v>41.637126293337701</v>
      </c>
      <c r="R117">
        <v>18.425773740890602</v>
      </c>
      <c r="S117" s="3">
        <f t="shared" si="16"/>
        <v>5.8028381381117793</v>
      </c>
      <c r="T117" s="4">
        <f t="shared" si="17"/>
        <v>18.425773740890602</v>
      </c>
      <c r="U117" s="3">
        <v>17</v>
      </c>
      <c r="X117" s="5">
        <v>26.916748226051801</v>
      </c>
      <c r="Y117" s="6">
        <v>41.933822639746303</v>
      </c>
      <c r="Z117" s="6">
        <v>18.425773740890602</v>
      </c>
      <c r="AA117" s="6">
        <v>34.4735542884168</v>
      </c>
      <c r="AC117">
        <f t="shared" si="18"/>
        <v>155.28385569021231</v>
      </c>
      <c r="AD117">
        <f t="shared" si="19"/>
        <v>755.06074729584509</v>
      </c>
      <c r="AE117">
        <f t="shared" si="20"/>
        <v>15.763439450899662</v>
      </c>
      <c r="AF117">
        <f t="shared" si="21"/>
        <v>400.7243422124962</v>
      </c>
      <c r="AI117">
        <v>5.8028381381117797E+21</v>
      </c>
      <c r="AJ117">
        <v>57.684906840864002</v>
      </c>
      <c r="AK117">
        <v>34.4735542884168</v>
      </c>
      <c r="AL117" s="3">
        <f t="shared" si="22"/>
        <v>5.8028381381117793</v>
      </c>
      <c r="AM117" s="4">
        <f t="shared" si="23"/>
        <v>34.4735542884168</v>
      </c>
      <c r="AN117" s="3">
        <v>1.34</v>
      </c>
      <c r="AP117" s="1">
        <v>0.87299334821150909</v>
      </c>
      <c r="AQ117">
        <v>0.56950801149344099</v>
      </c>
      <c r="AR117">
        <v>8.5</v>
      </c>
      <c r="AT117">
        <v>5.8028381381117793</v>
      </c>
      <c r="AU117">
        <v>34.4735542884168</v>
      </c>
      <c r="AV117">
        <v>1.34</v>
      </c>
    </row>
    <row r="118" spans="2:48" x14ac:dyDescent="0.2">
      <c r="B118">
        <v>5.8541906880065805E+21</v>
      </c>
      <c r="C118">
        <v>52.031238790059398</v>
      </c>
      <c r="D118">
        <v>28.6144760380331</v>
      </c>
      <c r="E118" s="3">
        <f t="shared" si="12"/>
        <v>5.8541906880065806</v>
      </c>
      <c r="F118" s="3">
        <f t="shared" si="13"/>
        <v>28.6144760380331</v>
      </c>
      <c r="G118" s="3">
        <v>8.5</v>
      </c>
      <c r="I118" s="1">
        <v>5.8541906880065805E+21</v>
      </c>
      <c r="J118">
        <v>65.369327498636906</v>
      </c>
      <c r="K118">
        <v>41.952564746610598</v>
      </c>
      <c r="L118" s="3">
        <f t="shared" si="14"/>
        <v>5.8541906880065806</v>
      </c>
      <c r="M118" s="4">
        <f t="shared" si="15"/>
        <v>41.952564746610598</v>
      </c>
      <c r="N118" s="3">
        <v>4.4000000000000004</v>
      </c>
      <c r="P118" s="1">
        <v>5.8541906880065805E+21</v>
      </c>
      <c r="Q118">
        <v>41.8790544415683</v>
      </c>
      <c r="R118">
        <v>18.462291689541999</v>
      </c>
      <c r="S118" s="3">
        <f t="shared" si="16"/>
        <v>5.8541906880065806</v>
      </c>
      <c r="T118" s="4">
        <f t="shared" si="17"/>
        <v>18.462291689541999</v>
      </c>
      <c r="U118" s="3">
        <v>17</v>
      </c>
      <c r="X118" s="5">
        <v>28.6144760380331</v>
      </c>
      <c r="Y118" s="6">
        <v>41.952564746610598</v>
      </c>
      <c r="Z118" s="6">
        <v>18.462291689541999</v>
      </c>
      <c r="AA118" s="6">
        <v>34.482509816818698</v>
      </c>
      <c r="AC118">
        <f t="shared" si="18"/>
        <v>200.4779072346133</v>
      </c>
      <c r="AD118">
        <f t="shared" si="19"/>
        <v>756.0911036082806</v>
      </c>
      <c r="AE118">
        <f t="shared" si="20"/>
        <v>16.054748881902086</v>
      </c>
      <c r="AF118">
        <f t="shared" si="21"/>
        <v>401.08296774672203</v>
      </c>
      <c r="AI118">
        <v>5.8541906880065805E+21</v>
      </c>
      <c r="AJ118">
        <v>57.899272568844999</v>
      </c>
      <c r="AK118">
        <v>34.482509816818698</v>
      </c>
      <c r="AL118" s="3">
        <f t="shared" si="22"/>
        <v>5.8541906880065806</v>
      </c>
      <c r="AM118" s="4">
        <f t="shared" si="23"/>
        <v>34.482509816818698</v>
      </c>
      <c r="AN118" s="3">
        <v>1.34</v>
      </c>
      <c r="AP118" s="2">
        <v>0.92434589810630297</v>
      </c>
      <c r="AQ118">
        <v>0.61046143493192895</v>
      </c>
      <c r="AR118">
        <v>8.5</v>
      </c>
      <c r="AT118">
        <v>5.8541906880065806</v>
      </c>
      <c r="AU118">
        <v>34.482509816818698</v>
      </c>
      <c r="AV118">
        <v>1.34</v>
      </c>
    </row>
    <row r="119" spans="2:48" x14ac:dyDescent="0.2">
      <c r="B119">
        <v>5.9055432379013697E+21</v>
      </c>
      <c r="C119">
        <v>52.2574131401907</v>
      </c>
      <c r="D119">
        <v>28.635240188585101</v>
      </c>
      <c r="E119" s="3">
        <f t="shared" si="12"/>
        <v>5.9055432379013695</v>
      </c>
      <c r="F119" s="3">
        <f t="shared" si="13"/>
        <v>28.635240188585101</v>
      </c>
      <c r="G119" s="3">
        <v>8.5</v>
      </c>
      <c r="I119" s="1">
        <v>5.9055432379013697E+21</v>
      </c>
      <c r="J119">
        <v>65.661519863417396</v>
      </c>
      <c r="K119">
        <v>42.039346911811897</v>
      </c>
      <c r="L119" s="3">
        <f t="shared" si="14"/>
        <v>5.9055432379013695</v>
      </c>
      <c r="M119" s="4">
        <f t="shared" si="15"/>
        <v>42.039346911811897</v>
      </c>
      <c r="N119" s="3">
        <v>4.4000000000000004</v>
      </c>
      <c r="P119" s="1">
        <v>5.9055432379013697E+21</v>
      </c>
      <c r="Q119">
        <v>42.119775774965703</v>
      </c>
      <c r="R119">
        <v>18.4976028233602</v>
      </c>
      <c r="S119" s="3">
        <f t="shared" si="16"/>
        <v>5.9055432379013695</v>
      </c>
      <c r="T119" s="4">
        <f t="shared" si="17"/>
        <v>18.4976028233602</v>
      </c>
      <c r="U119" s="3">
        <v>17</v>
      </c>
      <c r="X119" s="5">
        <v>28.635240188585101</v>
      </c>
      <c r="Y119" s="6">
        <v>42.039346911811897</v>
      </c>
      <c r="Z119" s="6">
        <v>18.4976028233602</v>
      </c>
      <c r="AA119" s="6">
        <v>34.482743283371299</v>
      </c>
      <c r="AC119">
        <f t="shared" si="18"/>
        <v>201.06633851826433</v>
      </c>
      <c r="AD119">
        <f t="shared" si="19"/>
        <v>760.87115238046488</v>
      </c>
      <c r="AE119">
        <f t="shared" si="20"/>
        <v>16.338967727149647</v>
      </c>
      <c r="AF119">
        <f t="shared" si="21"/>
        <v>401.09231909662486</v>
      </c>
      <c r="AI119">
        <v>5.9055432379013697E+21</v>
      </c>
      <c r="AJ119">
        <v>58.104916234976798</v>
      </c>
      <c r="AK119">
        <v>34.482743283371299</v>
      </c>
      <c r="AL119" s="3">
        <f t="shared" si="22"/>
        <v>5.9055432379013695</v>
      </c>
      <c r="AM119" s="4">
        <f t="shared" si="23"/>
        <v>34.482743283371299</v>
      </c>
      <c r="AN119" s="3">
        <v>1.34</v>
      </c>
      <c r="AP119" s="2">
        <v>0.97569844800109806</v>
      </c>
      <c r="AQ119">
        <v>0.64938638117657999</v>
      </c>
      <c r="AR119">
        <v>8.5</v>
      </c>
      <c r="AT119">
        <v>5.9055432379013695</v>
      </c>
      <c r="AU119">
        <v>34.482743283371299</v>
      </c>
      <c r="AV119">
        <v>1.34</v>
      </c>
    </row>
    <row r="120" spans="2:48" x14ac:dyDescent="0.2">
      <c r="B120">
        <v>5.9568957877961695E+21</v>
      </c>
      <c r="C120">
        <v>54.293505260008303</v>
      </c>
      <c r="D120">
        <v>30.465922108823602</v>
      </c>
      <c r="E120" s="3">
        <f t="shared" si="12"/>
        <v>5.9568957877961699</v>
      </c>
      <c r="F120" s="3">
        <f t="shared" si="13"/>
        <v>30.465922108823602</v>
      </c>
      <c r="G120" s="3">
        <v>8.5</v>
      </c>
      <c r="I120" s="1">
        <v>5.9568957877961695E+21</v>
      </c>
      <c r="J120">
        <v>67.964830116196296</v>
      </c>
      <c r="K120">
        <v>44.137246965011599</v>
      </c>
      <c r="L120" s="3">
        <f t="shared" si="14"/>
        <v>5.9568957877961699</v>
      </c>
      <c r="M120" s="4">
        <f t="shared" si="15"/>
        <v>44.137246965011599</v>
      </c>
      <c r="N120" s="3">
        <v>4.4000000000000004</v>
      </c>
      <c r="P120" s="1">
        <v>5.9568957877961695E+21</v>
      </c>
      <c r="Q120">
        <v>43.884500582506199</v>
      </c>
      <c r="R120">
        <v>20.056917431321502</v>
      </c>
      <c r="S120" s="3">
        <f t="shared" si="16"/>
        <v>5.9568957877961699</v>
      </c>
      <c r="T120" s="4">
        <f t="shared" si="17"/>
        <v>20.056917431321502</v>
      </c>
      <c r="U120" s="3">
        <v>17</v>
      </c>
      <c r="X120" s="5">
        <v>30.465922108823602</v>
      </c>
      <c r="Y120" s="6">
        <v>44.137246965011599</v>
      </c>
      <c r="Z120" s="6">
        <v>20.056917431321502</v>
      </c>
      <c r="AA120" s="6">
        <v>34.510480936922697</v>
      </c>
      <c r="AC120">
        <f t="shared" si="18"/>
        <v>256.3350915073521</v>
      </c>
      <c r="AD120">
        <f t="shared" si="19"/>
        <v>881.00883814817496</v>
      </c>
      <c r="AE120">
        <f t="shared" si="20"/>
        <v>31.37639342738926</v>
      </c>
      <c r="AF120">
        <f t="shared" si="21"/>
        <v>402.20410850171459</v>
      </c>
      <c r="AI120">
        <v>5.9568957877961695E+21</v>
      </c>
      <c r="AJ120">
        <v>58.338064088107402</v>
      </c>
      <c r="AK120">
        <v>34.510480936922697</v>
      </c>
      <c r="AL120" s="3">
        <f t="shared" si="22"/>
        <v>5.9568957877961699</v>
      </c>
      <c r="AM120" s="4">
        <f t="shared" si="23"/>
        <v>34.510480936922697</v>
      </c>
      <c r="AN120" s="3">
        <v>1.34</v>
      </c>
      <c r="AP120" s="2">
        <v>1.0270509978958899</v>
      </c>
      <c r="AQ120">
        <v>0.68612907342908103</v>
      </c>
      <c r="AR120">
        <v>8.5</v>
      </c>
      <c r="AT120">
        <v>5.9568957877961699</v>
      </c>
      <c r="AU120">
        <v>34.510480936922697</v>
      </c>
      <c r="AV120">
        <v>1.34</v>
      </c>
    </row>
    <row r="121" spans="2:48" x14ac:dyDescent="0.2">
      <c r="B121">
        <v>6.0082483376909598E+21</v>
      </c>
      <c r="C121">
        <v>54.526042787807</v>
      </c>
      <c r="D121">
        <v>30.493049437043101</v>
      </c>
      <c r="E121" s="3">
        <f t="shared" si="12"/>
        <v>6.0082483376909597</v>
      </c>
      <c r="F121" s="3">
        <f t="shared" si="13"/>
        <v>30.493049437043101</v>
      </c>
      <c r="G121" s="3">
        <v>8.5</v>
      </c>
      <c r="I121" s="1">
        <v>6.0082483376909598E+21</v>
      </c>
      <c r="J121">
        <v>68.184155473996199</v>
      </c>
      <c r="K121">
        <v>44.151162123232297</v>
      </c>
      <c r="L121" s="3">
        <f t="shared" si="14"/>
        <v>6.0082483376909597</v>
      </c>
      <c r="M121" s="4">
        <f t="shared" si="15"/>
        <v>44.151162123232297</v>
      </c>
      <c r="N121" s="3">
        <v>4.4000000000000004</v>
      </c>
      <c r="P121" s="1">
        <v>6.0082483376909598E+21</v>
      </c>
      <c r="Q121">
        <v>44.117982776536103</v>
      </c>
      <c r="R121">
        <v>20.0849894257722</v>
      </c>
      <c r="S121" s="3">
        <f t="shared" si="16"/>
        <v>6.0082483376909597</v>
      </c>
      <c r="T121" s="4">
        <f t="shared" si="17"/>
        <v>20.0849894257722</v>
      </c>
      <c r="U121" s="3">
        <v>17</v>
      </c>
      <c r="X121" s="5">
        <v>30.493049437043101</v>
      </c>
      <c r="Y121" s="6">
        <v>44.151162123232297</v>
      </c>
      <c r="Z121" s="6">
        <v>20.0849894257722</v>
      </c>
      <c r="AA121" s="6">
        <v>34.510856816269303</v>
      </c>
      <c r="AC121">
        <f t="shared" si="18"/>
        <v>257.20446985010068</v>
      </c>
      <c r="AD121">
        <f t="shared" si="19"/>
        <v>881.83508547269139</v>
      </c>
      <c r="AE121">
        <f t="shared" si="20"/>
        <v>31.691669969266052</v>
      </c>
      <c r="AF121">
        <f t="shared" si="21"/>
        <v>402.2191851838997</v>
      </c>
      <c r="AI121">
        <v>6.0082483376909598E+21</v>
      </c>
      <c r="AJ121">
        <v>58.543850167033199</v>
      </c>
      <c r="AK121">
        <v>34.510856816269303</v>
      </c>
      <c r="AL121" s="3">
        <f t="shared" si="22"/>
        <v>6.0082483376909597</v>
      </c>
      <c r="AM121" s="4">
        <f t="shared" si="23"/>
        <v>34.510856816269303</v>
      </c>
      <c r="AN121" s="3">
        <v>1.34</v>
      </c>
      <c r="AP121">
        <v>1.0784035477906799</v>
      </c>
      <c r="AQ121">
        <v>0.72058440881104102</v>
      </c>
      <c r="AR121">
        <v>8.5</v>
      </c>
      <c r="AT121">
        <v>6.0082483376909597</v>
      </c>
      <c r="AU121">
        <v>34.510856816269303</v>
      </c>
      <c r="AV121">
        <v>1.34</v>
      </c>
    </row>
    <row r="122" spans="2:48" x14ac:dyDescent="0.2">
      <c r="B122">
        <v>6.0596008875857596E+21</v>
      </c>
      <c r="C122">
        <v>54.788658317692899</v>
      </c>
      <c r="D122">
        <v>30.550254767349799</v>
      </c>
      <c r="E122" s="3">
        <f t="shared" si="12"/>
        <v>6.0596008875857592</v>
      </c>
      <c r="F122" s="3">
        <f t="shared" si="13"/>
        <v>30.550254767349799</v>
      </c>
      <c r="G122" s="3">
        <v>8.5</v>
      </c>
      <c r="I122" s="1">
        <v>6.0596008875857596E+21</v>
      </c>
      <c r="J122">
        <v>68.503109260990001</v>
      </c>
      <c r="K122">
        <v>44.264705710647</v>
      </c>
      <c r="L122" s="3">
        <f t="shared" si="14"/>
        <v>6.0596008875857592</v>
      </c>
      <c r="M122" s="4">
        <f t="shared" si="15"/>
        <v>44.264705710647</v>
      </c>
      <c r="N122" s="3">
        <v>4.4000000000000004</v>
      </c>
      <c r="P122" s="1">
        <v>6.0596008875857596E+21</v>
      </c>
      <c r="Q122">
        <v>44.362019166993598</v>
      </c>
      <c r="R122">
        <v>20.1236156166506</v>
      </c>
      <c r="S122" s="3">
        <f t="shared" si="16"/>
        <v>6.0596008875857592</v>
      </c>
      <c r="T122" s="4">
        <f t="shared" si="17"/>
        <v>20.1236156166506</v>
      </c>
      <c r="U122" s="3">
        <v>17</v>
      </c>
      <c r="X122" s="5">
        <v>30.550254767349799</v>
      </c>
      <c r="Y122" s="6">
        <v>44.264705710647</v>
      </c>
      <c r="Z122" s="6">
        <v>20.1236156166506</v>
      </c>
      <c r="AA122" s="6">
        <v>34.511086130506499</v>
      </c>
      <c r="AC122">
        <f t="shared" si="18"/>
        <v>259.04261419724986</v>
      </c>
      <c r="AD122">
        <f t="shared" si="19"/>
        <v>888.59149209852819</v>
      </c>
      <c r="AE122">
        <f t="shared" si="20"/>
        <v>32.128056977608566</v>
      </c>
      <c r="AF122">
        <f t="shared" si="21"/>
        <v>402.22838321531663</v>
      </c>
      <c r="AI122">
        <v>6.0596008875857596E+21</v>
      </c>
      <c r="AJ122">
        <v>58.749489680849599</v>
      </c>
      <c r="AK122">
        <v>34.511086130506499</v>
      </c>
      <c r="AL122" s="3">
        <f t="shared" si="22"/>
        <v>6.0596008875857592</v>
      </c>
      <c r="AM122" s="4">
        <f t="shared" si="23"/>
        <v>34.511086130506499</v>
      </c>
      <c r="AN122" s="3">
        <v>1.34</v>
      </c>
      <c r="AP122">
        <v>1.1297560976854799</v>
      </c>
      <c r="AQ122">
        <v>0.75270384483499797</v>
      </c>
      <c r="AR122">
        <v>8.5</v>
      </c>
      <c r="AT122">
        <v>6.0596008875857592</v>
      </c>
      <c r="AU122">
        <v>34.511086130506499</v>
      </c>
      <c r="AV122">
        <v>1.34</v>
      </c>
    </row>
    <row r="123" spans="2:48" x14ac:dyDescent="0.2">
      <c r="B123">
        <v>6.1109534374805499E+21</v>
      </c>
      <c r="C123">
        <v>56.894398389417702</v>
      </c>
      <c r="D123">
        <v>32.450584639495403</v>
      </c>
      <c r="E123" s="3">
        <f t="shared" si="12"/>
        <v>6.1109534374805499</v>
      </c>
      <c r="F123" s="3">
        <f t="shared" si="13"/>
        <v>32.450584639495403</v>
      </c>
      <c r="G123" s="3">
        <v>8.5</v>
      </c>
      <c r="I123" s="1">
        <v>6.1109534374805499E+21</v>
      </c>
      <c r="J123">
        <v>68.718423862683593</v>
      </c>
      <c r="K123">
        <v>44.274610112761401</v>
      </c>
      <c r="L123" s="3">
        <f t="shared" si="14"/>
        <v>6.1109534374805499</v>
      </c>
      <c r="M123" s="4">
        <f t="shared" si="15"/>
        <v>44.274610112761401</v>
      </c>
      <c r="N123" s="3">
        <v>4.4000000000000004</v>
      </c>
      <c r="P123" s="1">
        <v>6.1109534374805499E+21</v>
      </c>
      <c r="Q123">
        <v>44.590061592388899</v>
      </c>
      <c r="R123">
        <v>20.1462478424666</v>
      </c>
      <c r="S123" s="3">
        <f t="shared" si="16"/>
        <v>6.1109534374805499</v>
      </c>
      <c r="T123" s="4">
        <f t="shared" si="17"/>
        <v>20.1462478424666</v>
      </c>
      <c r="U123" s="3">
        <v>17</v>
      </c>
      <c r="X123" s="5">
        <v>32.450584639495403</v>
      </c>
      <c r="Y123" s="6">
        <v>44.274610112761401</v>
      </c>
      <c r="Z123" s="6">
        <v>20.1462478424666</v>
      </c>
      <c r="AA123" s="6">
        <v>34.520909462979503</v>
      </c>
      <c r="AC123">
        <f t="shared" si="18"/>
        <v>323.82472947912174</v>
      </c>
      <c r="AD123">
        <f t="shared" si="19"/>
        <v>889.18207582856439</v>
      </c>
      <c r="AE123">
        <f t="shared" si="20"/>
        <v>32.385135426047576</v>
      </c>
      <c r="AF123">
        <f t="shared" si="21"/>
        <v>402.6225059994253</v>
      </c>
      <c r="AI123">
        <v>6.1109534374805499E+21</v>
      </c>
      <c r="AJ123">
        <v>58.964723212901802</v>
      </c>
      <c r="AK123">
        <v>34.520909462979503</v>
      </c>
      <c r="AL123" s="3">
        <f t="shared" si="22"/>
        <v>6.1109534374805499</v>
      </c>
      <c r="AM123" s="4">
        <f t="shared" si="23"/>
        <v>34.520909462979503</v>
      </c>
      <c r="AN123" s="3">
        <v>1.34</v>
      </c>
      <c r="AP123">
        <v>1.1811086475802701</v>
      </c>
      <c r="AQ123">
        <v>0.78246661309719301</v>
      </c>
      <c r="AR123">
        <v>8.5</v>
      </c>
      <c r="AT123">
        <v>6.1109534374805499</v>
      </c>
      <c r="AU123">
        <v>34.520909462979503</v>
      </c>
      <c r="AV123">
        <v>1.34</v>
      </c>
    </row>
    <row r="124" spans="2:48" x14ac:dyDescent="0.2">
      <c r="B124">
        <v>6.1623059873753496E+21</v>
      </c>
      <c r="C124">
        <v>57.132542150219301</v>
      </c>
      <c r="D124">
        <v>32.483318200717903</v>
      </c>
      <c r="E124" s="3">
        <f t="shared" si="12"/>
        <v>6.1623059873753494</v>
      </c>
      <c r="F124" s="3">
        <f t="shared" si="13"/>
        <v>32.483318200717903</v>
      </c>
      <c r="G124" s="3">
        <v>8.5</v>
      </c>
      <c r="I124" s="1">
        <v>6.1623059873753496E+21</v>
      </c>
      <c r="J124">
        <v>68.932614205111804</v>
      </c>
      <c r="K124">
        <v>44.283390255610399</v>
      </c>
      <c r="L124" s="3">
        <f t="shared" si="14"/>
        <v>6.1623059873753494</v>
      </c>
      <c r="M124" s="4">
        <f t="shared" si="15"/>
        <v>44.283390255610399</v>
      </c>
      <c r="N124" s="3">
        <v>4.4000000000000004</v>
      </c>
      <c r="P124" s="1">
        <v>6.1623059873753496E+21</v>
      </c>
      <c r="Q124">
        <v>46.449206743901101</v>
      </c>
      <c r="R124">
        <v>21.7999827943997</v>
      </c>
      <c r="S124" s="3">
        <f t="shared" si="16"/>
        <v>6.1623059873753494</v>
      </c>
      <c r="T124" s="4">
        <f t="shared" si="17"/>
        <v>21.7999827943997</v>
      </c>
      <c r="U124" s="3">
        <v>17</v>
      </c>
      <c r="X124" s="5">
        <v>32.483318200717903</v>
      </c>
      <c r="Y124" s="6">
        <v>44.283390255610399</v>
      </c>
      <c r="Z124" s="6">
        <v>21.7999827943997</v>
      </c>
      <c r="AA124" s="6">
        <v>34.529598196952698</v>
      </c>
      <c r="AC124">
        <f t="shared" si="18"/>
        <v>325.00389039113782</v>
      </c>
      <c r="AD124">
        <f t="shared" si="19"/>
        <v>889.70578582142628</v>
      </c>
      <c r="AE124">
        <f t="shared" si="20"/>
        <v>53.942104332769404</v>
      </c>
      <c r="AF124">
        <f t="shared" si="21"/>
        <v>402.97126830398719</v>
      </c>
      <c r="AI124">
        <v>6.1623059873753496E+21</v>
      </c>
      <c r="AJ124">
        <v>59.178822146454102</v>
      </c>
      <c r="AK124">
        <v>34.529598196952698</v>
      </c>
      <c r="AL124" s="3">
        <f t="shared" si="22"/>
        <v>6.1623059873753494</v>
      </c>
      <c r="AM124" s="4">
        <f t="shared" si="23"/>
        <v>34.529598196952698</v>
      </c>
      <c r="AN124" s="3">
        <v>1.34</v>
      </c>
      <c r="AP124">
        <v>1.2324611974750701</v>
      </c>
      <c r="AQ124">
        <v>0.80988732400412899</v>
      </c>
      <c r="AR124">
        <v>8.5</v>
      </c>
      <c r="AT124">
        <v>6.1623059873753494</v>
      </c>
      <c r="AU124">
        <v>34.529598196952698</v>
      </c>
      <c r="AV124">
        <v>1.34</v>
      </c>
    </row>
    <row r="125" spans="2:48" x14ac:dyDescent="0.2">
      <c r="B125">
        <v>6.2136585372701399E+21</v>
      </c>
      <c r="C125">
        <v>57.3990257227901</v>
      </c>
      <c r="D125">
        <v>32.544391573709497</v>
      </c>
      <c r="E125" s="3">
        <f t="shared" si="12"/>
        <v>6.2136585372701401</v>
      </c>
      <c r="F125" s="3">
        <f t="shared" si="13"/>
        <v>32.544391573709497</v>
      </c>
      <c r="G125" s="3">
        <v>8.5</v>
      </c>
      <c r="I125" s="1">
        <v>6.2136585372701399E+21</v>
      </c>
      <c r="J125">
        <v>69.138218266686096</v>
      </c>
      <c r="K125">
        <v>44.2835841176055</v>
      </c>
      <c r="L125" s="3">
        <f t="shared" si="14"/>
        <v>6.2136585372701401</v>
      </c>
      <c r="M125" s="4">
        <f t="shared" si="15"/>
        <v>44.2835841176055</v>
      </c>
      <c r="N125" s="3">
        <v>4.4000000000000004</v>
      </c>
      <c r="P125" s="1">
        <v>6.2136585372701399E+21</v>
      </c>
      <c r="Q125">
        <v>46.677007501483999</v>
      </c>
      <c r="R125">
        <v>21.8223733524034</v>
      </c>
      <c r="S125" s="3">
        <f t="shared" si="16"/>
        <v>6.2136585372701401</v>
      </c>
      <c r="T125" s="4">
        <f t="shared" si="17"/>
        <v>21.8223733524034</v>
      </c>
      <c r="U125" s="3">
        <v>17</v>
      </c>
      <c r="X125" s="5">
        <v>32.544391573709497</v>
      </c>
      <c r="Y125" s="6">
        <v>44.2835841176055</v>
      </c>
      <c r="Z125" s="6">
        <v>21.8223733524034</v>
      </c>
      <c r="AA125" s="6">
        <v>34.529804471433003</v>
      </c>
      <c r="AC125">
        <f t="shared" si="18"/>
        <v>327.20966530649258</v>
      </c>
      <c r="AD125">
        <f t="shared" si="19"/>
        <v>889.71735086550279</v>
      </c>
      <c r="AE125">
        <f t="shared" si="20"/>
        <v>54.27150186923631</v>
      </c>
      <c r="AF125">
        <f t="shared" si="21"/>
        <v>402.97954991389145</v>
      </c>
      <c r="AI125">
        <v>6.2136585372701399E+21</v>
      </c>
      <c r="AJ125">
        <v>59.384438620513599</v>
      </c>
      <c r="AK125">
        <v>34.529804471433003</v>
      </c>
      <c r="AL125" s="3">
        <f t="shared" si="22"/>
        <v>6.2136585372701401</v>
      </c>
      <c r="AM125" s="4">
        <f t="shared" si="23"/>
        <v>34.529804471433003</v>
      </c>
      <c r="AN125" s="3">
        <v>1.34</v>
      </c>
      <c r="AP125">
        <v>1.2838137473698599</v>
      </c>
      <c r="AQ125">
        <v>0.83500182571642401</v>
      </c>
      <c r="AR125">
        <v>8.5</v>
      </c>
      <c r="AT125">
        <v>6.2136585372701401</v>
      </c>
      <c r="AU125">
        <v>34.529804471433003</v>
      </c>
      <c r="AV125">
        <v>1.34</v>
      </c>
    </row>
    <row r="126" spans="2:48" x14ac:dyDescent="0.2">
      <c r="B126">
        <v>6.2650110871649397E+21</v>
      </c>
      <c r="C126">
        <v>59.6259119611247</v>
      </c>
      <c r="D126">
        <v>34.565867612464899</v>
      </c>
      <c r="E126" s="3">
        <f t="shared" si="12"/>
        <v>6.2650110871649396</v>
      </c>
      <c r="F126" s="3">
        <f t="shared" si="13"/>
        <v>34.565867612464899</v>
      </c>
      <c r="G126" s="3">
        <v>8.5</v>
      </c>
      <c r="I126" s="1">
        <v>6.2650110871649397E+21</v>
      </c>
      <c r="J126">
        <v>71.622084824418494</v>
      </c>
      <c r="K126">
        <v>46.562040475758799</v>
      </c>
      <c r="L126" s="3">
        <f t="shared" si="14"/>
        <v>6.2650110871649396</v>
      </c>
      <c r="M126" s="4">
        <f t="shared" si="15"/>
        <v>46.562040475758799</v>
      </c>
      <c r="N126" s="3">
        <v>4.4000000000000004</v>
      </c>
      <c r="P126" s="1">
        <v>6.2650110871649397E+21</v>
      </c>
      <c r="Q126">
        <v>46.941619745975999</v>
      </c>
      <c r="R126">
        <v>21.881575397316301</v>
      </c>
      <c r="S126" s="3">
        <f t="shared" si="16"/>
        <v>6.2650110871649396</v>
      </c>
      <c r="T126" s="4">
        <f t="shared" si="17"/>
        <v>21.881575397316301</v>
      </c>
      <c r="U126" s="3">
        <v>17</v>
      </c>
      <c r="X126" s="5">
        <v>34.565867612464899</v>
      </c>
      <c r="Y126" s="6">
        <v>46.562040475758799</v>
      </c>
      <c r="Z126" s="6">
        <v>21.881575397316301</v>
      </c>
      <c r="AA126" s="6">
        <v>34.551755544862999</v>
      </c>
      <c r="AC126">
        <f t="shared" si="18"/>
        <v>404.42873873388686</v>
      </c>
      <c r="AD126">
        <f t="shared" si="19"/>
        <v>1030.8329000258395</v>
      </c>
      <c r="AE126">
        <f t="shared" si="20"/>
        <v>55.14728014113566</v>
      </c>
      <c r="AF126">
        <f t="shared" si="21"/>
        <v>403.86133884938238</v>
      </c>
      <c r="AI126">
        <v>6.2650110871649397E+21</v>
      </c>
      <c r="AJ126">
        <v>59.6117998935228</v>
      </c>
      <c r="AK126">
        <v>34.551755544862999</v>
      </c>
      <c r="AL126" s="3">
        <f t="shared" si="22"/>
        <v>6.2650110871649396</v>
      </c>
      <c r="AM126" s="4">
        <f t="shared" si="23"/>
        <v>34.551755544862999</v>
      </c>
      <c r="AN126" s="3">
        <v>1.34</v>
      </c>
      <c r="AP126">
        <v>1.3351662972646599</v>
      </c>
      <c r="AQ126">
        <v>0.85787552020180102</v>
      </c>
      <c r="AR126">
        <v>8.5</v>
      </c>
      <c r="AT126">
        <v>6.2650110871649396</v>
      </c>
      <c r="AU126">
        <v>34.551755544862999</v>
      </c>
      <c r="AV126">
        <v>1.34</v>
      </c>
    </row>
    <row r="127" spans="2:48" x14ac:dyDescent="0.2">
      <c r="B127">
        <v>6.31636363705973E+21</v>
      </c>
      <c r="C127">
        <v>59.863918773096003</v>
      </c>
      <c r="D127">
        <v>34.598464224856997</v>
      </c>
      <c r="E127" s="3">
        <f t="shared" si="12"/>
        <v>6.3163636370597303</v>
      </c>
      <c r="F127" s="3">
        <f t="shared" si="13"/>
        <v>34.598464224856997</v>
      </c>
      <c r="G127" s="3">
        <v>8.5</v>
      </c>
      <c r="I127" s="1">
        <v>6.31636363705973E+21</v>
      </c>
      <c r="J127">
        <v>71.841007717763404</v>
      </c>
      <c r="K127">
        <v>46.575553169524397</v>
      </c>
      <c r="L127" s="3">
        <f t="shared" si="14"/>
        <v>6.3163636370597303</v>
      </c>
      <c r="M127" s="4">
        <f t="shared" si="15"/>
        <v>46.575553169524397</v>
      </c>
      <c r="N127" s="3">
        <v>4.4000000000000004</v>
      </c>
      <c r="P127" s="1">
        <v>6.31636363705973E+21</v>
      </c>
      <c r="Q127">
        <v>48.904433120463601</v>
      </c>
      <c r="R127">
        <v>23.638978572224701</v>
      </c>
      <c r="S127" s="3">
        <f t="shared" si="16"/>
        <v>6.3163636370597303</v>
      </c>
      <c r="T127" s="4">
        <f t="shared" si="17"/>
        <v>23.638978572224701</v>
      </c>
      <c r="U127" s="3">
        <v>17</v>
      </c>
      <c r="X127" s="5">
        <v>34.598464224856997</v>
      </c>
      <c r="Y127" s="6">
        <v>46.575553169524397</v>
      </c>
      <c r="Z127" s="6">
        <v>23.638978572224701</v>
      </c>
      <c r="AA127" s="6">
        <v>34.560989296805701</v>
      </c>
      <c r="AC127">
        <f t="shared" si="18"/>
        <v>405.74086399314211</v>
      </c>
      <c r="AD127">
        <f t="shared" si="19"/>
        <v>1031.7007755626059</v>
      </c>
      <c r="AE127">
        <f t="shared" si="20"/>
        <v>84.337124970345826</v>
      </c>
      <c r="AF127">
        <f t="shared" si="21"/>
        <v>404.23255263982867</v>
      </c>
      <c r="AI127">
        <v>6.31636363705973E+21</v>
      </c>
      <c r="AJ127">
        <v>59.826443845044601</v>
      </c>
      <c r="AK127">
        <v>34.560989296805701</v>
      </c>
      <c r="AL127" s="3">
        <f t="shared" si="22"/>
        <v>6.3163636370597303</v>
      </c>
      <c r="AM127" s="4">
        <f t="shared" si="23"/>
        <v>34.560989296805701</v>
      </c>
      <c r="AN127" s="3">
        <v>1.34</v>
      </c>
      <c r="AP127">
        <v>1.3865188471594498</v>
      </c>
      <c r="AQ127">
        <v>0.87861586870765895</v>
      </c>
      <c r="AR127">
        <v>8.5</v>
      </c>
      <c r="AT127">
        <v>6.3163636370597303</v>
      </c>
      <c r="AU127">
        <v>34.560989296805701</v>
      </c>
      <c r="AV127">
        <v>1.34</v>
      </c>
    </row>
    <row r="128" spans="2:48" x14ac:dyDescent="0.2">
      <c r="B128">
        <v>6.3677161869545203E+21</v>
      </c>
      <c r="C128">
        <v>60.136981656694701</v>
      </c>
      <c r="D128">
        <v>34.666116908876603</v>
      </c>
      <c r="E128" s="3">
        <f t="shared" si="12"/>
        <v>6.36771618695452</v>
      </c>
      <c r="F128" s="3">
        <f t="shared" si="13"/>
        <v>34.666116908876603</v>
      </c>
      <c r="G128" s="3">
        <v>8.5</v>
      </c>
      <c r="I128" s="1">
        <v>6.3677161869545203E+21</v>
      </c>
      <c r="J128">
        <v>72.162382785507404</v>
      </c>
      <c r="K128">
        <v>46.691518037689299</v>
      </c>
      <c r="L128" s="3">
        <f t="shared" si="14"/>
        <v>6.36771618695452</v>
      </c>
      <c r="M128" s="4">
        <f t="shared" si="15"/>
        <v>46.691518037689299</v>
      </c>
      <c r="N128" s="3">
        <v>4.4000000000000004</v>
      </c>
      <c r="P128" s="1">
        <v>6.3677161869545203E+21</v>
      </c>
      <c r="Q128">
        <v>49.136114243152598</v>
      </c>
      <c r="R128">
        <v>23.6652494953345</v>
      </c>
      <c r="S128" s="3">
        <f t="shared" si="16"/>
        <v>6.36771618695452</v>
      </c>
      <c r="T128" s="4">
        <f t="shared" si="17"/>
        <v>23.6652494953345</v>
      </c>
      <c r="U128" s="3">
        <v>17</v>
      </c>
      <c r="X128" s="5">
        <v>34.666116908876603</v>
      </c>
      <c r="Y128" s="6">
        <v>46.691518037689299</v>
      </c>
      <c r="Z128" s="6">
        <v>23.6652494953345</v>
      </c>
      <c r="AA128" s="6">
        <v>34.561228648346301</v>
      </c>
      <c r="AC128">
        <f t="shared" si="18"/>
        <v>408.47089830101498</v>
      </c>
      <c r="AD128">
        <f t="shared" si="19"/>
        <v>1039.1638295622292</v>
      </c>
      <c r="AE128">
        <f t="shared" si="20"/>
        <v>84.820334471584346</v>
      </c>
      <c r="AF128">
        <f t="shared" si="21"/>
        <v>404.24217727885014</v>
      </c>
      <c r="AI128">
        <v>6.3677161869545203E+21</v>
      </c>
      <c r="AJ128">
        <v>60.032093396164399</v>
      </c>
      <c r="AK128">
        <v>34.561228648346301</v>
      </c>
      <c r="AL128" s="3">
        <f t="shared" si="22"/>
        <v>6.36771618695452</v>
      </c>
      <c r="AM128" s="4">
        <f t="shared" si="23"/>
        <v>34.561228648346301</v>
      </c>
      <c r="AN128" s="3">
        <v>1.34</v>
      </c>
      <c r="AP128">
        <v>1.43787139705425</v>
      </c>
      <c r="AQ128">
        <v>0.897500694891885</v>
      </c>
      <c r="AR128">
        <v>8.5</v>
      </c>
      <c r="AT128">
        <v>6.36771618695452</v>
      </c>
      <c r="AU128">
        <v>34.561228648346301</v>
      </c>
      <c r="AV128">
        <v>1.34</v>
      </c>
    </row>
    <row r="129" spans="2:48" x14ac:dyDescent="0.2">
      <c r="B129">
        <v>6.4190687368493201E+21</v>
      </c>
      <c r="C129">
        <v>62.492712798336903</v>
      </c>
      <c r="D129">
        <v>36.8164378509396</v>
      </c>
      <c r="E129" s="3">
        <f t="shared" si="12"/>
        <v>6.4190687368493204</v>
      </c>
      <c r="F129" s="3">
        <f t="shared" si="13"/>
        <v>36.8164378509396</v>
      </c>
      <c r="G129" s="3">
        <v>8.5</v>
      </c>
      <c r="I129" s="1">
        <v>6.4190687368493201E+21</v>
      </c>
      <c r="J129">
        <v>72.379012435048097</v>
      </c>
      <c r="K129">
        <v>46.702737487650801</v>
      </c>
      <c r="L129" s="3">
        <f t="shared" si="14"/>
        <v>6.4190687368493204</v>
      </c>
      <c r="M129" s="4">
        <f t="shared" si="15"/>
        <v>46.702737487650801</v>
      </c>
      <c r="N129" s="3">
        <v>4.4000000000000004</v>
      </c>
      <c r="P129" s="1">
        <v>6.4190687368493201E+21</v>
      </c>
      <c r="Q129">
        <v>49.396872473421297</v>
      </c>
      <c r="R129">
        <v>23.720597526024001</v>
      </c>
      <c r="S129" s="3">
        <f t="shared" si="16"/>
        <v>6.4190687368493204</v>
      </c>
      <c r="T129" s="4">
        <f t="shared" si="17"/>
        <v>23.720597526024001</v>
      </c>
      <c r="U129" s="3">
        <v>17</v>
      </c>
      <c r="X129" s="5">
        <v>36.8164378509396</v>
      </c>
      <c r="Y129" s="6">
        <v>46.702737487650801</v>
      </c>
      <c r="Z129" s="6">
        <v>23.720597526024001</v>
      </c>
      <c r="AA129" s="6">
        <v>34.572300684924002</v>
      </c>
      <c r="AC129">
        <f t="shared" si="18"/>
        <v>500.01360219496178</v>
      </c>
      <c r="AD129">
        <f t="shared" si="19"/>
        <v>1039.8872972548525</v>
      </c>
      <c r="AE129">
        <f t="shared" si="20"/>
        <v>85.842885971972976</v>
      </c>
      <c r="AF129">
        <f t="shared" si="21"/>
        <v>404.68752361519302</v>
      </c>
      <c r="AI129">
        <v>6.4190687368493201E+21</v>
      </c>
      <c r="AJ129">
        <v>60.248575632321298</v>
      </c>
      <c r="AK129">
        <v>34.572300684924002</v>
      </c>
      <c r="AL129" s="3">
        <f t="shared" si="22"/>
        <v>6.4190687368493204</v>
      </c>
      <c r="AM129" s="4">
        <f t="shared" si="23"/>
        <v>34.572300684924002</v>
      </c>
      <c r="AN129" s="3">
        <v>1.34</v>
      </c>
      <c r="AP129">
        <v>1.48922394694904</v>
      </c>
      <c r="AQ129">
        <v>0.91447114588196299</v>
      </c>
      <c r="AR129">
        <v>8.5</v>
      </c>
      <c r="AT129">
        <v>6.4190687368493204</v>
      </c>
      <c r="AU129">
        <v>34.572300684924002</v>
      </c>
      <c r="AV129">
        <v>1.34</v>
      </c>
    </row>
    <row r="130" spans="2:48" x14ac:dyDescent="0.2">
      <c r="B130">
        <v>6.4704212867441104E+21</v>
      </c>
      <c r="C130">
        <v>62.730563463160102</v>
      </c>
      <c r="D130">
        <v>36.848878316183701</v>
      </c>
      <c r="E130" s="3">
        <f t="shared" si="12"/>
        <v>6.4704212867441102</v>
      </c>
      <c r="F130" s="3">
        <f t="shared" si="13"/>
        <v>36.848878316183701</v>
      </c>
      <c r="G130" s="3">
        <v>8.5</v>
      </c>
      <c r="I130" s="1">
        <v>6.4704212867441104E+21</v>
      </c>
      <c r="J130">
        <v>72.594317748650994</v>
      </c>
      <c r="K130">
        <v>46.712632601674599</v>
      </c>
      <c r="L130" s="3">
        <f t="shared" si="14"/>
        <v>6.4704212867441102</v>
      </c>
      <c r="M130" s="4">
        <f t="shared" si="15"/>
        <v>46.712632601674599</v>
      </c>
      <c r="N130" s="3">
        <v>4.4000000000000004</v>
      </c>
      <c r="P130" s="1">
        <v>6.4704212867441104E+21</v>
      </c>
      <c r="Q130">
        <v>51.4692829659758</v>
      </c>
      <c r="R130">
        <v>25.587597818999399</v>
      </c>
      <c r="S130" s="3">
        <f t="shared" si="16"/>
        <v>6.4704212867441102</v>
      </c>
      <c r="T130" s="4">
        <f t="shared" si="17"/>
        <v>25.587597818999399</v>
      </c>
      <c r="U130" s="3">
        <v>17</v>
      </c>
      <c r="X130" s="5">
        <v>36.848878316183701</v>
      </c>
      <c r="Y130" s="6">
        <v>46.712632601674599</v>
      </c>
      <c r="Z130" s="6">
        <v>25.587597818999399</v>
      </c>
      <c r="AA130" s="6">
        <v>34.582052645908497</v>
      </c>
      <c r="AC130">
        <f t="shared" si="18"/>
        <v>501.46545602257908</v>
      </c>
      <c r="AD130">
        <f t="shared" si="19"/>
        <v>1040.5255762637803</v>
      </c>
      <c r="AE130">
        <f t="shared" si="20"/>
        <v>123.92462770599724</v>
      </c>
      <c r="AF130">
        <f t="shared" si="21"/>
        <v>405.07997612542943</v>
      </c>
      <c r="AI130">
        <v>6.4704212867441104E+21</v>
      </c>
      <c r="AJ130">
        <v>60.463737792884999</v>
      </c>
      <c r="AK130">
        <v>34.582052645908497</v>
      </c>
      <c r="AL130" s="3">
        <f t="shared" si="22"/>
        <v>6.4704212867441102</v>
      </c>
      <c r="AM130" s="4">
        <f t="shared" si="23"/>
        <v>34.582052645908497</v>
      </c>
      <c r="AN130" s="3">
        <v>1.34</v>
      </c>
      <c r="AP130">
        <v>1.54057649684384</v>
      </c>
      <c r="AQ130">
        <v>0.92972249701662701</v>
      </c>
      <c r="AR130">
        <v>8.5</v>
      </c>
      <c r="AT130">
        <v>6.4704212867441102</v>
      </c>
      <c r="AU130">
        <v>34.582052645908497</v>
      </c>
      <c r="AV130">
        <v>1.34</v>
      </c>
    </row>
    <row r="131" spans="2:48" x14ac:dyDescent="0.2">
      <c r="B131">
        <v>6.5217738366389102E+21</v>
      </c>
      <c r="C131">
        <v>63.010992784291403</v>
      </c>
      <c r="D131">
        <v>36.923897437735697</v>
      </c>
      <c r="E131" s="3">
        <f t="shared" si="12"/>
        <v>6.5217738366389097</v>
      </c>
      <c r="F131" s="3">
        <f t="shared" si="13"/>
        <v>36.923897437735697</v>
      </c>
      <c r="G131" s="3">
        <v>8.5</v>
      </c>
      <c r="I131" s="1">
        <v>6.5217738366389102E+21</v>
      </c>
      <c r="J131">
        <v>72.799959328794699</v>
      </c>
      <c r="K131">
        <v>46.712863982239</v>
      </c>
      <c r="L131" s="3">
        <f t="shared" si="14"/>
        <v>6.5217738366389097</v>
      </c>
      <c r="M131" s="4">
        <f t="shared" si="15"/>
        <v>46.712863982239</v>
      </c>
      <c r="N131" s="3">
        <v>4.4000000000000004</v>
      </c>
      <c r="P131" s="1">
        <v>6.5217738366389102E+21</v>
      </c>
      <c r="Q131">
        <v>51.703607105195601</v>
      </c>
      <c r="R131">
        <v>25.616511758639898</v>
      </c>
      <c r="S131" s="3">
        <f t="shared" si="16"/>
        <v>6.5217738366389097</v>
      </c>
      <c r="T131" s="4">
        <f t="shared" si="17"/>
        <v>25.616511758639898</v>
      </c>
      <c r="U131" s="3">
        <v>17</v>
      </c>
      <c r="X131" s="5">
        <v>36.923897437735697</v>
      </c>
      <c r="Y131" s="6">
        <v>46.712863982239</v>
      </c>
      <c r="Z131" s="6">
        <v>25.616511758639898</v>
      </c>
      <c r="AA131" s="6">
        <v>34.582291657712801</v>
      </c>
      <c r="AC131">
        <f t="shared" si="18"/>
        <v>504.83095394411015</v>
      </c>
      <c r="AD131">
        <f t="shared" si="19"/>
        <v>1040.5405036857344</v>
      </c>
      <c r="AE131">
        <f t="shared" si="20"/>
        <v>124.56921199521976</v>
      </c>
      <c r="AF131">
        <f t="shared" si="21"/>
        <v>405.08959717190629</v>
      </c>
      <c r="AI131">
        <v>6.5217738366389102E+21</v>
      </c>
      <c r="AJ131">
        <v>60.669387004268401</v>
      </c>
      <c r="AK131">
        <v>34.582291657712801</v>
      </c>
      <c r="AL131" s="3">
        <f t="shared" si="22"/>
        <v>6.5217738366389097</v>
      </c>
      <c r="AM131" s="4">
        <f t="shared" si="23"/>
        <v>34.582291657712801</v>
      </c>
      <c r="AN131" s="3">
        <v>1.34</v>
      </c>
      <c r="AP131">
        <v>1.59192904673863</v>
      </c>
      <c r="AQ131">
        <v>0.94335478923573302</v>
      </c>
      <c r="AR131">
        <v>8.5</v>
      </c>
      <c r="AT131">
        <v>6.5217738366389097</v>
      </c>
      <c r="AU131">
        <v>34.582291657712801</v>
      </c>
      <c r="AV131">
        <v>1.34</v>
      </c>
    </row>
    <row r="132" spans="2:48" x14ac:dyDescent="0.2">
      <c r="B132">
        <v>6.5731263865337005E+21</v>
      </c>
      <c r="C132">
        <v>65.5038467911331</v>
      </c>
      <c r="D132">
        <v>39.211341244998302</v>
      </c>
      <c r="E132" s="3">
        <f t="shared" si="12"/>
        <v>6.5731263865337004</v>
      </c>
      <c r="F132" s="3">
        <f t="shared" si="13"/>
        <v>39.211341244998302</v>
      </c>
      <c r="G132" s="3">
        <v>8.5</v>
      </c>
      <c r="I132" s="1">
        <v>6.5731263865337005E+21</v>
      </c>
      <c r="J132">
        <v>73.017292016619507</v>
      </c>
      <c r="K132">
        <v>46.724786470484602</v>
      </c>
      <c r="L132" s="3">
        <f t="shared" si="14"/>
        <v>6.5731263865337004</v>
      </c>
      <c r="M132" s="4">
        <f t="shared" si="15"/>
        <v>46.724786470484602</v>
      </c>
      <c r="N132" s="3">
        <v>4.4000000000000004</v>
      </c>
      <c r="P132" s="1">
        <v>6.5731263865337005E+21</v>
      </c>
      <c r="Q132">
        <v>51.971422167929298</v>
      </c>
      <c r="R132">
        <v>25.6789166217945</v>
      </c>
      <c r="S132" s="3">
        <f t="shared" si="16"/>
        <v>6.5731263865337004</v>
      </c>
      <c r="T132" s="4">
        <f t="shared" si="17"/>
        <v>25.6789166217945</v>
      </c>
      <c r="U132" s="3">
        <v>17</v>
      </c>
      <c r="X132" s="5">
        <v>39.211341244998302</v>
      </c>
      <c r="Y132" s="6">
        <v>46.724786470484602</v>
      </c>
      <c r="Z132" s="6">
        <v>25.6789166217945</v>
      </c>
      <c r="AA132" s="6">
        <v>34.594038556141001</v>
      </c>
      <c r="AC132">
        <f t="shared" si="18"/>
        <v>612.85395706558643</v>
      </c>
      <c r="AD132">
        <f t="shared" si="19"/>
        <v>1041.3098230159737</v>
      </c>
      <c r="AE132">
        <f t="shared" si="20"/>
        <v>125.96611493586707</v>
      </c>
      <c r="AF132">
        <f t="shared" si="21"/>
        <v>405.56259099861393</v>
      </c>
      <c r="AI132">
        <v>6.5731263865337005E+21</v>
      </c>
      <c r="AJ132">
        <v>60.886544102275799</v>
      </c>
      <c r="AK132">
        <v>34.594038556141001</v>
      </c>
      <c r="AL132" s="3">
        <f t="shared" si="22"/>
        <v>6.5731263865337004</v>
      </c>
      <c r="AM132" s="4">
        <f t="shared" si="23"/>
        <v>34.594038556141001</v>
      </c>
      <c r="AN132" s="3">
        <v>1.34</v>
      </c>
      <c r="AP132">
        <v>1.6432815966334302</v>
      </c>
      <c r="AQ132">
        <v>0.95547513529494699</v>
      </c>
      <c r="AR132">
        <v>8.5</v>
      </c>
      <c r="AT132">
        <v>6.5731263865337004</v>
      </c>
      <c r="AU132">
        <v>34.594038556141001</v>
      </c>
      <c r="AV132">
        <v>1.34</v>
      </c>
    </row>
    <row r="133" spans="2:48" x14ac:dyDescent="0.2">
      <c r="B133">
        <v>6.6244789364285002E+21</v>
      </c>
      <c r="C133">
        <v>65.741675933756994</v>
      </c>
      <c r="D133">
        <v>39.243760188042998</v>
      </c>
      <c r="E133" s="3">
        <f t="shared" si="12"/>
        <v>6.6244789364284999</v>
      </c>
      <c r="F133" s="3">
        <f t="shared" si="13"/>
        <v>39.243760188042998</v>
      </c>
      <c r="G133" s="3">
        <v>8.5</v>
      </c>
      <c r="I133" s="1">
        <v>6.6244789364285002E+21</v>
      </c>
      <c r="J133">
        <v>75.745377783807101</v>
      </c>
      <c r="K133">
        <v>49.247462038093097</v>
      </c>
      <c r="L133" s="3">
        <f t="shared" si="14"/>
        <v>6.6244789364284999</v>
      </c>
      <c r="M133" s="4">
        <f t="shared" si="15"/>
        <v>49.247462038093097</v>
      </c>
      <c r="N133" s="3">
        <v>4.4000000000000004</v>
      </c>
      <c r="P133" s="1">
        <v>6.6244789364285002E+21</v>
      </c>
      <c r="Q133">
        <v>54.169643422719503</v>
      </c>
      <c r="R133">
        <v>27.671727677005499</v>
      </c>
      <c r="S133" s="3">
        <f t="shared" si="16"/>
        <v>6.6244789364284999</v>
      </c>
      <c r="T133" s="4">
        <f t="shared" si="17"/>
        <v>27.671727677005499</v>
      </c>
      <c r="U133" s="3">
        <v>17</v>
      </c>
      <c r="X133" s="5">
        <v>39.243760188042998</v>
      </c>
      <c r="Y133" s="6">
        <v>49.247462038093097</v>
      </c>
      <c r="Z133" s="6">
        <v>27.671727677005499</v>
      </c>
      <c r="AA133" s="6">
        <v>34.617076466974602</v>
      </c>
      <c r="AC133">
        <f t="shared" si="18"/>
        <v>614.46012745563576</v>
      </c>
      <c r="AD133">
        <f t="shared" si="19"/>
        <v>1210.4838286330751</v>
      </c>
      <c r="AE133">
        <f t="shared" si="20"/>
        <v>174.66989192272212</v>
      </c>
      <c r="AF133">
        <f t="shared" si="21"/>
        <v>406.49102357810443</v>
      </c>
      <c r="AI133">
        <v>6.6244789364285002E+21</v>
      </c>
      <c r="AJ133">
        <v>61.114992212688598</v>
      </c>
      <c r="AK133">
        <v>34.617076466974602</v>
      </c>
      <c r="AL133" s="3">
        <f t="shared" si="22"/>
        <v>6.6244789364284999</v>
      </c>
      <c r="AM133" s="4">
        <f t="shared" si="23"/>
        <v>34.617076466974602</v>
      </c>
      <c r="AN133" s="3">
        <v>1.34</v>
      </c>
      <c r="AP133">
        <v>1.69463414652822</v>
      </c>
      <c r="AQ133">
        <v>0.966187538003213</v>
      </c>
      <c r="AR133">
        <v>8.5</v>
      </c>
      <c r="AT133">
        <v>6.6244789364284999</v>
      </c>
      <c r="AU133">
        <v>34.617076466974602</v>
      </c>
      <c r="AV133">
        <v>1.34</v>
      </c>
    </row>
    <row r="134" spans="2:48" x14ac:dyDescent="0.2">
      <c r="B134">
        <v>6.6758314863232895E+21</v>
      </c>
      <c r="C134">
        <v>66.030914998421494</v>
      </c>
      <c r="D134">
        <v>39.327589053128399</v>
      </c>
      <c r="E134" s="3">
        <f t="shared" ref="E134:E141" si="24">B134/(10^21)</f>
        <v>6.6758314863232897</v>
      </c>
      <c r="F134" s="3">
        <f t="shared" ref="F134:F141" si="25">D134</f>
        <v>39.327589053128399</v>
      </c>
      <c r="G134" s="3">
        <v>8.5</v>
      </c>
      <c r="I134" s="1">
        <v>6.6758314863232895E+21</v>
      </c>
      <c r="J134">
        <v>75.957790388794606</v>
      </c>
      <c r="K134">
        <v>49.254464443501398</v>
      </c>
      <c r="L134" s="3">
        <f t="shared" ref="L134:L141" si="26">I134/(10^21)</f>
        <v>6.6758314863232897</v>
      </c>
      <c r="M134" s="4">
        <f t="shared" ref="M134:M141" si="27">K134</f>
        <v>49.254464443501398</v>
      </c>
      <c r="N134" s="3">
        <v>4.4000000000000004</v>
      </c>
      <c r="P134" s="1">
        <v>6.6758314863232895E+21</v>
      </c>
      <c r="Q134">
        <v>54.410209748087503</v>
      </c>
      <c r="R134">
        <v>27.706883802794302</v>
      </c>
      <c r="S134" s="3">
        <f t="shared" ref="S134:S141" si="28">P134/(10^21)</f>
        <v>6.6758314863232897</v>
      </c>
      <c r="T134" s="4">
        <f t="shared" ref="T134:T141" si="29">R134</f>
        <v>27.706883802794302</v>
      </c>
      <c r="U134" s="3">
        <v>17</v>
      </c>
      <c r="X134" s="5">
        <v>39.327589053128399</v>
      </c>
      <c r="Y134" s="6">
        <v>49.254464443501398</v>
      </c>
      <c r="Z134" s="6">
        <v>27.706883802794302</v>
      </c>
      <c r="AA134" s="6">
        <v>34.617382532217697</v>
      </c>
      <c r="AC134">
        <f t="shared" ref="AC134:AC141" si="30">(X134-$AB$3)^2</f>
        <v>618.62310589731828</v>
      </c>
      <c r="AD134">
        <f t="shared" ref="AD134:AD141" si="31">(Y134-$AB$3)^2</f>
        <v>1210.9711331583285</v>
      </c>
      <c r="AE134">
        <f t="shared" ref="AE134:AE141" si="32">(Z134-$AB$3)^2</f>
        <v>175.60039384096459</v>
      </c>
      <c r="AF134">
        <f t="shared" ref="AF134:AF141" si="33">(AA134-$AB$3)^2</f>
        <v>406.50336521559018</v>
      </c>
      <c r="AI134">
        <v>6.6758314863232895E+21</v>
      </c>
      <c r="AJ134">
        <v>61.320708477510898</v>
      </c>
      <c r="AK134">
        <v>34.617382532217697</v>
      </c>
      <c r="AL134" s="3">
        <f t="shared" ref="AL134:AL141" si="34">AI134/(10^21)</f>
        <v>6.6758314863232897</v>
      </c>
      <c r="AM134" s="4">
        <f t="shared" ref="AM134:AM141" si="35">AK134</f>
        <v>34.617382532217697</v>
      </c>
      <c r="AN134" s="3">
        <v>1.34</v>
      </c>
      <c r="AP134">
        <v>1.74598669642301</v>
      </c>
      <c r="AQ134">
        <v>0.97558501103768003</v>
      </c>
      <c r="AR134">
        <v>8.5</v>
      </c>
      <c r="AT134">
        <v>6.6758314863232897</v>
      </c>
      <c r="AU134">
        <v>34.617382532217697</v>
      </c>
      <c r="AV134">
        <v>1.34</v>
      </c>
    </row>
    <row r="135" spans="2:48" x14ac:dyDescent="0.2">
      <c r="B135">
        <v>6.7271840362180903E+21</v>
      </c>
      <c r="C135">
        <v>68.670565228942905</v>
      </c>
      <c r="D135">
        <v>41.761829084070499</v>
      </c>
      <c r="E135" s="3">
        <f t="shared" si="24"/>
        <v>6.7271840362180901</v>
      </c>
      <c r="F135" s="3">
        <f t="shared" si="25"/>
        <v>41.761829084070499</v>
      </c>
      <c r="G135" s="3">
        <v>8.5</v>
      </c>
      <c r="I135" s="1">
        <v>6.7271840362180903E+21</v>
      </c>
      <c r="J135">
        <v>76.316242344169893</v>
      </c>
      <c r="K135">
        <v>49.4075061992976</v>
      </c>
      <c r="L135" s="3">
        <f t="shared" si="26"/>
        <v>6.7271840362180901</v>
      </c>
      <c r="M135" s="4">
        <f t="shared" si="27"/>
        <v>49.4075061992976</v>
      </c>
      <c r="N135" s="3">
        <v>4.4000000000000004</v>
      </c>
      <c r="P135" s="1">
        <v>6.7271840362180903E+21</v>
      </c>
      <c r="Q135">
        <v>54.688745134618898</v>
      </c>
      <c r="R135">
        <v>27.780008989746499</v>
      </c>
      <c r="S135" s="3">
        <f t="shared" si="28"/>
        <v>6.7271840362180901</v>
      </c>
      <c r="T135" s="4">
        <f t="shared" si="29"/>
        <v>27.780008989746499</v>
      </c>
      <c r="U135" s="3">
        <v>17</v>
      </c>
      <c r="X135" s="5">
        <v>41.761829084070499</v>
      </c>
      <c r="Y135" s="6">
        <v>49.4075061992976</v>
      </c>
      <c r="Z135" s="6">
        <v>27.780008989746499</v>
      </c>
      <c r="AA135" s="6">
        <v>34.629873470455699</v>
      </c>
      <c r="AC135">
        <f t="shared" si="30"/>
        <v>745.63812439974652</v>
      </c>
      <c r="AD135">
        <f t="shared" si="31"/>
        <v>1221.6459582771922</v>
      </c>
      <c r="AE135">
        <f t="shared" si="32"/>
        <v>177.54376770851906</v>
      </c>
      <c r="AF135">
        <f t="shared" si="33"/>
        <v>407.0072040491446</v>
      </c>
      <c r="AI135">
        <v>6.7271840362180903E+21</v>
      </c>
      <c r="AJ135">
        <v>61.538609615328099</v>
      </c>
      <c r="AK135">
        <v>34.629873470455699</v>
      </c>
      <c r="AL135" s="3">
        <f t="shared" si="34"/>
        <v>6.7271840362180901</v>
      </c>
      <c r="AM135" s="4">
        <f t="shared" si="35"/>
        <v>34.629873470455699</v>
      </c>
      <c r="AN135" s="3">
        <v>1.34</v>
      </c>
      <c r="AP135">
        <v>1.7973392463178099</v>
      </c>
      <c r="AQ135">
        <v>0.98376732567512004</v>
      </c>
      <c r="AR135">
        <v>8.5</v>
      </c>
      <c r="AT135">
        <v>6.7271840362180901</v>
      </c>
      <c r="AU135">
        <v>34.629873470455699</v>
      </c>
      <c r="AV135">
        <v>1.34</v>
      </c>
    </row>
    <row r="136" spans="2:48" x14ac:dyDescent="0.2">
      <c r="B136">
        <v>6.7785365861128796E+21</v>
      </c>
      <c r="C136">
        <v>68.904733140468693</v>
      </c>
      <c r="D136">
        <v>41.790586796017202</v>
      </c>
      <c r="E136" s="3">
        <f t="shared" si="24"/>
        <v>6.7785365861128799</v>
      </c>
      <c r="F136" s="3">
        <f t="shared" si="25"/>
        <v>41.790586796017202</v>
      </c>
      <c r="G136" s="3">
        <v>8.5</v>
      </c>
      <c r="I136" s="1">
        <v>6.7785365861128796E+21</v>
      </c>
      <c r="J136">
        <v>76.5218764777822</v>
      </c>
      <c r="K136">
        <v>49.407730133330702</v>
      </c>
      <c r="L136" s="3">
        <f t="shared" si="26"/>
        <v>6.7785365861128799</v>
      </c>
      <c r="M136" s="4">
        <f t="shared" si="27"/>
        <v>49.407730133330702</v>
      </c>
      <c r="N136" s="3">
        <v>4.4000000000000004</v>
      </c>
      <c r="P136" s="1">
        <v>6.7785365861128796E+21</v>
      </c>
      <c r="Q136">
        <v>54.9102827705034</v>
      </c>
      <c r="R136">
        <v>27.796136426051799</v>
      </c>
      <c r="S136" s="3">
        <f t="shared" si="28"/>
        <v>6.7785365861128799</v>
      </c>
      <c r="T136" s="4">
        <f t="shared" si="29"/>
        <v>27.796136426051799</v>
      </c>
      <c r="U136" s="3">
        <v>17</v>
      </c>
      <c r="X136" s="5">
        <v>41.790586796017202</v>
      </c>
      <c r="Y136" s="6">
        <v>49.407730133330702</v>
      </c>
      <c r="Z136" s="6">
        <v>27.796136426051799</v>
      </c>
      <c r="AA136" s="6">
        <v>34.630125384003797</v>
      </c>
      <c r="AC136">
        <f t="shared" si="30"/>
        <v>747.20948914808491</v>
      </c>
      <c r="AD136">
        <f t="shared" si="31"/>
        <v>1221.6616122354012</v>
      </c>
      <c r="AE136">
        <f t="shared" si="32"/>
        <v>177.97380962896958</v>
      </c>
      <c r="AF136">
        <f t="shared" si="33"/>
        <v>407.01736853182274</v>
      </c>
      <c r="AI136">
        <v>6.7785365861128796E+21</v>
      </c>
      <c r="AJ136">
        <v>61.744271728455303</v>
      </c>
      <c r="AK136">
        <v>34.630125384003797</v>
      </c>
      <c r="AL136" s="3">
        <f t="shared" si="34"/>
        <v>6.7785365861128799</v>
      </c>
      <c r="AM136" s="4">
        <f t="shared" si="35"/>
        <v>34.630125384003797</v>
      </c>
      <c r="AN136" s="3">
        <v>1.34</v>
      </c>
      <c r="AP136">
        <v>1.8486917962125999</v>
      </c>
      <c r="AQ136">
        <v>0.99081678476930801</v>
      </c>
      <c r="AR136">
        <v>8.5</v>
      </c>
      <c r="AT136">
        <v>6.7785365861128799</v>
      </c>
      <c r="AU136">
        <v>34.630125384003797</v>
      </c>
      <c r="AV136">
        <v>1.34</v>
      </c>
    </row>
    <row r="137" spans="2:48" x14ac:dyDescent="0.2">
      <c r="B137">
        <v>6.8298891360076699E+21</v>
      </c>
      <c r="C137">
        <v>69.222576519917396</v>
      </c>
      <c r="D137">
        <v>41.9030199758867</v>
      </c>
      <c r="E137" s="3">
        <f t="shared" si="24"/>
        <v>6.8298891360076697</v>
      </c>
      <c r="F137" s="3">
        <f t="shared" si="25"/>
        <v>41.9030199758867</v>
      </c>
      <c r="G137" s="3">
        <v>8.5</v>
      </c>
      <c r="I137" s="1">
        <v>6.8298891360076699E+21</v>
      </c>
      <c r="J137">
        <v>76.738509328764493</v>
      </c>
      <c r="K137">
        <v>49.418952784733797</v>
      </c>
      <c r="L137" s="3">
        <f t="shared" si="26"/>
        <v>6.8298891360076697</v>
      </c>
      <c r="M137" s="4">
        <f t="shared" si="27"/>
        <v>49.418952784733797</v>
      </c>
      <c r="N137" s="3">
        <v>4.4000000000000004</v>
      </c>
      <c r="P137" s="1">
        <v>6.8298891360076699E+21</v>
      </c>
      <c r="Q137">
        <v>57.240288923553997</v>
      </c>
      <c r="R137">
        <v>29.920732379523301</v>
      </c>
      <c r="S137" s="3">
        <f t="shared" si="28"/>
        <v>6.8298891360076697</v>
      </c>
      <c r="T137" s="4">
        <f t="shared" si="29"/>
        <v>29.920732379523301</v>
      </c>
      <c r="U137" s="3">
        <v>17</v>
      </c>
      <c r="X137" s="5">
        <v>41.9030199758867</v>
      </c>
      <c r="Y137" s="6">
        <v>49.418952784733797</v>
      </c>
      <c r="Z137" s="6">
        <v>29.920732379523301</v>
      </c>
      <c r="AA137" s="6">
        <v>34.641138037230299</v>
      </c>
      <c r="AC137">
        <f t="shared" si="30"/>
        <v>753.36888219000377</v>
      </c>
      <c r="AD137">
        <f t="shared" si="31"/>
        <v>1222.4462526065968</v>
      </c>
      <c r="AE137">
        <f t="shared" si="32"/>
        <v>239.17483771663242</v>
      </c>
      <c r="AF137">
        <f t="shared" si="33"/>
        <v>407.46184313185603</v>
      </c>
      <c r="AI137">
        <v>6.8298891360076699E+21</v>
      </c>
      <c r="AJ137">
        <v>61.960694581261002</v>
      </c>
      <c r="AK137">
        <v>34.641138037230299</v>
      </c>
      <c r="AL137" s="3">
        <f t="shared" si="34"/>
        <v>6.8298891360076697</v>
      </c>
      <c r="AM137" s="4">
        <f t="shared" si="35"/>
        <v>34.641138037230299</v>
      </c>
      <c r="AN137" s="3">
        <v>1.34</v>
      </c>
      <c r="AP137">
        <v>1.9000443461073999</v>
      </c>
      <c r="AQ137">
        <v>0.99682742475985697</v>
      </c>
      <c r="AR137">
        <v>8.5</v>
      </c>
      <c r="AT137">
        <v>6.8298891360076697</v>
      </c>
      <c r="AU137">
        <v>34.641138037230299</v>
      </c>
      <c r="AV137">
        <v>1.34</v>
      </c>
    </row>
    <row r="138" spans="2:48" x14ac:dyDescent="0.2">
      <c r="B138">
        <v>6.8812416859024696E+21</v>
      </c>
      <c r="C138">
        <v>69.437300930280799</v>
      </c>
      <c r="D138">
        <v>41.912334186670897</v>
      </c>
      <c r="E138" s="3">
        <f t="shared" si="24"/>
        <v>6.8812416859024692</v>
      </c>
      <c r="F138" s="3">
        <f t="shared" si="25"/>
        <v>41.912334186670897</v>
      </c>
      <c r="G138" s="3">
        <v>8.5</v>
      </c>
      <c r="I138" s="1">
        <v>6.8812416859024696E+21</v>
      </c>
      <c r="J138">
        <v>76.944148360827995</v>
      </c>
      <c r="K138">
        <v>49.419181617218101</v>
      </c>
      <c r="L138" s="3">
        <f t="shared" si="26"/>
        <v>6.8812416859024692</v>
      </c>
      <c r="M138" s="4">
        <f t="shared" si="27"/>
        <v>49.419181617218101</v>
      </c>
      <c r="N138" s="3">
        <v>4.4000000000000004</v>
      </c>
      <c r="P138" s="1">
        <v>6.8812416859024696E+21</v>
      </c>
      <c r="Q138">
        <v>57.4780421664817</v>
      </c>
      <c r="R138">
        <v>29.953075422871802</v>
      </c>
      <c r="S138" s="3">
        <f t="shared" si="28"/>
        <v>6.8812416859024692</v>
      </c>
      <c r="T138" s="4">
        <f t="shared" si="29"/>
        <v>29.953075422871802</v>
      </c>
      <c r="U138" s="3">
        <v>17</v>
      </c>
      <c r="X138" s="5">
        <v>41.912334186670897</v>
      </c>
      <c r="Y138" s="6">
        <v>49.419181617218101</v>
      </c>
      <c r="Z138" s="6">
        <v>29.953075422871802</v>
      </c>
      <c r="AA138" s="6">
        <v>34.641375872460102</v>
      </c>
      <c r="AC138">
        <f t="shared" si="30"/>
        <v>753.88027377597302</v>
      </c>
      <c r="AD138">
        <f t="shared" si="31"/>
        <v>1222.4622542275697</v>
      </c>
      <c r="AE138">
        <f t="shared" si="32"/>
        <v>240.17627213207314</v>
      </c>
      <c r="AF138">
        <f t="shared" si="33"/>
        <v>407.47144492206138</v>
      </c>
      <c r="AI138">
        <v>6.8812416859024696E+21</v>
      </c>
      <c r="AJ138">
        <v>62.166342616069997</v>
      </c>
      <c r="AK138">
        <v>34.641375872460102</v>
      </c>
      <c r="AL138" s="3">
        <f t="shared" si="34"/>
        <v>6.8812416859024692</v>
      </c>
      <c r="AM138" s="4">
        <f t="shared" si="35"/>
        <v>34.641375872460102</v>
      </c>
      <c r="AN138" s="3">
        <v>1.34</v>
      </c>
      <c r="AP138">
        <v>1.9513968960021901</v>
      </c>
      <c r="AQ138">
        <v>1.00187592231885</v>
      </c>
      <c r="AR138">
        <v>8.5</v>
      </c>
      <c r="AT138">
        <v>6.8812416859024692</v>
      </c>
      <c r="AU138">
        <v>34.641375872460102</v>
      </c>
      <c r="AV138">
        <v>1.34</v>
      </c>
    </row>
    <row r="139" spans="2:48" x14ac:dyDescent="0.2">
      <c r="B139">
        <v>6.9325942357972599E+21</v>
      </c>
      <c r="C139">
        <v>72.2600231179985</v>
      </c>
      <c r="D139">
        <v>44.5296461748094</v>
      </c>
      <c r="E139" s="3">
        <f t="shared" si="24"/>
        <v>6.9325942357972599</v>
      </c>
      <c r="F139" s="3">
        <f t="shared" si="25"/>
        <v>44.5296461748094</v>
      </c>
      <c r="G139" s="3">
        <v>8.5</v>
      </c>
      <c r="I139" s="1">
        <v>6.9325942357972599E+21</v>
      </c>
      <c r="J139">
        <v>77.163159408221503</v>
      </c>
      <c r="K139">
        <v>49.432782465032403</v>
      </c>
      <c r="L139" s="3">
        <f t="shared" si="26"/>
        <v>6.9325942357972599</v>
      </c>
      <c r="M139" s="4">
        <f t="shared" si="27"/>
        <v>49.432782465032403</v>
      </c>
      <c r="N139" s="3">
        <v>4.4000000000000004</v>
      </c>
      <c r="P139" s="1">
        <v>6.9325942357972599E+21</v>
      </c>
      <c r="Q139">
        <v>57.762345991092097</v>
      </c>
      <c r="R139">
        <v>30.031969047903001</v>
      </c>
      <c r="S139" s="3">
        <f t="shared" si="28"/>
        <v>6.9325942357972599</v>
      </c>
      <c r="T139" s="4">
        <f t="shared" si="29"/>
        <v>30.031969047903001</v>
      </c>
      <c r="U139" s="3">
        <v>17</v>
      </c>
      <c r="X139" s="5">
        <v>44.5296461748094</v>
      </c>
      <c r="Y139" s="6">
        <v>49.432782465032403</v>
      </c>
      <c r="Z139" s="6">
        <v>30.031969047903001</v>
      </c>
      <c r="AA139" s="6">
        <v>34.654720174604201</v>
      </c>
      <c r="AC139">
        <f t="shared" si="30"/>
        <v>904.45703955762224</v>
      </c>
      <c r="AD139">
        <f t="shared" si="31"/>
        <v>1223.4135118893921</v>
      </c>
      <c r="AE139">
        <f t="shared" si="32"/>
        <v>242.62782341500838</v>
      </c>
      <c r="AF139">
        <f t="shared" si="33"/>
        <v>408.01035707554439</v>
      </c>
      <c r="AI139">
        <v>6.9325942357972599E+21</v>
      </c>
      <c r="AJ139">
        <v>62.385097117793201</v>
      </c>
      <c r="AK139">
        <v>34.654720174604201</v>
      </c>
      <c r="AL139" s="3">
        <f t="shared" si="34"/>
        <v>6.9325942357972599</v>
      </c>
      <c r="AM139" s="4">
        <f t="shared" si="35"/>
        <v>34.654720174604201</v>
      </c>
      <c r="AN139" s="3">
        <v>1.34</v>
      </c>
      <c r="AP139">
        <v>2.0027494458969901</v>
      </c>
      <c r="AQ139">
        <v>1.006037388035</v>
      </c>
      <c r="AR139">
        <v>8.5</v>
      </c>
      <c r="AT139">
        <v>6.9325942357972599</v>
      </c>
      <c r="AU139">
        <v>34.654720174604201</v>
      </c>
      <c r="AV139">
        <v>1.34</v>
      </c>
    </row>
    <row r="140" spans="2:48" x14ac:dyDescent="0.2">
      <c r="B140">
        <v>6.9839467856920597E+21</v>
      </c>
      <c r="C140">
        <v>72.487771101412605</v>
      </c>
      <c r="D140">
        <v>44.5519839586443</v>
      </c>
      <c r="E140" s="3">
        <f t="shared" si="24"/>
        <v>6.9839467856920594</v>
      </c>
      <c r="F140" s="3">
        <f t="shared" si="25"/>
        <v>44.5519839586443</v>
      </c>
      <c r="G140" s="3">
        <v>8.5</v>
      </c>
      <c r="I140" s="1">
        <v>6.9839467856920597E+21</v>
      </c>
      <c r="J140">
        <v>77.368779046492094</v>
      </c>
      <c r="K140">
        <v>49.432991903723902</v>
      </c>
      <c r="L140" s="3">
        <f t="shared" si="26"/>
        <v>6.9839467856920594</v>
      </c>
      <c r="M140" s="4">
        <f t="shared" si="27"/>
        <v>49.432991903723902</v>
      </c>
      <c r="N140" s="3">
        <v>4.4000000000000004</v>
      </c>
      <c r="P140" s="1">
        <v>6.9839467856920597E+21</v>
      </c>
      <c r="Q140">
        <v>57.9834302401228</v>
      </c>
      <c r="R140">
        <v>30.047643097354602</v>
      </c>
      <c r="S140" s="3">
        <f t="shared" si="28"/>
        <v>6.9839467856920594</v>
      </c>
      <c r="T140" s="4">
        <f t="shared" si="29"/>
        <v>30.047643097354602</v>
      </c>
      <c r="U140" s="3">
        <v>17</v>
      </c>
      <c r="X140" s="5">
        <v>44.5519839586443</v>
      </c>
      <c r="Y140" s="6">
        <v>49.432991903723902</v>
      </c>
      <c r="Z140" s="6">
        <v>30.047643097354602</v>
      </c>
      <c r="AA140" s="6">
        <v>34.654931604284002</v>
      </c>
      <c r="AC140">
        <f t="shared" si="30"/>
        <v>905.80112014523854</v>
      </c>
      <c r="AD140">
        <f t="shared" si="31"/>
        <v>1223.4281631451001</v>
      </c>
      <c r="AE140">
        <f t="shared" si="32"/>
        <v>243.11636322751579</v>
      </c>
      <c r="AF140">
        <f t="shared" si="33"/>
        <v>408.01889856903824</v>
      </c>
      <c r="AI140">
        <v>6.9839467856920597E+21</v>
      </c>
      <c r="AJ140">
        <v>62.5907187470523</v>
      </c>
      <c r="AK140">
        <v>34.654931604284002</v>
      </c>
      <c r="AL140" s="3">
        <f t="shared" si="34"/>
        <v>6.9839467856920594</v>
      </c>
      <c r="AM140" s="4">
        <f t="shared" si="35"/>
        <v>34.654931604284002</v>
      </c>
      <c r="AN140" s="3">
        <v>1.34</v>
      </c>
      <c r="AP140">
        <v>2.0541019957917799</v>
      </c>
      <c r="AQ140">
        <v>1.00938343034723</v>
      </c>
      <c r="AR140">
        <v>8.5</v>
      </c>
      <c r="AT140">
        <v>6.9839467856920594</v>
      </c>
      <c r="AU140">
        <v>34.654931604284002</v>
      </c>
      <c r="AV140">
        <v>1.34</v>
      </c>
    </row>
    <row r="141" spans="2:48" x14ac:dyDescent="0.2">
      <c r="B141">
        <v>7.03529933558685E+21</v>
      </c>
      <c r="C141">
        <v>72.824929096984803</v>
      </c>
      <c r="D141">
        <v>44.6837317546374</v>
      </c>
      <c r="E141" s="3">
        <f t="shared" si="24"/>
        <v>7.0352993355868501</v>
      </c>
      <c r="F141" s="3">
        <f t="shared" si="25"/>
        <v>44.6837317546374</v>
      </c>
      <c r="G141" s="3">
        <v>8.5</v>
      </c>
      <c r="I141" s="1">
        <v>7.03529933558685E+21</v>
      </c>
      <c r="J141">
        <v>77.5861763292597</v>
      </c>
      <c r="K141">
        <v>49.444978986912297</v>
      </c>
      <c r="L141" s="3">
        <f t="shared" si="26"/>
        <v>7.0352993355868501</v>
      </c>
      <c r="M141" s="4">
        <f t="shared" si="27"/>
        <v>49.444978986912297</v>
      </c>
      <c r="N141" s="3">
        <v>4.4000000000000004</v>
      </c>
      <c r="P141" s="1">
        <v>7.03529933558685E+21</v>
      </c>
      <c r="Q141">
        <v>60.468584829920601</v>
      </c>
      <c r="R141">
        <v>32.327387487573198</v>
      </c>
      <c r="S141" s="3">
        <f t="shared" si="28"/>
        <v>7.0352993355868501</v>
      </c>
      <c r="T141" s="4">
        <f t="shared" si="29"/>
        <v>32.327387487573198</v>
      </c>
      <c r="U141" s="3">
        <v>17</v>
      </c>
      <c r="X141" s="5">
        <v>44.6837317546374</v>
      </c>
      <c r="Y141" s="6">
        <v>49.444978986912297</v>
      </c>
      <c r="Z141" s="6">
        <v>32.327387487573198</v>
      </c>
      <c r="AA141" s="6">
        <v>34.666695324928597</v>
      </c>
      <c r="AC141">
        <f t="shared" si="30"/>
        <v>913.74878062527978</v>
      </c>
      <c r="AD141">
        <f t="shared" si="31"/>
        <v>1224.2668641502476</v>
      </c>
      <c r="AE141">
        <f t="shared" si="32"/>
        <v>319.40600931205205</v>
      </c>
      <c r="AF141">
        <f t="shared" si="33"/>
        <v>408.49427897936425</v>
      </c>
      <c r="AI141">
        <v>7.03529933558685E+21</v>
      </c>
      <c r="AJ141">
        <v>62.807892667276001</v>
      </c>
      <c r="AK141">
        <v>34.666695324928597</v>
      </c>
      <c r="AL141" s="3">
        <f t="shared" si="34"/>
        <v>7.0352993355868501</v>
      </c>
      <c r="AM141" s="4">
        <f t="shared" si="35"/>
        <v>34.666695324928597</v>
      </c>
      <c r="AN141" s="3">
        <v>1.34</v>
      </c>
      <c r="AP141">
        <v>2.1054545456865799</v>
      </c>
      <c r="AQ141">
        <v>1.0119847575445</v>
      </c>
      <c r="AR141">
        <v>8.5</v>
      </c>
      <c r="AT141">
        <v>7.0352993355868501</v>
      </c>
      <c r="AU141">
        <v>34.666695324928597</v>
      </c>
      <c r="AV141">
        <v>1.34</v>
      </c>
    </row>
    <row r="142" spans="2:48" x14ac:dyDescent="0.2">
      <c r="AP142">
        <v>2.1568070955813701</v>
      </c>
      <c r="AQ142">
        <v>1.0138997161215699</v>
      </c>
      <c r="AR142">
        <v>8.5</v>
      </c>
      <c r="AT142">
        <v>5.1352549894794604E-2</v>
      </c>
      <c r="AU142">
        <v>1.2311665676389401E-3</v>
      </c>
      <c r="AV142">
        <v>4.4000000000000004</v>
      </c>
    </row>
    <row r="143" spans="2:48" x14ac:dyDescent="0.2">
      <c r="B143">
        <f>COUNT(B4:B141)</f>
        <v>137</v>
      </c>
      <c r="E143" t="s">
        <v>30</v>
      </c>
      <c r="F143" s="3">
        <f>AVERAGE(F5:F141)</f>
        <v>11.628892368720422</v>
      </c>
      <c r="AP143">
        <v>2.2081596454761701</v>
      </c>
      <c r="AQ143">
        <v>1.01518960739972</v>
      </c>
      <c r="AR143">
        <v>8.5</v>
      </c>
      <c r="AT143">
        <v>0.102705099789589</v>
      </c>
      <c r="AU143">
        <v>1.8227717790877E-2</v>
      </c>
      <c r="AV143">
        <v>4.4000000000000004</v>
      </c>
    </row>
    <row r="144" spans="2:48" x14ac:dyDescent="0.2">
      <c r="AP144">
        <v>2.2595121953709598</v>
      </c>
      <c r="AQ144">
        <v>1.11631916226442</v>
      </c>
      <c r="AR144">
        <v>8.5</v>
      </c>
      <c r="AT144">
        <v>0.15405764968438398</v>
      </c>
      <c r="AU144">
        <v>6.2367099225238601E-2</v>
      </c>
      <c r="AV144">
        <v>4.4000000000000004</v>
      </c>
    </row>
    <row r="145" spans="6:48" x14ac:dyDescent="0.2">
      <c r="F145">
        <f>(F5-$F$143)^2</f>
        <v>135.22536579850424</v>
      </c>
      <c r="AP145">
        <v>2.3108647452657602</v>
      </c>
      <c r="AQ145">
        <v>1.11737189183611</v>
      </c>
      <c r="AR145">
        <v>8.5</v>
      </c>
      <c r="AT145">
        <v>0.205410199579178</v>
      </c>
      <c r="AU145">
        <v>0.12782448231728999</v>
      </c>
      <c r="AV145">
        <v>4.4000000000000004</v>
      </c>
    </row>
    <row r="146" spans="6:48" x14ac:dyDescent="0.2">
      <c r="F146">
        <f t="shared" ref="F146:F209" si="36">(F6-$F$143)^2</f>
        <v>135.1379490411357</v>
      </c>
      <c r="AP146">
        <v>2.36221729516055</v>
      </c>
      <c r="AQ146">
        <v>1.11809127764668</v>
      </c>
      <c r="AR146">
        <v>8.5</v>
      </c>
      <c r="AT146">
        <v>0.25676274947397298</v>
      </c>
      <c r="AU146">
        <v>0.21323056828484799</v>
      </c>
      <c r="AV146">
        <v>4.4000000000000004</v>
      </c>
    </row>
    <row r="147" spans="6:48" x14ac:dyDescent="0.2">
      <c r="F147">
        <f t="shared" si="36"/>
        <v>134.88165801770577</v>
      </c>
      <c r="AP147">
        <v>2.41356984505535</v>
      </c>
      <c r="AQ147">
        <v>1.11869362038241</v>
      </c>
      <c r="AR147">
        <v>8.5</v>
      </c>
      <c r="AT147">
        <v>0.30811529936876797</v>
      </c>
      <c r="AU147">
        <v>0.31311572501694002</v>
      </c>
      <c r="AV147">
        <v>4.4000000000000004</v>
      </c>
    </row>
    <row r="148" spans="6:48" x14ac:dyDescent="0.2">
      <c r="F148">
        <f t="shared" si="36"/>
        <v>134.46457325149365</v>
      </c>
      <c r="AP148">
        <v>2.4649223949501402</v>
      </c>
      <c r="AQ148">
        <v>1.1200091928029099</v>
      </c>
      <c r="AR148">
        <v>8.5</v>
      </c>
      <c r="AT148">
        <v>0.35946784926356201</v>
      </c>
      <c r="AU148">
        <v>0.42378788689055502</v>
      </c>
      <c r="AV148">
        <v>4.4000000000000004</v>
      </c>
    </row>
    <row r="149" spans="6:48" x14ac:dyDescent="0.2">
      <c r="F149">
        <f t="shared" si="36"/>
        <v>133.88514348122519</v>
      </c>
      <c r="AP149">
        <v>5.1352549894794604E-2</v>
      </c>
      <c r="AQ149" s="1">
        <v>1.19415376934569E-4</v>
      </c>
      <c r="AR149">
        <v>17</v>
      </c>
      <c r="AT149">
        <v>0.410820399158357</v>
      </c>
      <c r="AU149">
        <v>0.54238464998144198</v>
      </c>
      <c r="AV149">
        <v>4.4000000000000004</v>
      </c>
    </row>
    <row r="150" spans="6:48" x14ac:dyDescent="0.2">
      <c r="F150">
        <f t="shared" si="36"/>
        <v>133.17427869546111</v>
      </c>
      <c r="AP150">
        <v>0.102705099789589</v>
      </c>
      <c r="AQ150" s="1">
        <v>1.35836520537509E-3</v>
      </c>
      <c r="AR150">
        <v>17</v>
      </c>
      <c r="AT150">
        <v>0.46217294905315098</v>
      </c>
      <c r="AU150">
        <v>0.66643799146365001</v>
      </c>
      <c r="AV150">
        <v>4.4000000000000004</v>
      </c>
    </row>
    <row r="151" spans="6:48" x14ac:dyDescent="0.2">
      <c r="F151">
        <f t="shared" si="36"/>
        <v>132.35696210957431</v>
      </c>
      <c r="AP151">
        <v>0.15405764968438398</v>
      </c>
      <c r="AQ151" s="1">
        <v>4.5696424998953001E-3</v>
      </c>
      <c r="AR151">
        <v>17</v>
      </c>
      <c r="AT151">
        <v>0.51352549894794597</v>
      </c>
      <c r="AU151">
        <v>0.79392377328731001</v>
      </c>
      <c r="AV151">
        <v>4.4000000000000004</v>
      </c>
    </row>
    <row r="152" spans="6:48" x14ac:dyDescent="0.2">
      <c r="F152">
        <f t="shared" si="36"/>
        <v>131.45487413648956</v>
      </c>
      <c r="AP152">
        <v>0.205410199579178</v>
      </c>
      <c r="AQ152" s="1">
        <v>9.6698506477016308E-3</v>
      </c>
      <c r="AR152">
        <v>17</v>
      </c>
      <c r="AT152">
        <v>0.56487804884274095</v>
      </c>
      <c r="AU152">
        <v>0.92306241257487898</v>
      </c>
      <c r="AV152">
        <v>4.4000000000000004</v>
      </c>
    </row>
    <row r="153" spans="6:48" x14ac:dyDescent="0.2">
      <c r="F153">
        <f t="shared" si="36"/>
        <v>130.48791709937416</v>
      </c>
      <c r="AP153">
        <v>0.25676274947397298</v>
      </c>
      <c r="AQ153" s="1">
        <v>1.6801644768274601E-2</v>
      </c>
      <c r="AR153">
        <v>17</v>
      </c>
      <c r="AT153">
        <v>0.61623059873753505</v>
      </c>
      <c r="AU153">
        <v>1.0522603414782701</v>
      </c>
      <c r="AV153">
        <v>4.4000000000000004</v>
      </c>
    </row>
    <row r="154" spans="6:48" x14ac:dyDescent="0.2">
      <c r="F154">
        <f t="shared" si="36"/>
        <v>129.47383280025704</v>
      </c>
      <c r="AP154">
        <v>0.30811529936876797</v>
      </c>
      <c r="AQ154" s="1">
        <v>2.56555778040569E-2</v>
      </c>
      <c r="AR154">
        <v>17</v>
      </c>
      <c r="AT154">
        <v>0.66758314863232993</v>
      </c>
      <c r="AU154">
        <v>1.1801164592956599</v>
      </c>
      <c r="AV154">
        <v>4.4000000000000004</v>
      </c>
    </row>
    <row r="155" spans="6:48" x14ac:dyDescent="0.2">
      <c r="F155">
        <f t="shared" si="36"/>
        <v>128.42957869759118</v>
      </c>
      <c r="AP155">
        <v>0.35946784926356201</v>
      </c>
      <c r="AQ155" s="1">
        <v>3.5961088403463001E-2</v>
      </c>
      <c r="AR155">
        <v>17</v>
      </c>
      <c r="AT155">
        <v>0.71893569852712502</v>
      </c>
      <c r="AU155">
        <v>1.30542425889136</v>
      </c>
      <c r="AV155">
        <v>4.4000000000000004</v>
      </c>
    </row>
    <row r="156" spans="6:48" x14ac:dyDescent="0.2">
      <c r="F156">
        <f t="shared" si="36"/>
        <v>127.37093556050907</v>
      </c>
      <c r="AP156">
        <v>0.410820399158357</v>
      </c>
      <c r="AQ156" s="1">
        <v>4.7465817197010603E-2</v>
      </c>
      <c r="AR156">
        <v>17</v>
      </c>
      <c r="AT156">
        <v>0.77028824842191901</v>
      </c>
      <c r="AU156">
        <v>1.4271566943177401</v>
      </c>
      <c r="AV156">
        <v>4.4000000000000004</v>
      </c>
    </row>
    <row r="157" spans="6:48" x14ac:dyDescent="0.2">
      <c r="F157">
        <f t="shared" si="36"/>
        <v>126.31236755555025</v>
      </c>
      <c r="AP157">
        <v>0.46217294905315098</v>
      </c>
      <c r="AQ157" s="1">
        <v>5.99294325607398E-2</v>
      </c>
      <c r="AR157">
        <v>17</v>
      </c>
      <c r="AT157">
        <v>0.82164079831671399</v>
      </c>
      <c r="AU157">
        <v>1.5444617583048199</v>
      </c>
      <c r="AV157">
        <v>4.4000000000000004</v>
      </c>
    </row>
    <row r="158" spans="6:48" x14ac:dyDescent="0.2">
      <c r="F158">
        <f t="shared" si="36"/>
        <v>125.26674573767293</v>
      </c>
      <c r="AP158">
        <v>0.51352549894794597</v>
      </c>
      <c r="AQ158" s="1">
        <v>7.31290563683831E-2</v>
      </c>
      <c r="AR158">
        <v>17</v>
      </c>
      <c r="AT158">
        <v>0.87299334821150909</v>
      </c>
      <c r="AU158">
        <v>1.6566906173748699</v>
      </c>
      <c r="AV158">
        <v>4.4000000000000004</v>
      </c>
    </row>
    <row r="159" spans="6:48" x14ac:dyDescent="0.2">
      <c r="F159">
        <f t="shared" si="36"/>
        <v>124.24539859492108</v>
      </c>
      <c r="AP159">
        <v>0.56487804884274095</v>
      </c>
      <c r="AQ159" s="1">
        <v>8.6849264589337505E-2</v>
      </c>
      <c r="AR159">
        <v>17</v>
      </c>
      <c r="AT159">
        <v>0.92434589810630297</v>
      </c>
      <c r="AU159">
        <v>1.7633709483457001</v>
      </c>
      <c r="AV159">
        <v>4.4000000000000004</v>
      </c>
    </row>
    <row r="160" spans="6:48" x14ac:dyDescent="0.2">
      <c r="F160">
        <f t="shared" si="36"/>
        <v>123.25775791378885</v>
      </c>
      <c r="AP160">
        <v>0.61623059873753505</v>
      </c>
      <c r="AQ160" s="1">
        <v>0.100884300956574</v>
      </c>
      <c r="AR160">
        <v>17</v>
      </c>
      <c r="AT160">
        <v>0.97569844800109806</v>
      </c>
      <c r="AU160">
        <v>1.8644667178511201</v>
      </c>
      <c r="AV160">
        <v>4.4000000000000004</v>
      </c>
    </row>
    <row r="161" spans="6:48" x14ac:dyDescent="0.2">
      <c r="F161">
        <f t="shared" si="36"/>
        <v>122.30998236087683</v>
      </c>
      <c r="AP161">
        <v>0.66758314863232993</v>
      </c>
      <c r="AQ161" s="1">
        <v>0.115042876133651</v>
      </c>
      <c r="AR161">
        <v>17</v>
      </c>
      <c r="AT161">
        <v>1.0270509978958899</v>
      </c>
      <c r="AU161">
        <v>1.9598017913905099</v>
      </c>
      <c r="AV161">
        <v>4.4000000000000004</v>
      </c>
    </row>
    <row r="162" spans="6:48" x14ac:dyDescent="0.2">
      <c r="F162">
        <f t="shared" si="36"/>
        <v>121.40582024266715</v>
      </c>
      <c r="AP162">
        <v>0.71893569852712502</v>
      </c>
      <c r="AQ162" s="1">
        <v>0.12915016879288699</v>
      </c>
      <c r="AR162">
        <v>17</v>
      </c>
      <c r="AT162">
        <v>1.0784035477906799</v>
      </c>
      <c r="AU162">
        <v>2.0492362427174999</v>
      </c>
      <c r="AV162">
        <v>4.4000000000000004</v>
      </c>
    </row>
    <row r="163" spans="6:48" x14ac:dyDescent="0.2">
      <c r="F163">
        <f t="shared" si="36"/>
        <v>120.54955173051107</v>
      </c>
      <c r="AP163">
        <v>0.77028824842191901</v>
      </c>
      <c r="AQ163" s="1">
        <v>0.14304830574979999</v>
      </c>
      <c r="AR163">
        <v>17</v>
      </c>
      <c r="AT163">
        <v>1.1297560976854799</v>
      </c>
      <c r="AU163">
        <v>2.13274151959105</v>
      </c>
      <c r="AV163">
        <v>4.4000000000000004</v>
      </c>
    </row>
    <row r="164" spans="6:48" x14ac:dyDescent="0.2">
      <c r="F164">
        <f t="shared" si="36"/>
        <v>119.7440685367754</v>
      </c>
      <c r="AP164">
        <v>0.82164079831671399</v>
      </c>
      <c r="AQ164" s="1">
        <v>0.15661572771280299</v>
      </c>
      <c r="AR164">
        <v>17</v>
      </c>
      <c r="AT164">
        <v>1.1811086475802701</v>
      </c>
      <c r="AU164">
        <v>2.2103326420694902</v>
      </c>
      <c r="AV164">
        <v>4.4000000000000004</v>
      </c>
    </row>
    <row r="165" spans="6:48" x14ac:dyDescent="0.2">
      <c r="F165">
        <f t="shared" si="36"/>
        <v>118.99118254822237</v>
      </c>
      <c r="AP165">
        <v>0.87299334821150909</v>
      </c>
      <c r="AQ165" s="1">
        <v>0.16975092178738799</v>
      </c>
      <c r="AR165">
        <v>17</v>
      </c>
      <c r="AT165">
        <v>1.2324611974750701</v>
      </c>
      <c r="AU165">
        <v>2.2821273824528001</v>
      </c>
      <c r="AV165">
        <v>4.4000000000000004</v>
      </c>
    </row>
    <row r="166" spans="6:48" x14ac:dyDescent="0.2">
      <c r="F166">
        <f t="shared" si="36"/>
        <v>118.29147680709697</v>
      </c>
      <c r="AP166">
        <v>0.92434589810630297</v>
      </c>
      <c r="AQ166" s="1">
        <v>0.182386508573501</v>
      </c>
      <c r="AR166">
        <v>17</v>
      </c>
      <c r="AT166">
        <v>1.2838137473698599</v>
      </c>
      <c r="AU166">
        <v>2.3482595412910001</v>
      </c>
      <c r="AV166">
        <v>4.4000000000000004</v>
      </c>
    </row>
    <row r="167" spans="6:48" x14ac:dyDescent="0.2">
      <c r="F167">
        <f t="shared" si="36"/>
        <v>117.64495167224692</v>
      </c>
      <c r="AP167">
        <v>0.97569844800109806</v>
      </c>
      <c r="AQ167" s="1">
        <v>0.19447308810781799</v>
      </c>
      <c r="AR167">
        <v>17</v>
      </c>
      <c r="AT167">
        <v>1.3351662972646599</v>
      </c>
      <c r="AU167">
        <v>2.4088836756801202</v>
      </c>
      <c r="AV167">
        <v>4.4000000000000004</v>
      </c>
    </row>
    <row r="168" spans="6:48" x14ac:dyDescent="0.2">
      <c r="F168">
        <f t="shared" si="36"/>
        <v>117.05087015759661</v>
      </c>
      <c r="AP168">
        <v>1.0270509978958899</v>
      </c>
      <c r="AQ168" s="1">
        <v>0.205963245243487</v>
      </c>
      <c r="AR168">
        <v>17</v>
      </c>
      <c r="AT168">
        <v>1.3865188471594498</v>
      </c>
      <c r="AU168">
        <v>2.4642239851560301</v>
      </c>
      <c r="AV168">
        <v>4.4000000000000004</v>
      </c>
    </row>
    <row r="169" spans="6:48" x14ac:dyDescent="0.2">
      <c r="F169">
        <f t="shared" si="36"/>
        <v>116.50807305435116</v>
      </c>
      <c r="AP169">
        <v>1.0784035477906799</v>
      </c>
      <c r="AQ169" s="1">
        <v>0.21682453867467999</v>
      </c>
      <c r="AR169">
        <v>17</v>
      </c>
      <c r="AT169">
        <v>1.43787139705425</v>
      </c>
      <c r="AU169">
        <v>2.5144797691713099</v>
      </c>
      <c r="AV169">
        <v>4.4000000000000004</v>
      </c>
    </row>
    <row r="170" spans="6:48" x14ac:dyDescent="0.2">
      <c r="F170">
        <f t="shared" si="36"/>
        <v>116.01480395107198</v>
      </c>
      <c r="AP170">
        <v>1.1297560976854799</v>
      </c>
      <c r="AQ170" s="1">
        <v>0.22703792160590999</v>
      </c>
      <c r="AR170">
        <v>17</v>
      </c>
      <c r="AT170">
        <v>1.48922394694904</v>
      </c>
      <c r="AU170">
        <v>2.5598883672889401</v>
      </c>
      <c r="AV170">
        <v>4.4000000000000004</v>
      </c>
    </row>
    <row r="171" spans="6:48" x14ac:dyDescent="0.2">
      <c r="F171">
        <f t="shared" si="36"/>
        <v>115.56844482672666</v>
      </c>
      <c r="AP171">
        <v>1.1811086475802701</v>
      </c>
      <c r="AQ171" s="1">
        <v>0.23659641837932999</v>
      </c>
      <c r="AR171">
        <v>17</v>
      </c>
      <c r="AT171">
        <v>1.54057649684384</v>
      </c>
      <c r="AU171">
        <v>2.6006962311147901</v>
      </c>
      <c r="AV171">
        <v>4.4000000000000004</v>
      </c>
    </row>
    <row r="172" spans="6:48" x14ac:dyDescent="0.2">
      <c r="F172">
        <f t="shared" si="36"/>
        <v>115.16276725711644</v>
      </c>
      <c r="AP172">
        <v>1.2324611974750701</v>
      </c>
      <c r="AQ172" s="1">
        <v>0.24549947375881301</v>
      </c>
      <c r="AR172">
        <v>17</v>
      </c>
      <c r="AT172">
        <v>1.59192904673863</v>
      </c>
      <c r="AU172">
        <v>2.6371214076794098</v>
      </c>
      <c r="AV172">
        <v>4.4000000000000004</v>
      </c>
    </row>
    <row r="173" spans="6:48" x14ac:dyDescent="0.2">
      <c r="F173">
        <f t="shared" si="36"/>
        <v>114.79882214041118</v>
      </c>
      <c r="AP173">
        <v>1.2838137473698599</v>
      </c>
      <c r="AQ173" s="1">
        <v>0.253756964828183</v>
      </c>
      <c r="AR173">
        <v>17</v>
      </c>
      <c r="AT173">
        <v>1.6432815966334302</v>
      </c>
      <c r="AU173">
        <v>2.6694051645855699</v>
      </c>
      <c r="AV173">
        <v>4.4000000000000004</v>
      </c>
    </row>
    <row r="174" spans="6:48" x14ac:dyDescent="0.2">
      <c r="F174">
        <f t="shared" si="36"/>
        <v>114.4722359435742</v>
      </c>
      <c r="AP174">
        <v>1.3351662972646599</v>
      </c>
      <c r="AQ174" s="1">
        <v>0.26138288566537199</v>
      </c>
      <c r="AR174">
        <v>17</v>
      </c>
      <c r="AT174">
        <v>1.69463414652822</v>
      </c>
      <c r="AU174">
        <v>2.6978369709504899</v>
      </c>
      <c r="AV174">
        <v>4.4000000000000004</v>
      </c>
    </row>
    <row r="175" spans="6:48" x14ac:dyDescent="0.2">
      <c r="F175">
        <f t="shared" si="36"/>
        <v>114.18071336257948</v>
      </c>
      <c r="AP175">
        <v>1.3865188471594498</v>
      </c>
      <c r="AQ175" s="1">
        <v>0.26839625562371</v>
      </c>
      <c r="AR175">
        <v>17</v>
      </c>
      <c r="AT175">
        <v>1.74598669642301</v>
      </c>
      <c r="AU175">
        <v>2.7228839232661701</v>
      </c>
      <c r="AV175">
        <v>4.4000000000000004</v>
      </c>
    </row>
    <row r="176" spans="6:48" x14ac:dyDescent="0.2">
      <c r="F176">
        <f t="shared" si="36"/>
        <v>113.92183543878393</v>
      </c>
      <c r="AP176">
        <v>1.43787139705425</v>
      </c>
      <c r="AQ176" s="1">
        <v>0.274819599082196</v>
      </c>
      <c r="AR176">
        <v>17</v>
      </c>
      <c r="AT176">
        <v>1.7973392463178099</v>
      </c>
      <c r="AU176">
        <v>2.7448325495206798</v>
      </c>
      <c r="AV176">
        <v>4.4000000000000004</v>
      </c>
    </row>
    <row r="177" spans="6:48" x14ac:dyDescent="0.2">
      <c r="F177">
        <f t="shared" si="36"/>
        <v>113.6932743070001</v>
      </c>
      <c r="AP177">
        <v>1.48922394694904</v>
      </c>
      <c r="AQ177" s="1">
        <v>0.28067950652606599</v>
      </c>
      <c r="AR177">
        <v>17</v>
      </c>
      <c r="AT177">
        <v>1.8486917962125999</v>
      </c>
      <c r="AU177">
        <v>2.7639257864549802</v>
      </c>
      <c r="AV177">
        <v>4.4000000000000004</v>
      </c>
    </row>
    <row r="178" spans="6:48" x14ac:dyDescent="0.2">
      <c r="F178">
        <f t="shared" si="36"/>
        <v>113.49295765725725</v>
      </c>
      <c r="AP178">
        <v>1.54057649684384</v>
      </c>
      <c r="AQ178" s="1">
        <v>0.28600623757409699</v>
      </c>
      <c r="AR178">
        <v>17</v>
      </c>
      <c r="AT178">
        <v>1.9000443461073999</v>
      </c>
      <c r="AU178">
        <v>2.7803497830435902</v>
      </c>
      <c r="AV178">
        <v>4.4000000000000004</v>
      </c>
    </row>
    <row r="179" spans="6:48" x14ac:dyDescent="0.2">
      <c r="F179">
        <f t="shared" si="36"/>
        <v>113.31868718207022</v>
      </c>
      <c r="AP179">
        <v>1.59192904673863</v>
      </c>
      <c r="AQ179" s="1">
        <v>0.29082484304626799</v>
      </c>
      <c r="AR179">
        <v>17</v>
      </c>
      <c r="AT179">
        <v>1.9513968960021901</v>
      </c>
      <c r="AU179">
        <v>2.7943435060008301</v>
      </c>
      <c r="AV179">
        <v>4.4000000000000004</v>
      </c>
    </row>
    <row r="180" spans="6:48" x14ac:dyDescent="0.2">
      <c r="F180">
        <f t="shared" si="36"/>
        <v>113.16865212985684</v>
      </c>
      <c r="AP180">
        <v>1.6432815966334302</v>
      </c>
      <c r="AQ180" s="1">
        <v>0.29516191423285998</v>
      </c>
      <c r="AR180">
        <v>17</v>
      </c>
      <c r="AT180">
        <v>2.0027494458969901</v>
      </c>
      <c r="AU180">
        <v>2.8060710317963999</v>
      </c>
      <c r="AV180">
        <v>4.4000000000000004</v>
      </c>
    </row>
    <row r="181" spans="6:48" x14ac:dyDescent="0.2">
      <c r="F181">
        <f t="shared" si="36"/>
        <v>113.04080497259517</v>
      </c>
      <c r="AP181">
        <v>1.69463414652822</v>
      </c>
      <c r="AQ181" s="1">
        <v>0.299044359843679</v>
      </c>
      <c r="AR181">
        <v>17</v>
      </c>
      <c r="AT181">
        <v>2.0541019957917799</v>
      </c>
      <c r="AU181">
        <v>2.8157331223898598</v>
      </c>
      <c r="AV181">
        <v>4.4000000000000004</v>
      </c>
    </row>
    <row r="182" spans="6:48" x14ac:dyDescent="0.2">
      <c r="F182">
        <f t="shared" si="36"/>
        <v>112.93347855208947</v>
      </c>
      <c r="AP182">
        <v>1.74598669642301</v>
      </c>
      <c r="AQ182" s="1">
        <v>0.30249902925962302</v>
      </c>
      <c r="AR182">
        <v>17</v>
      </c>
      <c r="AT182">
        <v>2.1054545456865799</v>
      </c>
      <c r="AU182">
        <v>2.8234874374697498</v>
      </c>
      <c r="AV182">
        <v>4.4000000000000004</v>
      </c>
    </row>
    <row r="183" spans="6:48" x14ac:dyDescent="0.2">
      <c r="F183">
        <f t="shared" si="36"/>
        <v>112.84504794067306</v>
      </c>
      <c r="AP183">
        <v>1.7973392463178099</v>
      </c>
      <c r="AQ183" s="1">
        <v>0.30555348146438799</v>
      </c>
      <c r="AR183">
        <v>17</v>
      </c>
      <c r="AT183">
        <v>2.1568070955813701</v>
      </c>
      <c r="AU183">
        <v>2.8295106481776902</v>
      </c>
      <c r="AV183">
        <v>4.4000000000000004</v>
      </c>
    </row>
    <row r="184" spans="6:48" x14ac:dyDescent="0.2">
      <c r="F184">
        <f t="shared" si="36"/>
        <v>112.77397009218812</v>
      </c>
      <c r="AP184">
        <v>1.8486917962125999</v>
      </c>
      <c r="AQ184" s="1">
        <v>0.30823094591134997</v>
      </c>
      <c r="AR184">
        <v>17</v>
      </c>
      <c r="AT184">
        <v>2.2081596454761701</v>
      </c>
      <c r="AU184">
        <v>2.9042418322822998</v>
      </c>
      <c r="AV184">
        <v>4.4000000000000004</v>
      </c>
    </row>
    <row r="185" spans="6:48" x14ac:dyDescent="0.2">
      <c r="F185">
        <f t="shared" si="36"/>
        <v>112.71872722424521</v>
      </c>
      <c r="AP185">
        <v>1.9000443461073999</v>
      </c>
      <c r="AQ185" s="1">
        <v>0.310555101220373</v>
      </c>
      <c r="AR185">
        <v>17</v>
      </c>
      <c r="AT185">
        <v>2.2595121953709598</v>
      </c>
      <c r="AU185">
        <v>2.9055911527316498</v>
      </c>
      <c r="AV185">
        <v>4.4000000000000004</v>
      </c>
    </row>
    <row r="186" spans="6:48" x14ac:dyDescent="0.2">
      <c r="F186">
        <f t="shared" si="36"/>
        <v>112.67806901472761</v>
      </c>
      <c r="AP186">
        <v>1.9513968960021901</v>
      </c>
      <c r="AQ186" s="1">
        <v>0.31255143064907698</v>
      </c>
      <c r="AR186">
        <v>17</v>
      </c>
      <c r="AT186">
        <v>2.3108647452657602</v>
      </c>
      <c r="AU186">
        <v>2.9064611613291702</v>
      </c>
      <c r="AV186">
        <v>4.4000000000000004</v>
      </c>
    </row>
    <row r="187" spans="6:48" x14ac:dyDescent="0.2">
      <c r="F187">
        <f t="shared" si="36"/>
        <v>112.65068630566671</v>
      </c>
      <c r="AP187">
        <v>2.0027494458969901</v>
      </c>
      <c r="AQ187" s="1">
        <v>0.31423995075163202</v>
      </c>
      <c r="AR187">
        <v>17</v>
      </c>
      <c r="AT187">
        <v>2.36221729516055</v>
      </c>
      <c r="AU187">
        <v>2.90698289356083</v>
      </c>
      <c r="AV187">
        <v>4.4000000000000004</v>
      </c>
    </row>
    <row r="188" spans="6:48" x14ac:dyDescent="0.2">
      <c r="F188">
        <f t="shared" si="36"/>
        <v>110.51419542109663</v>
      </c>
      <c r="AP188">
        <v>2.0541019957917799</v>
      </c>
      <c r="AQ188" s="1">
        <v>0.315643186898522</v>
      </c>
      <c r="AR188">
        <v>17</v>
      </c>
      <c r="AT188">
        <v>2.41356984505535</v>
      </c>
      <c r="AU188">
        <v>2.9074614068029301</v>
      </c>
      <c r="AV188">
        <v>4.4000000000000004</v>
      </c>
    </row>
    <row r="189" spans="6:48" x14ac:dyDescent="0.2">
      <c r="F189">
        <f t="shared" si="36"/>
        <v>110.4920627359582</v>
      </c>
      <c r="AP189">
        <v>2.1054545456865799</v>
      </c>
      <c r="AQ189" s="1">
        <v>0.31678004188030201</v>
      </c>
      <c r="AR189">
        <v>17</v>
      </c>
      <c r="AT189">
        <v>2.4649223949501402</v>
      </c>
      <c r="AU189">
        <v>2.9086587325709199</v>
      </c>
      <c r="AV189">
        <v>4.4000000000000004</v>
      </c>
    </row>
    <row r="190" spans="6:48" x14ac:dyDescent="0.2">
      <c r="F190">
        <f t="shared" si="36"/>
        <v>110.47693957611695</v>
      </c>
      <c r="AP190">
        <v>2.1568070955813701</v>
      </c>
      <c r="AQ190" s="1">
        <v>0.31768261539718601</v>
      </c>
      <c r="AR190">
        <v>17</v>
      </c>
      <c r="AT190">
        <v>2.5162749448449397</v>
      </c>
      <c r="AU190">
        <v>2.9090757432396002</v>
      </c>
      <c r="AV190">
        <v>4.4000000000000004</v>
      </c>
    </row>
    <row r="191" spans="6:48" x14ac:dyDescent="0.2">
      <c r="F191">
        <f t="shared" si="36"/>
        <v>110.46427772956589</v>
      </c>
      <c r="AP191">
        <v>2.2081596454761701</v>
      </c>
      <c r="AQ191" s="1">
        <v>0.31883528519875698</v>
      </c>
      <c r="AR191">
        <v>17</v>
      </c>
      <c r="AT191">
        <v>2.5676274947397304</v>
      </c>
      <c r="AU191">
        <v>3.0518604746507498</v>
      </c>
      <c r="AV191">
        <v>4.4000000000000004</v>
      </c>
    </row>
    <row r="192" spans="6:48" x14ac:dyDescent="0.2">
      <c r="F192">
        <f t="shared" si="36"/>
        <v>110.43662560508214</v>
      </c>
      <c r="AP192">
        <v>2.2595121953709598</v>
      </c>
      <c r="AQ192" s="1">
        <v>0.32007774708984899</v>
      </c>
      <c r="AR192">
        <v>17</v>
      </c>
      <c r="AT192">
        <v>2.6189800446345202</v>
      </c>
      <c r="AU192">
        <v>3.05209926076189</v>
      </c>
      <c r="AV192">
        <v>4.4000000000000004</v>
      </c>
    </row>
    <row r="193" spans="6:48" x14ac:dyDescent="0.2">
      <c r="F193">
        <f t="shared" si="36"/>
        <v>110.42542027271976</v>
      </c>
      <c r="AP193">
        <v>2.3108647452657602</v>
      </c>
      <c r="AQ193" s="1">
        <v>0.32093227798694002</v>
      </c>
      <c r="AR193">
        <v>17</v>
      </c>
      <c r="AT193">
        <v>2.6703325945293197</v>
      </c>
      <c r="AU193">
        <v>3.0523260122731499</v>
      </c>
      <c r="AV193">
        <v>4.4000000000000004</v>
      </c>
    </row>
    <row r="194" spans="6:48" x14ac:dyDescent="0.2">
      <c r="F194">
        <f t="shared" si="36"/>
        <v>110.41513964515912</v>
      </c>
      <c r="AP194">
        <v>2.36221729516055</v>
      </c>
      <c r="AQ194" s="1">
        <v>0.32145336076857101</v>
      </c>
      <c r="AR194">
        <v>17</v>
      </c>
      <c r="AT194">
        <v>2.7216851444241099</v>
      </c>
      <c r="AU194">
        <v>3.0531855878033598</v>
      </c>
      <c r="AV194">
        <v>4.4000000000000004</v>
      </c>
    </row>
    <row r="195" spans="6:48" x14ac:dyDescent="0.2">
      <c r="F195">
        <f t="shared" si="36"/>
        <v>110.40565213179552</v>
      </c>
      <c r="AP195">
        <v>2.41356984505535</v>
      </c>
      <c r="AQ195" s="1">
        <v>0.32193055728184</v>
      </c>
      <c r="AR195">
        <v>17</v>
      </c>
      <c r="AT195">
        <v>2.7730376943189099</v>
      </c>
      <c r="AU195">
        <v>3.0542793208696901</v>
      </c>
      <c r="AV195">
        <v>4.4000000000000004</v>
      </c>
    </row>
    <row r="196" spans="6:48" x14ac:dyDescent="0.2">
      <c r="F196">
        <f t="shared" si="36"/>
        <v>110.39690392021144</v>
      </c>
      <c r="AP196">
        <v>2.4649223949501402</v>
      </c>
      <c r="AQ196" s="1">
        <v>0.470223314140788</v>
      </c>
      <c r="AR196">
        <v>17</v>
      </c>
      <c r="AT196">
        <v>2.8243902442137001</v>
      </c>
      <c r="AU196">
        <v>3.2532193230550499</v>
      </c>
      <c r="AV196">
        <v>4.4000000000000004</v>
      </c>
    </row>
    <row r="197" spans="6:48" x14ac:dyDescent="0.2">
      <c r="F197">
        <f t="shared" si="36"/>
        <v>110.38888558654655</v>
      </c>
      <c r="AT197">
        <v>2.8757427941085001</v>
      </c>
      <c r="AU197">
        <v>3.2532193230550499</v>
      </c>
      <c r="AV197">
        <v>4.4000000000000004</v>
      </c>
    </row>
    <row r="198" spans="6:48" x14ac:dyDescent="0.2">
      <c r="F198">
        <f t="shared" si="36"/>
        <v>106.17619559658164</v>
      </c>
      <c r="AQ198" s="1">
        <f>AVERAGE(AQ5:AQ196)</f>
        <v>2.8587023758492047</v>
      </c>
      <c r="AT198">
        <v>2.9270953440032903</v>
      </c>
      <c r="AU198">
        <v>3.2542101277353499</v>
      </c>
      <c r="AV198">
        <v>4.4000000000000004</v>
      </c>
    </row>
    <row r="199" spans="6:48" x14ac:dyDescent="0.2">
      <c r="F199">
        <f t="shared" si="36"/>
        <v>106.16963889339809</v>
      </c>
      <c r="AT199">
        <v>2.9784478938980898</v>
      </c>
      <c r="AU199">
        <v>3.5132008166016702</v>
      </c>
      <c r="AV199">
        <v>4.4000000000000004</v>
      </c>
    </row>
    <row r="200" spans="6:48" x14ac:dyDescent="0.2">
      <c r="F200">
        <f t="shared" si="36"/>
        <v>106.16333127077232</v>
      </c>
      <c r="AQ200">
        <f>(AQ5-AQ$198)^2</f>
        <v>8.0599344900774295</v>
      </c>
      <c r="AT200">
        <v>3.0298004437928796</v>
      </c>
      <c r="AU200">
        <v>3.51413102313749</v>
      </c>
      <c r="AV200">
        <v>4.4000000000000004</v>
      </c>
    </row>
    <row r="201" spans="6:48" x14ac:dyDescent="0.2">
      <c r="F201">
        <f t="shared" si="36"/>
        <v>106.1579284203156</v>
      </c>
      <c r="AQ201">
        <f t="shared" ref="AQ201:AQ264" si="37">(AQ6-AQ$198)^2</f>
        <v>7.2452616801522547</v>
      </c>
      <c r="AT201">
        <v>3.08115299368768</v>
      </c>
      <c r="AU201">
        <v>3.5152646103051302</v>
      </c>
      <c r="AV201">
        <v>4.4000000000000004</v>
      </c>
    </row>
    <row r="202" spans="6:48" x14ac:dyDescent="0.2">
      <c r="F202">
        <f t="shared" si="36"/>
        <v>100.45000929692746</v>
      </c>
      <c r="AQ202">
        <f t="shared" si="37"/>
        <v>5.8452847781868904</v>
      </c>
      <c r="AT202">
        <v>3.1325055435824698</v>
      </c>
      <c r="AU202">
        <v>3.8192085078998002</v>
      </c>
      <c r="AV202">
        <v>4.4000000000000004</v>
      </c>
    </row>
    <row r="203" spans="6:48" x14ac:dyDescent="0.2">
      <c r="F203">
        <f t="shared" si="36"/>
        <v>100.43886739320715</v>
      </c>
      <c r="AQ203">
        <f t="shared" si="37"/>
        <v>4.3501544006230164</v>
      </c>
      <c r="AT203">
        <v>3.18385809347726</v>
      </c>
      <c r="AU203">
        <v>4.1513862467577196</v>
      </c>
      <c r="AV203">
        <v>4.4000000000000004</v>
      </c>
    </row>
    <row r="204" spans="6:48" x14ac:dyDescent="0.2">
      <c r="F204">
        <f t="shared" si="36"/>
        <v>100.43436967656329</v>
      </c>
      <c r="AQ204">
        <f t="shared" si="37"/>
        <v>2.8855897617157331</v>
      </c>
      <c r="AT204">
        <v>3.23521064337206</v>
      </c>
      <c r="AU204">
        <v>4.1563912075497003</v>
      </c>
      <c r="AV204">
        <v>4.4000000000000004</v>
      </c>
    </row>
    <row r="205" spans="6:48" x14ac:dyDescent="0.2">
      <c r="F205">
        <f t="shared" si="36"/>
        <v>93.913346133489668</v>
      </c>
      <c r="AQ205">
        <f t="shared" si="37"/>
        <v>1.6350797660024006</v>
      </c>
      <c r="AT205">
        <v>3.2865631932668502</v>
      </c>
      <c r="AU205">
        <v>4.5193144461249402</v>
      </c>
      <c r="AV205">
        <v>4.4000000000000004</v>
      </c>
    </row>
    <row r="206" spans="6:48" x14ac:dyDescent="0.2">
      <c r="F206">
        <f t="shared" si="36"/>
        <v>93.898289050852085</v>
      </c>
      <c r="AQ206">
        <f t="shared" si="37"/>
        <v>0.70342167525510069</v>
      </c>
      <c r="AT206">
        <v>3.3379157431616502</v>
      </c>
      <c r="AU206">
        <v>4.9058301649596503</v>
      </c>
      <c r="AV206">
        <v>4.4000000000000004</v>
      </c>
    </row>
    <row r="207" spans="6:48" x14ac:dyDescent="0.2">
      <c r="F207">
        <f t="shared" si="36"/>
        <v>86.849390759680801</v>
      </c>
      <c r="AQ207">
        <f t="shared" si="37"/>
        <v>0.15108953699081626</v>
      </c>
      <c r="AT207">
        <v>3.38926829305644</v>
      </c>
      <c r="AU207">
        <v>5.3143422524460497</v>
      </c>
      <c r="AV207">
        <v>4.4000000000000004</v>
      </c>
    </row>
    <row r="208" spans="6:48" x14ac:dyDescent="0.2">
      <c r="F208">
        <f t="shared" si="36"/>
        <v>86.796264858371771</v>
      </c>
      <c r="AQ208">
        <f t="shared" si="37"/>
        <v>5.0833512095480888E-3</v>
      </c>
      <c r="AT208">
        <v>3.4406208429512399</v>
      </c>
      <c r="AU208">
        <v>5.7467644276055596</v>
      </c>
      <c r="AV208">
        <v>4.4000000000000004</v>
      </c>
    </row>
    <row r="209" spans="6:48" x14ac:dyDescent="0.2">
      <c r="F209">
        <f t="shared" si="36"/>
        <v>79.45651094908375</v>
      </c>
      <c r="AQ209">
        <f t="shared" si="37"/>
        <v>0.28227716542827985</v>
      </c>
      <c r="AT209">
        <v>3.4919733928460297</v>
      </c>
      <c r="AU209">
        <v>6.1972167426404603</v>
      </c>
      <c r="AV209">
        <v>4.4000000000000004</v>
      </c>
    </row>
    <row r="210" spans="6:48" x14ac:dyDescent="0.2">
      <c r="F210">
        <f t="shared" ref="F210:F273" si="38">(F70-$F$143)^2</f>
        <v>79.358978774714032</v>
      </c>
      <c r="AQ210">
        <f t="shared" si="37"/>
        <v>0.98267097964701156</v>
      </c>
      <c r="AT210">
        <v>3.5433259427408301</v>
      </c>
      <c r="AU210">
        <v>6.6761896149027304</v>
      </c>
      <c r="AV210">
        <v>4.4000000000000004</v>
      </c>
    </row>
    <row r="211" spans="6:48" x14ac:dyDescent="0.2">
      <c r="F211">
        <f t="shared" si="38"/>
        <v>71.786619173903432</v>
      </c>
      <c r="AQ211">
        <f t="shared" si="37"/>
        <v>2.1062647938657419</v>
      </c>
      <c r="AT211">
        <v>3.5946784926356199</v>
      </c>
      <c r="AU211">
        <v>7.1732297015375499</v>
      </c>
      <c r="AV211">
        <v>4.4000000000000004</v>
      </c>
    </row>
    <row r="212" spans="6:48" x14ac:dyDescent="0.2">
      <c r="F212">
        <f t="shared" si="38"/>
        <v>71.728704429787371</v>
      </c>
      <c r="AQ212">
        <f t="shared" si="37"/>
        <v>3.6530586080844731</v>
      </c>
      <c r="AT212">
        <v>3.6460310425304101</v>
      </c>
      <c r="AU212">
        <v>7.6972349484210802</v>
      </c>
      <c r="AV212">
        <v>4.4000000000000004</v>
      </c>
    </row>
    <row r="213" spans="6:48" x14ac:dyDescent="0.2">
      <c r="F213">
        <f t="shared" si="38"/>
        <v>63.966700224780588</v>
      </c>
      <c r="AQ213">
        <f t="shared" si="37"/>
        <v>5.6230524223032088</v>
      </c>
      <c r="AT213">
        <v>3.6973835924252101</v>
      </c>
      <c r="AU213">
        <v>8.2393223428742104</v>
      </c>
      <c r="AV213">
        <v>4.4000000000000004</v>
      </c>
    </row>
    <row r="214" spans="6:48" x14ac:dyDescent="0.2">
      <c r="F214">
        <f t="shared" si="38"/>
        <v>63.914322574362714</v>
      </c>
      <c r="AQ214">
        <f t="shared" si="37"/>
        <v>7.9597202840389203</v>
      </c>
      <c r="AT214">
        <v>3.7487361423199999</v>
      </c>
      <c r="AU214">
        <v>8.8021427741883898</v>
      </c>
      <c r="AV214">
        <v>4.4000000000000004</v>
      </c>
    </row>
    <row r="215" spans="6:48" x14ac:dyDescent="0.2">
      <c r="F215">
        <f t="shared" si="38"/>
        <v>56.107050882141742</v>
      </c>
      <c r="AQ215">
        <f t="shared" si="37"/>
        <v>10.636062193291624</v>
      </c>
      <c r="AT215">
        <v>3.8000886922147998</v>
      </c>
      <c r="AU215">
        <v>9.3859120059741805</v>
      </c>
      <c r="AV215">
        <v>4.4000000000000004</v>
      </c>
    </row>
    <row r="216" spans="6:48" x14ac:dyDescent="0.2">
      <c r="F216">
        <f t="shared" si="38"/>
        <v>48.4942968242094</v>
      </c>
      <c r="AQ216">
        <f t="shared" si="37"/>
        <v>13.699604102544319</v>
      </c>
      <c r="AT216">
        <v>3.85144124210959</v>
      </c>
      <c r="AU216">
        <v>9.9912385223245206</v>
      </c>
      <c r="AV216">
        <v>4.4000000000000004</v>
      </c>
    </row>
    <row r="217" spans="6:48" x14ac:dyDescent="0.2">
      <c r="F217">
        <f t="shared" si="38"/>
        <v>41.078007871703853</v>
      </c>
      <c r="AQ217">
        <f t="shared" si="37"/>
        <v>17.067620059314002</v>
      </c>
      <c r="AT217">
        <v>3.90279379200439</v>
      </c>
      <c r="AU217">
        <v>11.258998718171901</v>
      </c>
      <c r="AV217">
        <v>4.4000000000000004</v>
      </c>
    </row>
    <row r="218" spans="6:48" x14ac:dyDescent="0.2">
      <c r="F218">
        <f t="shared" si="38"/>
        <v>40.884453406707856</v>
      </c>
      <c r="AQ218">
        <f t="shared" si="37"/>
        <v>20.714310063600671</v>
      </c>
      <c r="AT218">
        <v>3.9541463418991798</v>
      </c>
      <c r="AU218">
        <v>11.928193579996</v>
      </c>
      <c r="AV218">
        <v>4.4000000000000004</v>
      </c>
    </row>
    <row r="219" spans="6:48" x14ac:dyDescent="0.2">
      <c r="F219">
        <f t="shared" si="38"/>
        <v>33.717299380448473</v>
      </c>
      <c r="AQ219">
        <f t="shared" si="37"/>
        <v>24.614474115404324</v>
      </c>
      <c r="AT219">
        <v>4.0054988917939802</v>
      </c>
      <c r="AU219">
        <v>12.6327867815474</v>
      </c>
      <c r="AV219">
        <v>4.4000000000000004</v>
      </c>
    </row>
    <row r="220" spans="6:48" x14ac:dyDescent="0.2">
      <c r="F220">
        <f t="shared" si="38"/>
        <v>26.951221158721179</v>
      </c>
      <c r="AQ220">
        <f t="shared" si="37"/>
        <v>28.743512214724966</v>
      </c>
      <c r="AT220">
        <v>4.05685144168877</v>
      </c>
      <c r="AU220">
        <v>13.355510055353999</v>
      </c>
      <c r="AV220">
        <v>4.4000000000000004</v>
      </c>
    </row>
    <row r="221" spans="6:48" x14ac:dyDescent="0.2">
      <c r="F221">
        <f t="shared" si="38"/>
        <v>26.821157297195974</v>
      </c>
      <c r="AQ221">
        <f t="shared" si="37"/>
        <v>33.077424361562571</v>
      </c>
      <c r="AT221">
        <v>4.1082039915835695</v>
      </c>
      <c r="AU221">
        <v>14.1055616450003</v>
      </c>
      <c r="AV221">
        <v>4.4000000000000004</v>
      </c>
    </row>
    <row r="222" spans="6:48" x14ac:dyDescent="0.2">
      <c r="F222">
        <f t="shared" si="38"/>
        <v>20.489854360915043</v>
      </c>
      <c r="AQ222">
        <f t="shared" si="37"/>
        <v>37.592810555917183</v>
      </c>
      <c r="AT222">
        <v>4.1595565414783602</v>
      </c>
      <c r="AU222">
        <v>14.889582495149</v>
      </c>
      <c r="AV222">
        <v>4.4000000000000004</v>
      </c>
    </row>
    <row r="223" spans="6:48" x14ac:dyDescent="0.2">
      <c r="F223">
        <f t="shared" si="38"/>
        <v>14.824448314150013</v>
      </c>
      <c r="AQ223">
        <f t="shared" si="37"/>
        <v>42.266870797788762</v>
      </c>
      <c r="AT223">
        <v>4.2109090913731499</v>
      </c>
      <c r="AU223">
        <v>15.6964749185986</v>
      </c>
      <c r="AV223">
        <v>4.4000000000000004</v>
      </c>
    </row>
    <row r="224" spans="6:48" x14ac:dyDescent="0.2">
      <c r="F224">
        <f t="shared" si="38"/>
        <v>14.708607626017617</v>
      </c>
      <c r="AQ224">
        <f t="shared" si="37"/>
        <v>47.077405087177354</v>
      </c>
      <c r="AT224">
        <v>4.2622616412679504</v>
      </c>
      <c r="AU224">
        <v>16.544455158835699</v>
      </c>
      <c r="AV224">
        <v>4.4000000000000004</v>
      </c>
    </row>
    <row r="225" spans="6:48" x14ac:dyDescent="0.2">
      <c r="F225">
        <f t="shared" si="38"/>
        <v>9.6905619411839599</v>
      </c>
      <c r="AQ225">
        <f t="shared" si="37"/>
        <v>52.43639128153194</v>
      </c>
      <c r="AT225">
        <v>4.3136141911627401</v>
      </c>
      <c r="AU225">
        <v>17.417574000506601</v>
      </c>
      <c r="AV225">
        <v>4.4000000000000004</v>
      </c>
    </row>
    <row r="226" spans="6:48" x14ac:dyDescent="0.2">
      <c r="F226">
        <f t="shared" si="38"/>
        <v>9.6335887457062448</v>
      </c>
      <c r="AQ226">
        <f t="shared" si="37"/>
        <v>56.871169856022426</v>
      </c>
      <c r="AT226">
        <v>4.3649667410575406</v>
      </c>
      <c r="AU226">
        <v>18.319373050547</v>
      </c>
      <c r="AV226">
        <v>4.4000000000000004</v>
      </c>
    </row>
    <row r="227" spans="6:48" x14ac:dyDescent="0.2">
      <c r="F227">
        <f t="shared" si="38"/>
        <v>5.4885895245722827</v>
      </c>
      <c r="AQ227">
        <f t="shared" si="37"/>
        <v>61.485948430512892</v>
      </c>
      <c r="AT227">
        <v>4.4163192909523303</v>
      </c>
      <c r="AU227">
        <v>19.261403717013799</v>
      </c>
      <c r="AV227">
        <v>4.4000000000000004</v>
      </c>
    </row>
    <row r="228" spans="6:48" x14ac:dyDescent="0.2">
      <c r="F228">
        <f t="shared" si="38"/>
        <v>2.4214814539901166</v>
      </c>
      <c r="AQ228">
        <f t="shared" si="37"/>
        <v>66.280727005003371</v>
      </c>
      <c r="AT228">
        <v>4.4676718408471299</v>
      </c>
      <c r="AU228">
        <v>19.281334465627999</v>
      </c>
      <c r="AV228">
        <v>4.4000000000000004</v>
      </c>
    </row>
    <row r="229" spans="6:48" x14ac:dyDescent="0.2">
      <c r="F229">
        <f t="shared" si="38"/>
        <v>2.3708567735239265</v>
      </c>
      <c r="AQ229">
        <f t="shared" si="37"/>
        <v>71.255505579493871</v>
      </c>
      <c r="AT229">
        <v>4.5190243907419196</v>
      </c>
      <c r="AU229">
        <v>20.2626975904384</v>
      </c>
      <c r="AV229">
        <v>4.4000000000000004</v>
      </c>
    </row>
    <row r="230" spans="6:48" x14ac:dyDescent="0.2">
      <c r="F230">
        <f t="shared" si="38"/>
        <v>0.49390545077900178</v>
      </c>
      <c r="AQ230">
        <f t="shared" si="37"/>
        <v>76.410284153984321</v>
      </c>
      <c r="AT230">
        <v>4.5703769406367201</v>
      </c>
      <c r="AU230">
        <v>21.265438545477299</v>
      </c>
      <c r="AV230">
        <v>4.4000000000000004</v>
      </c>
    </row>
    <row r="231" spans="6:48" x14ac:dyDescent="0.2">
      <c r="F231">
        <f t="shared" si="38"/>
        <v>2.5707374496707444E-2</v>
      </c>
      <c r="AQ231">
        <f t="shared" si="37"/>
        <v>81.745062728474821</v>
      </c>
      <c r="AT231">
        <v>4.6217294905315098</v>
      </c>
      <c r="AU231">
        <v>22.320546992369199</v>
      </c>
      <c r="AV231">
        <v>4.4000000000000004</v>
      </c>
    </row>
    <row r="232" spans="6:48" x14ac:dyDescent="0.2">
      <c r="F232">
        <f t="shared" si="38"/>
        <v>3.3991899400540204E-2</v>
      </c>
      <c r="AQ232">
        <f t="shared" si="37"/>
        <v>85.401581778135125</v>
      </c>
      <c r="AT232">
        <v>4.6730820404262996</v>
      </c>
      <c r="AU232">
        <v>23.431510741059899</v>
      </c>
      <c r="AV232">
        <v>4.4000000000000004</v>
      </c>
    </row>
    <row r="233" spans="6:48" x14ac:dyDescent="0.2">
      <c r="F233">
        <f t="shared" si="38"/>
        <v>1.2093954944499763</v>
      </c>
      <c r="AQ233">
        <f t="shared" si="37"/>
        <v>91.036360352625607</v>
      </c>
      <c r="AT233">
        <v>4.7244345903211</v>
      </c>
      <c r="AU233">
        <v>23.450303112973199</v>
      </c>
      <c r="AV233">
        <v>4.4000000000000004</v>
      </c>
    </row>
    <row r="234" spans="6:48" x14ac:dyDescent="0.2">
      <c r="F234">
        <f t="shared" si="38"/>
        <v>1.2348195497175645</v>
      </c>
      <c r="AQ234">
        <f t="shared" si="37"/>
        <v>94.892879402285914</v>
      </c>
      <c r="AT234">
        <v>4.7757871402158907</v>
      </c>
      <c r="AU234">
        <v>24.6142879395859</v>
      </c>
      <c r="AV234">
        <v>4.4000000000000004</v>
      </c>
    </row>
    <row r="235" spans="6:48" x14ac:dyDescent="0.2">
      <c r="F235">
        <f t="shared" si="38"/>
        <v>4.3260378543045901</v>
      </c>
      <c r="AQ235">
        <f t="shared" si="37"/>
        <v>100.82765797677641</v>
      </c>
      <c r="AT235">
        <v>4.8271396901106902</v>
      </c>
      <c r="AU235">
        <v>25.801203281290402</v>
      </c>
      <c r="AV235">
        <v>4.4000000000000004</v>
      </c>
    </row>
    <row r="236" spans="6:48" x14ac:dyDescent="0.2">
      <c r="F236">
        <f t="shared" si="38"/>
        <v>4.3720694546376349</v>
      </c>
      <c r="AQ236">
        <f t="shared" si="37"/>
        <v>104.8841770264367</v>
      </c>
      <c r="AT236">
        <v>4.8784922400054791</v>
      </c>
      <c r="AU236">
        <v>27.051803571160601</v>
      </c>
      <c r="AV236">
        <v>4.4000000000000004</v>
      </c>
    </row>
    <row r="237" spans="6:48" x14ac:dyDescent="0.2">
      <c r="F237">
        <f t="shared" si="38"/>
        <v>9.6825485345297295</v>
      </c>
      <c r="AQ237">
        <f t="shared" si="37"/>
        <v>109.02069607609705</v>
      </c>
      <c r="AT237">
        <v>4.9298447899002804</v>
      </c>
      <c r="AU237">
        <v>27.088245829220401</v>
      </c>
      <c r="AV237">
        <v>4.4000000000000004</v>
      </c>
    </row>
    <row r="238" spans="6:48" x14ac:dyDescent="0.2">
      <c r="F238">
        <f t="shared" si="38"/>
        <v>17.323702116957094</v>
      </c>
      <c r="AQ238">
        <f t="shared" si="37"/>
        <v>113.23721512575734</v>
      </c>
      <c r="AT238">
        <v>4.9811973397950693</v>
      </c>
      <c r="AU238">
        <v>28.403201913912699</v>
      </c>
      <c r="AV238">
        <v>4.4000000000000004</v>
      </c>
    </row>
    <row r="239" spans="6:48" x14ac:dyDescent="0.2">
      <c r="F239">
        <f t="shared" si="38"/>
        <v>17.564355500987165</v>
      </c>
      <c r="AQ239">
        <f t="shared" si="37"/>
        <v>117.53373417541765</v>
      </c>
      <c r="AT239">
        <v>5.0325498896898706</v>
      </c>
      <c r="AU239">
        <v>29.752156383573801</v>
      </c>
      <c r="AV239">
        <v>4.4000000000000004</v>
      </c>
    </row>
    <row r="240" spans="6:48" x14ac:dyDescent="0.2">
      <c r="F240">
        <f t="shared" si="38"/>
        <v>28.236691248443179</v>
      </c>
      <c r="AQ240">
        <f t="shared" si="37"/>
        <v>119.71199370024785</v>
      </c>
      <c r="AT240">
        <v>5.0839024395846595</v>
      </c>
      <c r="AU240">
        <v>29.791615780795698</v>
      </c>
      <c r="AV240">
        <v>4.4000000000000004</v>
      </c>
    </row>
    <row r="241" spans="6:48" x14ac:dyDescent="0.2">
      <c r="F241">
        <f t="shared" si="38"/>
        <v>28.42117889877877</v>
      </c>
      <c r="AQ241">
        <f t="shared" si="37"/>
        <v>124.12851274990814</v>
      </c>
      <c r="AT241">
        <v>5.1352549894794608</v>
      </c>
      <c r="AU241">
        <v>31.246410155949199</v>
      </c>
      <c r="AV241">
        <v>4.4000000000000004</v>
      </c>
    </row>
    <row r="242" spans="6:48" x14ac:dyDescent="0.2">
      <c r="F242">
        <f t="shared" si="38"/>
        <v>42.346830863942245</v>
      </c>
      <c r="AQ242">
        <f t="shared" si="37"/>
        <v>128.62503179956846</v>
      </c>
      <c r="AT242">
        <v>5.1866075393742497</v>
      </c>
      <c r="AU242">
        <v>31.248805647108298</v>
      </c>
      <c r="AV242">
        <v>4.4000000000000004</v>
      </c>
    </row>
    <row r="243" spans="6:48" x14ac:dyDescent="0.2">
      <c r="F243">
        <f t="shared" si="38"/>
        <v>42.636769288765734</v>
      </c>
      <c r="AQ243">
        <f t="shared" si="37"/>
        <v>130.90329132439865</v>
      </c>
      <c r="AT243">
        <v>5.2379600892690403</v>
      </c>
      <c r="AU243">
        <v>32.789137586944598</v>
      </c>
      <c r="AV243">
        <v>4.4000000000000004</v>
      </c>
    </row>
    <row r="244" spans="6:48" x14ac:dyDescent="0.2">
      <c r="F244">
        <f t="shared" si="38"/>
        <v>60.342166501362307</v>
      </c>
      <c r="AQ244">
        <f t="shared" si="37"/>
        <v>135.51981037405895</v>
      </c>
      <c r="AT244">
        <v>5.2893126391638399</v>
      </c>
      <c r="AU244">
        <v>32.793918655753203</v>
      </c>
      <c r="AV244">
        <v>4.4000000000000004</v>
      </c>
    </row>
    <row r="245" spans="6:48" x14ac:dyDescent="0.2">
      <c r="F245">
        <f t="shared" si="38"/>
        <v>60.619784927602794</v>
      </c>
      <c r="AQ245">
        <f t="shared" si="37"/>
        <v>137.85806989888908</v>
      </c>
      <c r="AT245">
        <v>5.3406651890586305</v>
      </c>
      <c r="AU245">
        <v>34.419882610232001</v>
      </c>
      <c r="AV245">
        <v>4.4000000000000004</v>
      </c>
    </row>
    <row r="246" spans="6:48" x14ac:dyDescent="0.2">
      <c r="F246">
        <f t="shared" si="38"/>
        <v>82.741055244105041</v>
      </c>
      <c r="AQ246">
        <f t="shared" si="37"/>
        <v>140.21632942371923</v>
      </c>
      <c r="AT246">
        <v>5.3920177389534301</v>
      </c>
      <c r="AU246">
        <v>34.423996897508701</v>
      </c>
      <c r="AV246">
        <v>4.4000000000000004</v>
      </c>
    </row>
    <row r="247" spans="6:48" x14ac:dyDescent="0.2">
      <c r="F247">
        <f t="shared" si="38"/>
        <v>83.11772922396662</v>
      </c>
      <c r="AQ247">
        <f t="shared" si="37"/>
        <v>142.59458894854944</v>
      </c>
      <c r="AT247">
        <v>5.4433702888482198</v>
      </c>
      <c r="AU247">
        <v>36.133984746091798</v>
      </c>
      <c r="AV247">
        <v>4.4000000000000004</v>
      </c>
    </row>
    <row r="248" spans="6:48" x14ac:dyDescent="0.2">
      <c r="F248">
        <f t="shared" si="38"/>
        <v>110.20942125607054</v>
      </c>
      <c r="AQ248">
        <f t="shared" si="37"/>
        <v>8.1651417118730532</v>
      </c>
      <c r="AT248">
        <v>5.4947228387430203</v>
      </c>
      <c r="AU248">
        <v>36.145653512265497</v>
      </c>
      <c r="AV248">
        <v>4.4000000000000004</v>
      </c>
    </row>
    <row r="249" spans="6:48" x14ac:dyDescent="0.2">
      <c r="F249">
        <f t="shared" si="38"/>
        <v>110.69421055564813</v>
      </c>
      <c r="AQ249">
        <f t="shared" si="37"/>
        <v>8.0682962830715734</v>
      </c>
      <c r="AT249">
        <v>5.54607538863781</v>
      </c>
      <c r="AU249">
        <v>37.943659298338197</v>
      </c>
      <c r="AV249">
        <v>4.4000000000000004</v>
      </c>
    </row>
    <row r="250" spans="6:48" x14ac:dyDescent="0.2">
      <c r="F250">
        <f t="shared" si="38"/>
        <v>143.27809836630763</v>
      </c>
      <c r="AQ250">
        <f t="shared" si="37"/>
        <v>7.8194909792916327</v>
      </c>
      <c r="AT250">
        <v>5.5974279385326104</v>
      </c>
      <c r="AU250">
        <v>37.961385005561901</v>
      </c>
      <c r="AV250">
        <v>4.4000000000000004</v>
      </c>
    </row>
    <row r="251" spans="6:48" x14ac:dyDescent="0.2">
      <c r="F251">
        <f t="shared" si="38"/>
        <v>144.02953679694394</v>
      </c>
      <c r="AQ251">
        <f t="shared" si="37"/>
        <v>7.4576940693813079</v>
      </c>
      <c r="AT251">
        <v>5.6487804884274002</v>
      </c>
      <c r="AU251">
        <v>38.027814606865697</v>
      </c>
      <c r="AV251">
        <v>4.4000000000000004</v>
      </c>
    </row>
    <row r="252" spans="6:48" x14ac:dyDescent="0.2">
      <c r="F252">
        <f t="shared" si="38"/>
        <v>144.95652155990877</v>
      </c>
      <c r="AQ252">
        <f t="shared" si="37"/>
        <v>6.9985210846178258</v>
      </c>
      <c r="AT252">
        <v>5.7001330383221998</v>
      </c>
      <c r="AU252">
        <v>39.893183334122803</v>
      </c>
      <c r="AV252">
        <v>4.4000000000000004</v>
      </c>
    </row>
    <row r="253" spans="6:48" x14ac:dyDescent="0.2">
      <c r="F253">
        <f t="shared" si="38"/>
        <v>183.77682203512884</v>
      </c>
      <c r="AQ253">
        <f t="shared" si="37"/>
        <v>6.480011396895426</v>
      </c>
      <c r="AT253">
        <v>5.7514855882169904</v>
      </c>
      <c r="AU253">
        <v>39.897643196050502</v>
      </c>
      <c r="AV253">
        <v>4.4000000000000004</v>
      </c>
    </row>
    <row r="254" spans="6:48" x14ac:dyDescent="0.2">
      <c r="F254">
        <f t="shared" si="38"/>
        <v>184.31568379065976</v>
      </c>
      <c r="AQ254">
        <f t="shared" si="37"/>
        <v>5.9288085685407621</v>
      </c>
      <c r="AT254">
        <v>5.8028381381117793</v>
      </c>
      <c r="AU254">
        <v>41.933822639746303</v>
      </c>
      <c r="AV254">
        <v>4.4000000000000004</v>
      </c>
    </row>
    <row r="255" spans="6:48" x14ac:dyDescent="0.2">
      <c r="F255">
        <f t="shared" si="38"/>
        <v>231.23832851921486</v>
      </c>
      <c r="AQ255">
        <f t="shared" si="37"/>
        <v>5.365327807169205</v>
      </c>
      <c r="AT255">
        <v>5.8541906880065806</v>
      </c>
      <c r="AU255">
        <v>41.952564746610598</v>
      </c>
      <c r="AV255">
        <v>4.4000000000000004</v>
      </c>
    </row>
    <row r="256" spans="6:48" x14ac:dyDescent="0.2">
      <c r="F256">
        <f t="shared" si="38"/>
        <v>232.05590750364678</v>
      </c>
      <c r="AQ256">
        <f t="shared" si="37"/>
        <v>4.8060231310453752</v>
      </c>
      <c r="AT256">
        <v>5.9055432379013695</v>
      </c>
      <c r="AU256">
        <v>42.039346911811897</v>
      </c>
      <c r="AV256">
        <v>4.4000000000000004</v>
      </c>
    </row>
    <row r="257" spans="6:48" x14ac:dyDescent="0.2">
      <c r="F257">
        <f t="shared" si="38"/>
        <v>233.71853671454139</v>
      </c>
      <c r="AQ257">
        <f t="shared" si="37"/>
        <v>4.2633106775974507</v>
      </c>
      <c r="AT257">
        <v>5.9568957877961699</v>
      </c>
      <c r="AU257">
        <v>44.137246965011599</v>
      </c>
      <c r="AV257">
        <v>4.4000000000000004</v>
      </c>
    </row>
    <row r="258" spans="6:48" x14ac:dyDescent="0.2">
      <c r="F258">
        <f t="shared" si="38"/>
        <v>288.51005258722154</v>
      </c>
      <c r="AQ258">
        <f t="shared" si="37"/>
        <v>3.746702067424633</v>
      </c>
      <c r="AT258">
        <v>6.0082483376909597</v>
      </c>
      <c r="AU258">
        <v>44.151162123232297</v>
      </c>
      <c r="AV258">
        <v>4.4000000000000004</v>
      </c>
    </row>
    <row r="259" spans="6:48" x14ac:dyDescent="0.2">
      <c r="F259">
        <f t="shared" si="38"/>
        <v>289.21586617021615</v>
      </c>
      <c r="AQ259">
        <f t="shared" si="37"/>
        <v>3.263232823542201</v>
      </c>
      <c r="AT259">
        <v>6.0596008875857592</v>
      </c>
      <c r="AU259">
        <v>44.264705710647</v>
      </c>
      <c r="AV259">
        <v>4.4000000000000004</v>
      </c>
    </row>
    <row r="260" spans="6:48" x14ac:dyDescent="0.2">
      <c r="F260">
        <f t="shared" si="38"/>
        <v>354.83368942953166</v>
      </c>
      <c r="AQ260">
        <f t="shared" si="37"/>
        <v>2.817650679251904</v>
      </c>
      <c r="AT260">
        <v>6.1109534374805499</v>
      </c>
      <c r="AU260">
        <v>44.274610112761401</v>
      </c>
      <c r="AV260">
        <v>4.4000000000000004</v>
      </c>
    </row>
    <row r="261" spans="6:48" x14ac:dyDescent="0.2">
      <c r="F261">
        <f t="shared" si="38"/>
        <v>355.85642189834851</v>
      </c>
      <c r="AQ261">
        <f t="shared" si="37"/>
        <v>2.4126729086201077</v>
      </c>
      <c r="AT261">
        <v>6.1623059873753494</v>
      </c>
      <c r="AU261">
        <v>44.283390255610399</v>
      </c>
      <c r="AV261">
        <v>4.4000000000000004</v>
      </c>
    </row>
    <row r="262" spans="6:48" x14ac:dyDescent="0.2">
      <c r="F262">
        <f t="shared" si="38"/>
        <v>358.01795502026562</v>
      </c>
      <c r="AQ262">
        <f t="shared" si="37"/>
        <v>2.0493230383113858</v>
      </c>
      <c r="AT262">
        <v>6.2136585372701401</v>
      </c>
      <c r="AU262">
        <v>44.2835841176055</v>
      </c>
      <c r="AV262">
        <v>4.4000000000000004</v>
      </c>
    </row>
    <row r="263" spans="6:48" x14ac:dyDescent="0.2">
      <c r="F263">
        <f t="shared" si="38"/>
        <v>433.54286901885064</v>
      </c>
      <c r="AQ263">
        <f t="shared" si="37"/>
        <v>1.727228400803446</v>
      </c>
      <c r="AT263">
        <v>6.2650110871649396</v>
      </c>
      <c r="AU263">
        <v>46.562040475758799</v>
      </c>
      <c r="AV263">
        <v>4.4000000000000004</v>
      </c>
    </row>
    <row r="264" spans="6:48" x14ac:dyDescent="0.2">
      <c r="F264">
        <f t="shared" si="38"/>
        <v>434.90707678228387</v>
      </c>
      <c r="AQ264">
        <f t="shared" si="37"/>
        <v>1.4448322675105627</v>
      </c>
      <c r="AT264">
        <v>6.3163636370597303</v>
      </c>
      <c r="AU264">
        <v>46.575553169524397</v>
      </c>
      <c r="AV264">
        <v>4.4000000000000004</v>
      </c>
    </row>
    <row r="265" spans="6:48" x14ac:dyDescent="0.2">
      <c r="F265">
        <f t="shared" si="38"/>
        <v>437.45810699389864</v>
      </c>
      <c r="AQ265">
        <f t="shared" ref="AQ265:AQ328" si="39">(AQ70-AQ$198)^2</f>
        <v>1.1997509360768652</v>
      </c>
      <c r="AT265">
        <v>6.36771618695452</v>
      </c>
      <c r="AU265">
        <v>46.691518037689299</v>
      </c>
      <c r="AV265">
        <v>4.4000000000000004</v>
      </c>
    </row>
    <row r="266" spans="6:48" x14ac:dyDescent="0.2">
      <c r="F266">
        <f t="shared" si="38"/>
        <v>526.104833332147</v>
      </c>
      <c r="AQ266">
        <f t="shared" si="39"/>
        <v>0.98850454363488438</v>
      </c>
      <c r="AT266">
        <v>6.4190687368493204</v>
      </c>
      <c r="AU266">
        <v>46.702737487650801</v>
      </c>
      <c r="AV266">
        <v>4.4000000000000004</v>
      </c>
    </row>
    <row r="267" spans="6:48" x14ac:dyDescent="0.2">
      <c r="F267">
        <f t="shared" si="38"/>
        <v>527.60123125422137</v>
      </c>
      <c r="AQ267">
        <f t="shared" si="39"/>
        <v>0.80802226074018313</v>
      </c>
      <c r="AT267">
        <v>6.4704212867441102</v>
      </c>
      <c r="AU267">
        <v>46.712632601674599</v>
      </c>
      <c r="AV267">
        <v>4.4000000000000004</v>
      </c>
    </row>
    <row r="268" spans="6:48" x14ac:dyDescent="0.2">
      <c r="F268">
        <f t="shared" si="38"/>
        <v>530.71371451357413</v>
      </c>
      <c r="AQ268">
        <f t="shared" si="39"/>
        <v>0.65523542068719487</v>
      </c>
      <c r="AT268">
        <v>6.5217738366389097</v>
      </c>
      <c r="AU268">
        <v>46.712863982239</v>
      </c>
      <c r="AV268">
        <v>4.4000000000000004</v>
      </c>
    </row>
    <row r="269" spans="6:48" x14ac:dyDescent="0.2">
      <c r="F269">
        <f t="shared" si="38"/>
        <v>634.41244741885976</v>
      </c>
      <c r="AQ269">
        <f t="shared" si="39"/>
        <v>0.52701916481907329</v>
      </c>
      <c r="AT269">
        <v>6.5731263865337004</v>
      </c>
      <c r="AU269">
        <v>46.724786470484602</v>
      </c>
      <c r="AV269">
        <v>4.4000000000000004</v>
      </c>
    </row>
    <row r="270" spans="6:48" x14ac:dyDescent="0.2">
      <c r="F270">
        <f t="shared" si="38"/>
        <v>636.04769119024525</v>
      </c>
      <c r="AQ270">
        <f t="shared" si="39"/>
        <v>0.42038331168157789</v>
      </c>
      <c r="AT270">
        <v>6.6244789364284999</v>
      </c>
      <c r="AU270">
        <v>49.247462038093097</v>
      </c>
      <c r="AV270">
        <v>4.4000000000000004</v>
      </c>
    </row>
    <row r="271" spans="6:48" x14ac:dyDescent="0.2">
      <c r="F271">
        <f t="shared" si="38"/>
        <v>639.83728144150848</v>
      </c>
      <c r="AQ271">
        <f t="shared" si="39"/>
        <v>0.332438723010064</v>
      </c>
      <c r="AT271">
        <v>6.6758314863232897</v>
      </c>
      <c r="AU271">
        <v>49.254464443501398</v>
      </c>
      <c r="AV271">
        <v>4.4000000000000004</v>
      </c>
    </row>
    <row r="272" spans="6:48" x14ac:dyDescent="0.2">
      <c r="F272">
        <f t="shared" si="38"/>
        <v>760.79148601248289</v>
      </c>
      <c r="AQ272">
        <f t="shared" si="39"/>
        <v>0.26055188735181462</v>
      </c>
      <c r="AT272">
        <v>6.7271840362180901</v>
      </c>
      <c r="AU272">
        <v>49.4075061992976</v>
      </c>
      <c r="AV272">
        <v>4.4000000000000004</v>
      </c>
    </row>
    <row r="273" spans="5:48" x14ac:dyDescent="0.2">
      <c r="F273">
        <f t="shared" si="38"/>
        <v>762.58092467865765</v>
      </c>
      <c r="AQ273">
        <f t="shared" si="39"/>
        <v>0.20233686302180479</v>
      </c>
      <c r="AT273">
        <v>6.7785365861128799</v>
      </c>
      <c r="AU273">
        <v>49.407730133330702</v>
      </c>
      <c r="AV273">
        <v>4.4000000000000004</v>
      </c>
    </row>
    <row r="274" spans="5:48" x14ac:dyDescent="0.2">
      <c r="F274">
        <f t="shared" ref="F274:F281" si="40">(F134-$F$143)^2</f>
        <v>767.21779801483353</v>
      </c>
      <c r="AQ274">
        <f t="shared" si="39"/>
        <v>0.15561320072387688</v>
      </c>
      <c r="AT274">
        <v>6.8298891360076697</v>
      </c>
      <c r="AU274">
        <v>49.418952784733797</v>
      </c>
      <c r="AV274">
        <v>4.4000000000000004</v>
      </c>
    </row>
    <row r="275" spans="5:48" x14ac:dyDescent="0.2">
      <c r="F275">
        <f t="shared" si="40"/>
        <v>907.99387509129269</v>
      </c>
      <c r="AQ275">
        <f t="shared" si="39"/>
        <v>0.11848920294812469</v>
      </c>
      <c r="AT275">
        <v>6.8812416859024692</v>
      </c>
      <c r="AU275">
        <v>49.419181617218101</v>
      </c>
      <c r="AV275">
        <v>4.4000000000000004</v>
      </c>
    </row>
    <row r="276" spans="5:48" x14ac:dyDescent="0.2">
      <c r="F276">
        <f t="shared" si="40"/>
        <v>909.72781072562566</v>
      </c>
      <c r="AQ276">
        <f t="shared" si="39"/>
        <v>8.9289811711853906E-2</v>
      </c>
      <c r="AT276">
        <v>6.9325942357972599</v>
      </c>
      <c r="AU276">
        <v>49.432782465032403</v>
      </c>
      <c r="AV276">
        <v>4.4000000000000004</v>
      </c>
    </row>
    <row r="277" spans="5:48" x14ac:dyDescent="0.2">
      <c r="F277">
        <f t="shared" si="40"/>
        <v>916.52280237498735</v>
      </c>
      <c r="AQ277">
        <f t="shared" si="39"/>
        <v>6.6567170720715718E-2</v>
      </c>
      <c r="AT277">
        <v>6.9839467856920594</v>
      </c>
      <c r="AU277">
        <v>49.432991903723902</v>
      </c>
      <c r="AV277">
        <v>4.4000000000000004</v>
      </c>
    </row>
    <row r="278" spans="5:48" x14ac:dyDescent="0.2">
      <c r="F278">
        <f t="shared" si="40"/>
        <v>917.08684834119163</v>
      </c>
      <c r="AQ278">
        <f t="shared" si="39"/>
        <v>4.9098125455063653E-2</v>
      </c>
      <c r="AT278">
        <v>7.0352993355868501</v>
      </c>
      <c r="AU278">
        <v>49.444978986912297</v>
      </c>
      <c r="AV278">
        <v>4.4000000000000004</v>
      </c>
    </row>
    <row r="279" spans="5:48" x14ac:dyDescent="0.2">
      <c r="F279">
        <f t="shared" si="40"/>
        <v>1082.4596010088785</v>
      </c>
      <c r="AQ279">
        <f t="shared" si="39"/>
        <v>3.5833434192189206E-2</v>
      </c>
      <c r="AT279">
        <v>5.1352549894794604E-2</v>
      </c>
      <c r="AU279">
        <v>2.48174382707236E-4</v>
      </c>
      <c r="AV279">
        <v>8.5</v>
      </c>
    </row>
    <row r="280" spans="5:48" x14ac:dyDescent="0.2">
      <c r="F280">
        <f t="shared" si="40"/>
        <v>1083.9299598385164</v>
      </c>
      <c r="AQ280">
        <f t="shared" si="39"/>
        <v>2.587767849322746E-2</v>
      </c>
      <c r="AT280">
        <v>0.102705099789589</v>
      </c>
      <c r="AU280">
        <v>4.0074642951022001E-3</v>
      </c>
      <c r="AV280">
        <v>8.5</v>
      </c>
    </row>
    <row r="281" spans="5:48" x14ac:dyDescent="0.2">
      <c r="F281">
        <f t="shared" si="40"/>
        <v>1092.6224068287684</v>
      </c>
      <c r="AQ281">
        <f t="shared" si="39"/>
        <v>1.8446652062050019E-2</v>
      </c>
      <c r="AT281">
        <v>0.15405764968438398</v>
      </c>
      <c r="AU281">
        <v>1.5036074719459801E-2</v>
      </c>
      <c r="AV281">
        <v>8.5</v>
      </c>
    </row>
    <row r="282" spans="5:48" x14ac:dyDescent="0.2">
      <c r="AQ282">
        <f t="shared" si="39"/>
        <v>1.2966337348088431E-2</v>
      </c>
      <c r="AT282">
        <v>0.205410199579178</v>
      </c>
      <c r="AU282">
        <v>3.3006320147262701E-2</v>
      </c>
      <c r="AV282">
        <v>8.5</v>
      </c>
    </row>
    <row r="283" spans="5:48" x14ac:dyDescent="0.2">
      <c r="E283" t="s">
        <v>16</v>
      </c>
      <c r="F283">
        <f>SUM(F145:F281)</f>
        <v>26032.106896054167</v>
      </c>
      <c r="AQ283">
        <f t="shared" si="39"/>
        <v>8.9826018972014293E-3</v>
      </c>
      <c r="AT283">
        <v>0.25676274947397298</v>
      </c>
      <c r="AU283">
        <v>5.8017575463639302E-2</v>
      </c>
      <c r="AV283">
        <v>8.5</v>
      </c>
    </row>
    <row r="284" spans="5:48" x14ac:dyDescent="0.2">
      <c r="AQ284">
        <f t="shared" si="39"/>
        <v>6.1391287993624449E-3</v>
      </c>
      <c r="AT284">
        <v>0.30811529936876797</v>
      </c>
      <c r="AU284">
        <v>8.8776307975577201E-2</v>
      </c>
      <c r="AV284">
        <v>8.5</v>
      </c>
    </row>
    <row r="285" spans="5:48" x14ac:dyDescent="0.2">
      <c r="AQ285">
        <f t="shared" si="39"/>
        <v>4.1420641281600182E-3</v>
      </c>
      <c r="AT285">
        <v>0.35946784926356201</v>
      </c>
      <c r="AU285">
        <v>0.124242782158721</v>
      </c>
      <c r="AV285">
        <v>8.5</v>
      </c>
    </row>
    <row r="286" spans="5:48" x14ac:dyDescent="0.2">
      <c r="AQ286">
        <f t="shared" si="39"/>
        <v>2.7700583768047096E-3</v>
      </c>
      <c r="AT286">
        <v>0.410820399158357</v>
      </c>
      <c r="AU286">
        <v>0.16351517752040501</v>
      </c>
      <c r="AV286">
        <v>8.5</v>
      </c>
    </row>
    <row r="287" spans="5:48" x14ac:dyDescent="0.2">
      <c r="AQ287">
        <f t="shared" si="39"/>
        <v>1.846356742853422E-3</v>
      </c>
      <c r="AT287">
        <v>0.46217294905315098</v>
      </c>
      <c r="AU287">
        <v>0.20576157635994199</v>
      </c>
      <c r="AV287">
        <v>8.5</v>
      </c>
    </row>
    <row r="288" spans="5:48" x14ac:dyDescent="0.2">
      <c r="AQ288">
        <f t="shared" si="39"/>
        <v>1.2400918850688047E-3</v>
      </c>
      <c r="AT288">
        <v>0.51352549894794597</v>
      </c>
      <c r="AU288">
        <v>0.25023547081471798</v>
      </c>
      <c r="AV288">
        <v>8.5</v>
      </c>
    </row>
    <row r="289" spans="43:48" x14ac:dyDescent="0.2">
      <c r="AQ289">
        <f t="shared" si="39"/>
        <v>8.521569644478693E-4</v>
      </c>
      <c r="AT289">
        <v>0.56487804884274095</v>
      </c>
      <c r="AU289">
        <v>0.296214896137379</v>
      </c>
      <c r="AV289">
        <v>8.5</v>
      </c>
    </row>
    <row r="290" spans="43:48" x14ac:dyDescent="0.2">
      <c r="AQ290">
        <f t="shared" si="39"/>
        <v>2.073842092221766E-3</v>
      </c>
      <c r="AT290">
        <v>0.61623059873753505</v>
      </c>
      <c r="AU290">
        <v>0.34301909455554302</v>
      </c>
      <c r="AV290">
        <v>8.5</v>
      </c>
    </row>
    <row r="291" spans="43:48" x14ac:dyDescent="0.2">
      <c r="AQ291">
        <f t="shared" si="39"/>
        <v>2.1985573975317162E-3</v>
      </c>
      <c r="AT291">
        <v>0.66758314863232993</v>
      </c>
      <c r="AU291">
        <v>0.39001486446981898</v>
      </c>
      <c r="AV291">
        <v>8.5</v>
      </c>
    </row>
    <row r="292" spans="43:48" x14ac:dyDescent="0.2">
      <c r="AQ292">
        <f t="shared" si="39"/>
        <v>2.280901590521362E-3</v>
      </c>
      <c r="AT292">
        <v>0.71893569852712502</v>
      </c>
      <c r="AU292">
        <v>0.43662960654078498</v>
      </c>
      <c r="AV292">
        <v>8.5</v>
      </c>
    </row>
    <row r="293" spans="43:48" x14ac:dyDescent="0.2">
      <c r="AQ293">
        <f t="shared" si="39"/>
        <v>2.3310083905025572E-3</v>
      </c>
      <c r="AT293">
        <v>0.77028824842191901</v>
      </c>
      <c r="AU293">
        <v>0.48235036705366802</v>
      </c>
      <c r="AV293">
        <v>8.5</v>
      </c>
    </row>
    <row r="294" spans="43:48" x14ac:dyDescent="0.2">
      <c r="AQ294">
        <f t="shared" si="39"/>
        <v>2.3774430995463476E-3</v>
      </c>
      <c r="AT294">
        <v>0.82164079831671399</v>
      </c>
      <c r="AU294">
        <v>0.52674131976649197</v>
      </c>
      <c r="AV294">
        <v>8.5</v>
      </c>
    </row>
    <row r="295" spans="43:48" x14ac:dyDescent="0.2">
      <c r="AQ295">
        <f t="shared" si="39"/>
        <v>2.4956375769072561E-3</v>
      </c>
      <c r="AT295">
        <v>0.87299334821150909</v>
      </c>
      <c r="AU295">
        <v>0.56950801149344099</v>
      </c>
      <c r="AV295">
        <v>8.5</v>
      </c>
    </row>
    <row r="296" spans="43:48" x14ac:dyDescent="0.2">
      <c r="AQ296">
        <f t="shared" si="39"/>
        <v>8.1707604218814716</v>
      </c>
      <c r="AT296">
        <v>0.92434589810630297</v>
      </c>
      <c r="AU296">
        <v>0.61046143493192895</v>
      </c>
      <c r="AV296">
        <v>8.5</v>
      </c>
    </row>
    <row r="297" spans="43:48" x14ac:dyDescent="0.2">
      <c r="AQ297">
        <f t="shared" si="39"/>
        <v>8.1492830380528858</v>
      </c>
      <c r="AT297">
        <v>0.97569844800109806</v>
      </c>
      <c r="AU297">
        <v>0.64938638117657999</v>
      </c>
      <c r="AV297">
        <v>8.5</v>
      </c>
    </row>
    <row r="298" spans="43:48" x14ac:dyDescent="0.2">
      <c r="AQ298">
        <f t="shared" si="39"/>
        <v>8.0864380321809257</v>
      </c>
      <c r="AT298">
        <v>1.0270509978958899</v>
      </c>
      <c r="AU298">
        <v>0.68612907342908103</v>
      </c>
      <c r="AV298">
        <v>8.5</v>
      </c>
    </row>
    <row r="299" spans="43:48" x14ac:dyDescent="0.2">
      <c r="AQ299">
        <f t="shared" si="39"/>
        <v>7.9845581992095118</v>
      </c>
      <c r="AT299">
        <v>1.0784035477906799</v>
      </c>
      <c r="AU299">
        <v>0.72058440881104102</v>
      </c>
      <c r="AV299">
        <v>8.5</v>
      </c>
    </row>
    <row r="300" spans="43:48" x14ac:dyDescent="0.2">
      <c r="AQ300">
        <f t="shared" si="39"/>
        <v>7.8438353511107337</v>
      </c>
      <c r="AT300">
        <v>1.1297560976854799</v>
      </c>
      <c r="AU300">
        <v>0.75270384483499797</v>
      </c>
      <c r="AV300">
        <v>8.5</v>
      </c>
    </row>
    <row r="301" spans="43:48" x14ac:dyDescent="0.2">
      <c r="AQ301">
        <f t="shared" si="39"/>
        <v>7.6724904214858558</v>
      </c>
      <c r="AT301">
        <v>1.1811086475802701</v>
      </c>
      <c r="AU301">
        <v>0.78246661309719301</v>
      </c>
      <c r="AV301">
        <v>8.5</v>
      </c>
    </row>
    <row r="302" spans="43:48" x14ac:dyDescent="0.2">
      <c r="AQ302">
        <f t="shared" si="39"/>
        <v>7.4772692695259249</v>
      </c>
      <c r="AT302">
        <v>1.2324611974750701</v>
      </c>
      <c r="AU302">
        <v>0.80988732400412899</v>
      </c>
      <c r="AV302">
        <v>8.5</v>
      </c>
    </row>
    <row r="303" spans="43:48" x14ac:dyDescent="0.2">
      <c r="AQ303">
        <f t="shared" si="39"/>
        <v>7.2640340340354452</v>
      </c>
      <c r="AT303">
        <v>1.2838137473698599</v>
      </c>
      <c r="AU303">
        <v>0.83500182571642401</v>
      </c>
      <c r="AV303">
        <v>8.5</v>
      </c>
    </row>
    <row r="304" spans="43:48" x14ac:dyDescent="0.2">
      <c r="AQ304">
        <f t="shared" si="39"/>
        <v>7.0380948855947292</v>
      </c>
      <c r="AT304">
        <v>1.3351662972646599</v>
      </c>
      <c r="AU304">
        <v>0.85787552020180102</v>
      </c>
      <c r="AV304">
        <v>8.5</v>
      </c>
    </row>
    <row r="305" spans="43:48" x14ac:dyDescent="0.2">
      <c r="AQ305">
        <f t="shared" si="39"/>
        <v>6.8040995946601948</v>
      </c>
      <c r="AT305">
        <v>1.3865188471594498</v>
      </c>
      <c r="AU305">
        <v>0.87861586870765895</v>
      </c>
      <c r="AV305">
        <v>8.5</v>
      </c>
    </row>
    <row r="306" spans="43:48" x14ac:dyDescent="0.2">
      <c r="AQ306">
        <f t="shared" si="39"/>
        <v>6.5663420836798645</v>
      </c>
      <c r="AT306">
        <v>1.43787139705425</v>
      </c>
      <c r="AU306">
        <v>0.897500694891885</v>
      </c>
      <c r="AV306">
        <v>8.5</v>
      </c>
    </row>
    <row r="307" spans="43:48" x14ac:dyDescent="0.2">
      <c r="AQ307">
        <f t="shared" si="39"/>
        <v>6.3286623717804451</v>
      </c>
      <c r="AT307">
        <v>1.48922394694904</v>
      </c>
      <c r="AU307">
        <v>0.91447114588196299</v>
      </c>
      <c r="AV307">
        <v>8.5</v>
      </c>
    </row>
    <row r="308" spans="43:48" x14ac:dyDescent="0.2">
      <c r="AQ308">
        <f t="shared" si="39"/>
        <v>6.0944180288405443</v>
      </c>
      <c r="AT308">
        <v>1.54057649684384</v>
      </c>
      <c r="AU308">
        <v>0.92972249701662701</v>
      </c>
      <c r="AV308">
        <v>8.5</v>
      </c>
    </row>
    <row r="309" spans="43:48" x14ac:dyDescent="0.2">
      <c r="AQ309">
        <f t="shared" si="39"/>
        <v>5.8664364998253573</v>
      </c>
      <c r="AT309">
        <v>1.59192904673863</v>
      </c>
      <c r="AU309">
        <v>0.94335478923573302</v>
      </c>
      <c r="AV309">
        <v>8.5</v>
      </c>
    </row>
    <row r="310" spans="43:48" x14ac:dyDescent="0.2">
      <c r="AQ310">
        <f t="shared" si="39"/>
        <v>5.6470488697065822</v>
      </c>
      <c r="AT310">
        <v>1.6432815966334302</v>
      </c>
      <c r="AU310">
        <v>0.95547513529494699</v>
      </c>
      <c r="AV310">
        <v>8.5</v>
      </c>
    </row>
    <row r="311" spans="43:48" x14ac:dyDescent="0.2">
      <c r="AQ311">
        <f t="shared" si="39"/>
        <v>5.4380423670864015</v>
      </c>
      <c r="AT311">
        <v>1.69463414652822</v>
      </c>
      <c r="AU311">
        <v>0.966187538003213</v>
      </c>
      <c r="AV311">
        <v>8.5</v>
      </c>
    </row>
    <row r="312" spans="43:48" x14ac:dyDescent="0.2">
      <c r="AQ312">
        <f t="shared" si="39"/>
        <v>5.2404108377981879</v>
      </c>
      <c r="AT312">
        <v>1.74598669642301</v>
      </c>
      <c r="AU312">
        <v>0.97558501103768003</v>
      </c>
      <c r="AV312">
        <v>8.5</v>
      </c>
    </row>
    <row r="313" spans="43:48" x14ac:dyDescent="0.2">
      <c r="AQ313">
        <f t="shared" si="39"/>
        <v>5.0545873284165967</v>
      </c>
      <c r="AT313">
        <v>1.7973392463178099</v>
      </c>
      <c r="AU313">
        <v>0.98376732567512004</v>
      </c>
      <c r="AV313">
        <v>8.5</v>
      </c>
    </row>
    <row r="314" spans="43:48" x14ac:dyDescent="0.2">
      <c r="AQ314">
        <f t="shared" si="39"/>
        <v>4.8810771643162898</v>
      </c>
      <c r="AT314">
        <v>1.8486917962125999</v>
      </c>
      <c r="AU314">
        <v>0.99081678476930801</v>
      </c>
      <c r="AV314">
        <v>8.5</v>
      </c>
    </row>
    <row r="315" spans="43:48" x14ac:dyDescent="0.2">
      <c r="AQ315">
        <f t="shared" si="39"/>
        <v>4.7200747543886816</v>
      </c>
      <c r="AT315">
        <v>1.9000443461073999</v>
      </c>
      <c r="AU315">
        <v>0.99682742475985697</v>
      </c>
      <c r="AV315">
        <v>8.5</v>
      </c>
    </row>
    <row r="316" spans="43:48" x14ac:dyDescent="0.2">
      <c r="AQ316">
        <f t="shared" si="39"/>
        <v>4.5715484409714096</v>
      </c>
      <c r="AT316">
        <v>1.9513968960021901</v>
      </c>
      <c r="AU316">
        <v>1.00187592231885</v>
      </c>
      <c r="AV316">
        <v>8.5</v>
      </c>
    </row>
    <row r="317" spans="43:48" x14ac:dyDescent="0.2">
      <c r="AQ317">
        <f t="shared" si="39"/>
        <v>4.4352298126339971</v>
      </c>
      <c r="AT317">
        <v>2.0027494458969901</v>
      </c>
      <c r="AU317">
        <v>1.006037388035</v>
      </c>
      <c r="AV317">
        <v>8.5</v>
      </c>
    </row>
    <row r="318" spans="43:48" x14ac:dyDescent="0.2">
      <c r="AQ318">
        <f t="shared" si="39"/>
        <v>4.3107549425304281</v>
      </c>
      <c r="AT318">
        <v>2.0541019957917799</v>
      </c>
      <c r="AU318">
        <v>1.00938343034723</v>
      </c>
      <c r="AV318">
        <v>8.5</v>
      </c>
    </row>
    <row r="319" spans="43:48" x14ac:dyDescent="0.2">
      <c r="AQ319">
        <f t="shared" si="39"/>
        <v>4.1976431166669395</v>
      </c>
      <c r="AT319">
        <v>2.1054545456865799</v>
      </c>
      <c r="AU319">
        <v>1.0119847575445</v>
      </c>
      <c r="AV319">
        <v>8.5</v>
      </c>
    </row>
    <row r="320" spans="43:48" x14ac:dyDescent="0.2">
      <c r="AQ320">
        <f t="shared" si="39"/>
        <v>4.0953639166077203</v>
      </c>
      <c r="AT320">
        <v>2.1568070955813701</v>
      </c>
      <c r="AU320">
        <v>1.0138997161215699</v>
      </c>
      <c r="AV320">
        <v>8.5</v>
      </c>
    </row>
    <row r="321" spans="43:48" x14ac:dyDescent="0.2">
      <c r="AQ321">
        <f t="shared" si="39"/>
        <v>4.0033081062798761</v>
      </c>
      <c r="AT321">
        <v>2.2081596454761701</v>
      </c>
      <c r="AU321">
        <v>1.01518960739972</v>
      </c>
      <c r="AV321">
        <v>8.5</v>
      </c>
    </row>
    <row r="322" spans="43:48" x14ac:dyDescent="0.2">
      <c r="AQ322">
        <f t="shared" si="39"/>
        <v>3.9207425757640064</v>
      </c>
      <c r="AT322">
        <v>2.2595121953709598</v>
      </c>
      <c r="AU322">
        <v>1.11631916226442</v>
      </c>
      <c r="AV322">
        <v>8.5</v>
      </c>
    </row>
    <row r="323" spans="43:48" x14ac:dyDescent="0.2">
      <c r="AQ323">
        <f t="shared" si="39"/>
        <v>3.8463120333898169</v>
      </c>
      <c r="AT323">
        <v>2.3108647452657602</v>
      </c>
      <c r="AU323">
        <v>1.11737189183611</v>
      </c>
      <c r="AV323">
        <v>8.5</v>
      </c>
    </row>
    <row r="324" spans="43:48" x14ac:dyDescent="0.2">
      <c r="AQ324">
        <f t="shared" si="39"/>
        <v>3.7800350755799337</v>
      </c>
      <c r="AT324">
        <v>2.36221729516055</v>
      </c>
      <c r="AU324">
        <v>1.11809127764668</v>
      </c>
      <c r="AV324">
        <v>8.5</v>
      </c>
    </row>
    <row r="325" spans="43:48" x14ac:dyDescent="0.2">
      <c r="AQ325">
        <f t="shared" si="39"/>
        <v>3.7209633729409468</v>
      </c>
      <c r="AT325">
        <v>2.41356984505535</v>
      </c>
      <c r="AU325">
        <v>1.11869362038241</v>
      </c>
      <c r="AV325">
        <v>8.5</v>
      </c>
    </row>
    <row r="326" spans="43:48" x14ac:dyDescent="0.2">
      <c r="AQ326">
        <f t="shared" si="39"/>
        <v>3.6685563775460506</v>
      </c>
      <c r="AT326">
        <v>2.4649223949501402</v>
      </c>
      <c r="AU326">
        <v>1.1200091928029099</v>
      </c>
      <c r="AV326">
        <v>8.5</v>
      </c>
    </row>
    <row r="327" spans="43:48" x14ac:dyDescent="0.2">
      <c r="AQ327">
        <f t="shared" si="39"/>
        <v>3.6222739291877741</v>
      </c>
      <c r="AT327">
        <v>2.5162749448449397</v>
      </c>
      <c r="AU327">
        <v>1.1205423425403001</v>
      </c>
      <c r="AV327">
        <v>8.5</v>
      </c>
    </row>
    <row r="328" spans="43:48" x14ac:dyDescent="0.2">
      <c r="AQ328">
        <f t="shared" si="39"/>
        <v>3.5816124114672405</v>
      </c>
      <c r="AT328">
        <v>2.5676274947397304</v>
      </c>
      <c r="AU328">
        <v>1.1210315186159101</v>
      </c>
      <c r="AV328">
        <v>8.5</v>
      </c>
    </row>
    <row r="329" spans="43:48" x14ac:dyDescent="0.2">
      <c r="AQ329">
        <f t="shared" ref="AQ329:AQ363" si="41">(AQ134-AQ$198)^2</f>
        <v>3.546131009654701</v>
      </c>
      <c r="AT329">
        <v>2.6189800446345202</v>
      </c>
      <c r="AU329">
        <v>1.1214829766868399</v>
      </c>
      <c r="AV329">
        <v>8.5</v>
      </c>
    </row>
    <row r="330" spans="43:48" x14ac:dyDescent="0.2">
      <c r="AQ330">
        <f t="shared" si="41"/>
        <v>3.5153814423712975</v>
      </c>
      <c r="AT330">
        <v>2.6703325945293197</v>
      </c>
      <c r="AU330">
        <v>1.1218992726814101</v>
      </c>
      <c r="AV330">
        <v>8.5</v>
      </c>
    </row>
    <row r="331" spans="43:48" x14ac:dyDescent="0.2">
      <c r="AQ331">
        <f t="shared" si="41"/>
        <v>3.4889965813638955</v>
      </c>
      <c r="AT331">
        <v>2.7216851444241099</v>
      </c>
      <c r="AU331">
        <v>1.1222808508928701</v>
      </c>
      <c r="AV331">
        <v>8.5</v>
      </c>
    </row>
    <row r="332" spans="43:48" x14ac:dyDescent="0.2">
      <c r="AQ332">
        <f t="shared" si="41"/>
        <v>3.4665783334939611</v>
      </c>
      <c r="AT332">
        <v>2.7730376943189099</v>
      </c>
      <c r="AU332">
        <v>1.3247089660153999</v>
      </c>
      <c r="AV332">
        <v>8.5</v>
      </c>
    </row>
    <row r="333" spans="43:48" x14ac:dyDescent="0.2">
      <c r="AQ333">
        <f t="shared" si="41"/>
        <v>3.4478044785301143</v>
      </c>
      <c r="AT333">
        <v>2.8243902442137001</v>
      </c>
      <c r="AU333">
        <v>1.32502712826827</v>
      </c>
      <c r="AV333">
        <v>8.5</v>
      </c>
    </row>
    <row r="334" spans="43:48" x14ac:dyDescent="0.2">
      <c r="AQ334">
        <f t="shared" si="41"/>
        <v>3.4323675570726073</v>
      </c>
      <c r="AT334">
        <v>2.8757427941085001</v>
      </c>
      <c r="AU334">
        <v>1.32533321322603</v>
      </c>
      <c r="AV334">
        <v>8.5</v>
      </c>
    </row>
    <row r="335" spans="43:48" x14ac:dyDescent="0.2">
      <c r="AQ335">
        <f t="shared" si="41"/>
        <v>3.4199805621925359</v>
      </c>
      <c r="AT335">
        <v>2.9270953440032903</v>
      </c>
      <c r="AU335">
        <v>1.3255954002585499</v>
      </c>
      <c r="AV335">
        <v>8.5</v>
      </c>
    </row>
    <row r="336" spans="43:48" x14ac:dyDescent="0.2">
      <c r="AQ336">
        <f t="shared" si="41"/>
        <v>3.4103659617570012</v>
      </c>
      <c r="AT336">
        <v>2.9784478938980898</v>
      </c>
      <c r="AU336">
        <v>1.606417160623</v>
      </c>
      <c r="AV336">
        <v>8.5</v>
      </c>
    </row>
    <row r="337" spans="43:48" x14ac:dyDescent="0.2">
      <c r="AQ337">
        <f t="shared" si="41"/>
        <v>3.4032968533381553</v>
      </c>
      <c r="AT337">
        <v>3.0298004437928796</v>
      </c>
      <c r="AU337">
        <v>1.6069730219482099</v>
      </c>
      <c r="AV337">
        <v>8.5</v>
      </c>
    </row>
    <row r="338" spans="43:48" x14ac:dyDescent="0.2">
      <c r="AQ338">
        <f t="shared" si="41"/>
        <v>3.3985393274362834</v>
      </c>
      <c r="AT338">
        <v>3.08115299368768</v>
      </c>
      <c r="AU338">
        <v>1.6071974184356499</v>
      </c>
      <c r="AV338">
        <v>8.5</v>
      </c>
    </row>
    <row r="339" spans="43:48" x14ac:dyDescent="0.2">
      <c r="AQ339">
        <f t="shared" si="41"/>
        <v>3.0358992629820416</v>
      </c>
      <c r="AT339">
        <v>3.1325055435824698</v>
      </c>
      <c r="AU339">
        <v>1.9380025162099901</v>
      </c>
      <c r="AV339">
        <v>8.5</v>
      </c>
    </row>
    <row r="340" spans="43:48" x14ac:dyDescent="0.2">
      <c r="AQ340">
        <f t="shared" si="41"/>
        <v>3.0322318545532787</v>
      </c>
      <c r="AT340">
        <v>3.18385809347726</v>
      </c>
      <c r="AU340">
        <v>1.9387794152584199</v>
      </c>
      <c r="AV340">
        <v>8.5</v>
      </c>
    </row>
    <row r="341" spans="43:48" x14ac:dyDescent="0.2">
      <c r="AQ341">
        <f t="shared" si="41"/>
        <v>3.0297269951857992</v>
      </c>
      <c r="AT341">
        <v>3.23521064337206</v>
      </c>
      <c r="AU341">
        <v>2.3095903154719699</v>
      </c>
      <c r="AV341">
        <v>8.5</v>
      </c>
    </row>
    <row r="342" spans="43:48" x14ac:dyDescent="0.2">
      <c r="AQ342">
        <f t="shared" si="41"/>
        <v>3.0276304691011036</v>
      </c>
      <c r="AT342">
        <v>3.2865631932668502</v>
      </c>
      <c r="AU342">
        <v>2.3124410669439901</v>
      </c>
      <c r="AV342">
        <v>8.5</v>
      </c>
    </row>
    <row r="343" spans="43:48" x14ac:dyDescent="0.2">
      <c r="AQ343">
        <f t="shared" si="41"/>
        <v>3.0230539847716567</v>
      </c>
      <c r="AT343">
        <v>3.3379157431616502</v>
      </c>
      <c r="AU343">
        <v>2.7150541971422699</v>
      </c>
      <c r="AV343">
        <v>8.5</v>
      </c>
    </row>
    <row r="344" spans="43:48" x14ac:dyDescent="0.2">
      <c r="AQ344">
        <f t="shared" si="41"/>
        <v>8.1714965419024104</v>
      </c>
      <c r="AT344">
        <v>3.38926829305644</v>
      </c>
      <c r="AU344">
        <v>2.7205267063380099</v>
      </c>
      <c r="AV344">
        <v>8.5</v>
      </c>
    </row>
    <row r="345" spans="43:48" x14ac:dyDescent="0.2">
      <c r="AQ345">
        <f t="shared" si="41"/>
        <v>8.1644147951621662</v>
      </c>
      <c r="AT345">
        <v>3.4406208429512399</v>
      </c>
      <c r="AU345">
        <v>3.15619390991148</v>
      </c>
      <c r="AV345">
        <v>8.5</v>
      </c>
    </row>
    <row r="346" spans="43:48" x14ac:dyDescent="0.2">
      <c r="AQ346">
        <f t="shared" si="41"/>
        <v>8.1460736595760022</v>
      </c>
      <c r="AT346">
        <v>3.4919733928460297</v>
      </c>
      <c r="AU346">
        <v>3.15961232672232</v>
      </c>
      <c r="AV346">
        <v>8.5</v>
      </c>
    </row>
    <row r="347" spans="43:48" x14ac:dyDescent="0.2">
      <c r="AQ347">
        <f t="shared" si="41"/>
        <v>8.1169863296560525</v>
      </c>
      <c r="AT347">
        <v>3.5433259427408301</v>
      </c>
      <c r="AU347">
        <v>3.6309738754635301</v>
      </c>
      <c r="AV347">
        <v>8.5</v>
      </c>
    </row>
    <row r="348" spans="43:48" x14ac:dyDescent="0.2">
      <c r="AQ348">
        <f t="shared" si="41"/>
        <v>8.0763997653183264</v>
      </c>
      <c r="AT348">
        <v>3.5946784926356199</v>
      </c>
      <c r="AU348">
        <v>3.6342490011672002</v>
      </c>
      <c r="AV348">
        <v>8.5</v>
      </c>
    </row>
    <row r="349" spans="43:48" x14ac:dyDescent="0.2">
      <c r="AQ349">
        <f t="shared" si="41"/>
        <v>8.0261541599138635</v>
      </c>
      <c r="AT349">
        <v>3.6460310425304101</v>
      </c>
      <c r="AU349">
        <v>4.1384283722685504</v>
      </c>
      <c r="AV349">
        <v>8.5</v>
      </c>
    </row>
    <row r="350" spans="43:48" x14ac:dyDescent="0.2">
      <c r="AQ350">
        <f t="shared" si="41"/>
        <v>7.9678683758508431</v>
      </c>
      <c r="AT350">
        <v>3.6973835924252101</v>
      </c>
      <c r="AU350">
        <v>4.6651077063253101</v>
      </c>
      <c r="AV350">
        <v>8.5</v>
      </c>
    </row>
    <row r="351" spans="43:48" x14ac:dyDescent="0.2">
      <c r="AQ351">
        <f t="shared" si="41"/>
        <v>7.9030509887026303</v>
      </c>
      <c r="AT351">
        <v>3.7487361423199999</v>
      </c>
      <c r="AU351">
        <v>5.2196796345615804</v>
      </c>
      <c r="AV351">
        <v>8.5</v>
      </c>
    </row>
    <row r="352" spans="43:48" x14ac:dyDescent="0.2">
      <c r="AQ352">
        <f t="shared" si="41"/>
        <v>7.8331299880835754</v>
      </c>
      <c r="AT352">
        <v>3.8000886922147998</v>
      </c>
      <c r="AU352">
        <v>5.23479717028086</v>
      </c>
      <c r="AV352">
        <v>8.5</v>
      </c>
    </row>
    <row r="353" spans="43:48" x14ac:dyDescent="0.2">
      <c r="AQ353">
        <f t="shared" si="41"/>
        <v>7.7594187182034036</v>
      </c>
      <c r="AT353">
        <v>3.85144124210959</v>
      </c>
      <c r="AU353">
        <v>5.8222324526887901</v>
      </c>
      <c r="AV353">
        <v>8.5</v>
      </c>
    </row>
    <row r="354" spans="43:48" x14ac:dyDescent="0.2">
      <c r="AQ354">
        <f t="shared" si="41"/>
        <v>7.6831696704010062</v>
      </c>
      <c r="AT354">
        <v>3.90279379200439</v>
      </c>
      <c r="AU354">
        <v>6.43743581407979</v>
      </c>
      <c r="AV354">
        <v>8.5</v>
      </c>
    </row>
    <row r="355" spans="43:48" x14ac:dyDescent="0.2">
      <c r="AQ355">
        <f t="shared" si="41"/>
        <v>7.6055605342044954</v>
      </c>
      <c r="AT355">
        <v>3.9541463418991798</v>
      </c>
      <c r="AU355">
        <v>6.4499776853918798</v>
      </c>
      <c r="AV355">
        <v>8.5</v>
      </c>
    </row>
    <row r="356" spans="43:48" x14ac:dyDescent="0.2">
      <c r="AQ356">
        <f t="shared" si="41"/>
        <v>7.5276674503794032</v>
      </c>
      <c r="AT356">
        <v>4.0054988917939802</v>
      </c>
      <c r="AU356">
        <v>7.1023203367170602</v>
      </c>
      <c r="AV356">
        <v>8.5</v>
      </c>
    </row>
    <row r="357" spans="43:48" x14ac:dyDescent="0.2">
      <c r="AQ357">
        <f t="shared" si="41"/>
        <v>7.4504552510460158</v>
      </c>
      <c r="AT357">
        <v>4.05685144168877</v>
      </c>
      <c r="AU357">
        <v>7.7786393492228703</v>
      </c>
      <c r="AV357">
        <v>8.5</v>
      </c>
    </row>
    <row r="358" spans="43:48" x14ac:dyDescent="0.2">
      <c r="AQ358">
        <f t="shared" si="41"/>
        <v>7.374777028447463</v>
      </c>
      <c r="AT358">
        <v>4.1082039915835695</v>
      </c>
      <c r="AU358">
        <v>7.7937121088085597</v>
      </c>
      <c r="AV358">
        <v>8.5</v>
      </c>
    </row>
    <row r="359" spans="43:48" x14ac:dyDescent="0.2">
      <c r="AQ359">
        <f t="shared" si="41"/>
        <v>7.3012722540370154</v>
      </c>
      <c r="AT359">
        <v>4.1595565414783602</v>
      </c>
      <c r="AU359">
        <v>8.5159256260159708</v>
      </c>
      <c r="AV359">
        <v>8.5</v>
      </c>
    </row>
    <row r="360" spans="43:48" x14ac:dyDescent="0.2">
      <c r="AQ360">
        <f t="shared" si="41"/>
        <v>7.2304599223011596</v>
      </c>
      <c r="AT360">
        <v>4.2109090913731499</v>
      </c>
      <c r="AU360">
        <v>8.5250900641742309</v>
      </c>
      <c r="AV360">
        <v>8.5</v>
      </c>
    </row>
    <row r="361" spans="43:48" x14ac:dyDescent="0.2">
      <c r="AQ361">
        <f t="shared" si="41"/>
        <v>7.1626666214317032</v>
      </c>
      <c r="AT361">
        <v>4.2622616412679504</v>
      </c>
      <c r="AU361">
        <v>9.2861184734048106</v>
      </c>
      <c r="AV361">
        <v>8.5</v>
      </c>
    </row>
    <row r="362" spans="43:48" x14ac:dyDescent="0.2">
      <c r="AQ362">
        <f t="shared" si="41"/>
        <v>7.0981176976589779</v>
      </c>
      <c r="AT362">
        <v>4.3136141911627401</v>
      </c>
      <c r="AU362">
        <v>10.072781365613601</v>
      </c>
      <c r="AV362">
        <v>8.5</v>
      </c>
    </row>
    <row r="363" spans="43:48" x14ac:dyDescent="0.2">
      <c r="AQ363">
        <f t="shared" si="41"/>
        <v>7.0370248950467795</v>
      </c>
      <c r="AT363">
        <v>4.3649667410575406</v>
      </c>
      <c r="AU363">
        <v>10.089133694926399</v>
      </c>
      <c r="AV363">
        <v>8.5</v>
      </c>
    </row>
    <row r="364" spans="43:48" x14ac:dyDescent="0.2">
      <c r="AQ364">
        <f>(AQ169-AQ$198)^2</f>
        <v>6.9795185065539451</v>
      </c>
      <c r="AT364">
        <v>4.4163192909523303</v>
      </c>
      <c r="AU364">
        <v>10.9261082974873</v>
      </c>
      <c r="AV364">
        <v>8.5</v>
      </c>
    </row>
    <row r="365" spans="43:48" x14ac:dyDescent="0.2">
      <c r="AQ365">
        <f t="shared" ref="AQ365:AQ386" si="42">(AQ170-AQ$198)^2</f>
        <v>6.9256577997276585</v>
      </c>
      <c r="AT365">
        <v>4.4676718408471299</v>
      </c>
      <c r="AU365">
        <v>11.789227562912799</v>
      </c>
      <c r="AV365">
        <v>8.5</v>
      </c>
    </row>
    <row r="366" spans="43:48" x14ac:dyDescent="0.2">
      <c r="AQ366">
        <f t="shared" si="42"/>
        <v>6.8754396521990095</v>
      </c>
      <c r="AT366">
        <v>4.5190243907419196</v>
      </c>
      <c r="AU366">
        <v>11.8132612907234</v>
      </c>
      <c r="AV366">
        <v>8.5</v>
      </c>
    </row>
    <row r="367" spans="43:48" x14ac:dyDescent="0.2">
      <c r="AQ367">
        <f t="shared" si="42"/>
        <v>6.828829407493644</v>
      </c>
      <c r="AT367">
        <v>4.5703769406367201</v>
      </c>
      <c r="AU367">
        <v>12.728617559143</v>
      </c>
      <c r="AV367">
        <v>8.5</v>
      </c>
    </row>
    <row r="368" spans="43:48" x14ac:dyDescent="0.2">
      <c r="AQ368">
        <f t="shared" si="42"/>
        <v>6.7857405943994786</v>
      </c>
      <c r="AT368">
        <v>4.6217294905315098</v>
      </c>
      <c r="AU368">
        <v>12.7401167158788</v>
      </c>
      <c r="AV368">
        <v>8.5</v>
      </c>
    </row>
    <row r="369" spans="43:48" x14ac:dyDescent="0.2">
      <c r="AQ369">
        <f t="shared" si="42"/>
        <v>6.7460685340888054</v>
      </c>
      <c r="AT369">
        <v>4.6730820404262996</v>
      </c>
      <c r="AU369">
        <v>13.7088053126449</v>
      </c>
      <c r="AV369">
        <v>8.5</v>
      </c>
    </row>
    <row r="370" spans="43:48" x14ac:dyDescent="0.2">
      <c r="AQ370">
        <f t="shared" si="42"/>
        <v>6.7096857964776557</v>
      </c>
      <c r="AT370">
        <v>4.7244345903211</v>
      </c>
      <c r="AU370">
        <v>13.719841783373401</v>
      </c>
      <c r="AV370">
        <v>8.5</v>
      </c>
    </row>
    <row r="371" spans="43:48" x14ac:dyDescent="0.2">
      <c r="AQ371">
        <f t="shared" si="42"/>
        <v>6.6764502040731886</v>
      </c>
      <c r="AT371">
        <v>4.7757871402158907</v>
      </c>
      <c r="AU371">
        <v>14.7405717439983</v>
      </c>
      <c r="AV371">
        <v>8.5</v>
      </c>
    </row>
    <row r="372" spans="43:48" x14ac:dyDescent="0.2">
      <c r="AQ372">
        <f t="shared" si="42"/>
        <v>6.6462019147531084</v>
      </c>
      <c r="AT372">
        <v>4.8271396901106902</v>
      </c>
      <c r="AU372">
        <v>15.791067535259799</v>
      </c>
      <c r="AV372">
        <v>8.5</v>
      </c>
    </row>
    <row r="373" spans="43:48" x14ac:dyDescent="0.2">
      <c r="AQ373">
        <f t="shared" si="42"/>
        <v>6.6187654198956531</v>
      </c>
      <c r="AT373">
        <v>4.8784922400054791</v>
      </c>
      <c r="AU373">
        <v>15.819877396251201</v>
      </c>
      <c r="AV373">
        <v>8.5</v>
      </c>
    </row>
    <row r="374" spans="43:48" x14ac:dyDescent="0.2">
      <c r="AQ374">
        <f t="shared" si="42"/>
        <v>6.5939950234740969</v>
      </c>
      <c r="AT374">
        <v>4.9298447899002804</v>
      </c>
      <c r="AU374">
        <v>16.942713145566699</v>
      </c>
      <c r="AV374">
        <v>8.5</v>
      </c>
    </row>
    <row r="375" spans="43:48" x14ac:dyDescent="0.2">
      <c r="AQ375">
        <f t="shared" si="42"/>
        <v>6.5717396983441425</v>
      </c>
      <c r="AT375">
        <v>4.9811973397950693</v>
      </c>
      <c r="AU375">
        <v>16.960044110959501</v>
      </c>
      <c r="AV375">
        <v>8.5</v>
      </c>
    </row>
    <row r="376" spans="43:48" x14ac:dyDescent="0.2">
      <c r="AQ376">
        <f t="shared" si="42"/>
        <v>6.5518491589013435</v>
      </c>
      <c r="AT376">
        <v>5.0325498896898706</v>
      </c>
      <c r="AU376">
        <v>18.136336633863401</v>
      </c>
      <c r="AV376">
        <v>8.5</v>
      </c>
    </row>
    <row r="377" spans="43:48" x14ac:dyDescent="0.2">
      <c r="AQ377">
        <f t="shared" si="42"/>
        <v>6.534175549115778</v>
      </c>
      <c r="AT377">
        <v>5.0839024395846595</v>
      </c>
      <c r="AU377">
        <v>18.158576073829401</v>
      </c>
      <c r="AV377">
        <v>8.5</v>
      </c>
    </row>
    <row r="378" spans="43:48" x14ac:dyDescent="0.2">
      <c r="AQ378">
        <f t="shared" si="42"/>
        <v>6.5185692768984111</v>
      </c>
      <c r="AT378">
        <v>5.1352549894794608</v>
      </c>
      <c r="AU378">
        <v>19.396914414348402</v>
      </c>
      <c r="AV378">
        <v>8.5</v>
      </c>
    </row>
    <row r="379" spans="43:48" x14ac:dyDescent="0.2">
      <c r="AQ379">
        <f t="shared" si="42"/>
        <v>6.5049045149292448</v>
      </c>
      <c r="AT379">
        <v>5.1866075393742497</v>
      </c>
      <c r="AU379">
        <v>19.414763220950299</v>
      </c>
      <c r="AV379">
        <v>8.5</v>
      </c>
    </row>
    <row r="380" spans="43:48" x14ac:dyDescent="0.2">
      <c r="AQ380">
        <f t="shared" si="42"/>
        <v>6.4930545331983431</v>
      </c>
      <c r="AT380">
        <v>5.2379600892690403</v>
      </c>
      <c r="AU380">
        <v>20.725103406515501</v>
      </c>
      <c r="AV380">
        <v>8.5</v>
      </c>
    </row>
    <row r="381" spans="43:48" x14ac:dyDescent="0.2">
      <c r="AQ381">
        <f t="shared" si="42"/>
        <v>6.4828846357435044</v>
      </c>
      <c r="AT381">
        <v>5.2893126391638399</v>
      </c>
      <c r="AU381">
        <v>20.7457848888704</v>
      </c>
      <c r="AV381">
        <v>8.5</v>
      </c>
    </row>
    <row r="382" spans="43:48" x14ac:dyDescent="0.2">
      <c r="AQ382">
        <f t="shared" si="42"/>
        <v>6.4742890327334193</v>
      </c>
      <c r="AT382">
        <v>5.3406651890586305</v>
      </c>
      <c r="AU382">
        <v>22.1269598697451</v>
      </c>
      <c r="AV382">
        <v>8.5</v>
      </c>
    </row>
    <row r="383" spans="43:48" x14ac:dyDescent="0.2">
      <c r="AQ383">
        <f t="shared" si="42"/>
        <v>6.4671500385065039</v>
      </c>
      <c r="AT383">
        <v>5.3920177389534301</v>
      </c>
      <c r="AU383">
        <v>22.150023988258699</v>
      </c>
      <c r="AV383">
        <v>8.5</v>
      </c>
    </row>
    <row r="384" spans="43:48" x14ac:dyDescent="0.2">
      <c r="AQ384">
        <f t="shared" si="42"/>
        <v>6.4613691519299143</v>
      </c>
      <c r="AT384">
        <v>5.4433702888482198</v>
      </c>
      <c r="AU384">
        <v>23.598775340842899</v>
      </c>
      <c r="AV384">
        <v>8.5</v>
      </c>
    </row>
    <row r="385" spans="42:48" x14ac:dyDescent="0.2">
      <c r="AQ385">
        <f t="shared" si="42"/>
        <v>6.4567814230076337</v>
      </c>
      <c r="AT385">
        <v>5.4947228387430203</v>
      </c>
      <c r="AU385">
        <v>23.630123005490301</v>
      </c>
      <c r="AV385">
        <v>8.5</v>
      </c>
    </row>
    <row r="386" spans="42:48" x14ac:dyDescent="0.2">
      <c r="AQ386">
        <f t="shared" si="42"/>
        <v>6.4509248381691693</v>
      </c>
      <c r="AT386">
        <v>5.54607538863781</v>
      </c>
      <c r="AU386">
        <v>23.6686814681984</v>
      </c>
      <c r="AV386">
        <v>8.5</v>
      </c>
    </row>
    <row r="387" spans="42:48" x14ac:dyDescent="0.2">
      <c r="AQ387">
        <f>(AQ192-AQ$198)^2</f>
        <v>6.444615005743576</v>
      </c>
      <c r="AT387">
        <v>5.5974279385326104</v>
      </c>
      <c r="AU387">
        <v>25.185323390015402</v>
      </c>
      <c r="AV387">
        <v>8.5</v>
      </c>
    </row>
    <row r="388" spans="42:48" x14ac:dyDescent="0.2">
      <c r="AQ388">
        <f>(AQ193-AQ$198)^2</f>
        <v>6.440277069603848</v>
      </c>
      <c r="AT388">
        <v>5.6487804884274002</v>
      </c>
      <c r="AU388">
        <v>25.205183607150001</v>
      </c>
      <c r="AV388">
        <v>8.5</v>
      </c>
    </row>
    <row r="389" spans="42:48" x14ac:dyDescent="0.2">
      <c r="AQ389">
        <f>(AQ194-AQ$198)^2</f>
        <v>6.4376325645276458</v>
      </c>
      <c r="AT389">
        <v>5.7001330383221998</v>
      </c>
      <c r="AU389">
        <v>26.835414933699401</v>
      </c>
      <c r="AV389">
        <v>8.5</v>
      </c>
    </row>
    <row r="390" spans="42:48" x14ac:dyDescent="0.2">
      <c r="AQ390">
        <f>(AQ195-AQ$198)^2</f>
        <v>6.4352112594775752</v>
      </c>
      <c r="AT390">
        <v>5.7514855882169904</v>
      </c>
      <c r="AU390">
        <v>26.862273723614901</v>
      </c>
      <c r="AV390">
        <v>8.5</v>
      </c>
    </row>
    <row r="391" spans="42:48" x14ac:dyDescent="0.2">
      <c r="AQ391">
        <f>(AQ196-AQ$198)^2</f>
        <v>5.7048322282195194</v>
      </c>
      <c r="AT391">
        <v>5.8028381381117793</v>
      </c>
      <c r="AU391">
        <v>26.916748226051801</v>
      </c>
      <c r="AV391">
        <v>8.5</v>
      </c>
    </row>
    <row r="392" spans="42:48" x14ac:dyDescent="0.2">
      <c r="AT392">
        <v>5.8541906880065806</v>
      </c>
      <c r="AU392">
        <v>28.6144760380331</v>
      </c>
      <c r="AV392">
        <v>8.5</v>
      </c>
    </row>
    <row r="393" spans="42:48" x14ac:dyDescent="0.2">
      <c r="AP393" t="s">
        <v>16</v>
      </c>
      <c r="AQ393">
        <f>SUM(AQ200:AQ391)</f>
        <v>3329.8885486998274</v>
      </c>
      <c r="AT393">
        <v>5.9055432379013695</v>
      </c>
      <c r="AU393">
        <v>28.635240188585101</v>
      </c>
      <c r="AV393">
        <v>8.5</v>
      </c>
    </row>
    <row r="394" spans="42:48" x14ac:dyDescent="0.2">
      <c r="AT394">
        <v>5.9568957877961699</v>
      </c>
      <c r="AU394">
        <v>30.465922108823602</v>
      </c>
      <c r="AV394">
        <v>8.5</v>
      </c>
    </row>
    <row r="395" spans="42:48" x14ac:dyDescent="0.2">
      <c r="AT395">
        <v>6.0082483376909597</v>
      </c>
      <c r="AU395">
        <v>30.493049437043101</v>
      </c>
      <c r="AV395">
        <v>8.5</v>
      </c>
    </row>
    <row r="396" spans="42:48" x14ac:dyDescent="0.2">
      <c r="AT396">
        <v>6.0596008875857592</v>
      </c>
      <c r="AU396">
        <v>30.550254767349799</v>
      </c>
      <c r="AV396">
        <v>8.5</v>
      </c>
    </row>
    <row r="397" spans="42:48" x14ac:dyDescent="0.2">
      <c r="AT397">
        <v>6.1109534374805499</v>
      </c>
      <c r="AU397">
        <v>32.450584639495403</v>
      </c>
      <c r="AV397">
        <v>8.5</v>
      </c>
    </row>
    <row r="398" spans="42:48" x14ac:dyDescent="0.2">
      <c r="AT398">
        <v>6.1623059873753494</v>
      </c>
      <c r="AU398">
        <v>32.483318200717903</v>
      </c>
      <c r="AV398">
        <v>8.5</v>
      </c>
    </row>
    <row r="399" spans="42:48" x14ac:dyDescent="0.2">
      <c r="AT399">
        <v>6.2136585372701401</v>
      </c>
      <c r="AU399">
        <v>32.544391573709497</v>
      </c>
      <c r="AV399">
        <v>8.5</v>
      </c>
    </row>
    <row r="400" spans="42:48" x14ac:dyDescent="0.2">
      <c r="AT400">
        <v>6.2650110871649396</v>
      </c>
      <c r="AU400">
        <v>34.565867612464899</v>
      </c>
      <c r="AV400">
        <v>8.5</v>
      </c>
    </row>
    <row r="401" spans="46:48" x14ac:dyDescent="0.2">
      <c r="AT401">
        <v>6.3163636370597303</v>
      </c>
      <c r="AU401">
        <v>34.598464224856997</v>
      </c>
      <c r="AV401">
        <v>8.5</v>
      </c>
    </row>
    <row r="402" spans="46:48" x14ac:dyDescent="0.2">
      <c r="AT402">
        <v>6.36771618695452</v>
      </c>
      <c r="AU402">
        <v>34.666116908876603</v>
      </c>
      <c r="AV402">
        <v>8.5</v>
      </c>
    </row>
    <row r="403" spans="46:48" x14ac:dyDescent="0.2">
      <c r="AT403">
        <v>6.4190687368493204</v>
      </c>
      <c r="AU403">
        <v>36.8164378509396</v>
      </c>
      <c r="AV403">
        <v>8.5</v>
      </c>
    </row>
    <row r="404" spans="46:48" x14ac:dyDescent="0.2">
      <c r="AT404">
        <v>6.4704212867441102</v>
      </c>
      <c r="AU404">
        <v>36.848878316183701</v>
      </c>
      <c r="AV404">
        <v>8.5</v>
      </c>
    </row>
    <row r="405" spans="46:48" x14ac:dyDescent="0.2">
      <c r="AT405">
        <v>6.5217738366389097</v>
      </c>
      <c r="AU405">
        <v>36.923897437735697</v>
      </c>
      <c r="AV405">
        <v>8.5</v>
      </c>
    </row>
    <row r="406" spans="46:48" x14ac:dyDescent="0.2">
      <c r="AT406">
        <v>6.5731263865337004</v>
      </c>
      <c r="AU406">
        <v>39.211341244998302</v>
      </c>
      <c r="AV406">
        <v>8.5</v>
      </c>
    </row>
    <row r="407" spans="46:48" x14ac:dyDescent="0.2">
      <c r="AT407">
        <v>6.6244789364284999</v>
      </c>
      <c r="AU407">
        <v>39.243760188042998</v>
      </c>
      <c r="AV407">
        <v>8.5</v>
      </c>
    </row>
    <row r="408" spans="46:48" x14ac:dyDescent="0.2">
      <c r="AT408">
        <v>6.6758314863232897</v>
      </c>
      <c r="AU408">
        <v>39.327589053128399</v>
      </c>
      <c r="AV408">
        <v>8.5</v>
      </c>
    </row>
    <row r="409" spans="46:48" x14ac:dyDescent="0.2">
      <c r="AT409">
        <v>6.7271840362180901</v>
      </c>
      <c r="AU409">
        <v>41.761829084070499</v>
      </c>
      <c r="AV409">
        <v>8.5</v>
      </c>
    </row>
    <row r="410" spans="46:48" x14ac:dyDescent="0.2">
      <c r="AT410">
        <v>6.7785365861128799</v>
      </c>
      <c r="AU410">
        <v>41.790586796017202</v>
      </c>
      <c r="AV410">
        <v>8.5</v>
      </c>
    </row>
    <row r="411" spans="46:48" x14ac:dyDescent="0.2">
      <c r="AT411">
        <v>6.8298891360076697</v>
      </c>
      <c r="AU411">
        <v>41.9030199758867</v>
      </c>
      <c r="AV411">
        <v>8.5</v>
      </c>
    </row>
    <row r="412" spans="46:48" x14ac:dyDescent="0.2">
      <c r="AT412">
        <v>6.8812416859024692</v>
      </c>
      <c r="AU412">
        <v>41.912334186670897</v>
      </c>
      <c r="AV412">
        <v>8.5</v>
      </c>
    </row>
    <row r="413" spans="46:48" x14ac:dyDescent="0.2">
      <c r="AT413">
        <v>6.9325942357972599</v>
      </c>
      <c r="AU413">
        <v>44.5296461748094</v>
      </c>
      <c r="AV413">
        <v>8.5</v>
      </c>
    </row>
    <row r="414" spans="46:48" x14ac:dyDescent="0.2">
      <c r="AT414">
        <v>6.9839467856920594</v>
      </c>
      <c r="AU414">
        <v>44.5519839586443</v>
      </c>
      <c r="AV414">
        <v>8.5</v>
      </c>
    </row>
    <row r="415" spans="46:48" x14ac:dyDescent="0.2">
      <c r="AT415">
        <v>7.0352993355868501</v>
      </c>
      <c r="AU415">
        <v>44.6837317546374</v>
      </c>
      <c r="AV415">
        <v>8.5</v>
      </c>
    </row>
    <row r="416" spans="46:48" x14ac:dyDescent="0.2">
      <c r="AT416">
        <v>5.1352549894794604E-2</v>
      </c>
      <c r="AU416">
        <v>1.19415376934569E-4</v>
      </c>
      <c r="AV416">
        <v>17</v>
      </c>
    </row>
    <row r="417" spans="46:48" x14ac:dyDescent="0.2">
      <c r="AT417">
        <v>0.102705099789589</v>
      </c>
      <c r="AU417">
        <v>1.35836520537509E-3</v>
      </c>
      <c r="AV417">
        <v>17</v>
      </c>
    </row>
    <row r="418" spans="46:48" x14ac:dyDescent="0.2">
      <c r="AT418">
        <v>0.15405764968438398</v>
      </c>
      <c r="AU418">
        <v>4.5696424998953001E-3</v>
      </c>
      <c r="AV418">
        <v>17</v>
      </c>
    </row>
    <row r="419" spans="46:48" x14ac:dyDescent="0.2">
      <c r="AT419">
        <v>0.205410199579178</v>
      </c>
      <c r="AU419">
        <v>9.6698506477016308E-3</v>
      </c>
      <c r="AV419">
        <v>17</v>
      </c>
    </row>
    <row r="420" spans="46:48" x14ac:dyDescent="0.2">
      <c r="AT420">
        <v>0.25676274947397298</v>
      </c>
      <c r="AU420">
        <v>1.6801644768274601E-2</v>
      </c>
      <c r="AV420">
        <v>17</v>
      </c>
    </row>
    <row r="421" spans="46:48" x14ac:dyDescent="0.2">
      <c r="AT421">
        <v>0.30811529936876797</v>
      </c>
      <c r="AU421">
        <v>2.56555778040569E-2</v>
      </c>
      <c r="AV421">
        <v>17</v>
      </c>
    </row>
    <row r="422" spans="46:48" x14ac:dyDescent="0.2">
      <c r="AT422">
        <v>0.35946784926356201</v>
      </c>
      <c r="AU422">
        <v>3.5961088403463001E-2</v>
      </c>
      <c r="AV422">
        <v>17</v>
      </c>
    </row>
    <row r="423" spans="46:48" x14ac:dyDescent="0.2">
      <c r="AT423">
        <v>0.410820399158357</v>
      </c>
      <c r="AU423">
        <v>4.7465817197010603E-2</v>
      </c>
      <c r="AV423">
        <v>17</v>
      </c>
    </row>
    <row r="424" spans="46:48" x14ac:dyDescent="0.2">
      <c r="AT424">
        <v>0.46217294905315098</v>
      </c>
      <c r="AU424">
        <v>5.99294325607398E-2</v>
      </c>
      <c r="AV424">
        <v>17</v>
      </c>
    </row>
    <row r="425" spans="46:48" x14ac:dyDescent="0.2">
      <c r="AT425">
        <v>0.51352549894794597</v>
      </c>
      <c r="AU425">
        <v>7.31290563683831E-2</v>
      </c>
      <c r="AV425">
        <v>17</v>
      </c>
    </row>
    <row r="426" spans="46:48" x14ac:dyDescent="0.2">
      <c r="AT426">
        <v>0.56487804884274095</v>
      </c>
      <c r="AU426">
        <v>8.6849264589337505E-2</v>
      </c>
      <c r="AV426">
        <v>17</v>
      </c>
    </row>
    <row r="427" spans="46:48" x14ac:dyDescent="0.2">
      <c r="AT427">
        <v>0.61623059873753505</v>
      </c>
      <c r="AU427">
        <v>0.100884300956574</v>
      </c>
      <c r="AV427">
        <v>17</v>
      </c>
    </row>
    <row r="428" spans="46:48" x14ac:dyDescent="0.2">
      <c r="AT428">
        <v>0.66758314863232993</v>
      </c>
      <c r="AU428">
        <v>0.115042876133651</v>
      </c>
      <c r="AV428">
        <v>17</v>
      </c>
    </row>
    <row r="429" spans="46:48" x14ac:dyDescent="0.2">
      <c r="AT429">
        <v>0.71893569852712502</v>
      </c>
      <c r="AU429">
        <v>0.12915016879288699</v>
      </c>
      <c r="AV429">
        <v>17</v>
      </c>
    </row>
    <row r="430" spans="46:48" x14ac:dyDescent="0.2">
      <c r="AT430">
        <v>0.77028824842191901</v>
      </c>
      <c r="AU430">
        <v>0.14304830574979999</v>
      </c>
      <c r="AV430">
        <v>17</v>
      </c>
    </row>
    <row r="431" spans="46:48" x14ac:dyDescent="0.2">
      <c r="AT431">
        <v>0.82164079831671399</v>
      </c>
      <c r="AU431">
        <v>0.15661572771280299</v>
      </c>
      <c r="AV431">
        <v>17</v>
      </c>
    </row>
    <row r="432" spans="46:48" x14ac:dyDescent="0.2">
      <c r="AT432">
        <v>0.87299334821150909</v>
      </c>
      <c r="AU432">
        <v>0.16975092178738799</v>
      </c>
      <c r="AV432">
        <v>17</v>
      </c>
    </row>
    <row r="433" spans="46:48" x14ac:dyDescent="0.2">
      <c r="AT433">
        <v>0.92434589810630297</v>
      </c>
      <c r="AU433">
        <v>0.182386508573501</v>
      </c>
      <c r="AV433">
        <v>17</v>
      </c>
    </row>
    <row r="434" spans="46:48" x14ac:dyDescent="0.2">
      <c r="AT434">
        <v>0.97569844800109806</v>
      </c>
      <c r="AU434">
        <v>0.19447308810781799</v>
      </c>
      <c r="AV434">
        <v>17</v>
      </c>
    </row>
    <row r="435" spans="46:48" x14ac:dyDescent="0.2">
      <c r="AT435">
        <v>1.0270509978958899</v>
      </c>
      <c r="AU435">
        <v>0.205963245243487</v>
      </c>
      <c r="AV435">
        <v>17</v>
      </c>
    </row>
    <row r="436" spans="46:48" x14ac:dyDescent="0.2">
      <c r="AT436">
        <v>1.0784035477906799</v>
      </c>
      <c r="AU436">
        <v>0.21682453867467999</v>
      </c>
      <c r="AV436">
        <v>17</v>
      </c>
    </row>
    <row r="437" spans="46:48" x14ac:dyDescent="0.2">
      <c r="AT437">
        <v>1.1297560976854799</v>
      </c>
      <c r="AU437">
        <v>0.22703792160590999</v>
      </c>
      <c r="AV437">
        <v>17</v>
      </c>
    </row>
    <row r="438" spans="46:48" x14ac:dyDescent="0.2">
      <c r="AT438">
        <v>1.1811086475802701</v>
      </c>
      <c r="AU438">
        <v>0.23659641837932999</v>
      </c>
      <c r="AV438">
        <v>17</v>
      </c>
    </row>
    <row r="439" spans="46:48" x14ac:dyDescent="0.2">
      <c r="AT439">
        <v>1.2324611974750701</v>
      </c>
      <c r="AU439">
        <v>0.24549947375881301</v>
      </c>
      <c r="AV439">
        <v>17</v>
      </c>
    </row>
    <row r="440" spans="46:48" x14ac:dyDescent="0.2">
      <c r="AT440">
        <v>1.2838137473698599</v>
      </c>
      <c r="AU440">
        <v>0.253756964828183</v>
      </c>
      <c r="AV440">
        <v>17</v>
      </c>
    </row>
    <row r="441" spans="46:48" x14ac:dyDescent="0.2">
      <c r="AT441">
        <v>1.3351662972646599</v>
      </c>
      <c r="AU441">
        <v>0.26138288566537199</v>
      </c>
      <c r="AV441">
        <v>17</v>
      </c>
    </row>
    <row r="442" spans="46:48" x14ac:dyDescent="0.2">
      <c r="AT442">
        <v>1.3865188471594498</v>
      </c>
      <c r="AU442">
        <v>0.26839625562371</v>
      </c>
      <c r="AV442">
        <v>17</v>
      </c>
    </row>
    <row r="443" spans="46:48" x14ac:dyDescent="0.2">
      <c r="AT443">
        <v>1.43787139705425</v>
      </c>
      <c r="AU443">
        <v>0.274819599082196</v>
      </c>
      <c r="AV443">
        <v>17</v>
      </c>
    </row>
    <row r="444" spans="46:48" x14ac:dyDescent="0.2">
      <c r="AT444">
        <v>1.48922394694904</v>
      </c>
      <c r="AU444">
        <v>0.28067950652606599</v>
      </c>
      <c r="AV444">
        <v>17</v>
      </c>
    </row>
    <row r="445" spans="46:48" x14ac:dyDescent="0.2">
      <c r="AT445">
        <v>1.54057649684384</v>
      </c>
      <c r="AU445">
        <v>0.28600623757409699</v>
      </c>
      <c r="AV445">
        <v>17</v>
      </c>
    </row>
    <row r="446" spans="46:48" x14ac:dyDescent="0.2">
      <c r="AT446">
        <v>1.59192904673863</v>
      </c>
      <c r="AU446">
        <v>0.29082484304626799</v>
      </c>
      <c r="AV446">
        <v>17</v>
      </c>
    </row>
    <row r="447" spans="46:48" x14ac:dyDescent="0.2">
      <c r="AT447">
        <v>1.6432815966334302</v>
      </c>
      <c r="AU447">
        <v>0.29516191423285998</v>
      </c>
      <c r="AV447">
        <v>17</v>
      </c>
    </row>
    <row r="448" spans="46:48" x14ac:dyDescent="0.2">
      <c r="AT448">
        <v>1.69463414652822</v>
      </c>
      <c r="AU448">
        <v>0.299044359843679</v>
      </c>
      <c r="AV448">
        <v>17</v>
      </c>
    </row>
    <row r="449" spans="46:48" x14ac:dyDescent="0.2">
      <c r="AT449">
        <v>1.74598669642301</v>
      </c>
      <c r="AU449">
        <v>0.30249902925962302</v>
      </c>
      <c r="AV449">
        <v>17</v>
      </c>
    </row>
    <row r="450" spans="46:48" x14ac:dyDescent="0.2">
      <c r="AT450">
        <v>1.7973392463178099</v>
      </c>
      <c r="AU450">
        <v>0.30555348146438799</v>
      </c>
      <c r="AV450">
        <v>17</v>
      </c>
    </row>
    <row r="451" spans="46:48" x14ac:dyDescent="0.2">
      <c r="AT451">
        <v>1.8486917962125999</v>
      </c>
      <c r="AU451">
        <v>0.30823094591134997</v>
      </c>
      <c r="AV451">
        <v>17</v>
      </c>
    </row>
    <row r="452" spans="46:48" x14ac:dyDescent="0.2">
      <c r="AT452">
        <v>1.9000443461073999</v>
      </c>
      <c r="AU452">
        <v>0.310555101220373</v>
      </c>
      <c r="AV452">
        <v>17</v>
      </c>
    </row>
    <row r="453" spans="46:48" x14ac:dyDescent="0.2">
      <c r="AT453">
        <v>1.9513968960021901</v>
      </c>
      <c r="AU453">
        <v>0.31255143064907698</v>
      </c>
      <c r="AV453">
        <v>17</v>
      </c>
    </row>
    <row r="454" spans="46:48" x14ac:dyDescent="0.2">
      <c r="AT454">
        <v>2.0027494458969901</v>
      </c>
      <c r="AU454">
        <v>0.31423995075163202</v>
      </c>
      <c r="AV454">
        <v>17</v>
      </c>
    </row>
    <row r="455" spans="46:48" x14ac:dyDescent="0.2">
      <c r="AT455">
        <v>2.0541019957917799</v>
      </c>
      <c r="AU455">
        <v>0.315643186898522</v>
      </c>
      <c r="AV455">
        <v>17</v>
      </c>
    </row>
    <row r="456" spans="46:48" x14ac:dyDescent="0.2">
      <c r="AT456">
        <v>2.1054545456865799</v>
      </c>
      <c r="AU456">
        <v>0.31678004188030201</v>
      </c>
      <c r="AV456">
        <v>17</v>
      </c>
    </row>
    <row r="457" spans="46:48" x14ac:dyDescent="0.2">
      <c r="AT457">
        <v>2.1568070955813701</v>
      </c>
      <c r="AU457">
        <v>0.31768261539718601</v>
      </c>
      <c r="AV457">
        <v>17</v>
      </c>
    </row>
    <row r="458" spans="46:48" x14ac:dyDescent="0.2">
      <c r="AT458">
        <v>2.2081596454761701</v>
      </c>
      <c r="AU458">
        <v>0.31883528519875698</v>
      </c>
      <c r="AV458">
        <v>17</v>
      </c>
    </row>
    <row r="459" spans="46:48" x14ac:dyDescent="0.2">
      <c r="AT459">
        <v>2.2595121953709598</v>
      </c>
      <c r="AU459">
        <v>0.32007774708984899</v>
      </c>
      <c r="AV459">
        <v>17</v>
      </c>
    </row>
    <row r="460" spans="46:48" x14ac:dyDescent="0.2">
      <c r="AT460">
        <v>2.3108647452657602</v>
      </c>
      <c r="AU460">
        <v>0.32093227798694002</v>
      </c>
      <c r="AV460">
        <v>17</v>
      </c>
    </row>
    <row r="461" spans="46:48" x14ac:dyDescent="0.2">
      <c r="AT461">
        <v>2.36221729516055</v>
      </c>
      <c r="AU461">
        <v>0.32145336076857101</v>
      </c>
      <c r="AV461">
        <v>17</v>
      </c>
    </row>
    <row r="462" spans="46:48" x14ac:dyDescent="0.2">
      <c r="AT462">
        <v>2.41356984505535</v>
      </c>
      <c r="AU462">
        <v>0.32193055728184</v>
      </c>
      <c r="AV462">
        <v>17</v>
      </c>
    </row>
    <row r="463" spans="46:48" x14ac:dyDescent="0.2">
      <c r="AT463">
        <v>2.4649223949501402</v>
      </c>
      <c r="AU463">
        <v>0.470223314140788</v>
      </c>
      <c r="AV463">
        <v>17</v>
      </c>
    </row>
    <row r="464" spans="46:48" x14ac:dyDescent="0.2">
      <c r="AT464">
        <v>2.5162749448449397</v>
      </c>
      <c r="AU464">
        <v>0.47208014496978301</v>
      </c>
      <c r="AV464">
        <v>17</v>
      </c>
    </row>
    <row r="465" spans="46:48" x14ac:dyDescent="0.2">
      <c r="AT465">
        <v>2.5676274947397304</v>
      </c>
      <c r="AU465">
        <v>0.47392590105010102</v>
      </c>
      <c r="AV465">
        <v>17</v>
      </c>
    </row>
    <row r="466" spans="46:48" x14ac:dyDescent="0.2">
      <c r="AT466">
        <v>2.6189800446345202</v>
      </c>
      <c r="AU466">
        <v>0.47416017008286698</v>
      </c>
      <c r="AV466">
        <v>17</v>
      </c>
    </row>
    <row r="467" spans="46:48" x14ac:dyDescent="0.2">
      <c r="AT467">
        <v>2.6703325945293197</v>
      </c>
      <c r="AU467">
        <v>0.47436712287687599</v>
      </c>
      <c r="AV467">
        <v>17</v>
      </c>
    </row>
    <row r="468" spans="46:48" x14ac:dyDescent="0.2">
      <c r="AT468">
        <v>2.7216851444241099</v>
      </c>
      <c r="AU468">
        <v>0.47522230623783401</v>
      </c>
      <c r="AV468">
        <v>17</v>
      </c>
    </row>
    <row r="469" spans="46:48" x14ac:dyDescent="0.2">
      <c r="AT469">
        <v>2.7730376943189099</v>
      </c>
      <c r="AU469">
        <v>0.47630942980301999</v>
      </c>
      <c r="AV469">
        <v>17</v>
      </c>
    </row>
    <row r="470" spans="46:48" x14ac:dyDescent="0.2">
      <c r="AT470">
        <v>2.8243902442137001</v>
      </c>
      <c r="AU470">
        <v>0.47823214445308598</v>
      </c>
      <c r="AV470">
        <v>17</v>
      </c>
    </row>
    <row r="471" spans="46:48" x14ac:dyDescent="0.2">
      <c r="AT471">
        <v>2.8757427941085001</v>
      </c>
      <c r="AU471">
        <v>0.47823214445308598</v>
      </c>
      <c r="AV471">
        <v>17</v>
      </c>
    </row>
    <row r="472" spans="46:48" x14ac:dyDescent="0.2">
      <c r="AT472">
        <v>2.9270953440032903</v>
      </c>
      <c r="AU472">
        <v>0.47919463740984802</v>
      </c>
      <c r="AV472">
        <v>17</v>
      </c>
    </row>
    <row r="473" spans="46:48" x14ac:dyDescent="0.2">
      <c r="AT473">
        <v>2.9784478938980898</v>
      </c>
      <c r="AU473">
        <v>0.75977769064408396</v>
      </c>
      <c r="AV473">
        <v>17</v>
      </c>
    </row>
    <row r="474" spans="46:48" x14ac:dyDescent="0.2">
      <c r="AT474">
        <v>3.0298004437928796</v>
      </c>
      <c r="AU474">
        <v>0.76326153783879203</v>
      </c>
      <c r="AV474">
        <v>17</v>
      </c>
    </row>
    <row r="475" spans="46:48" x14ac:dyDescent="0.2">
      <c r="AT475">
        <v>3.08115299368768</v>
      </c>
      <c r="AU475">
        <v>0.76518916287241201</v>
      </c>
      <c r="AV475">
        <v>17</v>
      </c>
    </row>
    <row r="476" spans="46:48" x14ac:dyDescent="0.2">
      <c r="AT476">
        <v>3.1325055435824698</v>
      </c>
      <c r="AU476">
        <v>0.76950335522396396</v>
      </c>
      <c r="AV476">
        <v>17</v>
      </c>
    </row>
    <row r="477" spans="46:48" x14ac:dyDescent="0.2">
      <c r="AT477">
        <v>3.18385809347726</v>
      </c>
      <c r="AU477">
        <v>0.77231035036055395</v>
      </c>
      <c r="AV477">
        <v>17</v>
      </c>
    </row>
    <row r="478" spans="46:48" x14ac:dyDescent="0.2">
      <c r="AT478">
        <v>3.23521064337206</v>
      </c>
      <c r="AU478">
        <v>1.1340658299542501</v>
      </c>
      <c r="AV478">
        <v>17</v>
      </c>
    </row>
    <row r="479" spans="46:48" x14ac:dyDescent="0.2">
      <c r="AT479">
        <v>3.2865631932668502</v>
      </c>
      <c r="AU479">
        <v>1.1400068932142899</v>
      </c>
      <c r="AV479">
        <v>17</v>
      </c>
    </row>
    <row r="480" spans="46:48" x14ac:dyDescent="0.2">
      <c r="AT480">
        <v>3.3379157431616502</v>
      </c>
      <c r="AU480">
        <v>1.1478064794743701</v>
      </c>
      <c r="AV480">
        <v>17</v>
      </c>
    </row>
    <row r="481" spans="46:48" x14ac:dyDescent="0.2">
      <c r="AT481">
        <v>3.38926829305644</v>
      </c>
      <c r="AU481">
        <v>1.56106087482157</v>
      </c>
      <c r="AV481">
        <v>17</v>
      </c>
    </row>
    <row r="482" spans="46:48" x14ac:dyDescent="0.2">
      <c r="AT482">
        <v>3.4406208429512399</v>
      </c>
      <c r="AU482">
        <v>1.5727942044833201</v>
      </c>
      <c r="AV482">
        <v>17</v>
      </c>
    </row>
    <row r="483" spans="46:48" x14ac:dyDescent="0.2">
      <c r="AT483">
        <v>3.4919733928460297</v>
      </c>
      <c r="AU483">
        <v>1.5789313991986</v>
      </c>
      <c r="AV483">
        <v>17</v>
      </c>
    </row>
    <row r="484" spans="46:48" x14ac:dyDescent="0.2">
      <c r="AT484">
        <v>3.5433259427408301</v>
      </c>
      <c r="AU484">
        <v>2.0458279846635201</v>
      </c>
      <c r="AV484">
        <v>17</v>
      </c>
    </row>
    <row r="485" spans="46:48" x14ac:dyDescent="0.2">
      <c r="AT485">
        <v>3.5946784926356199</v>
      </c>
      <c r="AU485">
        <v>2.0571723123565699</v>
      </c>
      <c r="AV485">
        <v>17</v>
      </c>
    </row>
    <row r="486" spans="46:48" x14ac:dyDescent="0.2">
      <c r="AT486">
        <v>3.6460310425304101</v>
      </c>
      <c r="AU486">
        <v>2.56552605849632</v>
      </c>
      <c r="AV486">
        <v>17</v>
      </c>
    </row>
    <row r="487" spans="46:48" x14ac:dyDescent="0.2">
      <c r="AT487">
        <v>3.6973835924252101</v>
      </c>
      <c r="AU487">
        <v>2.5847408583461999</v>
      </c>
      <c r="AV487">
        <v>17</v>
      </c>
    </row>
    <row r="488" spans="46:48" x14ac:dyDescent="0.2">
      <c r="AT488">
        <v>3.7487361423199999</v>
      </c>
      <c r="AU488">
        <v>2.6005354402324001</v>
      </c>
      <c r="AV488">
        <v>17</v>
      </c>
    </row>
    <row r="489" spans="46:48" x14ac:dyDescent="0.2">
      <c r="AT489">
        <v>3.8000886922147998</v>
      </c>
      <c r="AU489">
        <v>3.1537580937455099</v>
      </c>
      <c r="AV489">
        <v>17</v>
      </c>
    </row>
    <row r="490" spans="46:48" x14ac:dyDescent="0.2">
      <c r="AT490">
        <v>3.85144124210959</v>
      </c>
      <c r="AU490">
        <v>3.1717736016022902</v>
      </c>
      <c r="AV490">
        <v>17</v>
      </c>
    </row>
    <row r="491" spans="46:48" x14ac:dyDescent="0.2">
      <c r="AT491">
        <v>3.90279379200439</v>
      </c>
      <c r="AU491">
        <v>3.77300619329203</v>
      </c>
      <c r="AV491">
        <v>17</v>
      </c>
    </row>
    <row r="492" spans="46:48" x14ac:dyDescent="0.2">
      <c r="AT492">
        <v>3.9541463418991798</v>
      </c>
      <c r="AU492">
        <v>3.79120512722645</v>
      </c>
      <c r="AV492">
        <v>17</v>
      </c>
    </row>
    <row r="493" spans="46:48" x14ac:dyDescent="0.2">
      <c r="AT493">
        <v>4.0054988917939802</v>
      </c>
      <c r="AU493">
        <v>4.4279577228661902</v>
      </c>
      <c r="AV493">
        <v>17</v>
      </c>
    </row>
    <row r="494" spans="46:48" x14ac:dyDescent="0.2">
      <c r="AT494">
        <v>4.05685144168877</v>
      </c>
      <c r="AU494">
        <v>4.4513428289570802</v>
      </c>
      <c r="AV494">
        <v>17</v>
      </c>
    </row>
    <row r="495" spans="46:48" x14ac:dyDescent="0.2">
      <c r="AT495">
        <v>4.1082039915835695</v>
      </c>
      <c r="AU495">
        <v>4.4697949160385599</v>
      </c>
      <c r="AV495">
        <v>17</v>
      </c>
    </row>
    <row r="496" spans="46:48" x14ac:dyDescent="0.2">
      <c r="AT496">
        <v>4.1595565414783602</v>
      </c>
      <c r="AU496">
        <v>5.15851481125706</v>
      </c>
      <c r="AV496">
        <v>17</v>
      </c>
    </row>
    <row r="497" spans="46:48" x14ac:dyDescent="0.2">
      <c r="AT497">
        <v>4.2109090913731499</v>
      </c>
      <c r="AU497">
        <v>5.1765259823334304</v>
      </c>
      <c r="AV497">
        <v>17</v>
      </c>
    </row>
    <row r="498" spans="46:48" x14ac:dyDescent="0.2">
      <c r="AT498">
        <v>4.2622616412679504</v>
      </c>
      <c r="AU498">
        <v>5.9144489394739903</v>
      </c>
      <c r="AV498">
        <v>17</v>
      </c>
    </row>
    <row r="499" spans="46:48" x14ac:dyDescent="0.2">
      <c r="AT499">
        <v>4.3136141911627401</v>
      </c>
      <c r="AU499">
        <v>5.9404722714444897</v>
      </c>
      <c r="AV499">
        <v>17</v>
      </c>
    </row>
    <row r="500" spans="46:48" x14ac:dyDescent="0.2">
      <c r="AT500">
        <v>4.3649667410575406</v>
      </c>
      <c r="AU500">
        <v>5.9591373728023296</v>
      </c>
      <c r="AV500">
        <v>17</v>
      </c>
    </row>
    <row r="501" spans="46:48" x14ac:dyDescent="0.2">
      <c r="AT501">
        <v>4.4163192909523303</v>
      </c>
      <c r="AU501">
        <v>6.7440439100649598</v>
      </c>
      <c r="AV501">
        <v>17</v>
      </c>
    </row>
    <row r="502" spans="46:48" x14ac:dyDescent="0.2">
      <c r="AT502">
        <v>4.4676718408471299</v>
      </c>
      <c r="AU502">
        <v>6.7625095233386103</v>
      </c>
      <c r="AV502">
        <v>17</v>
      </c>
    </row>
    <row r="503" spans="46:48" x14ac:dyDescent="0.2">
      <c r="AT503">
        <v>4.5190243907419196</v>
      </c>
      <c r="AU503">
        <v>7.5967426585939997</v>
      </c>
      <c r="AV503">
        <v>17</v>
      </c>
    </row>
    <row r="504" spans="46:48" x14ac:dyDescent="0.2">
      <c r="AT504">
        <v>4.5703769406367201</v>
      </c>
      <c r="AU504">
        <v>7.62117204829919</v>
      </c>
      <c r="AV504">
        <v>17</v>
      </c>
    </row>
    <row r="505" spans="46:48" x14ac:dyDescent="0.2">
      <c r="AT505">
        <v>4.6217294905315098</v>
      </c>
      <c r="AU505">
        <v>7.6394308518443399</v>
      </c>
      <c r="AV505">
        <v>17</v>
      </c>
    </row>
    <row r="506" spans="46:48" x14ac:dyDescent="0.2">
      <c r="AT506">
        <v>4.6730820404262996</v>
      </c>
      <c r="AU506">
        <v>8.5351013499799908</v>
      </c>
      <c r="AV506">
        <v>17</v>
      </c>
    </row>
    <row r="507" spans="46:48" x14ac:dyDescent="0.2">
      <c r="AT507">
        <v>4.7244345903211</v>
      </c>
      <c r="AU507">
        <v>8.5489497425085297</v>
      </c>
      <c r="AV507">
        <v>17</v>
      </c>
    </row>
    <row r="508" spans="46:48" x14ac:dyDescent="0.2">
      <c r="AT508">
        <v>4.7757871402158907</v>
      </c>
      <c r="AU508">
        <v>9.4982527275777109</v>
      </c>
      <c r="AV508">
        <v>17</v>
      </c>
    </row>
    <row r="509" spans="46:48" x14ac:dyDescent="0.2">
      <c r="AT509">
        <v>4.8271396901106902</v>
      </c>
      <c r="AU509">
        <v>9.5318209786618198</v>
      </c>
      <c r="AV509">
        <v>17</v>
      </c>
    </row>
    <row r="510" spans="46:48" x14ac:dyDescent="0.2">
      <c r="AT510">
        <v>4.8784922400054791</v>
      </c>
      <c r="AU510">
        <v>9.5561585080948301</v>
      </c>
      <c r="AV510">
        <v>17</v>
      </c>
    </row>
    <row r="511" spans="46:48" x14ac:dyDescent="0.2">
      <c r="AT511">
        <v>4.9298447899002804</v>
      </c>
      <c r="AU511">
        <v>10.5619034154867</v>
      </c>
      <c r="AV511">
        <v>17</v>
      </c>
    </row>
    <row r="512" spans="46:48" x14ac:dyDescent="0.2">
      <c r="AT512">
        <v>4.9811973397950693</v>
      </c>
      <c r="AU512">
        <v>10.5858190857604</v>
      </c>
      <c r="AV512">
        <v>17</v>
      </c>
    </row>
    <row r="513" spans="46:48" x14ac:dyDescent="0.2">
      <c r="AT513">
        <v>5.0325498896898706</v>
      </c>
      <c r="AU513">
        <v>10.616002516489401</v>
      </c>
      <c r="AV513">
        <v>17</v>
      </c>
    </row>
    <row r="514" spans="46:48" x14ac:dyDescent="0.2">
      <c r="AT514">
        <v>5.0839024395846595</v>
      </c>
      <c r="AU514">
        <v>11.6832423448075</v>
      </c>
      <c r="AV514">
        <v>17</v>
      </c>
    </row>
    <row r="515" spans="46:48" x14ac:dyDescent="0.2">
      <c r="AT515">
        <v>5.1352549894794608</v>
      </c>
      <c r="AU515">
        <v>11.711809918219499</v>
      </c>
      <c r="AV515">
        <v>17</v>
      </c>
    </row>
    <row r="516" spans="46:48" x14ac:dyDescent="0.2">
      <c r="AT516">
        <v>5.1866075393742497</v>
      </c>
      <c r="AU516">
        <v>11.729439196226201</v>
      </c>
      <c r="AV516">
        <v>17</v>
      </c>
    </row>
    <row r="517" spans="46:48" x14ac:dyDescent="0.2">
      <c r="AT517">
        <v>5.2379600892690403</v>
      </c>
      <c r="AU517">
        <v>12.8817342826885</v>
      </c>
      <c r="AV517">
        <v>17</v>
      </c>
    </row>
    <row r="518" spans="46:48" x14ac:dyDescent="0.2">
      <c r="AT518">
        <v>5.2893126391638399</v>
      </c>
      <c r="AU518">
        <v>12.898571715907501</v>
      </c>
      <c r="AV518">
        <v>17</v>
      </c>
    </row>
    <row r="519" spans="46:48" x14ac:dyDescent="0.2">
      <c r="AT519">
        <v>5.3406651890586305</v>
      </c>
      <c r="AU519">
        <v>14.1220009501692</v>
      </c>
      <c r="AV519">
        <v>17</v>
      </c>
    </row>
    <row r="520" spans="46:48" x14ac:dyDescent="0.2">
      <c r="AT520">
        <v>5.3920177389534301</v>
      </c>
      <c r="AU520">
        <v>14.145326200463201</v>
      </c>
      <c r="AV520">
        <v>17</v>
      </c>
    </row>
    <row r="521" spans="46:48" x14ac:dyDescent="0.2">
      <c r="AT521">
        <v>5.4433702888482198</v>
      </c>
      <c r="AU521">
        <v>14.186080818193</v>
      </c>
      <c r="AV521">
        <v>17</v>
      </c>
    </row>
    <row r="522" spans="46:48" x14ac:dyDescent="0.2">
      <c r="AT522">
        <v>5.4947228387430203</v>
      </c>
      <c r="AU522">
        <v>15.4649505012229</v>
      </c>
      <c r="AV522">
        <v>17</v>
      </c>
    </row>
    <row r="523" spans="46:48" x14ac:dyDescent="0.2">
      <c r="AT523">
        <v>5.54607538863781</v>
      </c>
      <c r="AU523">
        <v>15.4966856806554</v>
      </c>
      <c r="AV523">
        <v>17</v>
      </c>
    </row>
    <row r="524" spans="46:48" x14ac:dyDescent="0.2">
      <c r="AT524">
        <v>5.5974279385326104</v>
      </c>
      <c r="AU524">
        <v>15.531781245737101</v>
      </c>
      <c r="AV524">
        <v>17</v>
      </c>
    </row>
    <row r="525" spans="46:48" x14ac:dyDescent="0.2">
      <c r="AT525">
        <v>5.6487804884274002</v>
      </c>
      <c r="AU525">
        <v>15.542587179532701</v>
      </c>
      <c r="AV525">
        <v>17</v>
      </c>
    </row>
    <row r="526" spans="46:48" x14ac:dyDescent="0.2">
      <c r="AT526">
        <v>5.7001330383221998</v>
      </c>
      <c r="AU526">
        <v>16.935840528694101</v>
      </c>
      <c r="AV526">
        <v>17</v>
      </c>
    </row>
    <row r="527" spans="46:48" x14ac:dyDescent="0.2">
      <c r="AT527">
        <v>5.7514855882169904</v>
      </c>
      <c r="AU527">
        <v>16.953884615607699</v>
      </c>
      <c r="AV527">
        <v>17</v>
      </c>
    </row>
    <row r="528" spans="46:48" x14ac:dyDescent="0.2">
      <c r="AT528">
        <v>5.8028381381117793</v>
      </c>
      <c r="AU528">
        <v>18.425773740890602</v>
      </c>
      <c r="AV528">
        <v>17</v>
      </c>
    </row>
    <row r="529" spans="46:48" x14ac:dyDescent="0.2">
      <c r="AT529">
        <v>5.8541906880065806</v>
      </c>
      <c r="AU529">
        <v>18.462291689541999</v>
      </c>
      <c r="AV529">
        <v>17</v>
      </c>
    </row>
    <row r="530" spans="46:48" x14ac:dyDescent="0.2">
      <c r="AT530">
        <v>5.9055432379013695</v>
      </c>
      <c r="AU530">
        <v>18.4976028233602</v>
      </c>
      <c r="AV530">
        <v>17</v>
      </c>
    </row>
    <row r="531" spans="46:48" x14ac:dyDescent="0.2">
      <c r="AT531">
        <v>5.9568957877961699</v>
      </c>
      <c r="AU531">
        <v>20.056917431321502</v>
      </c>
      <c r="AV531">
        <v>17</v>
      </c>
    </row>
    <row r="532" spans="46:48" x14ac:dyDescent="0.2">
      <c r="AT532">
        <v>6.0082483376909597</v>
      </c>
      <c r="AU532">
        <v>20.0849894257722</v>
      </c>
      <c r="AV532">
        <v>17</v>
      </c>
    </row>
    <row r="533" spans="46:48" x14ac:dyDescent="0.2">
      <c r="AT533">
        <v>6.0596008875857592</v>
      </c>
      <c r="AU533">
        <v>20.1236156166506</v>
      </c>
      <c r="AV533">
        <v>17</v>
      </c>
    </row>
    <row r="534" spans="46:48" x14ac:dyDescent="0.2">
      <c r="AT534">
        <v>6.1109534374805499</v>
      </c>
      <c r="AU534">
        <v>20.1462478424666</v>
      </c>
      <c r="AV534">
        <v>17</v>
      </c>
    </row>
    <row r="535" spans="46:48" x14ac:dyDescent="0.2">
      <c r="AT535">
        <v>6.1623059873753494</v>
      </c>
      <c r="AU535">
        <v>21.7999827943997</v>
      </c>
      <c r="AV535">
        <v>17</v>
      </c>
    </row>
    <row r="536" spans="46:48" x14ac:dyDescent="0.2">
      <c r="AT536">
        <v>6.2136585372701401</v>
      </c>
      <c r="AU536">
        <v>21.8223733524034</v>
      </c>
      <c r="AV536">
        <v>17</v>
      </c>
    </row>
    <row r="537" spans="46:48" x14ac:dyDescent="0.2">
      <c r="AT537">
        <v>6.2650110871649396</v>
      </c>
      <c r="AU537">
        <v>21.881575397316301</v>
      </c>
      <c r="AV537">
        <v>17</v>
      </c>
    </row>
    <row r="538" spans="46:48" x14ac:dyDescent="0.2">
      <c r="AT538">
        <v>6.3163636370597303</v>
      </c>
      <c r="AU538">
        <v>23.638978572224701</v>
      </c>
      <c r="AV538">
        <v>17</v>
      </c>
    </row>
    <row r="539" spans="46:48" x14ac:dyDescent="0.2">
      <c r="AT539">
        <v>6.36771618695452</v>
      </c>
      <c r="AU539">
        <v>23.6652494953345</v>
      </c>
      <c r="AV539">
        <v>17</v>
      </c>
    </row>
    <row r="540" spans="46:48" x14ac:dyDescent="0.2">
      <c r="AT540">
        <v>6.4190687368493204</v>
      </c>
      <c r="AU540">
        <v>23.720597526024001</v>
      </c>
      <c r="AV540">
        <v>17</v>
      </c>
    </row>
    <row r="541" spans="46:48" x14ac:dyDescent="0.2">
      <c r="AT541">
        <v>6.4704212867441102</v>
      </c>
      <c r="AU541">
        <v>25.587597818999399</v>
      </c>
      <c r="AV541">
        <v>17</v>
      </c>
    </row>
    <row r="542" spans="46:48" x14ac:dyDescent="0.2">
      <c r="AT542">
        <v>6.5217738366389097</v>
      </c>
      <c r="AU542">
        <v>25.616511758639898</v>
      </c>
      <c r="AV542">
        <v>17</v>
      </c>
    </row>
    <row r="543" spans="46:48" x14ac:dyDescent="0.2">
      <c r="AT543">
        <v>6.5731263865337004</v>
      </c>
      <c r="AU543">
        <v>25.6789166217945</v>
      </c>
      <c r="AV543">
        <v>17</v>
      </c>
    </row>
    <row r="544" spans="46:48" x14ac:dyDescent="0.2">
      <c r="AT544">
        <v>6.6244789364284999</v>
      </c>
      <c r="AU544">
        <v>27.671727677005499</v>
      </c>
      <c r="AV544">
        <v>17</v>
      </c>
    </row>
    <row r="545" spans="46:48" x14ac:dyDescent="0.2">
      <c r="AT545">
        <v>6.6758314863232897</v>
      </c>
      <c r="AU545">
        <v>27.706883802794302</v>
      </c>
      <c r="AV545">
        <v>17</v>
      </c>
    </row>
    <row r="546" spans="46:48" x14ac:dyDescent="0.2">
      <c r="AT546">
        <v>6.7271840362180901</v>
      </c>
      <c r="AU546">
        <v>27.780008989746499</v>
      </c>
      <c r="AV546">
        <v>17</v>
      </c>
    </row>
    <row r="547" spans="46:48" x14ac:dyDescent="0.2">
      <c r="AT547">
        <v>6.7785365861128799</v>
      </c>
      <c r="AU547">
        <v>27.796136426051799</v>
      </c>
      <c r="AV547">
        <v>17</v>
      </c>
    </row>
    <row r="548" spans="46:48" x14ac:dyDescent="0.2">
      <c r="AT548">
        <v>6.8298891360076697</v>
      </c>
      <c r="AU548">
        <v>29.920732379523301</v>
      </c>
      <c r="AV548">
        <v>17</v>
      </c>
    </row>
    <row r="549" spans="46:48" x14ac:dyDescent="0.2">
      <c r="AT549">
        <v>6.8812416859024692</v>
      </c>
      <c r="AU549">
        <v>29.953075422871802</v>
      </c>
      <c r="AV549">
        <v>17</v>
      </c>
    </row>
    <row r="550" spans="46:48" x14ac:dyDescent="0.2">
      <c r="AT550">
        <v>6.9325942357972599</v>
      </c>
      <c r="AU550">
        <v>30.031969047903001</v>
      </c>
      <c r="AV550">
        <v>17</v>
      </c>
    </row>
    <row r="551" spans="46:48" x14ac:dyDescent="0.2">
      <c r="AT551">
        <v>6.9839467856920594</v>
      </c>
      <c r="AU551">
        <v>30.047643097354602</v>
      </c>
      <c r="AV551">
        <v>17</v>
      </c>
    </row>
    <row r="552" spans="46:48" x14ac:dyDescent="0.2">
      <c r="AT552">
        <v>7.0352993355868501</v>
      </c>
      <c r="AU552">
        <v>32.327387487573198</v>
      </c>
      <c r="AV55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AC87-E643-504B-BC37-BE916FD880AB}">
  <dimension ref="B2:Y554"/>
  <sheetViews>
    <sheetView topLeftCell="J1" workbookViewId="0">
      <selection activeCell="P7" sqref="P7"/>
    </sheetView>
  </sheetViews>
  <sheetFormatPr baseColWidth="10" defaultRowHeight="16" x14ac:dyDescent="0.2"/>
  <cols>
    <col min="12" max="12" width="12.1640625" bestFit="1" customWidth="1"/>
  </cols>
  <sheetData>
    <row r="2" spans="2:25" x14ac:dyDescent="0.2">
      <c r="B2" t="s">
        <v>41</v>
      </c>
    </row>
    <row r="4" spans="2:25" x14ac:dyDescent="0.2">
      <c r="B4">
        <v>5.1352549999999997E-2</v>
      </c>
      <c r="C4" s="1">
        <v>1.9699999999999999E-2</v>
      </c>
      <c r="D4">
        <v>1.34</v>
      </c>
      <c r="G4" t="s">
        <v>45</v>
      </c>
    </row>
    <row r="5" spans="2:25" x14ac:dyDescent="0.2">
      <c r="B5">
        <v>0.10270509999999999</v>
      </c>
      <c r="C5" s="1">
        <v>0.16700000000000001</v>
      </c>
      <c r="D5">
        <v>1.34</v>
      </c>
      <c r="G5" t="s">
        <v>69</v>
      </c>
      <c r="P5" t="s">
        <v>72</v>
      </c>
      <c r="U5" s="8" t="s">
        <v>73</v>
      </c>
      <c r="V5" t="s">
        <v>74</v>
      </c>
      <c r="W5" t="s">
        <v>75</v>
      </c>
      <c r="X5" t="s">
        <v>76</v>
      </c>
      <c r="Y5" t="s">
        <v>77</v>
      </c>
    </row>
    <row r="6" spans="2:25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P6">
        <v>2.97E+20</v>
      </c>
      <c r="Q6">
        <v>5.94E+20</v>
      </c>
      <c r="R6">
        <v>8.92E+20</v>
      </c>
      <c r="S6" t="s">
        <v>78</v>
      </c>
      <c r="U6">
        <f>V6/(1E+21)</f>
        <v>0</v>
      </c>
      <c r="V6">
        <v>0</v>
      </c>
      <c r="W6">
        <f t="shared" ref="W6:W24" si="0">6.13E-43*V6^2+4E-21*V6</f>
        <v>0</v>
      </c>
      <c r="X6">
        <f>4*U6</f>
        <v>0</v>
      </c>
      <c r="Y6">
        <f>W6-X6</f>
        <v>0</v>
      </c>
    </row>
    <row r="7" spans="2:25" x14ac:dyDescent="0.2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14.384410000000001</v>
      </c>
      <c r="J7">
        <v>0</v>
      </c>
      <c r="K7">
        <v>1.34</v>
      </c>
      <c r="L7">
        <f>(H$7*K7^H$8)/(1+EXP(-(H$15*K7^H$16)*(J7-(H$17*K7^H$18))))*(1/(1+EXP(-50*(J7-0.2))))</f>
        <v>4.5302238489619574E-5</v>
      </c>
      <c r="M7">
        <f>(H$13*LN(K7)+H$14)/(1+EXP(-(H$9*K7^H$10)*(J7-(H$11*K7^H$12))))</f>
        <v>1.7016052871036626E-3</v>
      </c>
      <c r="N7">
        <f>L7+M7</f>
        <v>1.7469075255932822E-3</v>
      </c>
      <c r="O7">
        <f>N7+4*J7</f>
        <v>1.7469075255932822E-3</v>
      </c>
      <c r="P7">
        <f>$N7*(-1.2329E-21*P$6+1.7765)</f>
        <v>2.4637138195901906E-3</v>
      </c>
      <c r="Q7">
        <f t="shared" ref="Q7:R22" si="1">$N7*(-1.2329E-21*Q$6+1.7765)</f>
        <v>1.8240464199639152E-3</v>
      </c>
      <c r="R7">
        <f>$N7*(-1.2329E-21*R$6+1.7765)</f>
        <v>1.1822252580493357E-3</v>
      </c>
      <c r="U7">
        <f t="shared" ref="U7:U24" si="2">V7/(1E+21)</f>
        <v>0.5</v>
      </c>
      <c r="V7" s="1">
        <f t="shared" ref="V7:V24" si="3">V6+500000000000000000000</f>
        <v>5E+20</v>
      </c>
      <c r="W7">
        <f t="shared" si="0"/>
        <v>2.1532499999999999</v>
      </c>
      <c r="X7">
        <f t="shared" ref="X7:X24" si="4">4*U7</f>
        <v>2</v>
      </c>
      <c r="Y7">
        <f t="shared" ref="Y7:Y24" si="5">W7-X7</f>
        <v>0.15324999999999989</v>
      </c>
    </row>
    <row r="8" spans="2:25" x14ac:dyDescent="0.2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0.82457999999999998</v>
      </c>
      <c r="J8">
        <v>0.2</v>
      </c>
      <c r="K8">
        <v>1.34</v>
      </c>
      <c r="L8">
        <f t="shared" ref="L8:L42" si="6">(H$7*K8^H$8)/(1+EXP(-(H$15*K8^H$16)*(J8-(H$17*K8^H$18))))*(1/(1+EXP(-50*(J8-0.2))))</f>
        <v>0.70674924016090845</v>
      </c>
      <c r="M8">
        <f t="shared" ref="M8:M42" si="7">(H$13*LN(K8)+H$14)/(1+EXP(-(H$9*K8^H$10)*(J8-(H$11*K8^H$12))))</f>
        <v>2.9458613816694713E-3</v>
      </c>
      <c r="N8">
        <f t="shared" ref="N8:N42" si="8">L8+M8</f>
        <v>0.70969510154257798</v>
      </c>
      <c r="O8">
        <f t="shared" ref="O8:O42" si="9">N8+4*J8</f>
        <v>1.5096951015425781</v>
      </c>
      <c r="P8">
        <f t="shared" ref="P8:R45" si="10">$N8*(-1.2329E-21*P$6+1.7765)</f>
        <v>1.0009033699549119</v>
      </c>
      <c r="Q8">
        <f t="shared" si="1"/>
        <v>0.74103339201943419</v>
      </c>
      <c r="R8">
        <f t="shared" si="1"/>
        <v>0.48028843099326463</v>
      </c>
      <c r="U8">
        <f t="shared" si="2"/>
        <v>1</v>
      </c>
      <c r="V8" s="1">
        <f t="shared" si="3"/>
        <v>1E+21</v>
      </c>
      <c r="W8">
        <f t="shared" si="0"/>
        <v>4.6129999999999995</v>
      </c>
      <c r="X8">
        <f t="shared" si="4"/>
        <v>4</v>
      </c>
      <c r="Y8">
        <f t="shared" si="5"/>
        <v>0.61299999999999955</v>
      </c>
    </row>
    <row r="9" spans="2:25" x14ac:dyDescent="0.2">
      <c r="B9">
        <v>0.30811529900000001</v>
      </c>
      <c r="C9" s="1">
        <v>1.58</v>
      </c>
      <c r="D9">
        <v>1.34</v>
      </c>
      <c r="F9">
        <v>3</v>
      </c>
      <c r="G9" t="s">
        <v>6</v>
      </c>
      <c r="H9">
        <v>3.1289699999999998</v>
      </c>
      <c r="J9">
        <v>0.4</v>
      </c>
      <c r="K9">
        <v>1.34</v>
      </c>
      <c r="L9">
        <f>(H$7*K9^H$8)/(1+EXP(-(H$15*K9^H$16)*(J9-(H$17*K9^H$18))))*(1/(1+EXP(-50*(J9-0.2))))</f>
        <v>1.9822856931805102</v>
      </c>
      <c r="M9">
        <f>(H$13*LN(K9)+H$14)/(1+EXP(-(H$9*K9^H$10)*(J9-(H$11*K9^H$12))))</f>
        <v>5.0997248810707189E-3</v>
      </c>
      <c r="N9">
        <f t="shared" si="8"/>
        <v>1.9873854180615809</v>
      </c>
      <c r="O9">
        <f t="shared" si="9"/>
        <v>3.5873854180615812</v>
      </c>
      <c r="P9">
        <f t="shared" si="10"/>
        <v>2.8028666930537458</v>
      </c>
      <c r="Q9">
        <f t="shared" si="1"/>
        <v>2.0751431909210933</v>
      </c>
      <c r="R9">
        <f t="shared" si="1"/>
        <v>1.3449694413065127</v>
      </c>
      <c r="U9">
        <f t="shared" si="2"/>
        <v>1.5</v>
      </c>
      <c r="V9" s="1">
        <f t="shared" si="3"/>
        <v>1.5E+21</v>
      </c>
      <c r="W9">
        <f t="shared" si="0"/>
        <v>7.379249999999999</v>
      </c>
      <c r="X9">
        <f t="shared" si="4"/>
        <v>6</v>
      </c>
      <c r="Y9">
        <f t="shared" si="5"/>
        <v>1.379249999999999</v>
      </c>
    </row>
    <row r="10" spans="2:25" x14ac:dyDescent="0.2">
      <c r="B10">
        <v>0.35946784900000001</v>
      </c>
      <c r="C10" s="1">
        <v>2.02</v>
      </c>
      <c r="D10">
        <v>1.34</v>
      </c>
      <c r="F10">
        <v>4</v>
      </c>
      <c r="G10" t="s">
        <v>7</v>
      </c>
      <c r="H10">
        <v>-0.44802999999999998</v>
      </c>
      <c r="J10">
        <v>0.6</v>
      </c>
      <c r="K10">
        <v>1.34</v>
      </c>
      <c r="L10">
        <f t="shared" si="6"/>
        <v>2.7430359320328224</v>
      </c>
      <c r="M10">
        <f t="shared" si="7"/>
        <v>8.827713501004612E-3</v>
      </c>
      <c r="N10">
        <f t="shared" si="8"/>
        <v>2.751863645533827</v>
      </c>
      <c r="O10">
        <f t="shared" si="9"/>
        <v>5.1518636455338269</v>
      </c>
      <c r="P10">
        <f t="shared" si="10"/>
        <v>3.8810322777829831</v>
      </c>
      <c r="Q10">
        <f t="shared" si="1"/>
        <v>2.8733787892751224</v>
      </c>
      <c r="R10">
        <f t="shared" si="1"/>
        <v>1.8623325280786833</v>
      </c>
      <c r="U10">
        <f t="shared" si="2"/>
        <v>2</v>
      </c>
      <c r="V10" s="1">
        <f t="shared" si="3"/>
        <v>2E+21</v>
      </c>
      <c r="W10">
        <f t="shared" si="0"/>
        <v>10.452</v>
      </c>
      <c r="X10">
        <f t="shared" si="4"/>
        <v>8</v>
      </c>
      <c r="Y10">
        <f t="shared" si="5"/>
        <v>2.452</v>
      </c>
    </row>
    <row r="11" spans="2:25" x14ac:dyDescent="0.2">
      <c r="B11">
        <v>0.410820399</v>
      </c>
      <c r="C11" s="1">
        <v>2.4700000000000002</v>
      </c>
      <c r="D11">
        <v>1.34</v>
      </c>
      <c r="F11">
        <v>5</v>
      </c>
      <c r="G11" t="s">
        <v>8</v>
      </c>
      <c r="H11">
        <v>3.1627100000000001</v>
      </c>
      <c r="J11">
        <v>0.8</v>
      </c>
      <c r="K11">
        <v>1.34</v>
      </c>
      <c r="L11">
        <f t="shared" si="6"/>
        <v>3.7289138694411013</v>
      </c>
      <c r="M11">
        <f t="shared" si="7"/>
        <v>1.5278920577513996E-2</v>
      </c>
      <c r="N11">
        <f t="shared" si="8"/>
        <v>3.7441927900186154</v>
      </c>
      <c r="O11">
        <f t="shared" si="9"/>
        <v>6.9441927900186151</v>
      </c>
      <c r="P11">
        <f>$N11*(-1.2329E-21*P$6+1.7765)</f>
        <v>5.2805425500963263</v>
      </c>
      <c r="Q11">
        <f t="shared" si="1"/>
        <v>3.9095266087245832</v>
      </c>
      <c r="R11">
        <f t="shared" si="1"/>
        <v>2.5338944520620261</v>
      </c>
      <c r="U11">
        <f t="shared" si="2"/>
        <v>2.5</v>
      </c>
      <c r="V11" s="1">
        <f t="shared" si="3"/>
        <v>2.5E+21</v>
      </c>
      <c r="W11">
        <f t="shared" si="0"/>
        <v>13.831249999999999</v>
      </c>
      <c r="X11">
        <f t="shared" si="4"/>
        <v>10</v>
      </c>
      <c r="Y11">
        <f t="shared" si="5"/>
        <v>3.8312499999999989</v>
      </c>
    </row>
    <row r="12" spans="2:25" x14ac:dyDescent="0.2">
      <c r="B12">
        <v>0.462172949</v>
      </c>
      <c r="C12" s="1">
        <v>2.93</v>
      </c>
      <c r="D12">
        <v>1.34</v>
      </c>
      <c r="F12">
        <v>6</v>
      </c>
      <c r="G12" t="s">
        <v>35</v>
      </c>
      <c r="H12">
        <v>0.27553</v>
      </c>
      <c r="J12">
        <v>1</v>
      </c>
      <c r="K12">
        <v>1.34</v>
      </c>
      <c r="L12">
        <f t="shared" si="6"/>
        <v>4.9563152409661759</v>
      </c>
      <c r="M12">
        <f t="shared" si="7"/>
        <v>2.6438598508482763E-2</v>
      </c>
      <c r="N12">
        <f t="shared" si="8"/>
        <v>4.9827538394746584</v>
      </c>
      <c r="O12">
        <f t="shared" si="9"/>
        <v>8.9827538394746576</v>
      </c>
      <c r="P12">
        <f t="shared" si="10"/>
        <v>7.0273207448463033</v>
      </c>
      <c r="Q12">
        <f t="shared" si="1"/>
        <v>5.202779293865877</v>
      </c>
      <c r="R12">
        <f t="shared" si="1"/>
        <v>3.3720946056767618</v>
      </c>
      <c r="U12">
        <f t="shared" si="2"/>
        <v>3</v>
      </c>
      <c r="V12" s="1">
        <f t="shared" si="3"/>
        <v>3E+21</v>
      </c>
      <c r="W12">
        <f t="shared" si="0"/>
        <v>17.516999999999999</v>
      </c>
      <c r="X12">
        <f t="shared" si="4"/>
        <v>12</v>
      </c>
      <c r="Y12">
        <f t="shared" si="5"/>
        <v>5.5169999999999995</v>
      </c>
    </row>
    <row r="13" spans="2:25" x14ac:dyDescent="0.2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16.269970000000001</v>
      </c>
      <c r="J13">
        <v>1.2</v>
      </c>
      <c r="K13">
        <v>1.34</v>
      </c>
      <c r="L13">
        <f t="shared" si="6"/>
        <v>6.4101215616828222</v>
      </c>
      <c r="M13">
        <f t="shared" si="7"/>
        <v>4.5731297605770542E-2</v>
      </c>
      <c r="N13">
        <f t="shared" si="8"/>
        <v>6.4558528592885924</v>
      </c>
      <c r="O13">
        <f t="shared" si="9"/>
        <v>11.255852859288591</v>
      </c>
      <c r="P13">
        <f t="shared" si="10"/>
        <v>9.1048745704317628</v>
      </c>
      <c r="Q13">
        <f t="shared" si="1"/>
        <v>6.7409265363373425</v>
      </c>
      <c r="R13">
        <f t="shared" si="1"/>
        <v>4.3690190812527048</v>
      </c>
      <c r="U13">
        <f t="shared" si="2"/>
        <v>3.5</v>
      </c>
      <c r="V13" s="1">
        <f t="shared" si="3"/>
        <v>3.5E+21</v>
      </c>
      <c r="W13">
        <f t="shared" si="0"/>
        <v>21.509249999999998</v>
      </c>
      <c r="X13">
        <f t="shared" si="4"/>
        <v>14</v>
      </c>
      <c r="Y13">
        <f t="shared" si="5"/>
        <v>7.509249999999998</v>
      </c>
    </row>
    <row r="14" spans="2:25" x14ac:dyDescent="0.2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15.99187</v>
      </c>
      <c r="J14">
        <v>1.4</v>
      </c>
      <c r="K14">
        <v>1.34</v>
      </c>
      <c r="L14">
        <f t="shared" si="6"/>
        <v>8.0338218292078665</v>
      </c>
      <c r="M14">
        <f t="shared" si="7"/>
        <v>7.9048519347942353E-2</v>
      </c>
      <c r="N14">
        <f t="shared" si="8"/>
        <v>8.1128703485558091</v>
      </c>
      <c r="O14">
        <f t="shared" si="9"/>
        <v>13.712870348555809</v>
      </c>
      <c r="P14">
        <f t="shared" si="10"/>
        <v>11.441813891947261</v>
      </c>
      <c r="Q14">
        <f t="shared" si="1"/>
        <v>8.4711136096851281</v>
      </c>
      <c r="R14">
        <f t="shared" si="1"/>
        <v>5.4904109695702594</v>
      </c>
      <c r="U14">
        <f t="shared" si="2"/>
        <v>4</v>
      </c>
      <c r="V14" s="1">
        <f t="shared" si="3"/>
        <v>4E+21</v>
      </c>
      <c r="W14">
        <f t="shared" si="0"/>
        <v>25.808</v>
      </c>
      <c r="X14">
        <f t="shared" si="4"/>
        <v>16</v>
      </c>
      <c r="Y14">
        <f t="shared" si="5"/>
        <v>9.8079999999999998</v>
      </c>
    </row>
    <row r="15" spans="2:25" x14ac:dyDescent="0.2">
      <c r="B15">
        <v>0.61623059899999999</v>
      </c>
      <c r="C15" s="1">
        <v>4.3099999999999996</v>
      </c>
      <c r="D15">
        <v>1.34</v>
      </c>
      <c r="F15">
        <v>9</v>
      </c>
      <c r="G15" t="s">
        <v>65</v>
      </c>
      <c r="H15">
        <v>2.6274000000000002</v>
      </c>
      <c r="J15">
        <v>1.6</v>
      </c>
      <c r="K15">
        <v>1.34</v>
      </c>
      <c r="L15">
        <f t="shared" si="6"/>
        <v>9.7324475863332083</v>
      </c>
      <c r="M15">
        <f t="shared" si="7"/>
        <v>0.13647879774707336</v>
      </c>
      <c r="N15">
        <f t="shared" si="8"/>
        <v>9.8689263840802823</v>
      </c>
      <c r="O15">
        <f t="shared" si="9"/>
        <v>16.268926384080281</v>
      </c>
      <c r="P15">
        <f t="shared" si="10"/>
        <v>13.918430117655646</v>
      </c>
      <c r="Q15">
        <f t="shared" si="1"/>
        <v>10.304712513992669</v>
      </c>
      <c r="R15">
        <f t="shared" si="1"/>
        <v>6.6788275109907609</v>
      </c>
      <c r="U15">
        <f t="shared" si="2"/>
        <v>4.5</v>
      </c>
      <c r="V15" s="1">
        <f t="shared" si="3"/>
        <v>4.5E+21</v>
      </c>
      <c r="W15">
        <f t="shared" si="0"/>
        <v>30.413249999999998</v>
      </c>
      <c r="X15">
        <f t="shared" si="4"/>
        <v>18</v>
      </c>
      <c r="Y15">
        <f t="shared" si="5"/>
        <v>12.413249999999998</v>
      </c>
    </row>
    <row r="16" spans="2:25" x14ac:dyDescent="0.2">
      <c r="B16">
        <v>0.66758314900000004</v>
      </c>
      <c r="C16" s="1">
        <v>4.7699999999999996</v>
      </c>
      <c r="D16">
        <v>1.34</v>
      </c>
      <c r="F16">
        <v>10</v>
      </c>
      <c r="G16" t="s">
        <v>66</v>
      </c>
      <c r="H16">
        <v>-1.17587</v>
      </c>
      <c r="J16">
        <v>1.8</v>
      </c>
      <c r="K16">
        <v>1.34</v>
      </c>
      <c r="L16">
        <f t="shared" si="6"/>
        <v>11.392091908247512</v>
      </c>
      <c r="M16">
        <f t="shared" si="7"/>
        <v>0.23515870026075864</v>
      </c>
      <c r="N16">
        <f t="shared" si="8"/>
        <v>11.62725060850827</v>
      </c>
      <c r="O16">
        <f t="shared" si="9"/>
        <v>18.827250608508269</v>
      </c>
      <c r="P16">
        <f t="shared" si="10"/>
        <v>16.398245235271677</v>
      </c>
      <c r="Q16">
        <f t="shared" si="1"/>
        <v>12.140679764528413</v>
      </c>
      <c r="R16">
        <f t="shared" si="1"/>
        <v>7.8687790565099194</v>
      </c>
      <c r="U16">
        <f t="shared" si="2"/>
        <v>5</v>
      </c>
      <c r="V16" s="1">
        <f t="shared" si="3"/>
        <v>5E+21</v>
      </c>
      <c r="W16">
        <f t="shared" si="0"/>
        <v>35.325000000000003</v>
      </c>
      <c r="X16">
        <f t="shared" si="4"/>
        <v>20</v>
      </c>
      <c r="Y16">
        <f t="shared" si="5"/>
        <v>15.325000000000003</v>
      </c>
    </row>
    <row r="17" spans="2:25" x14ac:dyDescent="0.2">
      <c r="B17">
        <v>0.71893569899999998</v>
      </c>
      <c r="C17" s="1">
        <v>5.23</v>
      </c>
      <c r="D17">
        <v>1.34</v>
      </c>
      <c r="F17">
        <v>11</v>
      </c>
      <c r="G17" t="s">
        <v>67</v>
      </c>
      <c r="H17">
        <v>0.97384000000000004</v>
      </c>
      <c r="J17">
        <v>2</v>
      </c>
      <c r="K17">
        <v>1.34</v>
      </c>
      <c r="L17">
        <f t="shared" si="6"/>
        <v>12.908850869716517</v>
      </c>
      <c r="M17">
        <f t="shared" si="7"/>
        <v>0.40379091624489705</v>
      </c>
      <c r="N17">
        <f t="shared" si="8"/>
        <v>13.312641785961414</v>
      </c>
      <c r="O17">
        <f t="shared" si="9"/>
        <v>21.312641785961414</v>
      </c>
      <c r="P17">
        <f t="shared" si="10"/>
        <v>18.775200783560638</v>
      </c>
      <c r="Q17">
        <f t="shared" si="1"/>
        <v>13.900493434360827</v>
      </c>
      <c r="R17">
        <f t="shared" si="1"/>
        <v>9.0093729291031028</v>
      </c>
      <c r="U17">
        <f t="shared" si="2"/>
        <v>5.5</v>
      </c>
      <c r="V17" s="1">
        <f t="shared" si="3"/>
        <v>5.5E+21</v>
      </c>
      <c r="W17">
        <f t="shared" si="0"/>
        <v>40.54325</v>
      </c>
      <c r="X17">
        <f t="shared" si="4"/>
        <v>22</v>
      </c>
      <c r="Y17">
        <f t="shared" si="5"/>
        <v>18.54325</v>
      </c>
    </row>
    <row r="18" spans="2:25" x14ac:dyDescent="0.2">
      <c r="B18">
        <v>0.77028824799999995</v>
      </c>
      <c r="C18" s="1">
        <v>5.68</v>
      </c>
      <c r="D18">
        <v>1.34</v>
      </c>
      <c r="F18">
        <v>12</v>
      </c>
      <c r="G18" t="s">
        <v>68</v>
      </c>
      <c r="H18">
        <v>1.5485599999999999</v>
      </c>
      <c r="J18">
        <v>2.2000000000000002</v>
      </c>
      <c r="K18">
        <v>1.34</v>
      </c>
      <c r="L18">
        <f t="shared" si="6"/>
        <v>14.212694618649255</v>
      </c>
      <c r="M18">
        <f t="shared" si="7"/>
        <v>0.68928689573583313</v>
      </c>
      <c r="N18">
        <f t="shared" si="8"/>
        <v>14.901981514385088</v>
      </c>
      <c r="O18">
        <f t="shared" si="9"/>
        <v>23.701981514385089</v>
      </c>
      <c r="P18">
        <f t="shared" si="10"/>
        <v>21.016692216606753</v>
      </c>
      <c r="Q18">
        <f t="shared" si="1"/>
        <v>15.560014272908397</v>
      </c>
      <c r="R18">
        <f t="shared" si="1"/>
        <v>10.084963676200955</v>
      </c>
      <c r="U18">
        <f t="shared" si="2"/>
        <v>6</v>
      </c>
      <c r="V18" s="1">
        <f t="shared" si="3"/>
        <v>6E+21</v>
      </c>
      <c r="W18">
        <f t="shared" si="0"/>
        <v>46.067999999999998</v>
      </c>
      <c r="X18">
        <f t="shared" si="4"/>
        <v>24</v>
      </c>
      <c r="Y18">
        <f t="shared" si="5"/>
        <v>22.067999999999998</v>
      </c>
    </row>
    <row r="19" spans="2:25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15.275804335296227</v>
      </c>
      <c r="M19">
        <f t="shared" si="7"/>
        <v>1.1650828411028471</v>
      </c>
      <c r="N19">
        <f t="shared" si="8"/>
        <v>16.440887176399073</v>
      </c>
      <c r="O19">
        <f t="shared" si="9"/>
        <v>26.040887176399075</v>
      </c>
      <c r="P19">
        <f t="shared" si="10"/>
        <v>23.187055038337576</v>
      </c>
      <c r="Q19">
        <f t="shared" si="1"/>
        <v>17.166874007802196</v>
      </c>
      <c r="R19">
        <f t="shared" si="1"/>
        <v>11.126423007467038</v>
      </c>
      <c r="U19">
        <f t="shared" si="2"/>
        <v>6.5</v>
      </c>
      <c r="V19" s="1">
        <f t="shared" si="3"/>
        <v>6.5E+21</v>
      </c>
      <c r="W19">
        <f t="shared" si="0"/>
        <v>51.899249999999995</v>
      </c>
      <c r="X19">
        <f t="shared" si="4"/>
        <v>26</v>
      </c>
      <c r="Y19">
        <f t="shared" si="5"/>
        <v>25.899249999999995</v>
      </c>
    </row>
    <row r="20" spans="2:25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16.105889018065618</v>
      </c>
      <c r="M20">
        <f t="shared" si="7"/>
        <v>1.9375916713228289</v>
      </c>
      <c r="N20">
        <f t="shared" si="8"/>
        <v>18.043480689388446</v>
      </c>
      <c r="O20">
        <f t="shared" si="9"/>
        <v>28.443480689388444</v>
      </c>
      <c r="P20">
        <f t="shared" si="10"/>
        <v>25.447238664140311</v>
      </c>
      <c r="Q20">
        <f t="shared" si="1"/>
        <v>18.840233883582048</v>
      </c>
      <c r="R20">
        <f t="shared" si="1"/>
        <v>12.210983295681837</v>
      </c>
      <c r="U20">
        <f t="shared" si="2"/>
        <v>7</v>
      </c>
      <c r="V20" s="1">
        <f t="shared" si="3"/>
        <v>7E+21</v>
      </c>
      <c r="W20">
        <f t="shared" si="0"/>
        <v>58.036999999999999</v>
      </c>
      <c r="X20">
        <f t="shared" si="4"/>
        <v>28</v>
      </c>
      <c r="Y20">
        <f t="shared" si="5"/>
        <v>30.036999999999999</v>
      </c>
    </row>
    <row r="21" spans="2:25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16.732375868664608</v>
      </c>
      <c r="M21">
        <f t="shared" si="7"/>
        <v>3.1402010181618607</v>
      </c>
      <c r="N21">
        <f t="shared" si="8"/>
        <v>19.872576886826469</v>
      </c>
      <c r="O21">
        <f t="shared" si="9"/>
        <v>31.072576886826468</v>
      </c>
      <c r="P21">
        <f t="shared" si="10"/>
        <v>28.02686552644802</v>
      </c>
      <c r="Q21">
        <f t="shared" si="1"/>
        <v>20.750098213448819</v>
      </c>
      <c r="R21">
        <f t="shared" si="1"/>
        <v>13.448830000405852</v>
      </c>
      <c r="U21">
        <f t="shared" si="2"/>
        <v>7.5</v>
      </c>
      <c r="V21" s="1">
        <f t="shared" si="3"/>
        <v>7.5E+21</v>
      </c>
      <c r="W21">
        <f t="shared" si="0"/>
        <v>64.481250000000003</v>
      </c>
      <c r="X21">
        <f t="shared" si="4"/>
        <v>30</v>
      </c>
      <c r="Y21">
        <f t="shared" si="5"/>
        <v>34.481250000000003</v>
      </c>
    </row>
    <row r="22" spans="2:25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17.193183422029101</v>
      </c>
      <c r="M22">
        <f t="shared" si="7"/>
        <v>4.8950511258774849</v>
      </c>
      <c r="N22">
        <f t="shared" si="8"/>
        <v>22.088234547906588</v>
      </c>
      <c r="O22">
        <f t="shared" si="9"/>
        <v>34.088234547906588</v>
      </c>
      <c r="P22">
        <f t="shared" si="10"/>
        <v>31.151671115244184</v>
      </c>
      <c r="Q22">
        <f t="shared" si="1"/>
        <v>23.063593556132318</v>
      </c>
      <c r="R22">
        <f t="shared" si="1"/>
        <v>14.948283412646338</v>
      </c>
      <c r="U22">
        <f t="shared" si="2"/>
        <v>8</v>
      </c>
      <c r="V22" s="1">
        <f t="shared" si="3"/>
        <v>8E+21</v>
      </c>
      <c r="W22">
        <f t="shared" si="0"/>
        <v>71.231999999999999</v>
      </c>
      <c r="X22">
        <f t="shared" si="4"/>
        <v>32</v>
      </c>
      <c r="Y22">
        <f t="shared" si="5"/>
        <v>39.231999999999999</v>
      </c>
    </row>
    <row r="23" spans="2:25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17.525746895748188</v>
      </c>
      <c r="M23">
        <f t="shared" si="7"/>
        <v>7.2281267394109268</v>
      </c>
      <c r="N23">
        <f t="shared" si="8"/>
        <v>24.753873635159117</v>
      </c>
      <c r="O23">
        <f t="shared" si="9"/>
        <v>37.553873635159121</v>
      </c>
      <c r="P23">
        <f t="shared" si="10"/>
        <v>34.911098423838233</v>
      </c>
      <c r="Q23">
        <f t="shared" si="10"/>
        <v>25.846940334816292</v>
      </c>
      <c r="R23">
        <f t="shared" si="10"/>
        <v>16.752263194989567</v>
      </c>
      <c r="U23">
        <f t="shared" si="2"/>
        <v>8.5</v>
      </c>
      <c r="V23" s="1">
        <f t="shared" si="3"/>
        <v>8.5E+21</v>
      </c>
      <c r="W23">
        <f t="shared" si="0"/>
        <v>78.28925000000001</v>
      </c>
      <c r="X23">
        <f t="shared" si="4"/>
        <v>34</v>
      </c>
      <c r="Y23">
        <f t="shared" si="5"/>
        <v>44.28925000000001</v>
      </c>
    </row>
    <row r="24" spans="2:25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17.762479389776164</v>
      </c>
      <c r="M24">
        <f t="shared" si="7"/>
        <v>9.9738336893574768</v>
      </c>
      <c r="N24">
        <f t="shared" si="8"/>
        <v>27.736313079133641</v>
      </c>
      <c r="O24">
        <f t="shared" si="9"/>
        <v>41.336313079133639</v>
      </c>
      <c r="P24">
        <f t="shared" si="10"/>
        <v>39.117318367687545</v>
      </c>
      <c r="Q24">
        <f t="shared" si="10"/>
        <v>28.961076550294177</v>
      </c>
      <c r="R24">
        <f t="shared" si="10"/>
        <v>18.770638632505545</v>
      </c>
      <c r="U24">
        <f t="shared" si="2"/>
        <v>9</v>
      </c>
      <c r="V24" s="1">
        <f t="shared" si="3"/>
        <v>9E+21</v>
      </c>
      <c r="W24">
        <f t="shared" si="0"/>
        <v>85.652999999999992</v>
      </c>
      <c r="X24">
        <f t="shared" si="4"/>
        <v>36</v>
      </c>
      <c r="Y24">
        <f t="shared" si="5"/>
        <v>49.652999999999992</v>
      </c>
    </row>
    <row r="25" spans="2:25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17.929350800607281</v>
      </c>
      <c r="M25">
        <f t="shared" si="7"/>
        <v>12.777239243127092</v>
      </c>
      <c r="N25">
        <f t="shared" si="8"/>
        <v>30.706590043734373</v>
      </c>
      <c r="O25">
        <f t="shared" si="9"/>
        <v>45.106590043734371</v>
      </c>
      <c r="P25">
        <f t="shared" si="10"/>
        <v>43.306385217812839</v>
      </c>
      <c r="Q25">
        <f t="shared" si="10"/>
        <v>32.062513222931571</v>
      </c>
      <c r="R25">
        <f t="shared" si="10"/>
        <v>20.780783073185379</v>
      </c>
    </row>
    <row r="26" spans="2:25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18.046165994345813</v>
      </c>
      <c r="M26">
        <f t="shared" si="7"/>
        <v>15.253618558378465</v>
      </c>
      <c r="N26">
        <f t="shared" si="8"/>
        <v>33.299784552724276</v>
      </c>
      <c r="O26">
        <f t="shared" si="9"/>
        <v>48.499784552724279</v>
      </c>
      <c r="P26">
        <f t="shared" si="10"/>
        <v>46.963641858523708</v>
      </c>
      <c r="Q26">
        <f t="shared" si="10"/>
        <v>34.77021645913274</v>
      </c>
      <c r="R26">
        <f t="shared" si="10"/>
        <v>22.535735755366723</v>
      </c>
    </row>
    <row r="27" spans="2:25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18.127544513793222</v>
      </c>
      <c r="M27">
        <f t="shared" si="7"/>
        <v>17.176414175322098</v>
      </c>
      <c r="N27">
        <f t="shared" si="8"/>
        <v>35.303958689115319</v>
      </c>
      <c r="O27">
        <f t="shared" si="9"/>
        <v>51.303958689115319</v>
      </c>
      <c r="P27">
        <f t="shared" si="10"/>
        <v>49.790186162873709</v>
      </c>
      <c r="Q27">
        <f t="shared" si="10"/>
        <v>36.862889714534063</v>
      </c>
      <c r="R27">
        <f t="shared" si="10"/>
        <v>23.8920670155266</v>
      </c>
    </row>
    <row r="28" spans="2:25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18.184044893492967</v>
      </c>
      <c r="M28">
        <f t="shared" si="7"/>
        <v>18.525202118778434</v>
      </c>
      <c r="N28">
        <f t="shared" si="8"/>
        <v>36.709247012271405</v>
      </c>
      <c r="O28">
        <f t="shared" si="9"/>
        <v>53.509247012271402</v>
      </c>
      <c r="P28">
        <f t="shared" si="10"/>
        <v>51.772104616795616</v>
      </c>
      <c r="Q28">
        <f t="shared" si="10"/>
        <v>38.330231916291076</v>
      </c>
      <c r="R28">
        <f t="shared" si="10"/>
        <v>24.843100385145114</v>
      </c>
    </row>
    <row r="29" spans="2:25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18.22318054780418</v>
      </c>
      <c r="M29">
        <f t="shared" si="7"/>
        <v>19.405344655702809</v>
      </c>
      <c r="N29">
        <f t="shared" si="8"/>
        <v>37.628525203506989</v>
      </c>
      <c r="O29">
        <f t="shared" si="9"/>
        <v>55.22852520350699</v>
      </c>
      <c r="P29">
        <f t="shared" si="10"/>
        <v>53.068589033179244</v>
      </c>
      <c r="Q29">
        <f t="shared" si="10"/>
        <v>39.290103042328326</v>
      </c>
      <c r="R29">
        <f t="shared" si="10"/>
        <v>25.465224842754008</v>
      </c>
    </row>
    <row r="30" spans="2:25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18.250244225946126</v>
      </c>
      <c r="M30">
        <f t="shared" si="7"/>
        <v>19.952885141496036</v>
      </c>
      <c r="N30">
        <f t="shared" si="8"/>
        <v>38.203129367442159</v>
      </c>
      <c r="O30">
        <f t="shared" si="9"/>
        <v>56.603129367442158</v>
      </c>
      <c r="P30">
        <f t="shared" si="10"/>
        <v>53.878969776716524</v>
      </c>
      <c r="Q30">
        <f t="shared" si="10"/>
        <v>39.890080232172053</v>
      </c>
      <c r="R30">
        <f t="shared" si="10"/>
        <v>25.854090049430457</v>
      </c>
    </row>
    <row r="31" spans="2:25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18.268938645887008</v>
      </c>
      <c r="M31">
        <f t="shared" si="7"/>
        <v>20.283450385251193</v>
      </c>
      <c r="N31">
        <f t="shared" si="8"/>
        <v>38.552389031138205</v>
      </c>
      <c r="O31">
        <f t="shared" si="9"/>
        <v>57.752389031138208</v>
      </c>
      <c r="P31">
        <f t="shared" si="10"/>
        <v>54.371540704179402</v>
      </c>
      <c r="Q31">
        <f t="shared" si="10"/>
        <v>40.254762294541784</v>
      </c>
      <c r="R31">
        <f t="shared" si="10"/>
        <v>26.090452644467682</v>
      </c>
    </row>
    <row r="32" spans="2:25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18.281841901406377</v>
      </c>
      <c r="M32">
        <f t="shared" si="7"/>
        <v>20.4794204005312</v>
      </c>
      <c r="N32">
        <f t="shared" si="8"/>
        <v>38.761262301937577</v>
      </c>
      <c r="O32">
        <f t="shared" si="9"/>
        <v>58.761262301937577</v>
      </c>
      <c r="P32">
        <f t="shared" si="10"/>
        <v>54.666120672650628</v>
      </c>
      <c r="Q32">
        <f t="shared" si="10"/>
        <v>40.47285886590916</v>
      </c>
      <c r="R32">
        <f t="shared" si="10"/>
        <v>26.231808298875624</v>
      </c>
    </row>
    <row r="33" spans="2:18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18.290743199958992</v>
      </c>
      <c r="M33">
        <f t="shared" si="7"/>
        <v>20.594345866471755</v>
      </c>
      <c r="N33">
        <f t="shared" si="8"/>
        <v>38.885089066430751</v>
      </c>
      <c r="O33">
        <f t="shared" si="9"/>
        <v>59.685089066430749</v>
      </c>
      <c r="P33">
        <f t="shared" si="10"/>
        <v>54.840757112443498</v>
      </c>
      <c r="Q33">
        <f t="shared" si="10"/>
        <v>40.602153498372758</v>
      </c>
      <c r="R33">
        <f t="shared" si="10"/>
        <v>26.315608457992024</v>
      </c>
    </row>
    <row r="34" spans="2:18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18.296881477606757</v>
      </c>
      <c r="M34">
        <f t="shared" si="7"/>
        <v>20.661315366590472</v>
      </c>
      <c r="N34">
        <f t="shared" si="8"/>
        <v>38.958196844197232</v>
      </c>
      <c r="O34">
        <f t="shared" si="9"/>
        <v>60.558196844197234</v>
      </c>
      <c r="P34">
        <f t="shared" si="10"/>
        <v>54.943863109620786</v>
      </c>
      <c r="Q34">
        <f t="shared" si="10"/>
        <v>40.678489525525187</v>
      </c>
      <c r="R34">
        <f t="shared" si="10"/>
        <v>26.365084380540381</v>
      </c>
    </row>
    <row r="35" spans="2:18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18.301113312559824</v>
      </c>
      <c r="M35">
        <f t="shared" si="7"/>
        <v>20.700195162256197</v>
      </c>
      <c r="N35">
        <f t="shared" si="8"/>
        <v>39.001308474816021</v>
      </c>
      <c r="O35">
        <f t="shared" si="9"/>
        <v>61.40130847481602</v>
      </c>
      <c r="P35">
        <f t="shared" si="10"/>
        <v>55.004664679586263</v>
      </c>
      <c r="Q35">
        <f t="shared" si="10"/>
        <v>40.723504853661865</v>
      </c>
      <c r="R35">
        <f t="shared" si="10"/>
        <v>26.394260314518863</v>
      </c>
    </row>
    <row r="36" spans="2:18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18.304030298981505</v>
      </c>
      <c r="M36">
        <f t="shared" si="7"/>
        <v>20.722718524094578</v>
      </c>
      <c r="N36">
        <f t="shared" si="8"/>
        <v>39.026748823076083</v>
      </c>
      <c r="O36">
        <f t="shared" si="9"/>
        <v>62.226748823076079</v>
      </c>
      <c r="P36">
        <f t="shared" si="10"/>
        <v>55.040543932875423</v>
      </c>
      <c r="Q36">
        <f t="shared" si="10"/>
        <v>40.750068581556185</v>
      </c>
      <c r="R36">
        <f t="shared" si="10"/>
        <v>26.411477151612974</v>
      </c>
    </row>
    <row r="37" spans="2:18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18.306040721576775</v>
      </c>
      <c r="M37">
        <f t="shared" si="7"/>
        <v>20.735750161993696</v>
      </c>
      <c r="N37">
        <f t="shared" si="8"/>
        <v>39.041790883570471</v>
      </c>
      <c r="O37">
        <f t="shared" si="9"/>
        <v>63.041790883570471</v>
      </c>
      <c r="P37">
        <f t="shared" si="10"/>
        <v>55.06175818249779</v>
      </c>
      <c r="Q37">
        <f t="shared" si="10"/>
        <v>40.765774860332648</v>
      </c>
      <c r="R37">
        <f t="shared" si="10"/>
        <v>26.421656914187146</v>
      </c>
    </row>
    <row r="38" spans="2:18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18.307426213371539</v>
      </c>
      <c r="M38">
        <f t="shared" si="7"/>
        <v>20.743284589878343</v>
      </c>
      <c r="N38">
        <f t="shared" si="8"/>
        <v>39.050710803249885</v>
      </c>
      <c r="O38">
        <f t="shared" si="9"/>
        <v>63.850710803249882</v>
      </c>
      <c r="P38">
        <f t="shared" si="10"/>
        <v>55.074338201223362</v>
      </c>
      <c r="Q38">
        <f t="shared" si="10"/>
        <v>40.775088660473315</v>
      </c>
      <c r="R38">
        <f t="shared" si="10"/>
        <v>26.427693498373934</v>
      </c>
    </row>
    <row r="39" spans="2:18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18.308380976216874</v>
      </c>
      <c r="M39">
        <f t="shared" si="7"/>
        <v>20.747638903321835</v>
      </c>
      <c r="N39">
        <f t="shared" si="8"/>
        <v>39.056019879538709</v>
      </c>
      <c r="O39">
        <f t="shared" si="9"/>
        <v>64.656019879538718</v>
      </c>
      <c r="P39">
        <f t="shared" si="10"/>
        <v>55.081825743883982</v>
      </c>
      <c r="Q39">
        <f t="shared" si="10"/>
        <v>40.780632171767451</v>
      </c>
      <c r="R39">
        <f t="shared" si="10"/>
        <v>26.431286432741437</v>
      </c>
    </row>
    <row r="40" spans="2:18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18.30903889123466</v>
      </c>
      <c r="M40">
        <f t="shared" si="7"/>
        <v>20.750154748902574</v>
      </c>
      <c r="N40">
        <f t="shared" si="8"/>
        <v>39.059193640137238</v>
      </c>
      <c r="O40">
        <f t="shared" si="9"/>
        <v>65.459193640137244</v>
      </c>
      <c r="P40">
        <f t="shared" si="10"/>
        <v>55.086301789543015</v>
      </c>
      <c r="Q40">
        <f t="shared" si="10"/>
        <v>40.783946077382232</v>
      </c>
      <c r="R40">
        <f t="shared" si="10"/>
        <v>26.433434285382525</v>
      </c>
    </row>
    <row r="41" spans="2:18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18.309492239746504</v>
      </c>
      <c r="M41">
        <f t="shared" si="7"/>
        <v>20.751608156872084</v>
      </c>
      <c r="N41">
        <f t="shared" si="8"/>
        <v>39.061100396618585</v>
      </c>
      <c r="O41">
        <f t="shared" si="9"/>
        <v>66.261100396618588</v>
      </c>
      <c r="P41">
        <f t="shared" si="10"/>
        <v>55.088990942932575</v>
      </c>
      <c r="Q41">
        <f t="shared" si="10"/>
        <v>40.785937031272233</v>
      </c>
      <c r="R41">
        <f t="shared" si="10"/>
        <v>26.434724688932899</v>
      </c>
    </row>
    <row r="42" spans="2:18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6"/>
        <v>18.309804622027965</v>
      </c>
      <c r="M42">
        <f t="shared" si="7"/>
        <v>20.752447725118358</v>
      </c>
      <c r="N42">
        <f t="shared" si="8"/>
        <v>39.062252347146327</v>
      </c>
      <c r="O42">
        <f t="shared" si="9"/>
        <v>67.062252347146327</v>
      </c>
      <c r="P42">
        <f t="shared" si="10"/>
        <v>55.090615571822831</v>
      </c>
      <c r="Q42">
        <f t="shared" si="10"/>
        <v>40.787139848940207</v>
      </c>
      <c r="R42">
        <f t="shared" si="10"/>
        <v>26.43550427513879</v>
      </c>
    </row>
    <row r="43" spans="2:18" x14ac:dyDescent="0.2">
      <c r="B43">
        <v>2.054101996</v>
      </c>
      <c r="C43" s="1">
        <v>13.7</v>
      </c>
      <c r="D43">
        <v>1.34</v>
      </c>
    </row>
    <row r="44" spans="2:18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>(H$7*K44^H$8)/(1+EXP(-(H$15*K44^H$16)*(J44-(H$17*K44^H$18))))*(1/(1+EXP(-50*(J44-0.2))))</f>
        <v>2.5716798423419843E-5</v>
      </c>
      <c r="M44">
        <f>(H$13*LN(K44)+H$14)/(1+EXP(-(H$9*K44^H$10)*(J44-(H$11*K44^H$12))))</f>
        <v>1.8810775029555277E-2</v>
      </c>
      <c r="N44">
        <f>L44+M44</f>
        <v>1.8836491827978696E-2</v>
      </c>
      <c r="O44">
        <f>N44+4*J44</f>
        <v>1.8836491827978696E-2</v>
      </c>
      <c r="P44">
        <f t="shared" si="10"/>
        <v>2.6565645032313817E-2</v>
      </c>
      <c r="Q44">
        <f t="shared" si="10"/>
        <v>1.9668262332223484E-2</v>
      </c>
      <c r="R44">
        <f t="shared" si="10"/>
        <v>1.2747656121358433E-2</v>
      </c>
    </row>
    <row r="45" spans="2:18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ref="L45:L79" si="11">(H$7*K45^H$8)/(1+EXP(-(H$15*K45^H$16)*(J45-(H$17*K45^H$18))))*(1/(1+EXP(-50*(J45-0.2))))</f>
        <v>0.31019502720816894</v>
      </c>
      <c r="M45">
        <f t="shared" ref="M45:M79" si="12">(H$13*LN(K45)+H$14)/(1+EXP(-(H$9*K45^H$10)*(J45-(H$11*K45^H$12))))</f>
        <v>2.5957644866902631E-2</v>
      </c>
      <c r="N45">
        <f t="shared" ref="N45:N79" si="13">L45+M45</f>
        <v>0.33615267207507155</v>
      </c>
      <c r="O45">
        <f t="shared" ref="O45:O79" si="14">N45+4*J45</f>
        <v>1.1361526720750716</v>
      </c>
      <c r="P45">
        <f t="shared" si="10"/>
        <v>0.47408576100916194</v>
      </c>
      <c r="Q45">
        <f t="shared" si="10"/>
        <v>0.35099630007695931</v>
      </c>
      <c r="R45">
        <f t="shared" si="10"/>
        <v>0.22749239651535533</v>
      </c>
    </row>
    <row r="46" spans="2:18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1"/>
        <v>0.67933236696594634</v>
      </c>
      <c r="M46">
        <f t="shared" si="12"/>
        <v>3.5817433304341902E-2</v>
      </c>
      <c r="N46">
        <f t="shared" si="13"/>
        <v>0.71514980027028829</v>
      </c>
      <c r="O46">
        <f t="shared" si="14"/>
        <v>2.3151498002702882</v>
      </c>
      <c r="P46">
        <f t="shared" ref="P46:R82" si="15">$N46*(-1.2329E-21*P$6+1.7765)</f>
        <v>1.0085962881204553</v>
      </c>
      <c r="Q46">
        <f t="shared" si="15"/>
        <v>0.74672895606074352</v>
      </c>
      <c r="R46">
        <f t="shared" si="15"/>
        <v>0.4839799158122785</v>
      </c>
    </row>
    <row r="47" spans="2:18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1"/>
        <v>0.74385570215765351</v>
      </c>
      <c r="M47">
        <f t="shared" si="12"/>
        <v>4.941775902233974E-2</v>
      </c>
      <c r="N47">
        <f t="shared" si="13"/>
        <v>0.7932734611799932</v>
      </c>
      <c r="O47">
        <f t="shared" si="14"/>
        <v>3.1932734611799933</v>
      </c>
      <c r="P47">
        <f t="shared" si="15"/>
        <v>1.1187763292504802</v>
      </c>
      <c r="Q47">
        <f t="shared" si="15"/>
        <v>0.82830235471470259</v>
      </c>
      <c r="R47">
        <f t="shared" si="15"/>
        <v>0.53685035332863618</v>
      </c>
    </row>
    <row r="48" spans="2:18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1"/>
        <v>0.81436692452122972</v>
      </c>
      <c r="M48">
        <f t="shared" si="12"/>
        <v>6.8173509873412988E-2</v>
      </c>
      <c r="N48">
        <f t="shared" si="13"/>
        <v>0.88254043439464269</v>
      </c>
      <c r="O48">
        <f t="shared" si="14"/>
        <v>4.0825404343946428</v>
      </c>
      <c r="P48">
        <f t="shared" si="15"/>
        <v>1.2446721035372317</v>
      </c>
      <c r="Q48">
        <f t="shared" si="15"/>
        <v>0.92151112537238067</v>
      </c>
      <c r="R48">
        <f t="shared" si="15"/>
        <v>0.59726206310596452</v>
      </c>
    </row>
    <row r="49" spans="2:18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1"/>
        <v>0.89143804128615323</v>
      </c>
      <c r="M49">
        <f t="shared" si="12"/>
        <v>9.4031003883598377E-2</v>
      </c>
      <c r="N49">
        <f t="shared" si="13"/>
        <v>0.98546904516975165</v>
      </c>
      <c r="O49">
        <f t="shared" si="14"/>
        <v>4.9854690451697516</v>
      </c>
      <c r="P49">
        <f t="shared" si="15"/>
        <v>1.3898352773644971</v>
      </c>
      <c r="Q49">
        <f t="shared" si="15"/>
        <v>1.0289847959849305</v>
      </c>
      <c r="R49">
        <f t="shared" si="15"/>
        <v>0.66691932981957402</v>
      </c>
    </row>
    <row r="50" spans="2:18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1"/>
        <v>0.97565482982062501</v>
      </c>
      <c r="M50">
        <f t="shared" si="12"/>
        <v>0.12966420428934636</v>
      </c>
      <c r="N50">
        <f t="shared" si="13"/>
        <v>1.1053190341099715</v>
      </c>
      <c r="O50">
        <f t="shared" si="14"/>
        <v>5.9053190341099713</v>
      </c>
      <c r="P50">
        <f t="shared" si="15"/>
        <v>1.5588631564615716</v>
      </c>
      <c r="Q50">
        <f t="shared" si="15"/>
        <v>1.1541270488267792</v>
      </c>
      <c r="R50">
        <f t="shared" si="15"/>
        <v>0.74802819335483239</v>
      </c>
    </row>
    <row r="51" spans="2:18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1"/>
        <v>1.0676505429575507</v>
      </c>
      <c r="M51">
        <f t="shared" si="12"/>
        <v>0.1787403292512196</v>
      </c>
      <c r="N51">
        <f t="shared" si="13"/>
        <v>1.2463908722087702</v>
      </c>
      <c r="O51">
        <f t="shared" si="14"/>
        <v>6.8463908722087696</v>
      </c>
      <c r="P51">
        <f t="shared" si="15"/>
        <v>1.7578208184940609</v>
      </c>
      <c r="Q51">
        <f t="shared" si="15"/>
        <v>1.3014282525092418</v>
      </c>
      <c r="R51">
        <f t="shared" si="15"/>
        <v>0.84349901121807636</v>
      </c>
    </row>
    <row r="52" spans="2:18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1"/>
        <v>1.1681088001130866</v>
      </c>
      <c r="M52">
        <f t="shared" si="12"/>
        <v>0.24627664073462854</v>
      </c>
      <c r="N52">
        <f t="shared" si="13"/>
        <v>1.4143854408477152</v>
      </c>
      <c r="O52">
        <f t="shared" si="14"/>
        <v>7.8143854408477154</v>
      </c>
      <c r="P52">
        <f t="shared" si="15"/>
        <v>1.994748380089685</v>
      </c>
      <c r="Q52">
        <f t="shared" si="15"/>
        <v>1.476841024513404</v>
      </c>
      <c r="R52">
        <f t="shared" si="15"/>
        <v>0.95718987312710202</v>
      </c>
    </row>
    <row r="53" spans="2:18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1"/>
        <v>1.277766453527108</v>
      </c>
      <c r="M53">
        <f t="shared" si="12"/>
        <v>0.33911449379681263</v>
      </c>
      <c r="N53">
        <f t="shared" si="13"/>
        <v>1.6168809473239207</v>
      </c>
      <c r="O53">
        <f t="shared" si="14"/>
        <v>8.81688094732392</v>
      </c>
      <c r="P53">
        <f t="shared" si="15"/>
        <v>2.2803336044941136</v>
      </c>
      <c r="Q53">
        <f t="shared" si="15"/>
        <v>1.6882782060672821</v>
      </c>
      <c r="R53">
        <f t="shared" si="15"/>
        <v>1.0942293551204949</v>
      </c>
    </row>
    <row r="54" spans="2:18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1"/>
        <v>1.3974163793615038</v>
      </c>
      <c r="M54">
        <f t="shared" si="12"/>
        <v>0.46653932884502414</v>
      </c>
      <c r="N54">
        <f t="shared" si="13"/>
        <v>1.8639557082065279</v>
      </c>
      <c r="O54">
        <f t="shared" si="14"/>
        <v>9.8639557082065288</v>
      </c>
      <c r="P54">
        <f t="shared" si="15"/>
        <v>2.6287902308124917</v>
      </c>
      <c r="Q54">
        <f t="shared" si="15"/>
        <v>1.9462631459960869</v>
      </c>
      <c r="R54">
        <f t="shared" si="15"/>
        <v>1.2614379901870341</v>
      </c>
    </row>
    <row r="55" spans="2:18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1"/>
        <v>1.5279101301010127</v>
      </c>
      <c r="M55">
        <f t="shared" si="12"/>
        <v>0.64107296841841288</v>
      </c>
      <c r="N55">
        <f t="shared" si="13"/>
        <v>2.1689830985194254</v>
      </c>
      <c r="O55">
        <f t="shared" si="14"/>
        <v>10.968983098519427</v>
      </c>
      <c r="P55">
        <f t="shared" si="15"/>
        <v>3.0589791136568731</v>
      </c>
      <c r="Q55">
        <f t="shared" si="15"/>
        <v>2.2647597527939869</v>
      </c>
      <c r="R55">
        <f t="shared" si="15"/>
        <v>1.4678662526689366</v>
      </c>
    </row>
    <row r="56" spans="2:18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1"/>
        <v>1.6701603713123212</v>
      </c>
      <c r="M56">
        <f t="shared" si="12"/>
        <v>0.87945119208018441</v>
      </c>
      <c r="N56">
        <f t="shared" si="13"/>
        <v>2.5496115633925056</v>
      </c>
      <c r="O56">
        <f t="shared" si="14"/>
        <v>12.149611563392504</v>
      </c>
      <c r="P56">
        <f t="shared" si="15"/>
        <v>3.5957903617043199</v>
      </c>
      <c r="Q56">
        <f t="shared" si="15"/>
        <v>2.6621957810418539</v>
      </c>
      <c r="R56">
        <f t="shared" si="15"/>
        <v>1.7254577842828811</v>
      </c>
    </row>
    <row r="57" spans="2:18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1"/>
        <v>1.8251430107533264</v>
      </c>
      <c r="M57">
        <f t="shared" si="12"/>
        <v>1.2037643245348877</v>
      </c>
      <c r="N57">
        <f t="shared" si="13"/>
        <v>3.0289073352882143</v>
      </c>
      <c r="O57">
        <f t="shared" si="14"/>
        <v>13.428907335288216</v>
      </c>
      <c r="P57">
        <f t="shared" si="15"/>
        <v>4.2717549445974914</v>
      </c>
      <c r="Q57">
        <f t="shared" si="15"/>
        <v>3.1626560080554702</v>
      </c>
      <c r="R57">
        <f t="shared" si="15"/>
        <v>2.0498227316597721</v>
      </c>
    </row>
    <row r="58" spans="2:18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1"/>
        <v>1.9938989111029775</v>
      </c>
      <c r="M58">
        <f t="shared" si="12"/>
        <v>1.6426643104317955</v>
      </c>
      <c r="N58">
        <f t="shared" si="13"/>
        <v>3.636563221534773</v>
      </c>
      <c r="O58">
        <f t="shared" si="14"/>
        <v>14.836563221534773</v>
      </c>
      <c r="P58">
        <f t="shared" si="15"/>
        <v>5.1287494806949487</v>
      </c>
      <c r="Q58">
        <f t="shared" si="15"/>
        <v>3.7971443983333728</v>
      </c>
      <c r="R58">
        <f t="shared" si="15"/>
        <v>2.4610557971759666</v>
      </c>
    </row>
    <row r="59" spans="2:18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1"/>
        <v>2.1775350593069014</v>
      </c>
      <c r="M59">
        <f t="shared" si="12"/>
        <v>2.2324048973132107</v>
      </c>
      <c r="N59">
        <f t="shared" si="13"/>
        <v>4.4099399566201125</v>
      </c>
      <c r="O59">
        <f t="shared" si="14"/>
        <v>16.409939956620114</v>
      </c>
      <c r="P59">
        <f t="shared" si="15"/>
        <v>6.2194648860980992</v>
      </c>
      <c r="Q59">
        <f t="shared" si="15"/>
        <v>4.6046714392605699</v>
      </c>
      <c r="R59">
        <f t="shared" si="15"/>
        <v>2.9844409774505225</v>
      </c>
    </row>
    <row r="60" spans="2:18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1"/>
        <v>2.3772250459256048</v>
      </c>
      <c r="M60">
        <f t="shared" si="12"/>
        <v>3.0172585288011766</v>
      </c>
      <c r="N60">
        <f t="shared" si="13"/>
        <v>5.394483574726781</v>
      </c>
      <c r="O60">
        <f t="shared" si="14"/>
        <v>18.194483574726782</v>
      </c>
      <c r="P60">
        <f t="shared" si="15"/>
        <v>7.6079950071157736</v>
      </c>
      <c r="Q60">
        <f t="shared" si="15"/>
        <v>5.6326899437294218</v>
      </c>
      <c r="R60">
        <f t="shared" si="15"/>
        <v>3.6507340215437885</v>
      </c>
    </row>
    <row r="61" spans="2:18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1"/>
        <v>2.5942086873023462</v>
      </c>
      <c r="M61">
        <f t="shared" si="12"/>
        <v>4.0485427956547975</v>
      </c>
      <c r="N61">
        <f t="shared" si="13"/>
        <v>6.6427514829571432</v>
      </c>
      <c r="O61">
        <f t="shared" si="14"/>
        <v>20.242751482957143</v>
      </c>
      <c r="P61">
        <f t="shared" si="15"/>
        <v>9.3684630633820198</v>
      </c>
      <c r="Q61">
        <f t="shared" si="15"/>
        <v>6.9360781172906751</v>
      </c>
      <c r="R61">
        <f t="shared" si="15"/>
        <v>4.4955033228959929</v>
      </c>
    </row>
    <row r="62" spans="2:18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1"/>
        <v>2.8297906024003043</v>
      </c>
      <c r="M62">
        <f t="shared" si="12"/>
        <v>5.3811612664314836</v>
      </c>
      <c r="N62">
        <f t="shared" si="13"/>
        <v>8.2109518688317884</v>
      </c>
      <c r="O62">
        <f t="shared" si="14"/>
        <v>22.610951868831791</v>
      </c>
      <c r="P62">
        <f t="shared" si="15"/>
        <v>11.580141074932106</v>
      </c>
      <c r="Q62">
        <f t="shared" si="15"/>
        <v>8.5735261548845418</v>
      </c>
      <c r="R62">
        <f t="shared" si="15"/>
        <v>5.5567879522778938</v>
      </c>
    </row>
    <row r="63" spans="2:18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1"/>
        <v>3.085337535591429</v>
      </c>
      <c r="M63">
        <f t="shared" si="12"/>
        <v>7.0664399070899684</v>
      </c>
      <c r="N63">
        <f t="shared" si="13"/>
        <v>10.151777442681396</v>
      </c>
      <c r="O63">
        <f t="shared" si="14"/>
        <v>25.351777442681396</v>
      </c>
      <c r="P63">
        <f t="shared" si="15"/>
        <v>14.317343083426179</v>
      </c>
      <c r="Q63">
        <f t="shared" si="15"/>
        <v>10.600053539928856</v>
      </c>
      <c r="R63">
        <f t="shared" si="15"/>
        <v>6.8702478700224523</v>
      </c>
    </row>
    <row r="64" spans="2:18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1"/>
        <v>3.3622741975898451</v>
      </c>
      <c r="M64">
        <f t="shared" si="12"/>
        <v>9.1405511441544434</v>
      </c>
      <c r="N64">
        <f t="shared" si="13"/>
        <v>12.502825341744288</v>
      </c>
      <c r="O64">
        <f t="shared" si="14"/>
        <v>28.502825341744288</v>
      </c>
      <c r="P64">
        <f t="shared" si="15"/>
        <v>17.633093410549275</v>
      </c>
      <c r="Q64">
        <f t="shared" si="15"/>
        <v>13.054917601489826</v>
      </c>
      <c r="R64">
        <f t="shared" si="15"/>
        <v>8.4613270590665408</v>
      </c>
    </row>
    <row r="65" spans="2:18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1"/>
        <v>3.6620773805102207</v>
      </c>
      <c r="M65">
        <f t="shared" si="12"/>
        <v>11.60947652560996</v>
      </c>
      <c r="N65">
        <f t="shared" si="13"/>
        <v>15.271553906120181</v>
      </c>
      <c r="O65">
        <f t="shared" si="14"/>
        <v>32.07155390612018</v>
      </c>
      <c r="P65">
        <f t="shared" si="15"/>
        <v>21.537910767398397</v>
      </c>
      <c r="Q65">
        <f t="shared" si="15"/>
        <v>15.945906020574292</v>
      </c>
      <c r="R65">
        <f t="shared" si="15"/>
        <v>10.335072974939333</v>
      </c>
    </row>
    <row r="66" spans="2:18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1"/>
        <v>3.9862680914518198</v>
      </c>
      <c r="M66">
        <f t="shared" si="12"/>
        <v>14.434331924169301</v>
      </c>
      <c r="N66">
        <f t="shared" si="13"/>
        <v>18.420600015621122</v>
      </c>
      <c r="O66">
        <f t="shared" si="14"/>
        <v>36.020600015621127</v>
      </c>
      <c r="P66">
        <f t="shared" si="15"/>
        <v>25.979100873250918</v>
      </c>
      <c r="Q66">
        <f t="shared" si="15"/>
        <v>19.234005818750912</v>
      </c>
      <c r="R66">
        <f t="shared" si="15"/>
        <v>12.466200006491645</v>
      </c>
    </row>
    <row r="67" spans="2:18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1"/>
        <v>4.336401444194637</v>
      </c>
      <c r="M67">
        <f t="shared" si="12"/>
        <v>17.523731879476308</v>
      </c>
      <c r="N67">
        <f t="shared" si="13"/>
        <v>21.860133323670944</v>
      </c>
      <c r="O67">
        <f t="shared" si="14"/>
        <v>40.260133323670942</v>
      </c>
      <c r="P67">
        <f t="shared" si="15"/>
        <v>30.829973412199521</v>
      </c>
      <c r="Q67">
        <f t="shared" si="15"/>
        <v>22.82541997489761</v>
      </c>
      <c r="R67">
        <f t="shared" si="15"/>
        <v>14.793915179220948</v>
      </c>
    </row>
    <row r="68" spans="2:18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1"/>
        <v>4.7140540530496073</v>
      </c>
      <c r="M68">
        <f t="shared" si="12"/>
        <v>20.739981649746976</v>
      </c>
      <c r="N68">
        <f t="shared" si="13"/>
        <v>25.454035702796585</v>
      </c>
      <c r="O68">
        <f t="shared" si="14"/>
        <v>44.654035702796584</v>
      </c>
      <c r="P68">
        <f t="shared" si="15"/>
        <v>35.898557082478696</v>
      </c>
      <c r="Q68">
        <f t="shared" si="15"/>
        <v>26.578019738939254</v>
      </c>
      <c r="R68">
        <f t="shared" si="15"/>
        <v>17.22610011478184</v>
      </c>
    </row>
    <row r="69" spans="2:18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1"/>
        <v>5.1208086894668066</v>
      </c>
      <c r="M69">
        <f t="shared" si="12"/>
        <v>23.921002344517184</v>
      </c>
      <c r="N69">
        <f t="shared" si="13"/>
        <v>29.04181103398399</v>
      </c>
      <c r="O69">
        <f t="shared" si="14"/>
        <v>49.04181103398399</v>
      </c>
      <c r="P69">
        <f t="shared" si="15"/>
        <v>40.958499601204295</v>
      </c>
      <c r="Q69">
        <f t="shared" si="15"/>
        <v>30.324221900536035</v>
      </c>
      <c r="R69">
        <f t="shared" si="15"/>
        <v>19.654138551043975</v>
      </c>
    </row>
    <row r="70" spans="2:18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1"/>
        <v>5.5582359937524739</v>
      </c>
      <c r="M70">
        <f t="shared" si="12"/>
        <v>26.91162796366234</v>
      </c>
      <c r="N70">
        <f t="shared" si="13"/>
        <v>32.469863957414816</v>
      </c>
      <c r="O70">
        <f t="shared" si="14"/>
        <v>53.269863957414813</v>
      </c>
      <c r="P70">
        <f t="shared" si="15"/>
        <v>45.79318102423769</v>
      </c>
      <c r="Q70">
        <f t="shared" si="15"/>
        <v>33.903648728127962</v>
      </c>
      <c r="R70">
        <f t="shared" si="15"/>
        <v>21.974084336745143</v>
      </c>
    </row>
    <row r="71" spans="2:18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1"/>
        <v>6.0278730843449599</v>
      </c>
      <c r="M71">
        <f t="shared" si="12"/>
        <v>29.592175559150057</v>
      </c>
      <c r="N71">
        <f t="shared" si="13"/>
        <v>35.620048643495018</v>
      </c>
      <c r="O71">
        <f t="shared" si="14"/>
        <v>57.220048643495019</v>
      </c>
      <c r="P71">
        <f t="shared" si="15"/>
        <v>50.235976897317094</v>
      </c>
      <c r="Q71">
        <f t="shared" si="15"/>
        <v>37.192937379465285</v>
      </c>
      <c r="R71">
        <f t="shared" si="15"/>
        <v>24.105981903640913</v>
      </c>
    </row>
    <row r="72" spans="2:18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1"/>
        <v>6.5311989785785833</v>
      </c>
      <c r="M72">
        <f t="shared" si="12"/>
        <v>31.893910303981954</v>
      </c>
      <c r="N72">
        <f t="shared" si="13"/>
        <v>38.425109282560541</v>
      </c>
      <c r="O72">
        <f t="shared" si="14"/>
        <v>60.82510928256054</v>
      </c>
      <c r="P72">
        <f t="shared" si="15"/>
        <v>54.192034421831544</v>
      </c>
      <c r="Q72">
        <f t="shared" si="15"/>
        <v>40.121862203194283</v>
      </c>
      <c r="R72">
        <f t="shared" si="15"/>
        <v>26.004315667322551</v>
      </c>
    </row>
    <row r="73" spans="2:18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1"/>
        <v>7.0696068342938805</v>
      </c>
      <c r="M73">
        <f t="shared" si="12"/>
        <v>33.798678128313341</v>
      </c>
      <c r="N73">
        <f t="shared" si="13"/>
        <v>40.86828496260722</v>
      </c>
      <c r="O73">
        <f t="shared" si="14"/>
        <v>64.068284962607223</v>
      </c>
      <c r="P73">
        <f t="shared" si="15"/>
        <v>57.63771520254339</v>
      </c>
      <c r="Q73">
        <f t="shared" si="15"/>
        <v>42.672922169015052</v>
      </c>
      <c r="R73">
        <f t="shared" si="15"/>
        <v>27.657742626956317</v>
      </c>
    </row>
    <row r="74" spans="2:18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1"/>
        <v>7.6443731427449055</v>
      </c>
      <c r="M74">
        <f t="shared" si="12"/>
        <v>35.327331666249847</v>
      </c>
      <c r="N74">
        <f t="shared" si="13"/>
        <v>42.971704808994751</v>
      </c>
      <c r="O74">
        <f t="shared" si="14"/>
        <v>66.971704808994758</v>
      </c>
      <c r="P74">
        <f t="shared" si="15"/>
        <v>60.604228580053316</v>
      </c>
      <c r="Q74">
        <f t="shared" si="15"/>
        <v>44.86922356692746</v>
      </c>
      <c r="R74">
        <f t="shared" si="15"/>
        <v>29.081238738942588</v>
      </c>
    </row>
    <row r="75" spans="2:18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1"/>
        <v>8.2566241503790661</v>
      </c>
      <c r="M75">
        <f t="shared" si="12"/>
        <v>36.524221763808207</v>
      </c>
      <c r="N75">
        <f t="shared" si="13"/>
        <v>44.780845914187275</v>
      </c>
      <c r="O75">
        <f t="shared" si="14"/>
        <v>69.580845914187279</v>
      </c>
      <c r="P75">
        <f t="shared" si="15"/>
        <v>63.155712203056048</v>
      </c>
      <c r="Q75">
        <f t="shared" si="15"/>
        <v>46.758251639558409</v>
      </c>
      <c r="R75">
        <f t="shared" si="15"/>
        <v>30.305580771133165</v>
      </c>
    </row>
    <row r="76" spans="2:18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1"/>
        <v>8.9072999587150985</v>
      </c>
      <c r="M76">
        <f t="shared" si="12"/>
        <v>37.443362974304129</v>
      </c>
      <c r="N76">
        <f t="shared" si="13"/>
        <v>46.35066293301923</v>
      </c>
      <c r="O76">
        <f t="shared" si="14"/>
        <v>71.950662933019231</v>
      </c>
      <c r="P76">
        <f t="shared" si="15"/>
        <v>65.369670198463197</v>
      </c>
      <c r="Q76">
        <f t="shared" si="15"/>
        <v>48.397387696417731</v>
      </c>
      <c r="R76">
        <f t="shared" si="15"/>
        <v>31.367959462042151</v>
      </c>
    </row>
    <row r="77" spans="2:18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1"/>
        <v>9.597116943791498</v>
      </c>
      <c r="M77">
        <f t="shared" si="12"/>
        <v>38.138758303508027</v>
      </c>
      <c r="N77">
        <f t="shared" si="13"/>
        <v>47.735875247299525</v>
      </c>
      <c r="O77">
        <f t="shared" si="14"/>
        <v>74.135875247299523</v>
      </c>
      <c r="P77">
        <f t="shared" si="15"/>
        <v>67.323274880886117</v>
      </c>
      <c r="Q77">
        <f t="shared" si="15"/>
        <v>49.843767384944627</v>
      </c>
      <c r="R77">
        <f t="shared" si="15"/>
        <v>32.305406328410747</v>
      </c>
    </row>
    <row r="78" spans="2:18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1"/>
        <v>10.326529342669001</v>
      </c>
      <c r="M78">
        <f t="shared" si="12"/>
        <v>38.658959120963573</v>
      </c>
      <c r="N78">
        <f t="shared" si="13"/>
        <v>48.985488463632578</v>
      </c>
      <c r="O78">
        <f t="shared" si="14"/>
        <v>76.185488463632581</v>
      </c>
      <c r="P78">
        <f t="shared" si="15"/>
        <v>69.085640263779936</v>
      </c>
      <c r="Q78">
        <f t="shared" si="15"/>
        <v>51.148560271916587</v>
      </c>
      <c r="R78">
        <f t="shared" si="15"/>
        <v>33.151086071326432</v>
      </c>
    </row>
    <row r="79" spans="2:18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1"/>
        <v>11.095691064180778</v>
      </c>
      <c r="M79">
        <f t="shared" si="12"/>
        <v>39.044820995064512</v>
      </c>
      <c r="N79">
        <f t="shared" si="13"/>
        <v>50.140512059245289</v>
      </c>
      <c r="O79">
        <f t="shared" si="14"/>
        <v>78.140512059245282</v>
      </c>
      <c r="P79">
        <f t="shared" si="15"/>
        <v>70.714603189849726</v>
      </c>
      <c r="Q79">
        <f t="shared" si="15"/>
        <v>52.354586706450206</v>
      </c>
      <c r="R79">
        <f t="shared" si="15"/>
        <v>33.932751985732843</v>
      </c>
    </row>
    <row r="80" spans="2:18" x14ac:dyDescent="0.2">
      <c r="B80">
        <v>3.954146342</v>
      </c>
      <c r="C80" s="1">
        <v>26.7</v>
      </c>
      <c r="D80">
        <v>1.34</v>
      </c>
    </row>
    <row r="81" spans="2:18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6">(H$7*K81^H$8)/(1+EXP(-(H$15*K81^H$16)*(J81-(H$17*K81^H$18))))*(1/(1+EXP(-50*(J81-0.2))))</f>
        <v>1.2964287664639777E-5</v>
      </c>
      <c r="M81">
        <f t="shared" ref="M81:M116" si="17">(H$13*LN(K81)+H$14)/(1+EXP(-(H$9*K81^H$10)*(J81-(H$11*K81^H$12))))</f>
        <v>5.4246317957242586E-2</v>
      </c>
      <c r="N81">
        <f>L81+M81</f>
        <v>5.4259282244907225E-2</v>
      </c>
      <c r="O81">
        <f>N81+4*J81</f>
        <v>5.4259282244907225E-2</v>
      </c>
      <c r="P81">
        <f t="shared" si="15"/>
        <v>7.6523422991393086E-2</v>
      </c>
      <c r="Q81">
        <f t="shared" si="15"/>
        <v>5.665523107470849E-2</v>
      </c>
      <c r="R81">
        <f t="shared" si="15"/>
        <v>3.6720142888944152E-2</v>
      </c>
    </row>
    <row r="82" spans="2:18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6"/>
        <v>0.14895210103728465</v>
      </c>
      <c r="M82">
        <f t="shared" si="17"/>
        <v>6.8933492814393191E-2</v>
      </c>
      <c r="N82">
        <f t="shared" ref="N82:N116" si="18">L82+M82</f>
        <v>0.21788559385167783</v>
      </c>
      <c r="O82">
        <f t="shared" ref="O82:O116" si="19">N82+4*J82</f>
        <v>1.0178855938516778</v>
      </c>
      <c r="P82">
        <f t="shared" si="15"/>
        <v>0.30729030632556475</v>
      </c>
      <c r="Q82">
        <f t="shared" si="15"/>
        <v>0.2275068551736239</v>
      </c>
      <c r="R82">
        <f t="shared" si="15"/>
        <v>0.1474547728730233</v>
      </c>
    </row>
    <row r="83" spans="2:18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6"/>
        <v>0.31075461263990672</v>
      </c>
      <c r="M83">
        <f t="shared" si="17"/>
        <v>8.7590353678008992E-2</v>
      </c>
      <c r="N83">
        <f t="shared" si="18"/>
        <v>0.39834496631791572</v>
      </c>
      <c r="O83">
        <f t="shared" si="19"/>
        <v>1.9983449663179158</v>
      </c>
      <c r="P83">
        <f t="shared" ref="P83:R119" si="20">$N83*(-1.2329E-21*P$6+1.7765)</f>
        <v>0.56179733849868985</v>
      </c>
      <c r="Q83">
        <f t="shared" si="20"/>
        <v>0.41593484433360245</v>
      </c>
      <c r="R83">
        <f t="shared" si="20"/>
        <v>0.2695812306595417</v>
      </c>
    </row>
    <row r="84" spans="2:18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6"/>
        <v>0.32418662110797375</v>
      </c>
      <c r="M84">
        <f t="shared" si="17"/>
        <v>0.11128562251331789</v>
      </c>
      <c r="N84">
        <f t="shared" si="18"/>
        <v>0.43547224362129167</v>
      </c>
      <c r="O84">
        <f t="shared" si="19"/>
        <v>2.8354722436212914</v>
      </c>
      <c r="P84">
        <f t="shared" si="20"/>
        <v>0.61415900323249961</v>
      </c>
      <c r="Q84">
        <f t="shared" si="20"/>
        <v>0.4547015656717745</v>
      </c>
      <c r="R84">
        <f t="shared" si="20"/>
        <v>0.29470723438188873</v>
      </c>
    </row>
    <row r="85" spans="2:18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6"/>
        <v>0.33818151937103835</v>
      </c>
      <c r="M85">
        <f t="shared" si="17"/>
        <v>0.14137315772416242</v>
      </c>
      <c r="N85">
        <f t="shared" si="18"/>
        <v>0.47955467709520078</v>
      </c>
      <c r="O85">
        <f t="shared" si="19"/>
        <v>3.6795546770952008</v>
      </c>
      <c r="P85">
        <f t="shared" si="20"/>
        <v>0.67632972432659433</v>
      </c>
      <c r="Q85">
        <f t="shared" si="20"/>
        <v>0.50073056479356437</v>
      </c>
      <c r="R85">
        <f t="shared" si="20"/>
        <v>0.32454016229914384</v>
      </c>
    </row>
    <row r="86" spans="2:18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6"/>
        <v>0.35277801924270452</v>
      </c>
      <c r="M86">
        <f t="shared" si="17"/>
        <v>0.17956644386444184</v>
      </c>
      <c r="N86">
        <f t="shared" si="18"/>
        <v>0.53234446310714634</v>
      </c>
      <c r="O86">
        <f t="shared" si="19"/>
        <v>4.5323444631071466</v>
      </c>
      <c r="P86">
        <f t="shared" si="20"/>
        <v>0.75078067460609965</v>
      </c>
      <c r="Q86">
        <f t="shared" si="20"/>
        <v>0.55585141050235387</v>
      </c>
      <c r="R86">
        <f t="shared" si="20"/>
        <v>0.36026581891004328</v>
      </c>
    </row>
    <row r="87" spans="2:18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6"/>
        <v>0.36800175806039026</v>
      </c>
      <c r="M87">
        <f t="shared" si="17"/>
        <v>0.22803156866978308</v>
      </c>
      <c r="N87">
        <f t="shared" si="18"/>
        <v>0.5960333267301734</v>
      </c>
      <c r="O87">
        <f t="shared" si="19"/>
        <v>5.3960333267301728</v>
      </c>
      <c r="P87">
        <f t="shared" si="20"/>
        <v>0.84060290684404071</v>
      </c>
      <c r="Q87">
        <f t="shared" si="20"/>
        <v>0.62235260875192833</v>
      </c>
      <c r="R87">
        <f t="shared" si="20"/>
        <v>0.40336746117129041</v>
      </c>
    </row>
    <row r="88" spans="2:18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6"/>
        <v>0.38387944518295747</v>
      </c>
      <c r="M88">
        <f t="shared" si="17"/>
        <v>0.28950267456793383</v>
      </c>
      <c r="N88">
        <f t="shared" si="18"/>
        <v>0.67338211975089135</v>
      </c>
      <c r="O88">
        <f t="shared" si="19"/>
        <v>6.2733821197508908</v>
      </c>
      <c r="P88">
        <f t="shared" si="20"/>
        <v>0.94969012955151888</v>
      </c>
      <c r="Q88">
        <f t="shared" si="20"/>
        <v>0.7031169233655794</v>
      </c>
      <c r="R88">
        <f t="shared" si="20"/>
        <v>0.45571350436419894</v>
      </c>
    </row>
    <row r="89" spans="2:18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6"/>
        <v>0.40043890579500202</v>
      </c>
      <c r="M89">
        <f t="shared" si="17"/>
        <v>0.36742434925251843</v>
      </c>
      <c r="N89">
        <f t="shared" si="18"/>
        <v>0.7678632550475204</v>
      </c>
      <c r="O89">
        <f t="shared" si="19"/>
        <v>7.1678632550475205</v>
      </c>
      <c r="P89">
        <f t="shared" si="20"/>
        <v>1.0829395862689379</v>
      </c>
      <c r="Q89">
        <f t="shared" si="20"/>
        <v>0.80177009994595583</v>
      </c>
      <c r="R89">
        <f t="shared" si="20"/>
        <v>0.51965391501582558</v>
      </c>
    </row>
    <row r="90" spans="2:18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6"/>
        <v>0.41770912562234042</v>
      </c>
      <c r="M90">
        <f t="shared" si="17"/>
        <v>0.46612568342521393</v>
      </c>
      <c r="N90">
        <f t="shared" si="18"/>
        <v>0.88383480904755429</v>
      </c>
      <c r="O90">
        <f t="shared" si="19"/>
        <v>8.0838348090475538</v>
      </c>
      <c r="P90">
        <f t="shared" si="20"/>
        <v>1.2464975972587855</v>
      </c>
      <c r="Q90">
        <f t="shared" si="20"/>
        <v>0.92286265624459074</v>
      </c>
      <c r="R90">
        <f t="shared" si="20"/>
        <v>0.59813803529432141</v>
      </c>
    </row>
    <row r="91" spans="2:18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6"/>
        <v>0.43572029727031908</v>
      </c>
      <c r="M91">
        <f t="shared" si="17"/>
        <v>0.59103053256198324</v>
      </c>
      <c r="N91">
        <f t="shared" si="18"/>
        <v>1.0267508298323023</v>
      </c>
      <c r="O91">
        <f t="shared" si="19"/>
        <v>9.0267508298323023</v>
      </c>
      <c r="P91">
        <f t="shared" si="20"/>
        <v>1.448056163061312</v>
      </c>
      <c r="Q91">
        <f t="shared" si="20"/>
        <v>1.0720894769255391</v>
      </c>
      <c r="R91">
        <f t="shared" si="20"/>
        <v>0.69485690969166602</v>
      </c>
    </row>
    <row r="92" spans="2:18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6"/>
        <v>0.4545038682284453</v>
      </c>
      <c r="M92">
        <f t="shared" si="17"/>
        <v>0.74890748286689013</v>
      </c>
      <c r="N92">
        <f t="shared" si="18"/>
        <v>1.2034113510953355</v>
      </c>
      <c r="O92">
        <f t="shared" si="19"/>
        <v>10.003411351095336</v>
      </c>
      <c r="P92">
        <f t="shared" si="20"/>
        <v>1.6972055663555281</v>
      </c>
      <c r="Q92">
        <f t="shared" si="20"/>
        <v>1.2565508674901926</v>
      </c>
      <c r="R92">
        <f t="shared" si="20"/>
        <v>0.81441248277009182</v>
      </c>
    </row>
    <row r="93" spans="2:18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6"/>
        <v>0.47409259058445247</v>
      </c>
      <c r="M93">
        <f t="shared" si="17"/>
        <v>0.94816053288993263</v>
      </c>
      <c r="N93">
        <f t="shared" si="18"/>
        <v>1.4222531234743852</v>
      </c>
      <c r="O93">
        <f t="shared" si="19"/>
        <v>11.022253123474385</v>
      </c>
      <c r="P93">
        <f t="shared" si="20"/>
        <v>2.0058443987005692</v>
      </c>
      <c r="Q93">
        <f t="shared" si="20"/>
        <v>1.485056123548893</v>
      </c>
      <c r="R93">
        <f t="shared" si="20"/>
        <v>0.96251435252128537</v>
      </c>
    </row>
    <row r="94" spans="2:18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6"/>
        <v>0.4945205724903588</v>
      </c>
      <c r="M94">
        <f t="shared" si="17"/>
        <v>1.1991566630038466</v>
      </c>
      <c r="N94">
        <f t="shared" si="18"/>
        <v>1.6936772354942053</v>
      </c>
      <c r="O94">
        <f t="shared" si="19"/>
        <v>12.093677235494205</v>
      </c>
      <c r="P94">
        <f t="shared" si="20"/>
        <v>2.3886416137541366</v>
      </c>
      <c r="Q94">
        <f t="shared" si="20"/>
        <v>1.7684656186528172</v>
      </c>
      <c r="R94">
        <f t="shared" si="20"/>
        <v>1.1462014888878571</v>
      </c>
    </row>
    <row r="95" spans="2:18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6"/>
        <v>0.51582333142230707</v>
      </c>
      <c r="M95">
        <f t="shared" si="17"/>
        <v>1.5145780184814144</v>
      </c>
      <c r="N95">
        <f t="shared" si="18"/>
        <v>2.0304013499037215</v>
      </c>
      <c r="O95">
        <f t="shared" si="19"/>
        <v>13.230401349903721</v>
      </c>
      <c r="P95">
        <f t="shared" si="20"/>
        <v>2.8635332962879607</v>
      </c>
      <c r="Q95">
        <f t="shared" si="20"/>
        <v>2.1200585944719599</v>
      </c>
      <c r="R95">
        <f t="shared" si="20"/>
        <v>1.3740806108316632</v>
      </c>
    </row>
    <row r="96" spans="2:18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6"/>
        <v>0.53803784927497211</v>
      </c>
      <c r="M96">
        <f t="shared" si="17"/>
        <v>1.9097727584942117</v>
      </c>
      <c r="N96">
        <f t="shared" si="18"/>
        <v>2.4478106077691839</v>
      </c>
      <c r="O96">
        <f t="shared" si="19"/>
        <v>14.447810607769185</v>
      </c>
      <c r="P96">
        <f t="shared" si="20"/>
        <v>3.452217552301323</v>
      </c>
      <c r="Q96">
        <f t="shared" si="20"/>
        <v>2.5558995599006908</v>
      </c>
      <c r="R96">
        <f t="shared" si="20"/>
        <v>1.6565636618017403</v>
      </c>
    </row>
    <row r="97" spans="2:18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6"/>
        <v>0.56120262933002873</v>
      </c>
      <c r="M97">
        <f t="shared" si="17"/>
        <v>2.4030578993558747</v>
      </c>
      <c r="N97">
        <f t="shared" si="18"/>
        <v>2.9642605286859034</v>
      </c>
      <c r="O97">
        <f t="shared" si="19"/>
        <v>15.764260528685904</v>
      </c>
      <c r="P97">
        <f t="shared" si="20"/>
        <v>4.1805816978829027</v>
      </c>
      <c r="Q97">
        <f t="shared" si="20"/>
        <v>3.0951545665552982</v>
      </c>
      <c r="R97">
        <f t="shared" si="20"/>
        <v>2.0060727984218771</v>
      </c>
    </row>
    <row r="98" spans="2:18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6"/>
        <v>0.5853577551366127</v>
      </c>
      <c r="M98">
        <f t="shared" si="17"/>
        <v>3.0158981876539279</v>
      </c>
      <c r="N98">
        <f t="shared" si="18"/>
        <v>3.6012559427905408</v>
      </c>
      <c r="O98">
        <f t="shared" si="19"/>
        <v>17.201255942790539</v>
      </c>
      <c r="P98">
        <f t="shared" si="20"/>
        <v>5.0789546121630575</v>
      </c>
      <c r="Q98">
        <f t="shared" si="20"/>
        <v>3.7602780419587201</v>
      </c>
      <c r="R98">
        <f t="shared" si="20"/>
        <v>2.4371614833025155</v>
      </c>
    </row>
    <row r="99" spans="2:18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6"/>
        <v>0.61054495133980491</v>
      </c>
      <c r="M99">
        <f t="shared" si="17"/>
        <v>3.7728471039933456</v>
      </c>
      <c r="N99">
        <f t="shared" si="18"/>
        <v>4.3833920553331502</v>
      </c>
      <c r="O99">
        <f t="shared" si="19"/>
        <v>18.783392055333152</v>
      </c>
      <c r="P99">
        <f t="shared" si="20"/>
        <v>6.18202361898833</v>
      </c>
      <c r="Q99">
        <f t="shared" si="20"/>
        <v>4.5769512516773183</v>
      </c>
      <c r="R99">
        <f t="shared" si="20"/>
        <v>2.9664746003012867</v>
      </c>
    </row>
    <row r="100" spans="2:18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6"/>
        <v>0.63680764649091071</v>
      </c>
      <c r="M100">
        <f t="shared" si="17"/>
        <v>4.7010929809384026</v>
      </c>
      <c r="N100">
        <f t="shared" si="18"/>
        <v>5.3379006274293133</v>
      </c>
      <c r="O100">
        <f t="shared" si="19"/>
        <v>20.537900627429313</v>
      </c>
      <c r="P100">
        <f t="shared" si="20"/>
        <v>7.5281944526115678</v>
      </c>
      <c r="Q100">
        <f t="shared" si="20"/>
        <v>5.5736084405949606</v>
      </c>
      <c r="R100">
        <f t="shared" si="20"/>
        <v>3.612441330894796</v>
      </c>
    </row>
    <row r="101" spans="2:18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6"/>
        <v>0.66419103787065714</v>
      </c>
      <c r="M101">
        <f t="shared" si="17"/>
        <v>5.8294150855282192</v>
      </c>
      <c r="N101">
        <f t="shared" si="18"/>
        <v>6.4936061233988767</v>
      </c>
      <c r="O101">
        <f t="shared" si="19"/>
        <v>22.493606123398877</v>
      </c>
      <c r="P101">
        <f t="shared" si="20"/>
        <v>9.158119082325177</v>
      </c>
      <c r="Q101">
        <f t="shared" si="20"/>
        <v>6.78034688643225</v>
      </c>
      <c r="R101">
        <f t="shared" si="20"/>
        <v>4.394568723549785</v>
      </c>
    </row>
    <row r="102" spans="2:18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6"/>
        <v>0.69274215835335551</v>
      </c>
      <c r="M102">
        <f t="shared" si="17"/>
        <v>7.1863418950781535</v>
      </c>
      <c r="N102">
        <f t="shared" si="18"/>
        <v>7.8790840534315087</v>
      </c>
      <c r="O102">
        <f t="shared" si="19"/>
        <v>24.679084053431509</v>
      </c>
      <c r="P102">
        <f t="shared" si="20"/>
        <v>11.112098370266791</v>
      </c>
      <c r="Q102">
        <f t="shared" si="20"/>
        <v>8.2270039196125051</v>
      </c>
      <c r="R102">
        <f t="shared" si="20"/>
        <v>5.3321953462287448</v>
      </c>
    </row>
    <row r="103" spans="2:18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6"/>
        <v>0.72250994533651935</v>
      </c>
      <c r="M103">
        <f t="shared" si="17"/>
        <v>8.7973494572095472</v>
      </c>
      <c r="N103">
        <f t="shared" si="18"/>
        <v>9.5198594025460661</v>
      </c>
      <c r="O103">
        <f t="shared" si="19"/>
        <v>27.119859402546069</v>
      </c>
      <c r="P103">
        <f t="shared" si="20"/>
        <v>13.42613093537557</v>
      </c>
      <c r="Q103">
        <f t="shared" si="20"/>
        <v>9.9402316421280545</v>
      </c>
      <c r="R103">
        <f t="shared" si="20"/>
        <v>6.4425953142231389</v>
      </c>
    </row>
    <row r="104" spans="2:18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6"/>
        <v>0.7535453117563703</v>
      </c>
      <c r="M104">
        <f t="shared" si="17"/>
        <v>10.681082026438686</v>
      </c>
      <c r="N104">
        <f t="shared" si="18"/>
        <v>11.434627338195057</v>
      </c>
      <c r="O104">
        <f t="shared" si="19"/>
        <v>29.834627338195055</v>
      </c>
      <c r="P104">
        <f t="shared" si="20"/>
        <v>16.126583108861094</v>
      </c>
      <c r="Q104">
        <f t="shared" si="20"/>
        <v>11.939550751418672</v>
      </c>
      <c r="R104">
        <f t="shared" si="20"/>
        <v>7.7384206419309871</v>
      </c>
    </row>
    <row r="105" spans="2:18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6"/>
        <v>0.7859012192050292</v>
      </c>
      <c r="M105">
        <f t="shared" si="17"/>
        <v>12.844850264042858</v>
      </c>
      <c r="N105">
        <f t="shared" si="18"/>
        <v>13.630751483247888</v>
      </c>
      <c r="O105">
        <f t="shared" si="19"/>
        <v>32.830751483247887</v>
      </c>
      <c r="P105">
        <f t="shared" si="20"/>
        <v>19.223840019392064</v>
      </c>
      <c r="Q105">
        <f t="shared" si="20"/>
        <v>14.232650028794259</v>
      </c>
      <c r="R105">
        <f t="shared" si="20"/>
        <v>9.2246546846927551</v>
      </c>
    </row>
    <row r="106" spans="2:18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6"/>
        <v>0.81963275315997197</v>
      </c>
      <c r="M106">
        <f t="shared" si="17"/>
        <v>15.280049806978246</v>
      </c>
      <c r="N106">
        <f t="shared" si="18"/>
        <v>16.099682560138216</v>
      </c>
      <c r="O106">
        <f t="shared" si="19"/>
        <v>36.09968256013822</v>
      </c>
      <c r="P106">
        <f t="shared" si="20"/>
        <v>22.705844375452401</v>
      </c>
      <c r="Q106">
        <f t="shared" si="20"/>
        <v>16.810602682819265</v>
      </c>
      <c r="R106">
        <f t="shared" si="20"/>
        <v>10.895511691557731</v>
      </c>
    </row>
    <row r="107" spans="2:18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6"/>
        <v>0.85479720033040685</v>
      </c>
      <c r="M107">
        <f t="shared" si="17"/>
        <v>17.958545552130257</v>
      </c>
      <c r="N107">
        <f t="shared" si="18"/>
        <v>18.813342752460663</v>
      </c>
      <c r="O107">
        <f t="shared" si="19"/>
        <v>39.613342752460667</v>
      </c>
      <c r="P107">
        <f t="shared" si="20"/>
        <v>26.53299722673227</v>
      </c>
      <c r="Q107">
        <f t="shared" si="20"/>
        <v>19.644091053718171</v>
      </c>
      <c r="R107">
        <f t="shared" si="20"/>
        <v>12.731989910424563</v>
      </c>
    </row>
    <row r="108" spans="2:18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6"/>
        <v>0.89145412811863589</v>
      </c>
      <c r="M108">
        <f t="shared" si="17"/>
        <v>20.831287349069239</v>
      </c>
      <c r="N108">
        <f t="shared" si="18"/>
        <v>21.722741477187874</v>
      </c>
      <c r="O108">
        <f t="shared" si="19"/>
        <v>43.322741477187876</v>
      </c>
      <c r="P108">
        <f t="shared" si="20"/>
        <v>30.636205747958453</v>
      </c>
      <c r="Q108">
        <f t="shared" si="20"/>
        <v>22.681961261692649</v>
      </c>
      <c r="R108">
        <f t="shared" si="20"/>
        <v>14.700934807459623</v>
      </c>
    </row>
    <row r="109" spans="2:18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6"/>
        <v>0.92966546618705881</v>
      </c>
      <c r="M109">
        <f t="shared" si="17"/>
        <v>23.830228407544119</v>
      </c>
      <c r="N109">
        <f t="shared" si="18"/>
        <v>24.75989387373118</v>
      </c>
      <c r="O109">
        <f t="shared" si="19"/>
        <v>47.159893873731178</v>
      </c>
      <c r="P109">
        <f t="shared" si="20"/>
        <v>34.919588939077258</v>
      </c>
      <c r="Q109">
        <f t="shared" si="20"/>
        <v>25.853226411471077</v>
      </c>
      <c r="R109">
        <f t="shared" si="20"/>
        <v>16.756337410707975</v>
      </c>
    </row>
    <row r="110" spans="2:18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6"/>
        <v>0.9694955901132265</v>
      </c>
      <c r="M110">
        <f t="shared" si="17"/>
        <v>26.873892246467118</v>
      </c>
      <c r="N110">
        <f t="shared" si="18"/>
        <v>27.843387836580344</v>
      </c>
      <c r="O110">
        <f t="shared" si="19"/>
        <v>51.043387836580344</v>
      </c>
      <c r="P110">
        <f t="shared" si="20"/>
        <v>39.268328971160166</v>
      </c>
      <c r="Q110">
        <f t="shared" si="20"/>
        <v>29.072879450635359</v>
      </c>
      <c r="R110">
        <f t="shared" si="20"/>
        <v>18.843101817246826</v>
      </c>
    </row>
    <row r="111" spans="2:18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6"/>
        <v>1.0110114071062424</v>
      </c>
      <c r="M111">
        <f t="shared" si="17"/>
        <v>29.875838214593379</v>
      </c>
      <c r="N111">
        <f t="shared" si="18"/>
        <v>30.886849621699621</v>
      </c>
      <c r="O111">
        <f t="shared" si="19"/>
        <v>54.886849621699625</v>
      </c>
      <c r="P111">
        <f t="shared" si="20"/>
        <v>43.560610474067119</v>
      </c>
      <c r="Q111">
        <f t="shared" si="20"/>
        <v>32.250732595184857</v>
      </c>
      <c r="R111">
        <f t="shared" si="20"/>
        <v>20.90277431940401</v>
      </c>
    </row>
    <row r="112" spans="2:18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6"/>
        <v>1.0542824437476355</v>
      </c>
      <c r="M112">
        <f t="shared" si="17"/>
        <v>32.75425964641957</v>
      </c>
      <c r="N112">
        <f t="shared" si="18"/>
        <v>33.808542090167208</v>
      </c>
      <c r="O112">
        <f t="shared" si="19"/>
        <v>58.608542090167205</v>
      </c>
      <c r="P112">
        <f t="shared" si="20"/>
        <v>47.681157214920802</v>
      </c>
      <c r="Q112">
        <f t="shared" si="20"/>
        <v>35.301439406659561</v>
      </c>
      <c r="R112">
        <f t="shared" si="20"/>
        <v>22.880039046855348</v>
      </c>
    </row>
    <row r="113" spans="2:18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6"/>
        <v>1.0993809357086912</v>
      </c>
      <c r="M113">
        <f t="shared" si="17"/>
        <v>35.440523723153355</v>
      </c>
      <c r="N113">
        <f t="shared" si="18"/>
        <v>36.539904658862049</v>
      </c>
      <c r="O113">
        <f t="shared" si="19"/>
        <v>62.139904658862051</v>
      </c>
      <c r="P113">
        <f t="shared" si="20"/>
        <v>51.533276235656857</v>
      </c>
      <c r="Q113">
        <f t="shared" si="20"/>
        <v>38.153411844845287</v>
      </c>
      <c r="R113">
        <f t="shared" si="20"/>
        <v>24.728497405579802</v>
      </c>
    </row>
    <row r="114" spans="2:18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6"/>
        <v>1.1463819193838911</v>
      </c>
      <c r="M114">
        <f t="shared" si="17"/>
        <v>37.88485965670052</v>
      </c>
      <c r="N114">
        <f t="shared" si="18"/>
        <v>39.031241576084412</v>
      </c>
      <c r="O114">
        <f t="shared" si="19"/>
        <v>65.431241576084403</v>
      </c>
      <c r="P114">
        <f t="shared" si="20"/>
        <v>55.046880191385078</v>
      </c>
      <c r="Q114">
        <f t="shared" si="20"/>
        <v>40.7547597228562</v>
      </c>
      <c r="R114">
        <f t="shared" si="20"/>
        <v>26.414517636588172</v>
      </c>
    </row>
    <row r="115" spans="2:18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6"/>
        <v>1.1953633253665914</v>
      </c>
      <c r="M115">
        <f t="shared" si="17"/>
        <v>40.058405011739723</v>
      </c>
      <c r="N115">
        <f t="shared" si="18"/>
        <v>41.253768337106315</v>
      </c>
      <c r="O115">
        <f t="shared" si="19"/>
        <v>68.453768337106311</v>
      </c>
      <c r="P115">
        <f t="shared" si="20"/>
        <v>58.181373468972311</v>
      </c>
      <c r="Q115">
        <f t="shared" si="20"/>
        <v>43.075427487075252</v>
      </c>
      <c r="R115">
        <f t="shared" si="20"/>
        <v>27.918619734195381</v>
      </c>
    </row>
    <row r="116" spans="2:18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6"/>
        <v>1.2464060736782678</v>
      </c>
      <c r="M116">
        <f t="shared" si="17"/>
        <v>41.951921878847358</v>
      </c>
      <c r="N116">
        <f t="shared" si="18"/>
        <v>43.198327952525624</v>
      </c>
      <c r="O116">
        <f t="shared" si="19"/>
        <v>71.198327952525631</v>
      </c>
      <c r="P116">
        <f t="shared" si="20"/>
        <v>60.923841703459125</v>
      </c>
      <c r="Q116">
        <f t="shared" si="20"/>
        <v>45.105853799256479</v>
      </c>
      <c r="R116">
        <f t="shared" si="20"/>
        <v>29.234606676521167</v>
      </c>
    </row>
    <row r="117" spans="2:18" x14ac:dyDescent="0.2">
      <c r="B117">
        <v>5.8541906880000001</v>
      </c>
      <c r="C117" s="1">
        <v>34.5</v>
      </c>
      <c r="D117">
        <v>1.34</v>
      </c>
    </row>
    <row r="118" spans="2:18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1">(H$7*K118^H$8)/(1+EXP(-(H$15*K118^H$16)*(J118-(H$17*K118^H$18))))*(1/(1+EXP(-50*(J118-0.2))))</f>
        <v>4.314844299450622E-6</v>
      </c>
      <c r="M118">
        <f>(H$13*LN(K118)+H$14)/(1+EXP(-(H$9*K118^H$10)*(J118-(H$11*K118^H$12))))</f>
        <v>0.14312641952433489</v>
      </c>
      <c r="N118">
        <f>L118+M118</f>
        <v>0.14313073436863433</v>
      </c>
      <c r="O118">
        <f>N118+4*J118</f>
        <v>0.14313073436863433</v>
      </c>
      <c r="P118">
        <f t="shared" si="20"/>
        <v>0.20186138253216138</v>
      </c>
      <c r="Q118">
        <f t="shared" si="20"/>
        <v>0.14945101545844386</v>
      </c>
      <c r="R118">
        <f t="shared" si="20"/>
        <v>9.6864182502323273E-2</v>
      </c>
    </row>
    <row r="119" spans="2:18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1"/>
        <v>4.8422888925545665E-2</v>
      </c>
      <c r="M119">
        <f t="shared" ref="M119:M153" si="22">(H$13*LN(K119)+H$14)/(1+EXP(-(H$9*K119^H$10)*(J119-(H$11*K119^H$12))))</f>
        <v>0.17056895289484766</v>
      </c>
      <c r="N119">
        <f t="shared" ref="N119:N153" si="23">L119+M119</f>
        <v>0.21899184182039333</v>
      </c>
      <c r="O119">
        <f t="shared" ref="O119:O153" si="24">N119+4*J119</f>
        <v>1.0189918418203934</v>
      </c>
      <c r="P119">
        <f t="shared" si="20"/>
        <v>0.30885047958516093</v>
      </c>
      <c r="Q119">
        <f t="shared" si="20"/>
        <v>0.22866195217639318</v>
      </c>
      <c r="R119">
        <f t="shared" si="20"/>
        <v>0.14820342972584502</v>
      </c>
    </row>
    <row r="120" spans="2:18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1"/>
        <v>9.8676083279287258E-2</v>
      </c>
      <c r="M120">
        <f t="shared" si="22"/>
        <v>0.20325595175101896</v>
      </c>
      <c r="N120">
        <f t="shared" si="23"/>
        <v>0.30193203503030619</v>
      </c>
      <c r="O120">
        <f t="shared" si="24"/>
        <v>1.9019320350303062</v>
      </c>
      <c r="P120">
        <f t="shared" ref="P120:R156" si="25">$N120*(-1.2329E-21*P$6+1.7765)</f>
        <v>0.42582341445264621</v>
      </c>
      <c r="Q120">
        <f t="shared" si="25"/>
        <v>0.31526456867395342</v>
      </c>
      <c r="R120">
        <f t="shared" si="25"/>
        <v>0.20433347088927184</v>
      </c>
    </row>
    <row r="121" spans="2:18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1"/>
        <v>0.10055008556889773</v>
      </c>
      <c r="M121">
        <f t="shared" si="22"/>
        <v>0.24218242629113854</v>
      </c>
      <c r="N121">
        <f t="shared" si="23"/>
        <v>0.34273251186003628</v>
      </c>
      <c r="O121">
        <f t="shared" si="24"/>
        <v>2.7427325118600363</v>
      </c>
      <c r="P121">
        <f t="shared" si="25"/>
        <v>0.48336549789929956</v>
      </c>
      <c r="Q121">
        <f t="shared" si="25"/>
        <v>0.35786668847924463</v>
      </c>
      <c r="R121">
        <f t="shared" si="25"/>
        <v>0.23194532414531752</v>
      </c>
    </row>
    <row r="122" spans="2:18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1"/>
        <v>0.10245500244868154</v>
      </c>
      <c r="M122">
        <f t="shared" si="22"/>
        <v>0.28852912978703271</v>
      </c>
      <c r="N122">
        <f t="shared" si="23"/>
        <v>0.39098413223571427</v>
      </c>
      <c r="O122">
        <f t="shared" si="24"/>
        <v>3.5909841322357146</v>
      </c>
      <c r="P122">
        <f t="shared" si="25"/>
        <v>0.551416142936623</v>
      </c>
      <c r="Q122">
        <f t="shared" si="25"/>
        <v>0.40824897495649959</v>
      </c>
      <c r="R122">
        <f t="shared" si="25"/>
        <v>0.26459976263974283</v>
      </c>
    </row>
    <row r="123" spans="2:18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1"/>
        <v>0.10439598233589943</v>
      </c>
      <c r="M123">
        <f t="shared" si="22"/>
        <v>0.34369596035971212</v>
      </c>
      <c r="N123">
        <f t="shared" si="23"/>
        <v>0.44809194269561153</v>
      </c>
      <c r="O123">
        <f t="shared" si="24"/>
        <v>4.4480919426956111</v>
      </c>
      <c r="P123">
        <f t="shared" si="25"/>
        <v>0.63195692702237627</v>
      </c>
      <c r="Q123">
        <f t="shared" si="25"/>
        <v>0.46787851784599871</v>
      </c>
      <c r="R123">
        <f t="shared" si="25"/>
        <v>0.30324765611347176</v>
      </c>
    </row>
    <row r="124" spans="2:18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1"/>
        <v>0.10637370720461672</v>
      </c>
      <c r="M124">
        <f t="shared" si="22"/>
        <v>0.40934083464624249</v>
      </c>
      <c r="N124">
        <f t="shared" si="23"/>
        <v>0.51571454185085919</v>
      </c>
      <c r="O124">
        <f t="shared" si="24"/>
        <v>5.3157145418508591</v>
      </c>
      <c r="P124">
        <f t="shared" si="25"/>
        <v>0.72732701937961786</v>
      </c>
      <c r="Q124">
        <f t="shared" si="25"/>
        <v>0.53848715516118428</v>
      </c>
      <c r="R124">
        <f t="shared" si="25"/>
        <v>0.34901146648410292</v>
      </c>
    </row>
    <row r="125" spans="2:18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1"/>
        <v>0.10838887167326235</v>
      </c>
      <c r="M125">
        <f t="shared" si="22"/>
        <v>0.4874247010379979</v>
      </c>
      <c r="N125">
        <f t="shared" si="23"/>
        <v>0.59581357271126023</v>
      </c>
      <c r="O125">
        <f t="shared" si="24"/>
        <v>6.19581357271126</v>
      </c>
      <c r="P125">
        <f t="shared" si="25"/>
        <v>0.84029298144422715</v>
      </c>
      <c r="Q125">
        <f t="shared" si="25"/>
        <v>0.62212315096690041</v>
      </c>
      <c r="R125">
        <f t="shared" si="25"/>
        <v>0.40321874193577806</v>
      </c>
    </row>
    <row r="126" spans="2:18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1"/>
        <v>0.11044218345266928</v>
      </c>
      <c r="M126">
        <f t="shared" si="22"/>
        <v>0.58026333740960967</v>
      </c>
      <c r="N126">
        <f t="shared" si="23"/>
        <v>0.69070552086227899</v>
      </c>
      <c r="O126">
        <f t="shared" si="24"/>
        <v>7.0907055208622793</v>
      </c>
      <c r="P126">
        <f t="shared" si="25"/>
        <v>0.97412181932052078</v>
      </c>
      <c r="Q126">
        <f t="shared" si="25"/>
        <v>0.72120528082920299</v>
      </c>
      <c r="R126">
        <f t="shared" si="25"/>
        <v>0.46743717150121411</v>
      </c>
    </row>
    <row r="127" spans="2:18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1"/>
        <v>0.11253436359138215</v>
      </c>
      <c r="M127">
        <f t="shared" si="22"/>
        <v>0.69058649468045041</v>
      </c>
      <c r="N127">
        <f t="shared" si="23"/>
        <v>0.80312085827183255</v>
      </c>
      <c r="O127">
        <f t="shared" si="24"/>
        <v>8.0031208582718332</v>
      </c>
      <c r="P127">
        <f t="shared" si="25"/>
        <v>1.1326643959893978</v>
      </c>
      <c r="Q127">
        <f t="shared" si="25"/>
        <v>0.83858458725888518</v>
      </c>
      <c r="R127">
        <f t="shared" si="25"/>
        <v>0.5435146108222092</v>
      </c>
    </row>
    <row r="128" spans="2:18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1"/>
        <v>0.11466614672549394</v>
      </c>
      <c r="M128">
        <f t="shared" si="22"/>
        <v>0.82160477242541774</v>
      </c>
      <c r="N128">
        <f t="shared" si="23"/>
        <v>0.93627091915091165</v>
      </c>
      <c r="O128">
        <f t="shared" si="24"/>
        <v>8.9362709191509122</v>
      </c>
      <c r="P128">
        <f t="shared" si="25"/>
        <v>1.3204497482539104</v>
      </c>
      <c r="Q128">
        <f t="shared" si="25"/>
        <v>0.97761420863622617</v>
      </c>
      <c r="R128">
        <f t="shared" si="25"/>
        <v>0.63362434060232076</v>
      </c>
    </row>
    <row r="129" spans="2:18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1"/>
        <v>0.11683828133310518</v>
      </c>
      <c r="M129">
        <f t="shared" si="22"/>
        <v>0.97708430442985339</v>
      </c>
      <c r="N129">
        <f t="shared" si="23"/>
        <v>1.0939225857629586</v>
      </c>
      <c r="O129">
        <f t="shared" si="24"/>
        <v>9.8939225857629598</v>
      </c>
      <c r="P129">
        <f t="shared" si="25"/>
        <v>1.5427904182797119</v>
      </c>
      <c r="Q129">
        <f t="shared" si="25"/>
        <v>1.1422273629515278</v>
      </c>
      <c r="R129">
        <f t="shared" si="25"/>
        <v>0.74031561046735672</v>
      </c>
    </row>
    <row r="130" spans="2:18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1"/>
        <v>0.11905152999348753</v>
      </c>
      <c r="M130">
        <f t="shared" si="22"/>
        <v>1.1614288356071076</v>
      </c>
      <c r="N130">
        <f t="shared" si="23"/>
        <v>1.2804803656005952</v>
      </c>
      <c r="O130">
        <f t="shared" si="24"/>
        <v>10.880480365600596</v>
      </c>
      <c r="P130">
        <f t="shared" si="25"/>
        <v>1.805898209393012</v>
      </c>
      <c r="Q130">
        <f t="shared" si="25"/>
        <v>1.3370230492965669</v>
      </c>
      <c r="R130">
        <f t="shared" si="25"/>
        <v>0.86656918495737278</v>
      </c>
    </row>
    <row r="131" spans="2:18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1"/>
        <v>0.12130666965103522</v>
      </c>
      <c r="M131">
        <f t="shared" si="22"/>
        <v>1.3797680168365885</v>
      </c>
      <c r="N131">
        <f t="shared" si="23"/>
        <v>1.5010746864876237</v>
      </c>
      <c r="O131">
        <f t="shared" si="24"/>
        <v>11.901074686487624</v>
      </c>
      <c r="P131">
        <f t="shared" si="25"/>
        <v>2.117008711196998</v>
      </c>
      <c r="Q131">
        <f t="shared" si="25"/>
        <v>1.5673582418487322</v>
      </c>
      <c r="R131">
        <f t="shared" si="25"/>
        <v>1.015857097519496</v>
      </c>
    </row>
    <row r="132" spans="2:18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1"/>
        <v>0.1236044918840941</v>
      </c>
      <c r="M132">
        <f t="shared" si="22"/>
        <v>1.6380496449225102</v>
      </c>
      <c r="N132">
        <f t="shared" si="23"/>
        <v>1.7616541368066043</v>
      </c>
      <c r="O132">
        <f t="shared" si="24"/>
        <v>12.961654136806604</v>
      </c>
      <c r="P132">
        <f t="shared" si="25"/>
        <v>2.4845113886120802</v>
      </c>
      <c r="Q132">
        <f t="shared" si="25"/>
        <v>1.8394442031872282</v>
      </c>
      <c r="R132">
        <f t="shared" si="25"/>
        <v>1.1922050743771073</v>
      </c>
    </row>
    <row r="133" spans="2:18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1"/>
        <v>0.12594580317875062</v>
      </c>
      <c r="M133">
        <f t="shared" si="22"/>
        <v>1.9431320313599341</v>
      </c>
      <c r="N133">
        <f t="shared" si="23"/>
        <v>2.0690778345386849</v>
      </c>
      <c r="O133">
        <f t="shared" si="24"/>
        <v>14.069077834538685</v>
      </c>
      <c r="P133">
        <f t="shared" si="25"/>
        <v>2.9180798525837583</v>
      </c>
      <c r="Q133">
        <f t="shared" si="25"/>
        <v>2.1604429321095435</v>
      </c>
      <c r="R133">
        <f t="shared" si="25"/>
        <v>1.4002550455731255</v>
      </c>
    </row>
    <row r="134" spans="2:18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1"/>
        <v>0.12833142520767521</v>
      </c>
      <c r="M134">
        <f t="shared" si="22"/>
        <v>2.3028705905400759</v>
      </c>
      <c r="N134">
        <f t="shared" si="23"/>
        <v>2.431202015747751</v>
      </c>
      <c r="O134">
        <f t="shared" si="24"/>
        <v>15.231202015747751</v>
      </c>
      <c r="P134">
        <f t="shared" si="25"/>
        <v>3.428793978306905</v>
      </c>
      <c r="Q134">
        <f t="shared" si="25"/>
        <v>2.5385575756379306</v>
      </c>
      <c r="R134">
        <f t="shared" si="25"/>
        <v>1.6453237440037409</v>
      </c>
    </row>
    <row r="135" spans="2:18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1"/>
        <v>0.13076219511410606</v>
      </c>
      <c r="M135">
        <f t="shared" si="22"/>
        <v>2.7261900013670632</v>
      </c>
      <c r="N135">
        <f t="shared" si="23"/>
        <v>2.8569521964811693</v>
      </c>
      <c r="O135">
        <f t="shared" si="24"/>
        <v>16.456952196481168</v>
      </c>
      <c r="P135">
        <f t="shared" si="25"/>
        <v>4.029241677225432</v>
      </c>
      <c r="Q135">
        <f t="shared" si="25"/>
        <v>2.9831077774020667</v>
      </c>
      <c r="R135">
        <f t="shared" si="25"/>
        <v>1.9334515412156601</v>
      </c>
    </row>
    <row r="136" spans="2:18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1"/>
        <v>0.13323896580106837</v>
      </c>
      <c r="M136">
        <f t="shared" si="22"/>
        <v>3.2231298645415851</v>
      </c>
      <c r="N136">
        <f t="shared" si="23"/>
        <v>3.3563688303426535</v>
      </c>
      <c r="O136">
        <f t="shared" si="24"/>
        <v>17.756368830342655</v>
      </c>
      <c r="P136">
        <f t="shared" si="25"/>
        <v>4.733583289217675</v>
      </c>
      <c r="Q136">
        <f t="shared" si="25"/>
        <v>3.5045773513316263</v>
      </c>
      <c r="R136">
        <f t="shared" si="25"/>
        <v>2.2714333463146481</v>
      </c>
    </row>
    <row r="137" spans="2:18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1"/>
        <v>0.1357626062259209</v>
      </c>
      <c r="M137">
        <f t="shared" si="22"/>
        <v>3.8048476935648146</v>
      </c>
      <c r="N137">
        <f t="shared" si="23"/>
        <v>3.9406102997907353</v>
      </c>
      <c r="O137">
        <f t="shared" si="24"/>
        <v>19.140610299790733</v>
      </c>
      <c r="P137">
        <f t="shared" si="25"/>
        <v>5.5575558013104782</v>
      </c>
      <c r="Q137">
        <f t="shared" si="25"/>
        <v>4.1146174050427149</v>
      </c>
      <c r="R137">
        <f t="shared" si="25"/>
        <v>2.6668206303363395</v>
      </c>
    </row>
    <row r="138" spans="2:18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1"/>
        <v>0.13833400170032553</v>
      </c>
      <c r="M138">
        <f t="shared" si="22"/>
        <v>4.4835585541686713</v>
      </c>
      <c r="N138">
        <f t="shared" si="23"/>
        <v>4.6218925558689969</v>
      </c>
      <c r="O138">
        <f t="shared" si="24"/>
        <v>20.621892555868996</v>
      </c>
      <c r="P138">
        <f t="shared" si="25"/>
        <v>6.5183877198584002</v>
      </c>
      <c r="Q138">
        <f t="shared" si="25"/>
        <v>4.8259833142155264</v>
      </c>
      <c r="R138">
        <f t="shared" si="25"/>
        <v>3.1278805772405227</v>
      </c>
    </row>
    <row r="139" spans="2:18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1"/>
        <v>0.14095405419573609</v>
      </c>
      <c r="M139">
        <f t="shared" si="22"/>
        <v>5.2723861917476436</v>
      </c>
      <c r="N139">
        <f t="shared" si="23"/>
        <v>5.4133402459433793</v>
      </c>
      <c r="O139">
        <f t="shared" si="24"/>
        <v>22.213340245943378</v>
      </c>
      <c r="P139">
        <f t="shared" si="25"/>
        <v>7.6345891117190066</v>
      </c>
      <c r="Q139">
        <f t="shared" si="25"/>
        <v>5.6523792765195999</v>
      </c>
      <c r="R139">
        <f t="shared" si="25"/>
        <v>3.6634953341309693</v>
      </c>
    </row>
    <row r="140" spans="2:18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1"/>
        <v>0.14362368265450626</v>
      </c>
      <c r="M140">
        <f t="shared" si="22"/>
        <v>6.1850969415528034</v>
      </c>
      <c r="N140">
        <f t="shared" si="23"/>
        <v>6.3287206242073095</v>
      </c>
      <c r="O140">
        <f t="shared" si="24"/>
        <v>23.928720624207312</v>
      </c>
      <c r="P140">
        <f t="shared" si="25"/>
        <v>8.9255763306014835</v>
      </c>
      <c r="Q140">
        <f t="shared" si="25"/>
        <v>6.6081804722986819</v>
      </c>
      <c r="R140">
        <f t="shared" si="25"/>
        <v>4.2829819343382942</v>
      </c>
    </row>
    <row r="141" spans="2:18" x14ac:dyDescent="0.2">
      <c r="C141" s="1"/>
      <c r="J141">
        <v>4.5999999999999996</v>
      </c>
      <c r="K141">
        <v>17</v>
      </c>
      <c r="L141">
        <f t="shared" si="21"/>
        <v>0.14634382330671353</v>
      </c>
      <c r="M141">
        <f t="shared" si="22"/>
        <v>7.2356864883432142</v>
      </c>
      <c r="N141">
        <f t="shared" si="23"/>
        <v>7.3820303116499275</v>
      </c>
      <c r="O141">
        <f t="shared" si="24"/>
        <v>25.782030311649926</v>
      </c>
      <c r="P141">
        <f t="shared" si="25"/>
        <v>10.411089212789838</v>
      </c>
      <c r="Q141">
        <f t="shared" si="25"/>
        <v>7.7080015769335777</v>
      </c>
      <c r="R141">
        <f t="shared" si="25"/>
        <v>4.9958126359060859</v>
      </c>
    </row>
    <row r="142" spans="2:18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1"/>
        <v>0.14911542999280489</v>
      </c>
      <c r="M142">
        <f t="shared" si="22"/>
        <v>8.4377925610157511</v>
      </c>
      <c r="N142">
        <f t="shared" si="23"/>
        <v>8.5869079910085553</v>
      </c>
      <c r="O142">
        <f t="shared" si="24"/>
        <v>27.786907991008555</v>
      </c>
      <c r="P142">
        <f t="shared" si="25"/>
        <v>12.110362783978708</v>
      </c>
      <c r="Q142">
        <f t="shared" si="25"/>
        <v>8.9660835219307167</v>
      </c>
      <c r="R142">
        <f t="shared" si="25"/>
        <v>5.8112174610206111</v>
      </c>
    </row>
    <row r="143" spans="2:18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1"/>
        <v>0.15193947449216205</v>
      </c>
      <c r="M143">
        <f t="shared" si="22"/>
        <v>9.8039162597086307</v>
      </c>
      <c r="N143">
        <f t="shared" si="23"/>
        <v>9.9558557342007923</v>
      </c>
      <c r="O143">
        <f t="shared" si="24"/>
        <v>29.955855734200792</v>
      </c>
      <c r="P143">
        <f t="shared" si="25"/>
        <v>14.04102907500295</v>
      </c>
      <c r="Q143">
        <f t="shared" si="25"/>
        <v>10.39548043819819</v>
      </c>
      <c r="R143">
        <f t="shared" si="25"/>
        <v>6.7376572268587358</v>
      </c>
    </row>
    <row r="144" spans="2:18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1"/>
        <v>0.15481694685769737</v>
      </c>
      <c r="M144">
        <f t="shared" si="22"/>
        <v>11.344453259873093</v>
      </c>
      <c r="N144">
        <f t="shared" si="23"/>
        <v>11.49927020673079</v>
      </c>
      <c r="O144">
        <f t="shared" si="24"/>
        <v>32.299270206730789</v>
      </c>
      <c r="P144">
        <f t="shared" si="25"/>
        <v>16.217750801607366</v>
      </c>
      <c r="Q144">
        <f t="shared" si="25"/>
        <v>12.007048080957484</v>
      </c>
      <c r="R144">
        <f t="shared" si="25"/>
        <v>7.7821679100697239</v>
      </c>
    </row>
    <row r="145" spans="2:18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1"/>
        <v>0.15774885575658137</v>
      </c>
      <c r="M145">
        <f t="shared" si="22"/>
        <v>13.066565130692918</v>
      </c>
      <c r="N145">
        <f t="shared" si="23"/>
        <v>13.2243139864495</v>
      </c>
      <c r="O145">
        <f t="shared" si="24"/>
        <v>34.824313986449503</v>
      </c>
      <c r="P145">
        <f t="shared" si="25"/>
        <v>18.65062955290114</v>
      </c>
      <c r="Q145">
        <f t="shared" si="25"/>
        <v>13.808265308874745</v>
      </c>
      <c r="R145">
        <f t="shared" si="25"/>
        <v>8.9495968081344568</v>
      </c>
    </row>
    <row r="146" spans="2:18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1"/>
        <v>0.16073622881721394</v>
      </c>
      <c r="M146">
        <f t="shared" si="22"/>
        <v>14.972959881993063</v>
      </c>
      <c r="N146">
        <f t="shared" si="23"/>
        <v>15.133696110810277</v>
      </c>
      <c r="O146">
        <f t="shared" si="24"/>
        <v>37.533696110810276</v>
      </c>
      <c r="P146">
        <f t="shared" si="25"/>
        <v>21.343485962154112</v>
      </c>
      <c r="Q146">
        <f t="shared" si="25"/>
        <v>15.801960783453771</v>
      </c>
      <c r="R146">
        <f t="shared" si="25"/>
        <v>10.24177727081841</v>
      </c>
    </row>
    <row r="147" spans="2:18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1"/>
        <v>0.16378011298254883</v>
      </c>
      <c r="M147">
        <f t="shared" si="22"/>
        <v>17.060695552634755</v>
      </c>
      <c r="N147">
        <f t="shared" si="23"/>
        <v>17.224475665617305</v>
      </c>
      <c r="O147">
        <f t="shared" si="24"/>
        <v>40.424475665617308</v>
      </c>
      <c r="P147">
        <f t="shared" si="25"/>
        <v>24.29217237367169</v>
      </c>
      <c r="Q147">
        <f t="shared" si="25"/>
        <v>17.985063727374236</v>
      </c>
      <c r="R147">
        <f t="shared" si="25"/>
        <v>11.656719025028643</v>
      </c>
    </row>
    <row r="148" spans="2:18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1"/>
        <v>0.16688157486988059</v>
      </c>
      <c r="M148">
        <f t="shared" si="22"/>
        <v>19.32016258987808</v>
      </c>
      <c r="N148">
        <f t="shared" si="23"/>
        <v>19.48704416474796</v>
      </c>
      <c r="O148">
        <f t="shared" si="24"/>
        <v>43.487044164747957</v>
      </c>
      <c r="P148">
        <f t="shared" si="25"/>
        <v>27.483137663711577</v>
      </c>
      <c r="Q148">
        <f t="shared" si="25"/>
        <v>20.347541368748402</v>
      </c>
      <c r="R148">
        <f t="shared" si="25"/>
        <v>13.18791949703451</v>
      </c>
    </row>
    <row r="149" spans="2:18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1"/>
        <v>0.1700417011372109</v>
      </c>
      <c r="M149">
        <f t="shared" si="22"/>
        <v>21.734427137665662</v>
      </c>
      <c r="N149">
        <f t="shared" si="23"/>
        <v>21.904468838802874</v>
      </c>
      <c r="O149">
        <f t="shared" si="24"/>
        <v>46.704468838802875</v>
      </c>
      <c r="P149">
        <f t="shared" si="25"/>
        <v>30.892501061619367</v>
      </c>
      <c r="Q149">
        <f t="shared" si="25"/>
        <v>22.871713231105428</v>
      </c>
      <c r="R149">
        <f t="shared" si="25"/>
        <v>14.823919380960131</v>
      </c>
    </row>
    <row r="150" spans="2:18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1"/>
        <v>0.1732615988563086</v>
      </c>
      <c r="M150">
        <f t="shared" si="22"/>
        <v>24.27911366726072</v>
      </c>
      <c r="N150">
        <f t="shared" si="23"/>
        <v>24.452375266117027</v>
      </c>
      <c r="O150">
        <f t="shared" si="24"/>
        <v>50.052375266117025</v>
      </c>
      <c r="P150">
        <f t="shared" si="25"/>
        <v>34.485886620974981</v>
      </c>
      <c r="Q150">
        <f t="shared" si="25"/>
        <v>25.532128581693062</v>
      </c>
      <c r="R150">
        <f t="shared" si="25"/>
        <v>16.548223208945551</v>
      </c>
    </row>
    <row r="151" spans="2:18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1"/>
        <v>0.17654239589258067</v>
      </c>
      <c r="M151">
        <f t="shared" si="22"/>
        <v>26.922960487215782</v>
      </c>
      <c r="N151">
        <f t="shared" si="23"/>
        <v>27.099502883108364</v>
      </c>
      <c r="O151">
        <f t="shared" si="24"/>
        <v>53.499502883108363</v>
      </c>
      <c r="P151">
        <f t="shared" si="25"/>
        <v>38.219206671780469</v>
      </c>
      <c r="Q151">
        <f t="shared" si="25"/>
        <v>28.296146471718934</v>
      </c>
      <c r="R151">
        <f t="shared" si="25"/>
        <v>18.339675294552812</v>
      </c>
    </row>
    <row r="152" spans="2:18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1"/>
        <v>0.17988524129187272</v>
      </c>
      <c r="M152">
        <f t="shared" si="22"/>
        <v>29.629093968961215</v>
      </c>
      <c r="N152">
        <f t="shared" si="23"/>
        <v>29.808979210253089</v>
      </c>
      <c r="O152">
        <f t="shared" si="24"/>
        <v>57.008979210253088</v>
      </c>
      <c r="P152">
        <f t="shared" si="25"/>
        <v>42.040458897923266</v>
      </c>
      <c r="Q152">
        <f t="shared" si="25"/>
        <v>31.125266228831919</v>
      </c>
      <c r="R152">
        <f t="shared" si="25"/>
        <v>20.173322069272253</v>
      </c>
    </row>
    <row r="153" spans="2:18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1"/>
        <v>0.18329130567432153</v>
      </c>
      <c r="M153">
        <f t="shared" si="22"/>
        <v>32.356949419296015</v>
      </c>
      <c r="N153">
        <f t="shared" si="23"/>
        <v>32.540240724970339</v>
      </c>
      <c r="O153">
        <f t="shared" si="24"/>
        <v>60.540240724970339</v>
      </c>
      <c r="P153">
        <f t="shared" si="25"/>
        <v>45.892435399334474</v>
      </c>
      <c r="Q153">
        <f t="shared" si="25"/>
        <v>33.977133150759144</v>
      </c>
      <c r="R153">
        <f t="shared" si="25"/>
        <v>22.021712039394</v>
      </c>
    </row>
    <row r="154" spans="2:18" x14ac:dyDescent="0.2">
      <c r="B154">
        <v>0.66758314863232993</v>
      </c>
      <c r="C154" s="1">
        <v>1.1801164592956599</v>
      </c>
      <c r="D154">
        <v>4.4000000000000004</v>
      </c>
    </row>
    <row r="155" spans="2:18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5" si="26">(H$7*K155^H$8)/(1+EXP(-(H$15*K155^H$16)*(J155-(H$17*K155^H$18))))*(1/(1+EXP(-50*(J155-0.2))))</f>
        <v>4.4884462608725652E-5</v>
      </c>
      <c r="M155">
        <f t="shared" ref="M155:M185" si="27">(H$13*LN(K155)+H$14)/(1+EXP(-(H$9*K155^H$10)*(J155-(H$11*K155^H$12))))</f>
        <v>6.7572330415311075E-5</v>
      </c>
      <c r="N155">
        <f t="shared" ref="N155:N183" si="28">L155+M155</f>
        <v>1.1245679302403672E-4</v>
      </c>
      <c r="O155">
        <f>N155+4*J155</f>
        <v>1.1245679302403672E-4</v>
      </c>
      <c r="P155">
        <f t="shared" si="25"/>
        <v>1.5860104271175877E-4</v>
      </c>
      <c r="Q155">
        <f t="shared" si="25"/>
        <v>1.1742259261631632E-4</v>
      </c>
      <c r="R155">
        <f t="shared" si="25"/>
        <v>7.6105494540754529E-5</v>
      </c>
    </row>
    <row r="156" spans="2:18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26"/>
        <v>2.8476750591973792</v>
      </c>
      <c r="M156">
        <f t="shared" si="27"/>
        <v>1.9642640965043058E-4</v>
      </c>
      <c r="N156">
        <f t="shared" si="28"/>
        <v>2.8478714856070297</v>
      </c>
      <c r="O156">
        <f t="shared" ref="O156:O183" si="29">N156+4*J156</f>
        <v>3.8478714856070297</v>
      </c>
      <c r="P156">
        <f t="shared" si="25"/>
        <v>4.0164348900632305</v>
      </c>
      <c r="Q156">
        <f t="shared" si="25"/>
        <v>2.9736260859455736</v>
      </c>
      <c r="R156">
        <f t="shared" si="25"/>
        <v>1.9273061410733114</v>
      </c>
    </row>
    <row r="157" spans="2:18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26"/>
        <v>5.924721986213302</v>
      </c>
      <c r="M157">
        <f t="shared" si="27"/>
        <v>5.709633409624131E-4</v>
      </c>
      <c r="N157">
        <f t="shared" si="28"/>
        <v>5.9252929495542643</v>
      </c>
      <c r="O157">
        <f t="shared" si="29"/>
        <v>7.9252929495542643</v>
      </c>
      <c r="P157">
        <f t="shared" ref="P157:R186" si="30">$N157*(-1.2329E-21*P$6+1.7765)</f>
        <v>8.3566107026640317</v>
      </c>
      <c r="Q157">
        <f t="shared" si="30"/>
        <v>6.1869384804449119</v>
      </c>
      <c r="R157">
        <f t="shared" si="30"/>
        <v>4.009960964548287</v>
      </c>
    </row>
    <row r="158" spans="2:18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26"/>
        <v>7.4921053894702085</v>
      </c>
      <c r="M158">
        <f t="shared" si="27"/>
        <v>1.6593988525105202E-3</v>
      </c>
      <c r="N158">
        <f t="shared" si="28"/>
        <v>7.4937647883227188</v>
      </c>
      <c r="O158">
        <f t="shared" si="29"/>
        <v>10.493764788322718</v>
      </c>
      <c r="P158">
        <f t="shared" si="30"/>
        <v>10.568671552020955</v>
      </c>
      <c r="Q158">
        <f t="shared" si="30"/>
        <v>7.8246699575866003</v>
      </c>
      <c r="R158">
        <f t="shared" si="30"/>
        <v>5.0714293005447226</v>
      </c>
    </row>
    <row r="159" spans="2:18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26"/>
        <v>7.970155965835243</v>
      </c>
      <c r="M159">
        <f t="shared" si="27"/>
        <v>4.8206125012431713E-3</v>
      </c>
      <c r="N159">
        <f t="shared" si="28"/>
        <v>7.9749765783364861</v>
      </c>
      <c r="O159">
        <f t="shared" si="29"/>
        <v>11.974976578336486</v>
      </c>
      <c r="P159">
        <f t="shared" si="30"/>
        <v>11.247338350255745</v>
      </c>
      <c r="Q159">
        <f t="shared" si="30"/>
        <v>8.3271308090967224</v>
      </c>
      <c r="R159">
        <f t="shared" si="30"/>
        <v>5.3970909193142678</v>
      </c>
    </row>
    <row r="160" spans="2:18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26"/>
        <v>8.0871505859723261</v>
      </c>
      <c r="M160">
        <f t="shared" si="27"/>
        <v>1.3986177799286868E-2</v>
      </c>
      <c r="N160">
        <f t="shared" si="28"/>
        <v>8.1011367637716134</v>
      </c>
      <c r="O160">
        <f t="shared" si="29"/>
        <v>13.101136763771613</v>
      </c>
      <c r="P160">
        <f t="shared" si="30"/>
        <v>11.425265680572226</v>
      </c>
      <c r="Q160">
        <f t="shared" si="30"/>
        <v>8.4588619003041821</v>
      </c>
      <c r="R160">
        <f t="shared" si="30"/>
        <v>5.4824702285200839</v>
      </c>
    </row>
    <row r="161" spans="2:18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26"/>
        <v>8.1141554995227878</v>
      </c>
      <c r="M161">
        <f t="shared" si="27"/>
        <v>4.0428890093691126E-2</v>
      </c>
      <c r="N161">
        <f t="shared" si="28"/>
        <v>8.1545843896164794</v>
      </c>
      <c r="O161">
        <f t="shared" si="29"/>
        <v>14.154584389616479</v>
      </c>
      <c r="P161">
        <f t="shared" si="30"/>
        <v>11.500644401248103</v>
      </c>
      <c r="Q161">
        <f t="shared" si="30"/>
        <v>8.5146696343425301</v>
      </c>
      <c r="R161">
        <f t="shared" si="30"/>
        <v>5.5186410803429995</v>
      </c>
    </row>
    <row r="162" spans="2:18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26"/>
        <v>8.1203033020026556</v>
      </c>
      <c r="M162">
        <f t="shared" si="27"/>
        <v>0.11563513991838112</v>
      </c>
      <c r="N162">
        <f t="shared" si="28"/>
        <v>8.2359384419210375</v>
      </c>
      <c r="O162">
        <f t="shared" si="29"/>
        <v>15.235938441921038</v>
      </c>
      <c r="P162">
        <f t="shared" si="30"/>
        <v>11.615380356074523</v>
      </c>
      <c r="Q162">
        <f t="shared" si="30"/>
        <v>8.5996160700763209</v>
      </c>
      <c r="R162">
        <f t="shared" si="30"/>
        <v>5.5736976955730766</v>
      </c>
    </row>
    <row r="163" spans="2:18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26"/>
        <v>8.1216984614175587</v>
      </c>
      <c r="M163">
        <f t="shared" si="27"/>
        <v>0.32112891987673148</v>
      </c>
      <c r="N163">
        <f t="shared" si="28"/>
        <v>8.4428273812942898</v>
      </c>
      <c r="O163">
        <f t="shared" si="29"/>
        <v>16.44282738129429</v>
      </c>
      <c r="P163">
        <f t="shared" si="30"/>
        <v>11.90716176498518</v>
      </c>
      <c r="Q163">
        <f t="shared" si="30"/>
        <v>8.8156406871010535</v>
      </c>
      <c r="R163">
        <f t="shared" si="30"/>
        <v>5.7137104473385314</v>
      </c>
    </row>
    <row r="164" spans="2:18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26"/>
        <v>8.1220148463232835</v>
      </c>
      <c r="M164">
        <f t="shared" si="27"/>
        <v>0.82619607227801717</v>
      </c>
      <c r="N164">
        <f t="shared" si="28"/>
        <v>8.9482109186013012</v>
      </c>
      <c r="O164">
        <f t="shared" si="29"/>
        <v>17.948210918601301</v>
      </c>
      <c r="P164">
        <f t="shared" si="30"/>
        <v>12.619918672156778</v>
      </c>
      <c r="Q164">
        <f t="shared" si="30"/>
        <v>9.343340647418346</v>
      </c>
      <c r="R164">
        <f t="shared" si="30"/>
        <v>6.0557303734383705</v>
      </c>
    </row>
    <row r="165" spans="2:18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26"/>
        <v>8.1220865822813444</v>
      </c>
      <c r="M165">
        <f t="shared" si="27"/>
        <v>1.8001360033215978</v>
      </c>
      <c r="N165">
        <f t="shared" si="28"/>
        <v>9.9222225856029418</v>
      </c>
      <c r="O165">
        <f t="shared" si="29"/>
        <v>19.922222585602942</v>
      </c>
      <c r="P165">
        <f t="shared" si="30"/>
        <v>13.993595280264035</v>
      </c>
      <c r="Q165">
        <f t="shared" si="30"/>
        <v>10.360362137204445</v>
      </c>
      <c r="R165">
        <f t="shared" si="30"/>
        <v>6.7148958859190655</v>
      </c>
    </row>
    <row r="166" spans="2:18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26"/>
        <v>8.1221028468294669</v>
      </c>
      <c r="M166">
        <f t="shared" si="27"/>
        <v>3.0280561175085943</v>
      </c>
      <c r="N166">
        <f t="shared" si="28"/>
        <v>11.150158964338061</v>
      </c>
      <c r="O166">
        <f t="shared" si="29"/>
        <v>22.150158964338061</v>
      </c>
      <c r="P166">
        <f t="shared" si="30"/>
        <v>15.725389196968244</v>
      </c>
      <c r="Q166">
        <f t="shared" si="30"/>
        <v>11.642520993789923</v>
      </c>
      <c r="R166">
        <f t="shared" si="30"/>
        <v>7.5459057596244694</v>
      </c>
    </row>
    <row r="167" spans="2:18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26"/>
        <v>8.1221065344265444</v>
      </c>
      <c r="M167">
        <f t="shared" si="27"/>
        <v>3.9564370260352675</v>
      </c>
      <c r="N167">
        <f t="shared" si="28"/>
        <v>12.078543560461812</v>
      </c>
      <c r="O167">
        <f t="shared" si="29"/>
        <v>24.07854356046181</v>
      </c>
      <c r="P167">
        <f t="shared" si="30"/>
        <v>17.034716637519477</v>
      </c>
      <c r="Q167">
        <f t="shared" si="30"/>
        <v>12.611900639878549</v>
      </c>
      <c r="R167">
        <f t="shared" si="30"/>
        <v>8.174193005881925</v>
      </c>
    </row>
    <row r="168" spans="2:18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26"/>
        <v>8.1221073704993483</v>
      </c>
      <c r="M168">
        <f t="shared" si="27"/>
        <v>4.4229112541559834</v>
      </c>
      <c r="N168">
        <f t="shared" si="28"/>
        <v>12.545018624655331</v>
      </c>
      <c r="O168">
        <f t="shared" si="29"/>
        <v>25.545018624655331</v>
      </c>
      <c r="P168">
        <f t="shared" si="30"/>
        <v>17.692599808385939</v>
      </c>
      <c r="Q168">
        <f t="shared" si="30"/>
        <v>13.098974030071686</v>
      </c>
      <c r="R168">
        <f t="shared" si="30"/>
        <v>8.4898814982950945</v>
      </c>
    </row>
    <row r="169" spans="2:18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26"/>
        <v>8.1221075600584083</v>
      </c>
      <c r="M169">
        <f t="shared" si="27"/>
        <v>4.6098805163341536</v>
      </c>
      <c r="N169">
        <f t="shared" si="28"/>
        <v>12.731988076392561</v>
      </c>
      <c r="O169">
        <f t="shared" si="29"/>
        <v>26.731988076392561</v>
      </c>
      <c r="P169">
        <f t="shared" si="30"/>
        <v>17.956288192194222</v>
      </c>
      <c r="Q169">
        <f t="shared" si="30"/>
        <v>13.294199566677058</v>
      </c>
      <c r="R169">
        <f t="shared" si="30"/>
        <v>8.6164136730605101</v>
      </c>
    </row>
    <row r="170" spans="2:18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26"/>
        <v>8.1221076030362855</v>
      </c>
      <c r="M170">
        <f t="shared" si="27"/>
        <v>4.6779058393335191</v>
      </c>
      <c r="N170">
        <f t="shared" si="28"/>
        <v>12.800013442369805</v>
      </c>
      <c r="O170">
        <f t="shared" si="29"/>
        <v>27.800013442369803</v>
      </c>
      <c r="P170">
        <f t="shared" si="30"/>
        <v>18.052226318159931</v>
      </c>
      <c r="Q170">
        <f t="shared" si="30"/>
        <v>13.365228755949905</v>
      </c>
      <c r="R170">
        <f t="shared" si="30"/>
        <v>8.6624500571667813</v>
      </c>
    </row>
    <row r="171" spans="2:18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26"/>
        <v>8.1221076127804661</v>
      </c>
      <c r="M171">
        <f t="shared" si="27"/>
        <v>4.7017729443519389</v>
      </c>
      <c r="N171">
        <f t="shared" si="28"/>
        <v>12.823880557132405</v>
      </c>
      <c r="O171">
        <f t="shared" si="29"/>
        <v>28.823880557132405</v>
      </c>
      <c r="P171">
        <f t="shared" si="30"/>
        <v>18.085886795095821</v>
      </c>
      <c r="Q171">
        <f t="shared" si="30"/>
        <v>13.390149780445924</v>
      </c>
      <c r="R171">
        <f t="shared" si="30"/>
        <v>8.6786022034571388</v>
      </c>
    </row>
    <row r="172" spans="2:18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26"/>
        <v>8.1221076149897211</v>
      </c>
      <c r="M172">
        <f t="shared" si="27"/>
        <v>4.7100396024324818</v>
      </c>
      <c r="N172">
        <f t="shared" si="28"/>
        <v>12.832147217422204</v>
      </c>
      <c r="O172">
        <f t="shared" si="29"/>
        <v>29.832147217422204</v>
      </c>
      <c r="P172">
        <f t="shared" si="30"/>
        <v>18.097545503355676</v>
      </c>
      <c r="Q172">
        <f t="shared" si="30"/>
        <v>13.398781474960803</v>
      </c>
      <c r="R172">
        <f t="shared" si="30"/>
        <v>8.6841966922615725</v>
      </c>
    </row>
    <row r="173" spans="2:18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26"/>
        <v>8.1221076154906147</v>
      </c>
      <c r="M173">
        <f t="shared" si="27"/>
        <v>4.7128900481714826</v>
      </c>
      <c r="N173">
        <f t="shared" si="28"/>
        <v>12.834997663662097</v>
      </c>
      <c r="O173">
        <f t="shared" si="29"/>
        <v>30.834997663662097</v>
      </c>
      <c r="P173">
        <f t="shared" si="30"/>
        <v>18.101565569495602</v>
      </c>
      <c r="Q173">
        <f t="shared" si="30"/>
        <v>13.401757789495489</v>
      </c>
      <c r="R173">
        <f t="shared" si="30"/>
        <v>8.6861257408758483</v>
      </c>
    </row>
    <row r="174" spans="2:18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26"/>
        <v>8.1221076156041807</v>
      </c>
      <c r="M174">
        <f t="shared" si="27"/>
        <v>4.7138713962972556</v>
      </c>
      <c r="N174">
        <f t="shared" si="28"/>
        <v>12.835979011901436</v>
      </c>
      <c r="O174">
        <f t="shared" si="29"/>
        <v>31.835979011901436</v>
      </c>
      <c r="P174">
        <f t="shared" si="30"/>
        <v>18.102949593082236</v>
      </c>
      <c r="Q174">
        <f t="shared" si="30"/>
        <v>13.402782471521572</v>
      </c>
      <c r="R174">
        <f t="shared" si="30"/>
        <v>8.686789871437135</v>
      </c>
    </row>
    <row r="175" spans="2:18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26"/>
        <v>8.122107615629929</v>
      </c>
      <c r="M175">
        <f t="shared" si="27"/>
        <v>4.7142090735275497</v>
      </c>
      <c r="N175">
        <f t="shared" si="28"/>
        <v>12.836316689157478</v>
      </c>
      <c r="O175">
        <f t="shared" si="29"/>
        <v>32.836316689157478</v>
      </c>
      <c r="P175">
        <f t="shared" si="30"/>
        <v>18.103425829007769</v>
      </c>
      <c r="Q175">
        <f t="shared" si="30"/>
        <v>13.40313505972728</v>
      </c>
      <c r="R175">
        <f t="shared" si="30"/>
        <v>8.6870183956007292</v>
      </c>
    </row>
    <row r="176" spans="2:18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26"/>
        <v>8.1221076156357679</v>
      </c>
      <c r="M176">
        <f t="shared" si="27"/>
        <v>4.7143252453323852</v>
      </c>
      <c r="N176">
        <f t="shared" si="28"/>
        <v>12.836432860968152</v>
      </c>
      <c r="O176">
        <f t="shared" si="29"/>
        <v>33.836432860968152</v>
      </c>
      <c r="P176">
        <f t="shared" si="30"/>
        <v>18.103589669446496</v>
      </c>
      <c r="Q176">
        <f t="shared" si="30"/>
        <v>13.403256361383068</v>
      </c>
      <c r="R176">
        <f t="shared" si="30"/>
        <v>8.687097015245353</v>
      </c>
    </row>
    <row r="177" spans="2:18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26"/>
        <v>8.1221076156370913</v>
      </c>
      <c r="M177">
        <f t="shared" si="27"/>
        <v>4.7143652096377062</v>
      </c>
      <c r="N177">
        <f t="shared" si="28"/>
        <v>12.836472825274797</v>
      </c>
      <c r="O177">
        <f t="shared" si="29"/>
        <v>34.836472825274797</v>
      </c>
      <c r="P177">
        <f t="shared" si="30"/>
        <v>18.103646032255131</v>
      </c>
      <c r="Q177">
        <f t="shared" si="30"/>
        <v>13.403298090409587</v>
      </c>
      <c r="R177">
        <f t="shared" si="30"/>
        <v>8.6871240612177605</v>
      </c>
    </row>
    <row r="178" spans="2:18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26"/>
        <v>8.1221076156373897</v>
      </c>
      <c r="M178">
        <f t="shared" si="27"/>
        <v>4.7143789574743886</v>
      </c>
      <c r="N178">
        <f t="shared" si="28"/>
        <v>12.836486573111777</v>
      </c>
      <c r="O178">
        <f t="shared" si="29"/>
        <v>35.836486573111777</v>
      </c>
      <c r="P178">
        <f t="shared" si="30"/>
        <v>18.103665421224189</v>
      </c>
      <c r="Q178">
        <f t="shared" si="30"/>
        <v>13.403312445315304</v>
      </c>
      <c r="R178">
        <f t="shared" si="30"/>
        <v>8.6871333651104301</v>
      </c>
    </row>
    <row r="179" spans="2:18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26"/>
        <v>8.122107615637459</v>
      </c>
      <c r="M179">
        <f t="shared" si="27"/>
        <v>4.7143836867346458</v>
      </c>
      <c r="N179">
        <f t="shared" si="28"/>
        <v>12.836491302372105</v>
      </c>
      <c r="O179">
        <f t="shared" si="29"/>
        <v>36.836491302372103</v>
      </c>
      <c r="P179">
        <f t="shared" si="30"/>
        <v>18.103672091035758</v>
      </c>
      <c r="Q179">
        <f t="shared" si="30"/>
        <v>13.403317383407471</v>
      </c>
      <c r="R179">
        <f t="shared" si="30"/>
        <v>8.6871365656524908</v>
      </c>
    </row>
    <row r="180" spans="2:18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26"/>
        <v>8.1221076156374732</v>
      </c>
      <c r="M180">
        <f t="shared" si="27"/>
        <v>4.7143853135975178</v>
      </c>
      <c r="N180">
        <f t="shared" si="28"/>
        <v>12.836492929234991</v>
      </c>
      <c r="O180">
        <f t="shared" si="29"/>
        <v>37.836492929234993</v>
      </c>
      <c r="P180">
        <f t="shared" si="30"/>
        <v>18.103674385447178</v>
      </c>
      <c r="Q180">
        <f t="shared" si="30"/>
        <v>13.403319082108393</v>
      </c>
      <c r="R180">
        <f t="shared" si="30"/>
        <v>8.6871376666371543</v>
      </c>
    </row>
    <row r="181" spans="2:18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26"/>
        <v>8.1221076156374767</v>
      </c>
      <c r="M181">
        <f t="shared" si="27"/>
        <v>4.714385873236937</v>
      </c>
      <c r="N181">
        <f t="shared" si="28"/>
        <v>12.836493488874414</v>
      </c>
      <c r="O181">
        <f t="shared" si="29"/>
        <v>38.83649348887441</v>
      </c>
      <c r="P181">
        <f t="shared" si="30"/>
        <v>18.103675174722717</v>
      </c>
      <c r="Q181">
        <f t="shared" si="30"/>
        <v>13.403319666460037</v>
      </c>
      <c r="R181">
        <f t="shared" si="30"/>
        <v>8.6871380453749243</v>
      </c>
    </row>
    <row r="182" spans="2:18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26"/>
        <v>8.1221076156374785</v>
      </c>
      <c r="M182">
        <f t="shared" si="27"/>
        <v>4.7143860657523531</v>
      </c>
      <c r="N182">
        <f t="shared" si="28"/>
        <v>12.836493681389832</v>
      </c>
      <c r="O182">
        <f t="shared" si="29"/>
        <v>39.836493681389832</v>
      </c>
      <c r="P182">
        <f t="shared" si="30"/>
        <v>18.103675446232735</v>
      </c>
      <c r="Q182">
        <f t="shared" si="30"/>
        <v>13.403319867476435</v>
      </c>
      <c r="R182">
        <f t="shared" si="30"/>
        <v>8.6871381756603494</v>
      </c>
    </row>
    <row r="183" spans="2:18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26"/>
        <v>8.1221076156374785</v>
      </c>
      <c r="M183">
        <f t="shared" si="27"/>
        <v>4.7143861319774629</v>
      </c>
      <c r="N183">
        <f t="shared" si="28"/>
        <v>12.836493747614941</v>
      </c>
      <c r="O183">
        <f t="shared" si="29"/>
        <v>40.836493747614938</v>
      </c>
      <c r="P183">
        <f t="shared" si="30"/>
        <v>18.103675539631908</v>
      </c>
      <c r="Q183">
        <f t="shared" si="30"/>
        <v>13.403319936625874</v>
      </c>
      <c r="R183">
        <f t="shared" si="30"/>
        <v>8.6871382204784044</v>
      </c>
    </row>
    <row r="184" spans="2:18" x14ac:dyDescent="0.2">
      <c r="B184">
        <v>2.2081596454761701</v>
      </c>
      <c r="C184" s="1">
        <v>2.9042418322822998</v>
      </c>
      <c r="D184">
        <v>4.4000000000000004</v>
      </c>
    </row>
    <row r="185" spans="2:18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si="26"/>
        <v>1.2176595019953147E-6</v>
      </c>
      <c r="M185">
        <f t="shared" si="27"/>
        <v>0.28924251987774308</v>
      </c>
      <c r="N185">
        <f t="shared" ref="N185:N213" si="31">L185+M185</f>
        <v>0.28924373753724508</v>
      </c>
      <c r="O185">
        <f>N185+4*J185</f>
        <v>0.28924373753724508</v>
      </c>
      <c r="P185">
        <f t="shared" si="30"/>
        <v>0.40792874434404408</v>
      </c>
      <c r="Q185">
        <f t="shared" si="30"/>
        <v>0.30201598895317222</v>
      </c>
      <c r="R185">
        <f t="shared" si="30"/>
        <v>0.19574662495829073</v>
      </c>
    </row>
    <row r="186" spans="2:18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ref="L186:L213" si="32">(H$7*K186^H$8)/(1+EXP(-(H$15*K186^H$16)*(J186-(H$17*K186^H$18))))*(1/(1+EXP(-50*(J186-0.2))))</f>
        <v>2.5087453270510034E-2</v>
      </c>
      <c r="M186">
        <f t="shared" ref="M186:M213" si="33">(H$13*LN(K186)+H$14)/(1+EXP(-(H$9*K186^H$10)*(J186-(H$11*K186^H$12))))</f>
        <v>0.34272987099779467</v>
      </c>
      <c r="N186">
        <f t="shared" si="31"/>
        <v>0.36781732426830471</v>
      </c>
      <c r="O186">
        <f t="shared" ref="O186:O213" si="34">N186+4*J186</f>
        <v>1.3678173242683047</v>
      </c>
      <c r="P186">
        <f t="shared" si="30"/>
        <v>0.51874332877279661</v>
      </c>
      <c r="Q186">
        <f t="shared" si="30"/>
        <v>0.38405918098294994</v>
      </c>
      <c r="R186">
        <f t="shared" si="30"/>
        <v>0.24892155121401288</v>
      </c>
    </row>
    <row r="187" spans="2:18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2"/>
        <v>2.7475485038315716E-2</v>
      </c>
      <c r="M187">
        <f t="shared" si="33"/>
        <v>0.40605168341590286</v>
      </c>
      <c r="N187">
        <f t="shared" si="31"/>
        <v>0.43352716845421857</v>
      </c>
      <c r="O187">
        <f t="shared" si="34"/>
        <v>2.4335271684542183</v>
      </c>
      <c r="P187">
        <f t="shared" ref="P187:R213" si="35">$N187*(-1.2329E-21*P$6+1.7765)</f>
        <v>0.61141580790071903</v>
      </c>
      <c r="Q187">
        <f t="shared" si="35"/>
        <v>0.45267060104251888</v>
      </c>
      <c r="R187">
        <f t="shared" si="35"/>
        <v>0.2933908985383315</v>
      </c>
    </row>
    <row r="188" spans="2:18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2"/>
        <v>2.7808210454309028E-2</v>
      </c>
      <c r="M188">
        <f t="shared" si="33"/>
        <v>0.48099338514068873</v>
      </c>
      <c r="N188">
        <f t="shared" si="31"/>
        <v>0.50880159559499771</v>
      </c>
      <c r="O188">
        <f t="shared" si="34"/>
        <v>3.5088015955949978</v>
      </c>
      <c r="P188">
        <f t="shared" si="35"/>
        <v>0.71757749287341888</v>
      </c>
      <c r="Q188">
        <f t="shared" si="35"/>
        <v>0.53126895117232431</v>
      </c>
      <c r="R188">
        <f t="shared" si="35"/>
        <v>0.34433310798402061</v>
      </c>
    </row>
    <row r="189" spans="2:18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2"/>
        <v>2.8144956055491301E-2</v>
      </c>
      <c r="M189">
        <f t="shared" si="33"/>
        <v>0.56965538178106701</v>
      </c>
      <c r="N189">
        <f t="shared" si="31"/>
        <v>0.59780033783655828</v>
      </c>
      <c r="O189">
        <f t="shared" si="34"/>
        <v>4.5978003378365582</v>
      </c>
      <c r="P189">
        <f t="shared" si="35"/>
        <v>0.84309497332059402</v>
      </c>
      <c r="Q189">
        <f t="shared" si="35"/>
        <v>0.62419764647454234</v>
      </c>
      <c r="R189">
        <f t="shared" si="35"/>
        <v>0.40456329159197191</v>
      </c>
    </row>
    <row r="190" spans="2:18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2"/>
        <v>2.8485779013754275E-2</v>
      </c>
      <c r="M190">
        <f t="shared" si="33"/>
        <v>0.67450494018461593</v>
      </c>
      <c r="N190">
        <f t="shared" si="31"/>
        <v>0.7029907191983702</v>
      </c>
      <c r="O190">
        <f t="shared" si="34"/>
        <v>5.70299071919837</v>
      </c>
      <c r="P190">
        <f t="shared" si="35"/>
        <v>0.99144798711910243</v>
      </c>
      <c r="Q190">
        <f t="shared" si="35"/>
        <v>0.73403296158230036</v>
      </c>
      <c r="R190">
        <f t="shared" si="35"/>
        <v>0.47575121878779852</v>
      </c>
    </row>
    <row r="191" spans="2:18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2"/>
        <v>2.8830728686358307E-2</v>
      </c>
      <c r="M191">
        <f t="shared" si="33"/>
        <v>0.79843512678611983</v>
      </c>
      <c r="N191">
        <f t="shared" si="31"/>
        <v>0.82726585547247811</v>
      </c>
      <c r="O191">
        <f t="shared" si="34"/>
        <v>6.8272658554724783</v>
      </c>
      <c r="P191">
        <f t="shared" si="35"/>
        <v>1.166716778502888</v>
      </c>
      <c r="Q191">
        <f t="shared" si="35"/>
        <v>0.86379576475891851</v>
      </c>
      <c r="R191">
        <f t="shared" si="35"/>
        <v>0.55985481494173717</v>
      </c>
    </row>
    <row r="192" spans="2:18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2"/>
        <v>2.9179855027721018E-2</v>
      </c>
      <c r="M192">
        <f t="shared" si="33"/>
        <v>0.94483113391503681</v>
      </c>
      <c r="N192">
        <f t="shared" si="31"/>
        <v>0.97401098894275784</v>
      </c>
      <c r="O192">
        <f t="shared" si="34"/>
        <v>7.9740109889427577</v>
      </c>
      <c r="P192">
        <f t="shared" si="35"/>
        <v>1.373675651821354</v>
      </c>
      <c r="Q192">
        <f t="shared" si="35"/>
        <v>1.0170207817858987</v>
      </c>
      <c r="R192">
        <f t="shared" si="35"/>
        <v>0.65916505360217603</v>
      </c>
    </row>
    <row r="193" spans="2:18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2"/>
        <v>2.9533208596667478E-2</v>
      </c>
      <c r="M193">
        <f t="shared" si="33"/>
        <v>1.1176440384986219</v>
      </c>
      <c r="N193">
        <f t="shared" si="31"/>
        <v>1.1471772470952895</v>
      </c>
      <c r="O193">
        <f t="shared" si="34"/>
        <v>9.1471772470952892</v>
      </c>
      <c r="P193">
        <f t="shared" si="35"/>
        <v>1.6178969955654783</v>
      </c>
      <c r="Q193">
        <f t="shared" si="35"/>
        <v>1.197833611666175</v>
      </c>
      <c r="R193">
        <f t="shared" si="35"/>
        <v>0.77635587293892794</v>
      </c>
    </row>
    <row r="194" spans="2:18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2"/>
        <v>2.9890840563735779E-2</v>
      </c>
      <c r="M194">
        <f t="shared" si="33"/>
        <v>1.3214715815232723</v>
      </c>
      <c r="N194">
        <f t="shared" si="31"/>
        <v>1.351362422087008</v>
      </c>
      <c r="O194">
        <f t="shared" si="34"/>
        <v>10.351362422087007</v>
      </c>
      <c r="P194">
        <f t="shared" si="35"/>
        <v>1.9058652079708212</v>
      </c>
      <c r="Q194">
        <f t="shared" si="35"/>
        <v>1.4110350731040728</v>
      </c>
      <c r="R194">
        <f t="shared" si="35"/>
        <v>0.91453884350713344</v>
      </c>
    </row>
    <row r="195" spans="2:18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2"/>
        <v>3.0252802718570837E-2</v>
      </c>
      <c r="M195">
        <f t="shared" si="33"/>
        <v>1.5616448734106003</v>
      </c>
      <c r="N195">
        <f t="shared" si="31"/>
        <v>1.5918976761291712</v>
      </c>
      <c r="O195">
        <f t="shared" si="34"/>
        <v>11.591897676129172</v>
      </c>
      <c r="P195">
        <f t="shared" si="35"/>
        <v>2.245098980108275</v>
      </c>
      <c r="Q195">
        <f t="shared" si="35"/>
        <v>1.6621917385730776</v>
      </c>
      <c r="R195">
        <f t="shared" si="35"/>
        <v>1.0773218463929803</v>
      </c>
    </row>
    <row r="196" spans="2:18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2"/>
        <v>3.0619147477407061E-2</v>
      </c>
      <c r="M196">
        <f t="shared" si="33"/>
        <v>1.8443189472884782</v>
      </c>
      <c r="N196">
        <f t="shared" si="31"/>
        <v>1.8749380947658854</v>
      </c>
      <c r="O196">
        <f t="shared" si="34"/>
        <v>12.874938094765886</v>
      </c>
      <c r="P196">
        <f t="shared" si="35"/>
        <v>2.6442790057716481</v>
      </c>
      <c r="Q196">
        <f t="shared" si="35"/>
        <v>1.9577304861917004</v>
      </c>
      <c r="R196">
        <f t="shared" si="35"/>
        <v>1.2688703554347163</v>
      </c>
    </row>
    <row r="197" spans="2:18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2"/>
        <v>3.0989927890641839E-2</v>
      </c>
      <c r="M197">
        <f t="shared" si="33"/>
        <v>2.176563715083518</v>
      </c>
      <c r="N197">
        <f t="shared" si="31"/>
        <v>2.20755364297416</v>
      </c>
      <c r="O197">
        <f t="shared" si="34"/>
        <v>14.20755364297416</v>
      </c>
      <c r="P197">
        <f t="shared" si="35"/>
        <v>3.113376259476011</v>
      </c>
      <c r="Q197">
        <f t="shared" si="35"/>
        <v>2.3050334722084274</v>
      </c>
      <c r="R197">
        <f t="shared" si="35"/>
        <v>1.4939689920544204</v>
      </c>
    </row>
    <row r="198" spans="2:18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2"/>
        <v>3.1365197650499825E-2</v>
      </c>
      <c r="M198">
        <f t="shared" si="33"/>
        <v>2.5664500415662257</v>
      </c>
      <c r="N198">
        <f t="shared" si="31"/>
        <v>2.5978152392167253</v>
      </c>
      <c r="O198">
        <f t="shared" si="34"/>
        <v>15.597815239216725</v>
      </c>
      <c r="P198">
        <f t="shared" si="35"/>
        <v>3.6637733891647133</v>
      </c>
      <c r="Q198">
        <f t="shared" si="35"/>
        <v>2.7125280058609138</v>
      </c>
      <c r="R198">
        <f t="shared" si="35"/>
        <v>1.7580797761486844</v>
      </c>
    </row>
    <row r="199" spans="2:18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2"/>
        <v>3.1745011098789938E-2</v>
      </c>
      <c r="M199">
        <f t="shared" si="33"/>
        <v>3.0231232582212031</v>
      </c>
      <c r="N199">
        <f t="shared" si="31"/>
        <v>3.0548682693199929</v>
      </c>
      <c r="O199">
        <f t="shared" si="34"/>
        <v>17.054868269319993</v>
      </c>
      <c r="P199">
        <f t="shared" si="35"/>
        <v>4.3083683949413158</v>
      </c>
      <c r="Q199">
        <f t="shared" si="35"/>
        <v>3.1897633094356634</v>
      </c>
      <c r="R199">
        <f t="shared" si="35"/>
        <v>2.0673918768407673</v>
      </c>
    </row>
    <row r="200" spans="2:18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2"/>
        <v>3.2129423234755851E-2</v>
      </c>
      <c r="M200">
        <f t="shared" si="33"/>
        <v>3.556853443304532</v>
      </c>
      <c r="N200">
        <f t="shared" si="31"/>
        <v>3.588982866539288</v>
      </c>
      <c r="O200">
        <f t="shared" si="34"/>
        <v>18.58898286653929</v>
      </c>
      <c r="P200">
        <f t="shared" si="35"/>
        <v>5.0616455404886276</v>
      </c>
      <c r="Q200">
        <f t="shared" si="35"/>
        <v>3.74746301857021</v>
      </c>
      <c r="R200">
        <f t="shared" si="35"/>
        <v>2.4288556396756364</v>
      </c>
    </row>
    <row r="201" spans="2:18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2"/>
        <v>3.2518489723021148E-2</v>
      </c>
      <c r="M201">
        <f t="shared" si="33"/>
        <v>4.1790482186908191</v>
      </c>
      <c r="N201">
        <f t="shared" si="31"/>
        <v>4.21156670841384</v>
      </c>
      <c r="O201">
        <f t="shared" si="34"/>
        <v>20.211566708413841</v>
      </c>
      <c r="P201">
        <f t="shared" si="35"/>
        <v>5.9396934008405697</v>
      </c>
      <c r="Q201">
        <f t="shared" si="35"/>
        <v>4.397538544183953</v>
      </c>
      <c r="R201">
        <f t="shared" si="35"/>
        <v>2.8501912469325332</v>
      </c>
    </row>
    <row r="202" spans="2:18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2"/>
        <v>3.2912266901630363E-2</v>
      </c>
      <c r="M202">
        <f t="shared" si="33"/>
        <v>4.9022098088769175</v>
      </c>
      <c r="N202">
        <f t="shared" si="31"/>
        <v>4.9351220757785477</v>
      </c>
      <c r="O202">
        <f t="shared" si="34"/>
        <v>21.935122075778548</v>
      </c>
      <c r="P202">
        <f t="shared" si="35"/>
        <v>6.9601443014740605</v>
      </c>
      <c r="Q202">
        <f t="shared" si="35"/>
        <v>5.1530442353275312</v>
      </c>
      <c r="R202">
        <f t="shared" si="35"/>
        <v>3.3398596571737751</v>
      </c>
    </row>
    <row r="203" spans="2:18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2"/>
        <v>3.3310811790186683E-2</v>
      </c>
      <c r="M203">
        <f t="shared" si="33"/>
        <v>5.739814031015201</v>
      </c>
      <c r="N203">
        <f t="shared" si="31"/>
        <v>5.7731248428053874</v>
      </c>
      <c r="O203">
        <f t="shared" si="34"/>
        <v>23.773124842805387</v>
      </c>
      <c r="P203">
        <f t="shared" si="35"/>
        <v>8.1420036544914272</v>
      </c>
      <c r="Q203">
        <f t="shared" si="35"/>
        <v>6.0280510257390825</v>
      </c>
      <c r="R203">
        <f t="shared" si="35"/>
        <v>3.906980711368043</v>
      </c>
    </row>
    <row r="204" spans="2:18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2"/>
        <v>3.3714182098088318E-2</v>
      </c>
      <c r="M204">
        <f t="shared" si="33"/>
        <v>6.7060853971608099</v>
      </c>
      <c r="N204">
        <f t="shared" si="31"/>
        <v>6.7397995792588983</v>
      </c>
      <c r="O204">
        <f t="shared" si="34"/>
        <v>25.7397995792589</v>
      </c>
      <c r="P204">
        <f t="shared" si="35"/>
        <v>9.505332778876749</v>
      </c>
      <c r="Q204">
        <f t="shared" si="35"/>
        <v>7.0374116052000648</v>
      </c>
      <c r="R204">
        <f t="shared" si="35"/>
        <v>4.5611809326221131</v>
      </c>
    </row>
    <row r="205" spans="2:18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2"/>
        <v>3.4122436232863686E-2</v>
      </c>
      <c r="M205">
        <f t="shared" si="33"/>
        <v>7.8156406653928192</v>
      </c>
      <c r="N205">
        <f t="shared" si="31"/>
        <v>7.8497631016256832</v>
      </c>
      <c r="O205">
        <f t="shared" si="34"/>
        <v>27.849763101625683</v>
      </c>
      <c r="P205">
        <f t="shared" si="35"/>
        <v>11.070746190423717</v>
      </c>
      <c r="Q205">
        <f t="shared" si="35"/>
        <v>8.1963882308094096</v>
      </c>
      <c r="R205">
        <f t="shared" si="35"/>
        <v>5.3123522982671068</v>
      </c>
    </row>
    <row r="206" spans="2:18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2"/>
        <v>3.453563330860724E-2</v>
      </c>
      <c r="M206">
        <f t="shared" si="33"/>
        <v>9.082974476106461</v>
      </c>
      <c r="N206">
        <f t="shared" si="31"/>
        <v>9.1175101094150683</v>
      </c>
      <c r="O206">
        <f t="shared" si="34"/>
        <v>30.117510109415068</v>
      </c>
      <c r="P206">
        <f t="shared" si="35"/>
        <v>12.858686179848211</v>
      </c>
      <c r="Q206">
        <f t="shared" si="35"/>
        <v>9.5201156503205535</v>
      </c>
      <c r="R206">
        <f t="shared" si="35"/>
        <v>6.1703041425789982</v>
      </c>
    </row>
    <row r="207" spans="2:18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2"/>
        <v>3.4953833154517097E-2</v>
      </c>
      <c r="M207">
        <f t="shared" si="33"/>
        <v>10.521767048516386</v>
      </c>
      <c r="N207">
        <f t="shared" si="31"/>
        <v>10.556720881670904</v>
      </c>
      <c r="O207">
        <f t="shared" si="34"/>
        <v>32.556720881670905</v>
      </c>
      <c r="P207">
        <f t="shared" si="35"/>
        <v>14.88844643730978</v>
      </c>
      <c r="Q207">
        <f t="shared" si="35"/>
        <v>11.022878228331198</v>
      </c>
      <c r="R207">
        <f t="shared" si="35"/>
        <v>7.1442946381776062</v>
      </c>
    </row>
    <row r="208" spans="2:18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2"/>
        <v>3.5377096323535431E-2</v>
      </c>
      <c r="M208">
        <f t="shared" si="33"/>
        <v>12.144007331478214</v>
      </c>
      <c r="N208">
        <f t="shared" si="31"/>
        <v>12.17938442780175</v>
      </c>
      <c r="O208">
        <f t="shared" si="34"/>
        <v>35.17938442780175</v>
      </c>
      <c r="P208">
        <f t="shared" si="35"/>
        <v>17.176935406861887</v>
      </c>
      <c r="Q208">
        <f t="shared" si="35"/>
        <v>12.717194377733964</v>
      </c>
      <c r="R208">
        <f t="shared" si="35"/>
        <v>8.2424373855450046</v>
      </c>
    </row>
    <row r="209" spans="2:18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2"/>
        <v>3.580548410109316E-2</v>
      </c>
      <c r="M209">
        <f t="shared" si="33"/>
        <v>13.958947152946651</v>
      </c>
      <c r="N209">
        <f t="shared" si="31"/>
        <v>13.994752637047744</v>
      </c>
      <c r="O209">
        <f t="shared" si="34"/>
        <v>37.994752637047746</v>
      </c>
      <c r="P209">
        <f t="shared" si="35"/>
        <v>19.737201293429116</v>
      </c>
      <c r="Q209">
        <f t="shared" si="35"/>
        <v>14.612724527142916</v>
      </c>
      <c r="R209">
        <f t="shared" si="35"/>
        <v>9.4709936303305007</v>
      </c>
    </row>
    <row r="210" spans="2:18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2"/>
        <v>3.6239058513959969E-2</v>
      </c>
      <c r="M210">
        <f t="shared" si="33"/>
        <v>15.971933182716988</v>
      </c>
      <c r="N210">
        <f t="shared" si="31"/>
        <v>16.008172241230948</v>
      </c>
      <c r="O210">
        <f t="shared" si="34"/>
        <v>41.008172241230952</v>
      </c>
      <c r="P210">
        <f t="shared" si="35"/>
        <v>22.576784746351329</v>
      </c>
      <c r="Q210">
        <f t="shared" si="35"/>
        <v>16.715051506155881</v>
      </c>
      <c r="R210">
        <f t="shared" si="35"/>
        <v>10.833581790404217</v>
      </c>
    </row>
    <row r="211" spans="2:18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2"/>
        <v>3.6677882339200801E-2</v>
      </c>
      <c r="M211">
        <f t="shared" si="33"/>
        <v>18.183201924066619</v>
      </c>
      <c r="N211">
        <f t="shared" si="31"/>
        <v>18.219879806405821</v>
      </c>
      <c r="O211">
        <f t="shared" si="34"/>
        <v>44.219879806405821</v>
      </c>
      <c r="P211">
        <f t="shared" si="35"/>
        <v>25.696019401524573</v>
      </c>
      <c r="Q211">
        <f t="shared" si="35"/>
        <v>19.024422326969205</v>
      </c>
      <c r="R211">
        <f t="shared" si="35"/>
        <v>12.33036196260052</v>
      </c>
    </row>
    <row r="212" spans="2:18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2"/>
        <v>3.7122019113240833E-2</v>
      </c>
      <c r="M212">
        <f t="shared" si="33"/>
        <v>20.586763074933621</v>
      </c>
      <c r="N212">
        <f t="shared" si="31"/>
        <v>20.623885094046862</v>
      </c>
      <c r="O212">
        <f t="shared" si="34"/>
        <v>47.623885094046862</v>
      </c>
      <c r="P212">
        <f t="shared" si="35"/>
        <v>29.08645705363649</v>
      </c>
      <c r="Q212">
        <f t="shared" si="35"/>
        <v>21.534582237698729</v>
      </c>
      <c r="R212">
        <f t="shared" si="35"/>
        <v>13.957280233828516</v>
      </c>
    </row>
    <row r="213" spans="2:18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2"/>
        <v>3.7571533141039129E-2</v>
      </c>
      <c r="M213">
        <f t="shared" si="33"/>
        <v>23.169529260423435</v>
      </c>
      <c r="N213">
        <f t="shared" si="31"/>
        <v>23.207100793564475</v>
      </c>
      <c r="O213">
        <f t="shared" si="34"/>
        <v>51.207100793564479</v>
      </c>
      <c r="P213">
        <f t="shared" si="35"/>
        <v>32.729640292956752</v>
      </c>
      <c r="Q213">
        <f t="shared" si="35"/>
        <v>24.231866026146218</v>
      </c>
      <c r="R213">
        <f t="shared" si="35"/>
        <v>15.705479724767299</v>
      </c>
    </row>
    <row r="214" spans="2:18" x14ac:dyDescent="0.2">
      <c r="B214">
        <v>3.7487361423199999</v>
      </c>
      <c r="C214" s="1">
        <v>8.8021427741883898</v>
      </c>
      <c r="D214">
        <v>4.4000000000000004</v>
      </c>
    </row>
    <row r="215" spans="2:18" x14ac:dyDescent="0.2">
      <c r="B215">
        <v>3.8000886922147998</v>
      </c>
      <c r="C215" s="1">
        <v>9.3859120059741805</v>
      </c>
      <c r="D215">
        <v>4.4000000000000004</v>
      </c>
    </row>
    <row r="216" spans="2:18" x14ac:dyDescent="0.2">
      <c r="B216">
        <v>3.85144124210959</v>
      </c>
      <c r="C216" s="1">
        <v>9.9912385223245206</v>
      </c>
      <c r="D216">
        <v>4.4000000000000004</v>
      </c>
    </row>
    <row r="217" spans="2:18" x14ac:dyDescent="0.2">
      <c r="B217">
        <v>3.90279379200439</v>
      </c>
      <c r="C217" s="1">
        <v>11.258998718171901</v>
      </c>
      <c r="D217">
        <v>4.4000000000000004</v>
      </c>
    </row>
    <row r="218" spans="2:18" x14ac:dyDescent="0.2">
      <c r="B218">
        <v>3.9541463418991798</v>
      </c>
      <c r="C218" s="1">
        <v>11.928193579996</v>
      </c>
      <c r="D218">
        <v>4.4000000000000004</v>
      </c>
    </row>
    <row r="219" spans="2:18" x14ac:dyDescent="0.2">
      <c r="B219">
        <v>4.0054988917939802</v>
      </c>
      <c r="C219" s="1">
        <v>12.6327867815474</v>
      </c>
      <c r="D219">
        <v>4.4000000000000004</v>
      </c>
    </row>
    <row r="220" spans="2:18" x14ac:dyDescent="0.2">
      <c r="B220">
        <v>4.05685144168877</v>
      </c>
      <c r="C220" s="1">
        <v>13.355510055353999</v>
      </c>
      <c r="D220">
        <v>4.4000000000000004</v>
      </c>
    </row>
    <row r="221" spans="2:18" x14ac:dyDescent="0.2">
      <c r="B221">
        <v>4.1082039915835695</v>
      </c>
      <c r="C221" s="1">
        <v>14.1055616450003</v>
      </c>
      <c r="D221">
        <v>4.4000000000000004</v>
      </c>
    </row>
    <row r="222" spans="2:18" x14ac:dyDescent="0.2">
      <c r="B222">
        <v>4.1595565414783602</v>
      </c>
      <c r="C222" s="1">
        <v>14.889582495149</v>
      </c>
      <c r="D222">
        <v>4.4000000000000004</v>
      </c>
    </row>
    <row r="223" spans="2:18" x14ac:dyDescent="0.2">
      <c r="B223">
        <v>4.2109090913731499</v>
      </c>
      <c r="C223" s="1">
        <v>15.6964749185986</v>
      </c>
      <c r="D223">
        <v>4.4000000000000004</v>
      </c>
    </row>
    <row r="224" spans="2:18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CF94-1C5C-3747-B20B-7AD407A386A5}">
  <dimension ref="B2:AK554"/>
  <sheetViews>
    <sheetView tabSelected="1" topLeftCell="T4" workbookViewId="0">
      <selection activeCell="AJ28" sqref="AJ28"/>
    </sheetView>
  </sheetViews>
  <sheetFormatPr baseColWidth="10" defaultRowHeight="16" x14ac:dyDescent="0.2"/>
  <cols>
    <col min="12" max="12" width="12.1640625" bestFit="1" customWidth="1"/>
    <col min="14" max="14" width="12.1640625" bestFit="1" customWidth="1"/>
  </cols>
  <sheetData>
    <row r="2" spans="2:37" x14ac:dyDescent="0.2">
      <c r="B2" t="s">
        <v>41</v>
      </c>
    </row>
    <row r="4" spans="2:37" x14ac:dyDescent="0.2">
      <c r="B4">
        <v>5.1352549999999997E-2</v>
      </c>
      <c r="C4" s="1">
        <v>1.9699999999999999E-2</v>
      </c>
      <c r="D4">
        <v>1.34</v>
      </c>
      <c r="G4" t="s">
        <v>45</v>
      </c>
      <c r="Q4" t="s">
        <v>80</v>
      </c>
      <c r="T4" t="s">
        <v>80</v>
      </c>
      <c r="X4" t="s">
        <v>95</v>
      </c>
    </row>
    <row r="5" spans="2:37" x14ac:dyDescent="0.2">
      <c r="B5">
        <v>0.10270509999999999</v>
      </c>
      <c r="C5" s="1">
        <v>0.16700000000000001</v>
      </c>
      <c r="D5">
        <v>1.34</v>
      </c>
      <c r="G5" t="s">
        <v>69</v>
      </c>
      <c r="Q5" t="s">
        <v>72</v>
      </c>
      <c r="T5" t="s">
        <v>79</v>
      </c>
      <c r="AB5" s="8" t="s">
        <v>73</v>
      </c>
      <c r="AC5" t="s">
        <v>74</v>
      </c>
      <c r="AD5" t="s">
        <v>75</v>
      </c>
      <c r="AE5" t="s">
        <v>76</v>
      </c>
      <c r="AF5" t="s">
        <v>77</v>
      </c>
    </row>
    <row r="6" spans="2:37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Q6">
        <v>2.97E+20</v>
      </c>
      <c r="R6">
        <v>5.94E+20</v>
      </c>
      <c r="S6">
        <v>8.92E+20</v>
      </c>
      <c r="T6">
        <v>150</v>
      </c>
      <c r="U6">
        <v>135</v>
      </c>
      <c r="V6">
        <v>165</v>
      </c>
      <c r="X6">
        <v>150</v>
      </c>
      <c r="Y6">
        <v>135</v>
      </c>
      <c r="Z6">
        <v>165</v>
      </c>
      <c r="AB6">
        <f>AC6/(1E+21)</f>
        <v>0</v>
      </c>
      <c r="AC6">
        <v>0</v>
      </c>
      <c r="AD6">
        <f t="shared" ref="AD6:AD24" si="0">6.13E-43*AC6^2+4E-21*AC6</f>
        <v>0</v>
      </c>
      <c r="AE6">
        <f>4*AB6</f>
        <v>0</v>
      </c>
      <c r="AF6">
        <f>AD6-AE6</f>
        <v>0</v>
      </c>
      <c r="AH6" t="s">
        <v>81</v>
      </c>
      <c r="AI6" t="s">
        <v>93</v>
      </c>
      <c r="AJ6">
        <v>14.553520000000001</v>
      </c>
      <c r="AK6" s="9" t="s">
        <v>94</v>
      </c>
    </row>
    <row r="7" spans="2:37" x14ac:dyDescent="0.2">
      <c r="B7">
        <v>0.20541019999999999</v>
      </c>
      <c r="C7" s="1">
        <v>0.77300000000000002</v>
      </c>
      <c r="D7">
        <v>1.34</v>
      </c>
      <c r="F7" t="s">
        <v>81</v>
      </c>
      <c r="G7" t="s">
        <v>4</v>
      </c>
      <c r="H7">
        <v>14.553520000000001</v>
      </c>
      <c r="J7">
        <v>0</v>
      </c>
      <c r="K7">
        <v>1.34</v>
      </c>
      <c r="L7">
        <f>(H$7*K7^H$8)/(1+EXP(-(H$9*K7^H$10)*(J7-(H$11*K7^H$12))))*(1/(1+EXP(-50*(J7-0.2))))</f>
        <v>1.7644673389731253E-8</v>
      </c>
      <c r="M7">
        <f>(H$13*LN(K7)+H$14)/(1+EXP(-(H$15*K7^H$16)*(J7-(H$17*K7^H$18))))</f>
        <v>1.7485732580756299</v>
      </c>
      <c r="N7">
        <f>(L7+M7)*(1/(1+EXP(-2*(J7-1))))</f>
        <v>0.20843504383564598</v>
      </c>
      <c r="O7">
        <f>N7+4*J7</f>
        <v>0.20843504383564598</v>
      </c>
      <c r="Q7">
        <f>$N7*(-1.2329E-21*Q$6+1.7765)</f>
        <v>0.29396192440716962</v>
      </c>
      <c r="R7">
        <f>$N7*(-1.2329E-21*R$6+1.7765)</f>
        <v>0.21763899344031415</v>
      </c>
      <c r="S7">
        <f>$N7*(-1.2329E-21*S$6+1.7765)</f>
        <v>0.14105908290791369</v>
      </c>
      <c r="T7">
        <f>$N7*(0.0088*T$6-0.3235)</f>
        <v>0.20770552118222124</v>
      </c>
      <c r="U7">
        <f>$N7*(0.0088*U$6-0.3235)</f>
        <v>0.18019209539591599</v>
      </c>
      <c r="V7">
        <f>$N7*(0.0088*V$6-0.3235)</f>
        <v>0.23521894696852655</v>
      </c>
      <c r="X7">
        <f>$R7*(0.0088*X$6-0.3235)</f>
        <v>0.21687725696327306</v>
      </c>
      <c r="Y7">
        <f>$R7*(0.0088*Y$6-0.3235)</f>
        <v>0.18814890982915161</v>
      </c>
      <c r="Z7">
        <f>$R7*(0.0088*Z$6-0.3235)</f>
        <v>0.24560560409739457</v>
      </c>
      <c r="AB7">
        <f t="shared" ref="AB7:AB24" si="1">AC7/(1E+21)</f>
        <v>0.5</v>
      </c>
      <c r="AC7" s="1">
        <f t="shared" ref="AC7:AC24" si="2">AC6+500000000000000000000</f>
        <v>5E+20</v>
      </c>
      <c r="AD7">
        <f t="shared" si="0"/>
        <v>2.1532499999999999</v>
      </c>
      <c r="AE7">
        <f t="shared" ref="AE7:AE24" si="3">4*AB7</f>
        <v>2</v>
      </c>
      <c r="AF7">
        <f t="shared" ref="AF7:AF24" si="4">AD7-AE7</f>
        <v>0.15324999999999989</v>
      </c>
      <c r="AH7" t="s">
        <v>82</v>
      </c>
      <c r="AI7" t="s">
        <v>93</v>
      </c>
      <c r="AJ7">
        <v>-0.13102</v>
      </c>
      <c r="AK7" s="9" t="s">
        <v>94</v>
      </c>
    </row>
    <row r="8" spans="2:37" x14ac:dyDescent="0.2">
      <c r="B8">
        <v>0.25676274900000001</v>
      </c>
      <c r="C8" s="1">
        <v>1.1599999999999999</v>
      </c>
      <c r="D8">
        <v>1.34</v>
      </c>
      <c r="F8" t="s">
        <v>82</v>
      </c>
      <c r="G8" t="s">
        <v>5</v>
      </c>
      <c r="H8">
        <v>-0.13102</v>
      </c>
      <c r="J8">
        <v>0.2</v>
      </c>
      <c r="K8">
        <v>1.34</v>
      </c>
      <c r="L8">
        <f t="shared" ref="L8:L41" si="5">(H$7*K8^H$8)/(1+EXP(-(H$9*K8^H$10)*(J8-(H$11*K8^H$12))))*(1/(1+EXP(-50*(J8-0.2))))</f>
        <v>3.3931531488340394E-4</v>
      </c>
      <c r="M8">
        <f t="shared" ref="M8:M42" si="6">(H$13*LN(K8)+H$14)/(1+EXP(-(H$15*K8^H$16)*(J8-(H$17*K8^H$18))))</f>
        <v>2.6971675599190701</v>
      </c>
      <c r="N8">
        <f t="shared" ref="N8:N42" si="7">(L8+M8)*(1/(1+EXP(-2*(J8-1))))</f>
        <v>0.45313156101414082</v>
      </c>
      <c r="O8">
        <f t="shared" ref="O8:O42" si="8">N8+4*J8</f>
        <v>1.2531315610141409</v>
      </c>
      <c r="Q8">
        <f t="shared" ref="Q8:S45" si="9">$N8*(-1.2329E-21*Q$6+1.7765)</f>
        <v>0.63906444537404394</v>
      </c>
      <c r="R8">
        <f t="shared" ref="R8:S22" si="10">$N8*(-1.2329E-21*R$6+1.7765)</f>
        <v>0.47314067260646664</v>
      </c>
      <c r="S8">
        <f t="shared" si="10"/>
        <v>0.30665823393731506</v>
      </c>
      <c r="T8">
        <f t="shared" ref="T8:V45" si="11">$N8*(0.0088*T$6-0.3235)</f>
        <v>0.45154560055059134</v>
      </c>
      <c r="U8">
        <f t="shared" si="11"/>
        <v>0.39173223449672478</v>
      </c>
      <c r="V8">
        <f t="shared" si="11"/>
        <v>0.51135896660445801</v>
      </c>
      <c r="X8">
        <f t="shared" ref="X8:Z42" si="12">$R8*(0.0088*X$6-0.3235)</f>
        <v>0.47148468025234402</v>
      </c>
      <c r="Y8">
        <f t="shared" si="12"/>
        <v>0.40903011146829049</v>
      </c>
      <c r="Z8">
        <f t="shared" si="12"/>
        <v>0.53393924903639778</v>
      </c>
      <c r="AB8">
        <f t="shared" si="1"/>
        <v>1</v>
      </c>
      <c r="AC8" s="1">
        <f t="shared" si="2"/>
        <v>1E+21</v>
      </c>
      <c r="AD8">
        <f t="shared" si="0"/>
        <v>4.6129999999999995</v>
      </c>
      <c r="AE8">
        <f t="shared" si="3"/>
        <v>4</v>
      </c>
      <c r="AF8">
        <f t="shared" si="4"/>
        <v>0.61299999999999955</v>
      </c>
      <c r="AH8" t="s">
        <v>83</v>
      </c>
      <c r="AI8" t="s">
        <v>93</v>
      </c>
      <c r="AJ8">
        <v>3.1800899999999999</v>
      </c>
      <c r="AK8" s="9" t="s">
        <v>94</v>
      </c>
    </row>
    <row r="9" spans="2:37" x14ac:dyDescent="0.2">
      <c r="B9">
        <v>0.30811529900000001</v>
      </c>
      <c r="C9" s="1">
        <v>1.58</v>
      </c>
      <c r="D9">
        <v>1.34</v>
      </c>
      <c r="F9" t="s">
        <v>83</v>
      </c>
      <c r="G9" t="s">
        <v>6</v>
      </c>
      <c r="H9">
        <v>3.1800899999999999</v>
      </c>
      <c r="J9">
        <v>0.4</v>
      </c>
      <c r="K9">
        <v>1.34</v>
      </c>
      <c r="L9">
        <f t="shared" si="5"/>
        <v>1.1848471582712307E-3</v>
      </c>
      <c r="M9">
        <f t="shared" si="6"/>
        <v>4.0498361994861201</v>
      </c>
      <c r="N9">
        <f t="shared" si="7"/>
        <v>0.9377109738220466</v>
      </c>
      <c r="O9">
        <f t="shared" si="8"/>
        <v>2.5377109738220467</v>
      </c>
      <c r="Q9">
        <f t="shared" si="9"/>
        <v>1.322480698686181</v>
      </c>
      <c r="R9">
        <f t="shared" si="10"/>
        <v>0.97911785237749627</v>
      </c>
      <c r="S9">
        <f t="shared" si="10"/>
        <v>0.63459890220918636</v>
      </c>
      <c r="T9">
        <f t="shared" si="11"/>
        <v>0.93442898541366948</v>
      </c>
      <c r="U9">
        <f t="shared" si="11"/>
        <v>0.81065113686915946</v>
      </c>
      <c r="V9">
        <f t="shared" si="11"/>
        <v>1.0582068339581798</v>
      </c>
      <c r="X9">
        <f t="shared" si="12"/>
        <v>0.9756909398941751</v>
      </c>
      <c r="Y9">
        <f t="shared" si="12"/>
        <v>0.84644738338034564</v>
      </c>
      <c r="Z9">
        <f t="shared" si="12"/>
        <v>1.1049344964080048</v>
      </c>
      <c r="AB9">
        <f t="shared" si="1"/>
        <v>1.5</v>
      </c>
      <c r="AC9" s="1">
        <f t="shared" si="2"/>
        <v>1.5E+21</v>
      </c>
      <c r="AD9">
        <f t="shared" si="0"/>
        <v>7.379249999999999</v>
      </c>
      <c r="AE9">
        <f t="shared" si="3"/>
        <v>6</v>
      </c>
      <c r="AF9">
        <f t="shared" si="4"/>
        <v>1.379249999999999</v>
      </c>
      <c r="AH9" t="s">
        <v>84</v>
      </c>
      <c r="AI9" t="s">
        <v>93</v>
      </c>
      <c r="AJ9">
        <v>-0.45099</v>
      </c>
      <c r="AK9" s="9" t="s">
        <v>94</v>
      </c>
    </row>
    <row r="10" spans="2:37" x14ac:dyDescent="0.2">
      <c r="B10">
        <v>0.35946784900000001</v>
      </c>
      <c r="C10" s="1">
        <v>2.02</v>
      </c>
      <c r="D10">
        <v>1.34</v>
      </c>
      <c r="F10" t="s">
        <v>84</v>
      </c>
      <c r="G10" t="s">
        <v>7</v>
      </c>
      <c r="H10">
        <v>-0.45099</v>
      </c>
      <c r="J10">
        <v>0.6</v>
      </c>
      <c r="K10">
        <v>1.34</v>
      </c>
      <c r="L10">
        <f t="shared" si="5"/>
        <v>2.0688019912389172E-3</v>
      </c>
      <c r="M10">
        <f t="shared" si="6"/>
        <v>5.8589179580233113</v>
      </c>
      <c r="N10">
        <f t="shared" si="7"/>
        <v>1.8170554613777046</v>
      </c>
      <c r="O10">
        <f t="shared" si="8"/>
        <v>4.2170554613777043</v>
      </c>
      <c r="Q10">
        <f t="shared" si="9"/>
        <v>2.5626454666727181</v>
      </c>
      <c r="R10">
        <f t="shared" si="10"/>
        <v>1.8972919062079445</v>
      </c>
      <c r="S10">
        <f t="shared" si="10"/>
        <v>1.229698098064838</v>
      </c>
      <c r="T10">
        <f t="shared" si="11"/>
        <v>1.8106957672628827</v>
      </c>
      <c r="U10">
        <f t="shared" si="11"/>
        <v>1.5708444463610258</v>
      </c>
      <c r="V10">
        <f t="shared" si="11"/>
        <v>2.0505470881647403</v>
      </c>
      <c r="X10">
        <f t="shared" si="12"/>
        <v>1.8906513845362167</v>
      </c>
      <c r="Y10">
        <f t="shared" si="12"/>
        <v>1.6402088529167684</v>
      </c>
      <c r="Z10">
        <f t="shared" si="12"/>
        <v>2.1410939161556661</v>
      </c>
      <c r="AB10">
        <f t="shared" si="1"/>
        <v>2</v>
      </c>
      <c r="AC10" s="1">
        <f t="shared" si="2"/>
        <v>2E+21</v>
      </c>
      <c r="AD10">
        <f t="shared" si="0"/>
        <v>10.452</v>
      </c>
      <c r="AE10">
        <f t="shared" si="3"/>
        <v>8</v>
      </c>
      <c r="AF10">
        <f t="shared" si="4"/>
        <v>2.452</v>
      </c>
      <c r="AH10" t="s">
        <v>85</v>
      </c>
      <c r="AI10" t="s">
        <v>93</v>
      </c>
      <c r="AJ10">
        <v>3.51274</v>
      </c>
      <c r="AK10" s="9" t="s">
        <v>94</v>
      </c>
    </row>
    <row r="11" spans="2:37" x14ac:dyDescent="0.2">
      <c r="B11">
        <v>0.410820399</v>
      </c>
      <c r="C11" s="1">
        <v>2.4700000000000002</v>
      </c>
      <c r="D11">
        <v>1.34</v>
      </c>
      <c r="F11" t="s">
        <v>85</v>
      </c>
      <c r="G11" t="s">
        <v>8</v>
      </c>
      <c r="H11">
        <v>3.51274</v>
      </c>
      <c r="J11">
        <v>0.8</v>
      </c>
      <c r="K11">
        <v>1.34</v>
      </c>
      <c r="L11">
        <f t="shared" si="5"/>
        <v>3.6118970117604422E-3</v>
      </c>
      <c r="M11">
        <f t="shared" si="6"/>
        <v>8.0815861006303802</v>
      </c>
      <c r="N11">
        <f t="shared" si="7"/>
        <v>3.2446897268878852</v>
      </c>
      <c r="O11">
        <f t="shared" si="8"/>
        <v>6.4446897268878853</v>
      </c>
      <c r="Q11">
        <f t="shared" si="9"/>
        <v>4.5760790444251462</v>
      </c>
      <c r="R11">
        <f t="shared" si="10"/>
        <v>3.3879667890339644</v>
      </c>
      <c r="S11">
        <f t="shared" si="10"/>
        <v>2.1958541556785023</v>
      </c>
      <c r="T11">
        <f t="shared" si="11"/>
        <v>3.2333333128437776</v>
      </c>
      <c r="U11">
        <f t="shared" si="11"/>
        <v>2.8050342688945773</v>
      </c>
      <c r="V11">
        <f t="shared" si="11"/>
        <v>3.6616323567929792</v>
      </c>
      <c r="X11">
        <f t="shared" si="12"/>
        <v>3.3761089052723459</v>
      </c>
      <c r="Y11">
        <f t="shared" si="12"/>
        <v>2.9288972891198628</v>
      </c>
      <c r="Z11">
        <f t="shared" si="12"/>
        <v>3.8233205214248298</v>
      </c>
      <c r="AB11">
        <f t="shared" si="1"/>
        <v>2.5</v>
      </c>
      <c r="AC11" s="1">
        <f t="shared" si="2"/>
        <v>2.5E+21</v>
      </c>
      <c r="AD11">
        <f t="shared" si="0"/>
        <v>13.831249999999999</v>
      </c>
      <c r="AE11">
        <f t="shared" si="3"/>
        <v>10</v>
      </c>
      <c r="AF11">
        <f t="shared" si="4"/>
        <v>3.8312499999999989</v>
      </c>
      <c r="AH11" t="s">
        <v>86</v>
      </c>
      <c r="AI11" t="s">
        <v>93</v>
      </c>
      <c r="AJ11">
        <v>0.23685999999999999</v>
      </c>
      <c r="AK11" s="9" t="s">
        <v>94</v>
      </c>
    </row>
    <row r="12" spans="2:37" x14ac:dyDescent="0.2">
      <c r="B12">
        <v>0.462172949</v>
      </c>
      <c r="C12" s="1">
        <v>2.93</v>
      </c>
      <c r="D12">
        <v>1.34</v>
      </c>
      <c r="F12" t="s">
        <v>86</v>
      </c>
      <c r="G12" t="s">
        <v>35</v>
      </c>
      <c r="H12">
        <v>0.23685999999999999</v>
      </c>
      <c r="J12">
        <v>1</v>
      </c>
      <c r="K12">
        <v>1.34</v>
      </c>
      <c r="L12">
        <f t="shared" si="5"/>
        <v>6.3054501656602448E-3</v>
      </c>
      <c r="M12">
        <f t="shared" si="6"/>
        <v>10.544435284017217</v>
      </c>
      <c r="N12">
        <f t="shared" si="7"/>
        <v>5.2753703670914387</v>
      </c>
      <c r="O12">
        <f t="shared" si="8"/>
        <v>9.2753703670914387</v>
      </c>
      <c r="Q12">
        <f t="shared" si="9"/>
        <v>7.4400062318385913</v>
      </c>
      <c r="R12">
        <f t="shared" si="10"/>
        <v>5.5083170065392419</v>
      </c>
      <c r="S12">
        <f t="shared" si="10"/>
        <v>3.570123777114306</v>
      </c>
      <c r="T12">
        <f t="shared" si="11"/>
        <v>5.2569065708066187</v>
      </c>
      <c r="U12">
        <f t="shared" si="11"/>
        <v>4.5605576823505496</v>
      </c>
      <c r="V12">
        <f t="shared" si="11"/>
        <v>5.9532554592626896</v>
      </c>
      <c r="X12">
        <f t="shared" si="12"/>
        <v>5.4890378970163551</v>
      </c>
      <c r="Y12">
        <f t="shared" si="12"/>
        <v>4.7619400521531752</v>
      </c>
      <c r="Z12">
        <f t="shared" si="12"/>
        <v>6.216135741879536</v>
      </c>
      <c r="AB12">
        <f t="shared" si="1"/>
        <v>3</v>
      </c>
      <c r="AC12" s="1">
        <f t="shared" si="2"/>
        <v>3E+21</v>
      </c>
      <c r="AD12">
        <f t="shared" si="0"/>
        <v>17.516999999999999</v>
      </c>
      <c r="AE12">
        <f t="shared" si="3"/>
        <v>12</v>
      </c>
      <c r="AF12">
        <f t="shared" si="4"/>
        <v>5.5169999999999995</v>
      </c>
      <c r="AH12" t="s">
        <v>87</v>
      </c>
      <c r="AI12" t="s">
        <v>93</v>
      </c>
      <c r="AJ12">
        <v>16.143699999999999</v>
      </c>
      <c r="AK12" s="9" t="s">
        <v>94</v>
      </c>
    </row>
    <row r="13" spans="2:37" x14ac:dyDescent="0.2">
      <c r="B13">
        <v>0.513525499</v>
      </c>
      <c r="C13" s="1">
        <v>3.39</v>
      </c>
      <c r="D13">
        <v>1.34</v>
      </c>
      <c r="F13" t="s">
        <v>87</v>
      </c>
      <c r="G13" t="s">
        <v>54</v>
      </c>
      <c r="H13">
        <v>16.143699999999999</v>
      </c>
      <c r="J13">
        <v>1.2</v>
      </c>
      <c r="K13">
        <v>1.34</v>
      </c>
      <c r="L13">
        <f t="shared" si="5"/>
        <v>1.1006127508987867E-2</v>
      </c>
      <c r="M13">
        <f t="shared" si="6"/>
        <v>12.979817179685169</v>
      </c>
      <c r="N13">
        <f t="shared" si="7"/>
        <v>7.7774456087183754</v>
      </c>
      <c r="O13">
        <f t="shared" si="8"/>
        <v>12.577445608718374</v>
      </c>
      <c r="Q13">
        <f t="shared" si="9"/>
        <v>10.968754754664495</v>
      </c>
      <c r="R13">
        <f t="shared" si="10"/>
        <v>8.1208773854407958</v>
      </c>
      <c r="S13">
        <f t="shared" si="10"/>
        <v>5.2634112035261085</v>
      </c>
      <c r="T13">
        <f t="shared" si="11"/>
        <v>7.7502245490878616</v>
      </c>
      <c r="U13">
        <f t="shared" si="11"/>
        <v>6.7236017287370364</v>
      </c>
      <c r="V13">
        <f t="shared" si="11"/>
        <v>8.7768473694386895</v>
      </c>
      <c r="X13">
        <f t="shared" si="12"/>
        <v>8.0924543145917536</v>
      </c>
      <c r="Y13">
        <f t="shared" si="12"/>
        <v>7.0204984997135691</v>
      </c>
      <c r="Z13">
        <f t="shared" si="12"/>
        <v>9.1644101294699407</v>
      </c>
      <c r="AB13">
        <f t="shared" si="1"/>
        <v>3.5</v>
      </c>
      <c r="AC13" s="1">
        <f t="shared" si="2"/>
        <v>3.5E+21</v>
      </c>
      <c r="AD13">
        <f t="shared" si="0"/>
        <v>21.509249999999998</v>
      </c>
      <c r="AE13">
        <f t="shared" si="3"/>
        <v>14</v>
      </c>
      <c r="AF13">
        <f t="shared" si="4"/>
        <v>7.509249999999998</v>
      </c>
      <c r="AH13" t="s">
        <v>88</v>
      </c>
      <c r="AI13" t="s">
        <v>93</v>
      </c>
      <c r="AJ13">
        <v>15.87839</v>
      </c>
      <c r="AK13" s="9" t="s">
        <v>94</v>
      </c>
    </row>
    <row r="14" spans="2:37" x14ac:dyDescent="0.2">
      <c r="B14">
        <v>0.56487804900000005</v>
      </c>
      <c r="C14" s="1">
        <v>3.85</v>
      </c>
      <c r="D14">
        <v>1.34</v>
      </c>
      <c r="F14" t="s">
        <v>88</v>
      </c>
      <c r="G14" t="s">
        <v>55</v>
      </c>
      <c r="H14">
        <v>15.87839</v>
      </c>
      <c r="J14">
        <v>1.4</v>
      </c>
      <c r="K14">
        <v>1.34</v>
      </c>
      <c r="L14">
        <f t="shared" si="5"/>
        <v>1.920632553954248E-2</v>
      </c>
      <c r="M14">
        <f t="shared" si="6"/>
        <v>15.131527500914897</v>
      </c>
      <c r="N14">
        <f t="shared" si="7"/>
        <v>10.45361971061047</v>
      </c>
      <c r="O14">
        <f t="shared" si="8"/>
        <v>16.053619710610469</v>
      </c>
      <c r="Q14">
        <f t="shared" si="9"/>
        <v>14.74303989675964</v>
      </c>
      <c r="R14">
        <f t="shared" si="10"/>
        <v>10.915224377619781</v>
      </c>
      <c r="S14">
        <f t="shared" si="10"/>
        <v>7.0745205907387101</v>
      </c>
      <c r="T14">
        <f t="shared" si="11"/>
        <v>10.417032041623333</v>
      </c>
      <c r="U14">
        <f t="shared" si="11"/>
        <v>9.0371542398227529</v>
      </c>
      <c r="V14">
        <f t="shared" si="11"/>
        <v>11.796909843423919</v>
      </c>
      <c r="X14">
        <f t="shared" si="12"/>
        <v>10.877021092298113</v>
      </c>
      <c r="Y14">
        <f t="shared" si="12"/>
        <v>9.4362114744523016</v>
      </c>
      <c r="Z14">
        <f t="shared" si="12"/>
        <v>12.317830710143927</v>
      </c>
      <c r="AB14">
        <f t="shared" si="1"/>
        <v>4</v>
      </c>
      <c r="AC14" s="1">
        <f t="shared" si="2"/>
        <v>4E+21</v>
      </c>
      <c r="AD14">
        <f t="shared" si="0"/>
        <v>25.808</v>
      </c>
      <c r="AE14">
        <f t="shared" si="3"/>
        <v>16</v>
      </c>
      <c r="AF14">
        <f t="shared" si="4"/>
        <v>9.8079999999999998</v>
      </c>
      <c r="AH14" t="s">
        <v>89</v>
      </c>
      <c r="AI14" t="s">
        <v>93</v>
      </c>
      <c r="AJ14">
        <v>3.1820499999999998</v>
      </c>
      <c r="AK14" s="9" t="s">
        <v>94</v>
      </c>
    </row>
    <row r="15" spans="2:37" x14ac:dyDescent="0.2">
      <c r="B15">
        <v>0.61623059899999999</v>
      </c>
      <c r="C15" s="1">
        <v>4.3099999999999996</v>
      </c>
      <c r="D15">
        <v>1.34</v>
      </c>
      <c r="F15" t="s">
        <v>89</v>
      </c>
      <c r="G15" t="s">
        <v>65</v>
      </c>
      <c r="H15">
        <v>3.1820499999999998</v>
      </c>
      <c r="J15">
        <v>1.6</v>
      </c>
      <c r="K15">
        <v>1.34</v>
      </c>
      <c r="L15">
        <f t="shared" si="5"/>
        <v>3.350151743556589E-2</v>
      </c>
      <c r="M15">
        <f t="shared" si="6"/>
        <v>16.851454013611963</v>
      </c>
      <c r="N15">
        <f t="shared" si="7"/>
        <v>12.976506793888847</v>
      </c>
      <c r="O15">
        <f t="shared" si="8"/>
        <v>19.376506793888847</v>
      </c>
      <c r="Q15">
        <f t="shared" si="9"/>
        <v>18.301139957166423</v>
      </c>
      <c r="R15">
        <f t="shared" si="10"/>
        <v>13.549515594989314</v>
      </c>
      <c r="S15">
        <f t="shared" si="10"/>
        <v>8.7818924975860178</v>
      </c>
      <c r="T15">
        <f t="shared" si="11"/>
        <v>12.931089020110237</v>
      </c>
      <c r="U15">
        <f t="shared" si="11"/>
        <v>11.21819012331691</v>
      </c>
      <c r="V15">
        <f t="shared" si="11"/>
        <v>14.643987916903567</v>
      </c>
      <c r="X15">
        <f t="shared" si="12"/>
        <v>13.502092290406852</v>
      </c>
      <c r="Y15">
        <f t="shared" si="12"/>
        <v>11.713556231868264</v>
      </c>
      <c r="Z15">
        <f t="shared" si="12"/>
        <v>15.290628348945445</v>
      </c>
      <c r="AB15">
        <f t="shared" si="1"/>
        <v>4.5</v>
      </c>
      <c r="AC15" s="1">
        <f t="shared" si="2"/>
        <v>4.5E+21</v>
      </c>
      <c r="AD15">
        <f t="shared" si="0"/>
        <v>30.413249999999998</v>
      </c>
      <c r="AE15">
        <f t="shared" si="3"/>
        <v>18</v>
      </c>
      <c r="AF15">
        <f t="shared" si="4"/>
        <v>12.413249999999998</v>
      </c>
      <c r="AH15" t="s">
        <v>90</v>
      </c>
      <c r="AI15" t="s">
        <v>93</v>
      </c>
      <c r="AJ15">
        <v>-0.92817000000000005</v>
      </c>
      <c r="AK15" s="9" t="s">
        <v>94</v>
      </c>
    </row>
    <row r="16" spans="2:37" x14ac:dyDescent="0.2">
      <c r="B16">
        <v>0.66758314900000004</v>
      </c>
      <c r="C16" s="1">
        <v>4.7699999999999996</v>
      </c>
      <c r="D16">
        <v>1.34</v>
      </c>
      <c r="F16" t="s">
        <v>90</v>
      </c>
      <c r="G16" t="s">
        <v>66</v>
      </c>
      <c r="H16">
        <v>-0.92817000000000005</v>
      </c>
      <c r="J16">
        <v>1.8</v>
      </c>
      <c r="K16">
        <v>1.34</v>
      </c>
      <c r="L16">
        <f t="shared" si="5"/>
        <v>5.8392144684476725E-2</v>
      </c>
      <c r="M16">
        <f t="shared" si="6"/>
        <v>18.119486215610696</v>
      </c>
      <c r="N16">
        <f t="shared" si="7"/>
        <v>15.124328998493699</v>
      </c>
      <c r="O16">
        <f t="shared" si="8"/>
        <v>22.324328998493698</v>
      </c>
      <c r="Q16">
        <f t="shared" si="9"/>
        <v>21.33027525481792</v>
      </c>
      <c r="R16">
        <f t="shared" si="10"/>
        <v>15.792180043811785</v>
      </c>
      <c r="S16">
        <f t="shared" si="10"/>
        <v>10.235438047583406</v>
      </c>
      <c r="T16">
        <f t="shared" si="11"/>
        <v>15.071393846998971</v>
      </c>
      <c r="U16">
        <f t="shared" si="11"/>
        <v>13.074982419197806</v>
      </c>
      <c r="V16">
        <f t="shared" si="11"/>
        <v>17.067805274800143</v>
      </c>
      <c r="X16">
        <f t="shared" si="12"/>
        <v>15.736907413658445</v>
      </c>
      <c r="Y16">
        <f t="shared" si="12"/>
        <v>13.652339647875291</v>
      </c>
      <c r="Z16">
        <f t="shared" si="12"/>
        <v>17.821475179441602</v>
      </c>
      <c r="AB16">
        <f t="shared" si="1"/>
        <v>5</v>
      </c>
      <c r="AC16" s="1">
        <f t="shared" si="2"/>
        <v>5E+21</v>
      </c>
      <c r="AD16">
        <f t="shared" si="0"/>
        <v>35.325000000000003</v>
      </c>
      <c r="AE16">
        <f t="shared" si="3"/>
        <v>20</v>
      </c>
      <c r="AF16">
        <f t="shared" si="4"/>
        <v>15.325000000000003</v>
      </c>
      <c r="AH16" t="s">
        <v>91</v>
      </c>
      <c r="AI16" t="s">
        <v>93</v>
      </c>
      <c r="AJ16">
        <v>0.69423999999999997</v>
      </c>
      <c r="AK16" s="9" t="s">
        <v>94</v>
      </c>
    </row>
    <row r="17" spans="2:37" x14ac:dyDescent="0.2">
      <c r="B17">
        <v>0.71893569899999998</v>
      </c>
      <c r="C17" s="1">
        <v>5.23</v>
      </c>
      <c r="D17">
        <v>1.34</v>
      </c>
      <c r="F17" t="s">
        <v>91</v>
      </c>
      <c r="G17" t="s">
        <v>67</v>
      </c>
      <c r="H17">
        <v>0.69423999999999997</v>
      </c>
      <c r="J17">
        <v>2</v>
      </c>
      <c r="K17">
        <v>1.34</v>
      </c>
      <c r="L17">
        <f t="shared" si="5"/>
        <v>0.10164124003273514</v>
      </c>
      <c r="M17">
        <f t="shared" si="6"/>
        <v>18.99971862856831</v>
      </c>
      <c r="N17">
        <f t="shared" si="7"/>
        <v>16.824421957667784</v>
      </c>
      <c r="O17">
        <f t="shared" si="8"/>
        <v>24.824421957667784</v>
      </c>
      <c r="Q17">
        <f t="shared" si="9"/>
        <v>23.727965147809062</v>
      </c>
      <c r="R17">
        <f t="shared" si="10"/>
        <v>17.567344687821304</v>
      </c>
      <c r="S17">
        <f t="shared" si="10"/>
        <v>11.385981398001938</v>
      </c>
      <c r="T17">
        <f t="shared" si="11"/>
        <v>16.765536480815946</v>
      </c>
      <c r="U17">
        <f t="shared" si="11"/>
        <v>14.544712782403803</v>
      </c>
      <c r="V17">
        <f t="shared" si="11"/>
        <v>18.9863601792281</v>
      </c>
      <c r="X17">
        <f t="shared" si="12"/>
        <v>17.50585898141393</v>
      </c>
      <c r="Y17">
        <f t="shared" si="12"/>
        <v>15.186969482621521</v>
      </c>
      <c r="Z17">
        <f t="shared" si="12"/>
        <v>19.824748480206345</v>
      </c>
      <c r="AB17">
        <f t="shared" si="1"/>
        <v>5.5</v>
      </c>
      <c r="AC17" s="1">
        <f t="shared" si="2"/>
        <v>5.5E+21</v>
      </c>
      <c r="AD17">
        <f t="shared" si="0"/>
        <v>40.54325</v>
      </c>
      <c r="AE17">
        <f t="shared" si="3"/>
        <v>22</v>
      </c>
      <c r="AF17">
        <f t="shared" si="4"/>
        <v>18.54325</v>
      </c>
      <c r="AH17" t="s">
        <v>92</v>
      </c>
      <c r="AI17" t="s">
        <v>93</v>
      </c>
      <c r="AJ17">
        <v>1.1798299999999999</v>
      </c>
      <c r="AK17" s="9" t="s">
        <v>94</v>
      </c>
    </row>
    <row r="18" spans="2:37" x14ac:dyDescent="0.2">
      <c r="B18">
        <v>0.77028824799999995</v>
      </c>
      <c r="C18" s="1">
        <v>5.68</v>
      </c>
      <c r="D18">
        <v>1.34</v>
      </c>
      <c r="F18" t="s">
        <v>92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5"/>
        <v>0.17651807961237273</v>
      </c>
      <c r="M18">
        <f t="shared" si="6"/>
        <v>19.58551094035635</v>
      </c>
      <c r="N18">
        <f t="shared" si="7"/>
        <v>18.118367778186776</v>
      </c>
      <c r="O18">
        <f t="shared" si="8"/>
        <v>26.918367778186777</v>
      </c>
      <c r="Q18">
        <f t="shared" si="9"/>
        <v>25.552854074732046</v>
      </c>
      <c r="R18">
        <f t="shared" si="10"/>
        <v>18.918427791515281</v>
      </c>
      <c r="S18">
        <f t="shared" si="10"/>
        <v>12.261663372664792</v>
      </c>
      <c r="T18">
        <f t="shared" si="11"/>
        <v>18.054953490963122</v>
      </c>
      <c r="U18">
        <f t="shared" si="11"/>
        <v>15.663328944242471</v>
      </c>
      <c r="V18">
        <f t="shared" si="11"/>
        <v>20.446578037683782</v>
      </c>
      <c r="X18">
        <f t="shared" si="12"/>
        <v>18.852213294244979</v>
      </c>
      <c r="Y18">
        <f t="shared" si="12"/>
        <v>16.354980825764965</v>
      </c>
      <c r="Z18">
        <f t="shared" si="12"/>
        <v>21.349445762725001</v>
      </c>
      <c r="AB18">
        <f t="shared" si="1"/>
        <v>6</v>
      </c>
      <c r="AC18" s="1">
        <f t="shared" si="2"/>
        <v>6E+21</v>
      </c>
      <c r="AD18">
        <f t="shared" si="0"/>
        <v>46.067999999999998</v>
      </c>
      <c r="AE18">
        <f t="shared" si="3"/>
        <v>24</v>
      </c>
      <c r="AF18">
        <f t="shared" si="4"/>
        <v>22.067999999999998</v>
      </c>
    </row>
    <row r="19" spans="2:37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5"/>
        <v>0.3053436908330493</v>
      </c>
      <c r="M19">
        <f t="shared" si="6"/>
        <v>19.964487143549068</v>
      </c>
      <c r="N19">
        <f t="shared" si="7"/>
        <v>19.107879486191681</v>
      </c>
      <c r="O19">
        <f t="shared" si="8"/>
        <v>28.707879486191679</v>
      </c>
      <c r="Q19">
        <f t="shared" si="9"/>
        <v>26.948390835517383</v>
      </c>
      <c r="R19">
        <f t="shared" si="10"/>
        <v>19.951633763815241</v>
      </c>
      <c r="S19">
        <f t="shared" si="10"/>
        <v>12.931318587494577</v>
      </c>
      <c r="T19">
        <f t="shared" si="11"/>
        <v>19.041001907990012</v>
      </c>
      <c r="U19">
        <f t="shared" si="11"/>
        <v>16.518761815812713</v>
      </c>
      <c r="V19">
        <f t="shared" si="11"/>
        <v>21.563242000167318</v>
      </c>
      <c r="X19">
        <f t="shared" si="12"/>
        <v>19.881803045641888</v>
      </c>
      <c r="Y19">
        <f t="shared" si="12"/>
        <v>17.24818738881828</v>
      </c>
      <c r="Z19">
        <f t="shared" si="12"/>
        <v>22.515418702465507</v>
      </c>
      <c r="AB19">
        <f t="shared" si="1"/>
        <v>6.5</v>
      </c>
      <c r="AC19" s="1">
        <f t="shared" si="2"/>
        <v>6.5E+21</v>
      </c>
      <c r="AD19">
        <f t="shared" si="0"/>
        <v>51.899249999999995</v>
      </c>
      <c r="AE19">
        <f t="shared" si="3"/>
        <v>26</v>
      </c>
      <c r="AF19">
        <f t="shared" si="4"/>
        <v>25.899249999999995</v>
      </c>
    </row>
    <row r="20" spans="2:37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5"/>
        <v>0.52462161230862658</v>
      </c>
      <c r="M20">
        <f t="shared" si="6"/>
        <v>20.205198982369861</v>
      </c>
      <c r="N20">
        <f t="shared" si="7"/>
        <v>19.917922187640652</v>
      </c>
      <c r="O20">
        <f t="shared" si="8"/>
        <v>30.317922187640654</v>
      </c>
      <c r="Q20">
        <f t="shared" si="9"/>
        <v>28.090817305596396</v>
      </c>
      <c r="R20">
        <f t="shared" si="10"/>
        <v>20.797445844849175</v>
      </c>
      <c r="S20">
        <f t="shared" si="10"/>
        <v>13.479517577836813</v>
      </c>
      <c r="T20">
        <f t="shared" si="11"/>
        <v>19.848209459983909</v>
      </c>
      <c r="U20">
        <f t="shared" si="11"/>
        <v>17.219043731215347</v>
      </c>
      <c r="V20">
        <f t="shared" si="11"/>
        <v>22.477375188752482</v>
      </c>
      <c r="X20">
        <f t="shared" si="12"/>
        <v>20.724654784392204</v>
      </c>
      <c r="Y20">
        <f t="shared" si="12"/>
        <v>17.979391932872115</v>
      </c>
      <c r="Z20">
        <f t="shared" si="12"/>
        <v>23.469917635912299</v>
      </c>
      <c r="AB20">
        <f t="shared" si="1"/>
        <v>7</v>
      </c>
      <c r="AC20" s="1">
        <f t="shared" si="2"/>
        <v>7E+21</v>
      </c>
      <c r="AD20">
        <f t="shared" si="0"/>
        <v>58.036999999999999</v>
      </c>
      <c r="AE20">
        <f t="shared" si="3"/>
        <v>28</v>
      </c>
      <c r="AF20">
        <f t="shared" si="4"/>
        <v>30.036999999999999</v>
      </c>
    </row>
    <row r="21" spans="2:37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5"/>
        <v>0.8911282968504991</v>
      </c>
      <c r="M21">
        <f t="shared" si="6"/>
        <v>20.356309825412108</v>
      </c>
      <c r="N21">
        <f t="shared" si="7"/>
        <v>20.682320146999931</v>
      </c>
      <c r="O21">
        <f t="shared" si="8"/>
        <v>31.88232014699993</v>
      </c>
      <c r="Q21">
        <f t="shared" si="9"/>
        <v>29.168869685902223</v>
      </c>
      <c r="R21">
        <f t="shared" si="10"/>
        <v>21.595597630659068</v>
      </c>
      <c r="S21">
        <f t="shared" si="10"/>
        <v>13.996826342906674</v>
      </c>
      <c r="T21">
        <f t="shared" si="11"/>
        <v>20.609932026485431</v>
      </c>
      <c r="U21">
        <f t="shared" si="11"/>
        <v>17.879865767081444</v>
      </c>
      <c r="V21">
        <f t="shared" si="11"/>
        <v>23.339998285889429</v>
      </c>
      <c r="X21">
        <f t="shared" si="12"/>
        <v>21.520013038951763</v>
      </c>
      <c r="Y21">
        <f t="shared" si="12"/>
        <v>18.669394151704768</v>
      </c>
      <c r="Z21">
        <f t="shared" si="12"/>
        <v>24.370631926198765</v>
      </c>
      <c r="AB21">
        <f t="shared" si="1"/>
        <v>7.5</v>
      </c>
      <c r="AC21" s="1">
        <f t="shared" si="2"/>
        <v>7.5E+21</v>
      </c>
      <c r="AD21">
        <f t="shared" si="0"/>
        <v>64.481250000000003</v>
      </c>
      <c r="AE21">
        <f t="shared" si="3"/>
        <v>30</v>
      </c>
      <c r="AF21">
        <f t="shared" si="4"/>
        <v>34.481250000000003</v>
      </c>
    </row>
    <row r="22" spans="2:37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5"/>
        <v>1.48546797755906</v>
      </c>
      <c r="M22">
        <f t="shared" si="6"/>
        <v>20.450475623984836</v>
      </c>
      <c r="N22">
        <f t="shared" si="7"/>
        <v>21.541399114209931</v>
      </c>
      <c r="O22">
        <f t="shared" si="8"/>
        <v>33.541399114209931</v>
      </c>
      <c r="Q22">
        <f t="shared" si="9"/>
        <v>30.380453408924843</v>
      </c>
      <c r="R22">
        <f t="shared" si="10"/>
        <v>22.492611291455745</v>
      </c>
      <c r="S22">
        <f t="shared" si="10"/>
        <v>14.578210783018736</v>
      </c>
      <c r="T22">
        <f t="shared" si="11"/>
        <v>21.466004217310196</v>
      </c>
      <c r="U22">
        <f t="shared" si="11"/>
        <v>18.622539534234487</v>
      </c>
      <c r="V22">
        <f t="shared" si="11"/>
        <v>24.309468900385912</v>
      </c>
      <c r="X22">
        <f t="shared" si="12"/>
        <v>22.413887151935651</v>
      </c>
      <c r="Y22">
        <f t="shared" si="12"/>
        <v>19.444862461463494</v>
      </c>
      <c r="Z22">
        <f t="shared" si="12"/>
        <v>25.382911842407815</v>
      </c>
      <c r="AB22">
        <f t="shared" si="1"/>
        <v>8</v>
      </c>
      <c r="AC22" s="1">
        <f t="shared" si="2"/>
        <v>8E+21</v>
      </c>
      <c r="AD22">
        <f t="shared" si="0"/>
        <v>71.231999999999999</v>
      </c>
      <c r="AE22">
        <f t="shared" si="3"/>
        <v>32</v>
      </c>
      <c r="AF22">
        <f t="shared" si="4"/>
        <v>39.231999999999999</v>
      </c>
    </row>
    <row r="23" spans="2:37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5"/>
        <v>2.4035564315180995</v>
      </c>
      <c r="M23">
        <f t="shared" si="6"/>
        <v>20.508886471351008</v>
      </c>
      <c r="N23">
        <f t="shared" si="7"/>
        <v>22.634550828790765</v>
      </c>
      <c r="O23">
        <f t="shared" si="8"/>
        <v>35.434550828790762</v>
      </c>
      <c r="Q23">
        <f t="shared" si="9"/>
        <v>31.9221566454524</v>
      </c>
      <c r="R23">
        <f t="shared" si="9"/>
        <v>23.63403374355801</v>
      </c>
      <c r="S23">
        <f t="shared" si="9"/>
        <v>15.318004703946803</v>
      </c>
      <c r="T23">
        <f t="shared" si="11"/>
        <v>22.555329900889998</v>
      </c>
      <c r="U23">
        <f t="shared" si="11"/>
        <v>19.567569191489621</v>
      </c>
      <c r="V23">
        <f t="shared" si="11"/>
        <v>25.543090610290385</v>
      </c>
      <c r="X23">
        <f t="shared" si="12"/>
        <v>23.551314625455557</v>
      </c>
      <c r="Y23">
        <f t="shared" si="12"/>
        <v>20.431622171305904</v>
      </c>
      <c r="Z23">
        <f t="shared" si="12"/>
        <v>26.671007079605221</v>
      </c>
      <c r="AB23">
        <f t="shared" si="1"/>
        <v>8.5</v>
      </c>
      <c r="AC23" s="1">
        <f t="shared" si="2"/>
        <v>8.5E+21</v>
      </c>
      <c r="AD23">
        <f t="shared" si="0"/>
        <v>78.28925000000001</v>
      </c>
      <c r="AE23">
        <f t="shared" si="3"/>
        <v>34</v>
      </c>
      <c r="AF23">
        <f t="shared" si="4"/>
        <v>44.28925000000001</v>
      </c>
    </row>
    <row r="24" spans="2:37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5"/>
        <v>3.7204581559247072</v>
      </c>
      <c r="M24">
        <f t="shared" si="6"/>
        <v>20.545015297112506</v>
      </c>
      <c r="N24">
        <f t="shared" si="7"/>
        <v>24.067404799411683</v>
      </c>
      <c r="O24">
        <f t="shared" si="8"/>
        <v>37.667404799411685</v>
      </c>
      <c r="Q24">
        <f t="shared" si="9"/>
        <v>33.94295172312804</v>
      </c>
      <c r="R24">
        <f t="shared" si="9"/>
        <v>25.130158820101226</v>
      </c>
      <c r="S24">
        <f t="shared" si="9"/>
        <v>16.287693213697217</v>
      </c>
      <c r="T24">
        <f t="shared" si="11"/>
        <v>23.983168882613743</v>
      </c>
      <c r="U24">
        <f t="shared" si="11"/>
        <v>20.806271449091405</v>
      </c>
      <c r="V24">
        <f t="shared" si="11"/>
        <v>27.160066316136092</v>
      </c>
      <c r="X24">
        <f t="shared" si="12"/>
        <v>25.042203264230874</v>
      </c>
      <c r="Y24">
        <f t="shared" si="12"/>
        <v>21.725022299977514</v>
      </c>
      <c r="Z24">
        <f t="shared" si="12"/>
        <v>28.359384228484242</v>
      </c>
      <c r="AB24">
        <f t="shared" si="1"/>
        <v>9</v>
      </c>
      <c r="AC24" s="1">
        <f t="shared" si="2"/>
        <v>9E+21</v>
      </c>
      <c r="AD24">
        <f t="shared" si="0"/>
        <v>85.652999999999992</v>
      </c>
      <c r="AE24">
        <f t="shared" si="3"/>
        <v>36</v>
      </c>
      <c r="AF24">
        <f t="shared" si="4"/>
        <v>49.652999999999992</v>
      </c>
    </row>
    <row r="25" spans="2:37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5"/>
        <v>5.421723864509036</v>
      </c>
      <c r="M25">
        <f>(H$13*LN(K25)+H$14)/(1+EXP(-(H$15*K25^H$16)*(J25-(H$17*K25^H$18))))</f>
        <v>20.567322586916287</v>
      </c>
      <c r="N25">
        <f t="shared" si="7"/>
        <v>25.8464627744811</v>
      </c>
      <c r="O25">
        <f t="shared" si="8"/>
        <v>40.246462774481103</v>
      </c>
      <c r="Q25">
        <f t="shared" si="9"/>
        <v>36.452008244332326</v>
      </c>
      <c r="R25">
        <f t="shared" si="9"/>
        <v>26.987775369798971</v>
      </c>
      <c r="S25">
        <f t="shared" si="9"/>
        <v>17.491676391310964</v>
      </c>
      <c r="T25">
        <f t="shared" si="11"/>
        <v>25.756000154770419</v>
      </c>
      <c r="U25">
        <f t="shared" si="11"/>
        <v>22.344267068538915</v>
      </c>
      <c r="V25">
        <f t="shared" si="11"/>
        <v>29.16773324100193</v>
      </c>
      <c r="X25">
        <f t="shared" si="12"/>
        <v>26.893318156004675</v>
      </c>
      <c r="Y25">
        <f t="shared" si="12"/>
        <v>23.330931807191213</v>
      </c>
      <c r="Z25">
        <f t="shared" si="12"/>
        <v>30.455704504818147</v>
      </c>
    </row>
    <row r="26" spans="2:37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5"/>
        <v>7.3453695609061933</v>
      </c>
      <c r="M26">
        <f t="shared" si="6"/>
        <v>20.581080919536845</v>
      </c>
      <c r="N26">
        <f t="shared" si="7"/>
        <v>27.823562737333368</v>
      </c>
      <c r="O26">
        <f t="shared" si="8"/>
        <v>43.023562737333364</v>
      </c>
      <c r="Q26">
        <f t="shared" si="9"/>
        <v>39.240369064711814</v>
      </c>
      <c r="R26">
        <f t="shared" si="9"/>
        <v>29.052178926550894</v>
      </c>
      <c r="S26">
        <f t="shared" si="9"/>
        <v>18.829685117891117</v>
      </c>
      <c r="T26">
        <f t="shared" si="11"/>
        <v>27.726180267752703</v>
      </c>
      <c r="U26">
        <f t="shared" si="11"/>
        <v>24.053469986424702</v>
      </c>
      <c r="V26">
        <f t="shared" si="11"/>
        <v>31.398890549080715</v>
      </c>
      <c r="X26">
        <f t="shared" si="12"/>
        <v>28.950496300307968</v>
      </c>
      <c r="Y26">
        <f t="shared" si="12"/>
        <v>25.115608682003252</v>
      </c>
      <c r="Z26">
        <f t="shared" si="12"/>
        <v>32.785383918612695</v>
      </c>
      <c r="AI26">
        <v>53.250998904606689</v>
      </c>
      <c r="AJ26">
        <v>76.107192012103795</v>
      </c>
      <c r="AK26">
        <v>36.51530092260451</v>
      </c>
    </row>
    <row r="27" spans="2:37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5"/>
        <v>9.2185846582867335</v>
      </c>
      <c r="M27">
        <f t="shared" si="6"/>
        <v>20.589560852378273</v>
      </c>
      <c r="N27">
        <f t="shared" si="7"/>
        <v>29.734441199819003</v>
      </c>
      <c r="O27">
        <f t="shared" si="8"/>
        <v>45.734441199819003</v>
      </c>
      <c r="Q27">
        <f t="shared" si="9"/>
        <v>41.935335802567174</v>
      </c>
      <c r="R27">
        <f t="shared" si="9"/>
        <v>31.047436813655892</v>
      </c>
      <c r="S27">
        <f t="shared" si="9"/>
        <v>20.12287823218935</v>
      </c>
      <c r="T27">
        <f t="shared" si="11"/>
        <v>29.630370655619636</v>
      </c>
      <c r="U27">
        <f t="shared" si="11"/>
        <v>25.705424417243531</v>
      </c>
      <c r="V27">
        <f t="shared" si="11"/>
        <v>33.555316893995752</v>
      </c>
      <c r="X27">
        <f t="shared" si="12"/>
        <v>30.938770784808099</v>
      </c>
      <c r="Y27">
        <f t="shared" si="12"/>
        <v>26.840509125405525</v>
      </c>
      <c r="Z27">
        <f t="shared" si="12"/>
        <v>35.037032444210681</v>
      </c>
      <c r="AI27">
        <v>58.036999999999999</v>
      </c>
      <c r="AJ27">
        <v>58.036999999999999</v>
      </c>
      <c r="AK27">
        <v>58.036999999999999</v>
      </c>
    </row>
    <row r="28" spans="2:37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5"/>
        <v>10.795262295266149</v>
      </c>
      <c r="M28">
        <f t="shared" si="6"/>
        <v>20.594785280819572</v>
      </c>
      <c r="N28">
        <f t="shared" si="7"/>
        <v>31.33797773125978</v>
      </c>
      <c r="O28">
        <f t="shared" si="8"/>
        <v>48.137977731259781</v>
      </c>
      <c r="Q28">
        <f t="shared" si="9"/>
        <v>44.196849394356555</v>
      </c>
      <c r="R28">
        <f t="shared" si="9"/>
        <v>32.721781349130111</v>
      </c>
      <c r="S28">
        <f t="shared" si="9"/>
        <v>21.2080767111588</v>
      </c>
      <c r="T28">
        <f t="shared" si="11"/>
        <v>31.228294809200374</v>
      </c>
      <c r="U28">
        <f t="shared" si="11"/>
        <v>27.091681748674084</v>
      </c>
      <c r="V28">
        <f t="shared" si="11"/>
        <v>35.364907869726672</v>
      </c>
      <c r="X28">
        <f t="shared" si="12"/>
        <v>32.607255114408154</v>
      </c>
      <c r="Y28">
        <f t="shared" si="12"/>
        <v>28.287979976322987</v>
      </c>
      <c r="Z28">
        <f t="shared" si="12"/>
        <v>36.926530252493343</v>
      </c>
      <c r="AI28">
        <f>(AI27-AI26)/AI27</f>
        <v>8.2464653503684024E-2</v>
      </c>
      <c r="AJ28">
        <f t="shared" ref="AJ28:AK28" si="13">(AJ27-AJ26)/AJ27</f>
        <v>-0.31135641077422671</v>
      </c>
      <c r="AK28">
        <f t="shared" si="13"/>
        <v>0.37082721500758981</v>
      </c>
    </row>
    <row r="29" spans="2:37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5"/>
        <v>11.967506342886271</v>
      </c>
      <c r="M29">
        <f t="shared" si="6"/>
        <v>20.598003192398075</v>
      </c>
      <c r="N29">
        <f t="shared" si="7"/>
        <v>32.529279232497892</v>
      </c>
      <c r="O29">
        <f t="shared" si="8"/>
        <v>50.129279232497893</v>
      </c>
      <c r="Q29">
        <f t="shared" si="9"/>
        <v>45.876976091905746</v>
      </c>
      <c r="R29">
        <f t="shared" si="9"/>
        <v>33.965687627278996</v>
      </c>
      <c r="S29">
        <f t="shared" si="9"/>
        <v>22.014293814286493</v>
      </c>
      <c r="T29">
        <f t="shared" si="11"/>
        <v>32.41542675518415</v>
      </c>
      <c r="U29">
        <f t="shared" si="11"/>
        <v>28.121561896494434</v>
      </c>
      <c r="V29">
        <f t="shared" si="11"/>
        <v>36.70929161387388</v>
      </c>
      <c r="X29">
        <f t="shared" si="12"/>
        <v>33.84680772058352</v>
      </c>
      <c r="Y29">
        <f t="shared" si="12"/>
        <v>29.363336953782696</v>
      </c>
      <c r="Z29">
        <f t="shared" si="12"/>
        <v>38.330278487384355</v>
      </c>
    </row>
    <row r="30" spans="2:37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5"/>
        <v>12.761120403989308</v>
      </c>
      <c r="M30">
        <f t="shared" si="6"/>
        <v>20.599984906611315</v>
      </c>
      <c r="N30">
        <f t="shared" si="7"/>
        <v>33.33621696411025</v>
      </c>
      <c r="O30">
        <f t="shared" si="8"/>
        <v>51.736216964110248</v>
      </c>
      <c r="Q30">
        <f t="shared" si="9"/>
        <v>47.015023533911553</v>
      </c>
      <c r="R30">
        <f t="shared" si="9"/>
        <v>34.808257631081254</v>
      </c>
      <c r="S30">
        <f t="shared" si="9"/>
        <v>22.560391506355899</v>
      </c>
      <c r="T30">
        <f t="shared" si="11"/>
        <v>33.219540204735864</v>
      </c>
      <c r="U30">
        <f t="shared" si="11"/>
        <v>28.819159565473317</v>
      </c>
      <c r="V30">
        <f t="shared" si="11"/>
        <v>37.619920843998429</v>
      </c>
      <c r="X30">
        <f t="shared" si="12"/>
        <v>34.686428729372473</v>
      </c>
      <c r="Y30">
        <f t="shared" si="12"/>
        <v>30.091738722069749</v>
      </c>
      <c r="Z30">
        <f t="shared" si="12"/>
        <v>39.281118736675204</v>
      </c>
    </row>
    <row r="31" spans="2:37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5"/>
        <v>13.264905793302038</v>
      </c>
      <c r="M31">
        <f t="shared" si="6"/>
        <v>20.601205204374544</v>
      </c>
      <c r="N31">
        <f t="shared" si="7"/>
        <v>33.849171131463073</v>
      </c>
      <c r="O31">
        <f t="shared" si="8"/>
        <v>53.049171131463069</v>
      </c>
      <c r="Q31">
        <f t="shared" si="9"/>
        <v>47.738457517913844</v>
      </c>
      <c r="R31">
        <f t="shared" si="9"/>
        <v>35.343862520783539</v>
      </c>
      <c r="S31">
        <f t="shared" si="9"/>
        <v>22.907534880565258</v>
      </c>
      <c r="T31">
        <f t="shared" si="11"/>
        <v>33.730699032502955</v>
      </c>
      <c r="U31">
        <f t="shared" si="11"/>
        <v>29.262608443149833</v>
      </c>
      <c r="V31">
        <f t="shared" si="11"/>
        <v>38.198789621856086</v>
      </c>
      <c r="X31">
        <f t="shared" si="12"/>
        <v>35.220159001960795</v>
      </c>
      <c r="Y31">
        <f t="shared" si="12"/>
        <v>30.554769149217375</v>
      </c>
      <c r="Z31">
        <f t="shared" si="12"/>
        <v>39.885548854704233</v>
      </c>
    </row>
    <row r="32" spans="2:37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5"/>
        <v>13.571757514446505</v>
      </c>
      <c r="M32">
        <f t="shared" si="6"/>
        <v>20.601956593083919</v>
      </c>
      <c r="N32">
        <f t="shared" si="7"/>
        <v>34.162253948045944</v>
      </c>
      <c r="O32">
        <f t="shared" si="8"/>
        <v>54.162253948045944</v>
      </c>
      <c r="Q32">
        <f t="shared" si="9"/>
        <v>48.180007199617506</v>
      </c>
      <c r="R32">
        <f t="shared" si="9"/>
        <v>35.670770260531391</v>
      </c>
      <c r="S32">
        <f t="shared" si="9"/>
        <v>23.119414678552729</v>
      </c>
      <c r="T32">
        <f t="shared" si="11"/>
        <v>34.042686059227783</v>
      </c>
      <c r="U32">
        <f t="shared" si="11"/>
        <v>29.533268538085725</v>
      </c>
      <c r="V32">
        <f t="shared" si="11"/>
        <v>38.55210358036986</v>
      </c>
      <c r="X32">
        <f t="shared" si="12"/>
        <v>35.545922564619531</v>
      </c>
      <c r="Y32">
        <f t="shared" si="12"/>
        <v>30.837380890229394</v>
      </c>
      <c r="Z32">
        <f t="shared" si="12"/>
        <v>40.254464239009685</v>
      </c>
    </row>
    <row r="33" spans="2:26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5"/>
        <v>13.753974270849007</v>
      </c>
      <c r="M33">
        <f t="shared" si="6"/>
        <v>20.602419237730626</v>
      </c>
      <c r="N33">
        <f t="shared" si="7"/>
        <v>34.348669615154165</v>
      </c>
      <c r="O33">
        <f t="shared" si="8"/>
        <v>55.148669615154162</v>
      </c>
      <c r="Q33">
        <f t="shared" si="9"/>
        <v>48.44291456506987</v>
      </c>
      <c r="R33">
        <f t="shared" si="9"/>
        <v>35.865417558818372</v>
      </c>
      <c r="S33">
        <f t="shared" si="9"/>
        <v>23.24557207779835</v>
      </c>
      <c r="T33">
        <f t="shared" si="11"/>
        <v>34.228449271501127</v>
      </c>
      <c r="U33">
        <f t="shared" si="11"/>
        <v>29.69442488230078</v>
      </c>
      <c r="V33">
        <f t="shared" si="11"/>
        <v>38.762473660701488</v>
      </c>
      <c r="X33">
        <f t="shared" si="12"/>
        <v>35.739888597362508</v>
      </c>
      <c r="Y33">
        <f t="shared" si="12"/>
        <v>31.005653479598489</v>
      </c>
      <c r="Z33">
        <f t="shared" si="12"/>
        <v>40.474123715126545</v>
      </c>
    </row>
    <row r="34" spans="2:26" ht="15" customHeight="1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5"/>
        <v>13.860552493244798</v>
      </c>
      <c r="M34">
        <f t="shared" si="6"/>
        <v>20.602704090589473</v>
      </c>
      <c r="N34">
        <f t="shared" si="7"/>
        <v>34.458062614094622</v>
      </c>
      <c r="O34">
        <f t="shared" si="8"/>
        <v>56.058062614094624</v>
      </c>
      <c r="Q34">
        <f t="shared" si="9"/>
        <v>48.597194651054672</v>
      </c>
      <c r="R34">
        <f t="shared" si="9"/>
        <v>35.979641068170245</v>
      </c>
      <c r="S34">
        <f t="shared" si="9"/>
        <v>23.319604139888902</v>
      </c>
      <c r="T34">
        <f t="shared" si="11"/>
        <v>34.337459394945292</v>
      </c>
      <c r="U34">
        <f t="shared" si="11"/>
        <v>29.788995129884807</v>
      </c>
      <c r="V34">
        <f t="shared" si="11"/>
        <v>38.885923660005794</v>
      </c>
      <c r="X34">
        <f t="shared" si="12"/>
        <v>35.853712324431655</v>
      </c>
      <c r="Y34">
        <f t="shared" si="12"/>
        <v>31.104399703433184</v>
      </c>
      <c r="Z34">
        <f t="shared" si="12"/>
        <v>40.603024945430136</v>
      </c>
    </row>
    <row r="35" spans="2:26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5"/>
        <v>13.922338219402445</v>
      </c>
      <c r="M35">
        <f t="shared" si="6"/>
        <v>20.602879473619158</v>
      </c>
      <c r="N35">
        <f t="shared" si="7"/>
        <v>34.521729638108589</v>
      </c>
      <c r="O35">
        <f t="shared" si="8"/>
        <v>56.921729638108587</v>
      </c>
      <c r="Q35">
        <f t="shared" si="9"/>
        <v>48.686986082265157</v>
      </c>
      <c r="R35">
        <f t="shared" si="9"/>
        <v>36.046119462430404</v>
      </c>
      <c r="S35">
        <f t="shared" si="9"/>
        <v>23.36269100212483</v>
      </c>
      <c r="T35">
        <f t="shared" si="11"/>
        <v>34.400903584375207</v>
      </c>
      <c r="U35">
        <f t="shared" si="11"/>
        <v>29.844035272144879</v>
      </c>
      <c r="V35">
        <f t="shared" si="11"/>
        <v>38.95777189660555</v>
      </c>
      <c r="X35">
        <f t="shared" si="12"/>
        <v>35.919958044311898</v>
      </c>
      <c r="Y35">
        <f t="shared" si="12"/>
        <v>31.161870275271092</v>
      </c>
      <c r="Z35">
        <f t="shared" si="12"/>
        <v>40.678045813352725</v>
      </c>
    </row>
    <row r="36" spans="2:26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5"/>
        <v>13.957972308048317</v>
      </c>
      <c r="M36">
        <f t="shared" si="6"/>
        <v>20.60298745548446</v>
      </c>
      <c r="N36">
        <f t="shared" si="7"/>
        <v>34.558619151922755</v>
      </c>
      <c r="O36">
        <f t="shared" si="8"/>
        <v>57.758619151922758</v>
      </c>
      <c r="Q36">
        <f t="shared" si="9"/>
        <v>48.739012422326319</v>
      </c>
      <c r="R36">
        <f t="shared" si="9"/>
        <v>36.084637921261873</v>
      </c>
      <c r="S36">
        <f t="shared" si="9"/>
        <v>23.387656098645014</v>
      </c>
      <c r="T36">
        <f t="shared" si="11"/>
        <v>34.437663984891024</v>
      </c>
      <c r="U36">
        <f t="shared" si="11"/>
        <v>29.875926256837229</v>
      </c>
      <c r="V36">
        <f t="shared" si="11"/>
        <v>38.999401712944838</v>
      </c>
      <c r="X36">
        <f t="shared" si="12"/>
        <v>35.958341688537459</v>
      </c>
      <c r="Y36">
        <f t="shared" si="12"/>
        <v>31.195169482930893</v>
      </c>
      <c r="Z36">
        <f t="shared" si="12"/>
        <v>40.721513894144032</v>
      </c>
    </row>
    <row r="37" spans="2:26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5"/>
        <v>13.978462621208864</v>
      </c>
      <c r="M37">
        <f t="shared" si="6"/>
        <v>20.603053938664868</v>
      </c>
      <c r="N37">
        <f t="shared" si="7"/>
        <v>34.579946632725417</v>
      </c>
      <c r="O37">
        <f t="shared" si="8"/>
        <v>58.579946632725417</v>
      </c>
      <c r="Q37">
        <f t="shared" si="9"/>
        <v>48.769091180601016</v>
      </c>
      <c r="R37">
        <f t="shared" si="9"/>
        <v>36.106907168165328</v>
      </c>
      <c r="S37">
        <f t="shared" si="9"/>
        <v>23.402089539526152</v>
      </c>
      <c r="T37">
        <f t="shared" si="11"/>
        <v>34.458916819510883</v>
      </c>
      <c r="U37">
        <f t="shared" si="11"/>
        <v>29.894363863991128</v>
      </c>
      <c r="V37">
        <f t="shared" si="11"/>
        <v>39.023469775030641</v>
      </c>
      <c r="X37">
        <f t="shared" si="12"/>
        <v>35.98053299307675</v>
      </c>
      <c r="Y37">
        <f t="shared" si="12"/>
        <v>31.214421246878931</v>
      </c>
      <c r="Z37">
        <f t="shared" si="12"/>
        <v>40.746644739274586</v>
      </c>
    </row>
    <row r="38" spans="2:26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5"/>
        <v>13.990224769919969</v>
      </c>
      <c r="M38">
        <f t="shared" si="6"/>
        <v>20.603094871453724</v>
      </c>
      <c r="N38">
        <f t="shared" si="7"/>
        <v>34.59226691279865</v>
      </c>
      <c r="O38">
        <f t="shared" si="8"/>
        <v>59.392266912798647</v>
      </c>
      <c r="Q38">
        <f t="shared" si="9"/>
        <v>48.786466825180334</v>
      </c>
      <c r="R38">
        <f t="shared" si="9"/>
        <v>36.119771479773867</v>
      </c>
      <c r="S38">
        <f t="shared" si="9"/>
        <v>23.410427328490609</v>
      </c>
      <c r="T38">
        <f t="shared" si="11"/>
        <v>34.471193978603857</v>
      </c>
      <c r="U38">
        <f t="shared" si="11"/>
        <v>29.905014746114439</v>
      </c>
      <c r="V38">
        <f t="shared" si="11"/>
        <v>39.037373211093289</v>
      </c>
      <c r="X38">
        <f t="shared" si="12"/>
        <v>35.99335227959466</v>
      </c>
      <c r="Y38">
        <f t="shared" si="12"/>
        <v>31.225542444264512</v>
      </c>
      <c r="Z38">
        <f t="shared" si="12"/>
        <v>40.761162114924822</v>
      </c>
    </row>
    <row r="39" spans="2:26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5"/>
        <v>13.996970003583364</v>
      </c>
      <c r="M39">
        <f t="shared" si="6"/>
        <v>20.603120073163929</v>
      </c>
      <c r="N39">
        <f t="shared" si="7"/>
        <v>34.599384266489928</v>
      </c>
      <c r="O39">
        <f t="shared" si="8"/>
        <v>60.199384266489929</v>
      </c>
      <c r="Q39">
        <f t="shared" si="9"/>
        <v>48.796504633359191</v>
      </c>
      <c r="R39">
        <f t="shared" si="9"/>
        <v>36.127203117299032</v>
      </c>
      <c r="S39">
        <f t="shared" si="9"/>
        <v>23.415244020376715</v>
      </c>
      <c r="T39">
        <f t="shared" si="11"/>
        <v>34.478286421557215</v>
      </c>
      <c r="U39">
        <f t="shared" si="11"/>
        <v>29.911167698380549</v>
      </c>
      <c r="V39">
        <f t="shared" si="11"/>
        <v>39.045405144733891</v>
      </c>
      <c r="X39">
        <f t="shared" si="12"/>
        <v>36.000757906388486</v>
      </c>
      <c r="Y39">
        <f t="shared" si="12"/>
        <v>31.23196709490502</v>
      </c>
      <c r="Z39">
        <f t="shared" si="12"/>
        <v>40.76954871787197</v>
      </c>
    </row>
    <row r="40" spans="2:26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5"/>
        <v>14.000836004794959</v>
      </c>
      <c r="M40">
        <f t="shared" si="6"/>
        <v>20.603135589463495</v>
      </c>
      <c r="N40">
        <f t="shared" si="7"/>
        <v>34.603498419236509</v>
      </c>
      <c r="O40">
        <f t="shared" si="8"/>
        <v>61.003498419236507</v>
      </c>
      <c r="Q40">
        <f t="shared" si="9"/>
        <v>48.802306941053878</v>
      </c>
      <c r="R40">
        <f t="shared" si="9"/>
        <v>36.131498940334104</v>
      </c>
      <c r="S40">
        <f t="shared" si="9"/>
        <v>23.41802828641325</v>
      </c>
      <c r="T40">
        <f t="shared" si="11"/>
        <v>34.482386174769182</v>
      </c>
      <c r="U40">
        <f t="shared" si="11"/>
        <v>29.914724383429967</v>
      </c>
      <c r="V40">
        <f t="shared" si="11"/>
        <v>39.050047966108409</v>
      </c>
      <c r="X40">
        <f t="shared" si="12"/>
        <v>36.005038694042938</v>
      </c>
      <c r="Y40">
        <f t="shared" si="12"/>
        <v>31.235680833918838</v>
      </c>
      <c r="Z40">
        <f t="shared" si="12"/>
        <v>40.774396554167048</v>
      </c>
    </row>
    <row r="41" spans="2:26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5"/>
        <v>14.003051069091605</v>
      </c>
      <c r="M41">
        <f t="shared" si="6"/>
        <v>20.603145142599665</v>
      </c>
      <c r="N41">
        <f t="shared" si="7"/>
        <v>34.605879011168064</v>
      </c>
      <c r="O41">
        <f t="shared" si="8"/>
        <v>61.805879011168059</v>
      </c>
      <c r="Q41">
        <f t="shared" si="9"/>
        <v>48.805664358177943</v>
      </c>
      <c r="R41">
        <f t="shared" si="9"/>
        <v>36.133984653015816</v>
      </c>
      <c r="S41">
        <f t="shared" si="9"/>
        <v>23.419639359620824</v>
      </c>
      <c r="T41">
        <f t="shared" si="11"/>
        <v>34.484758434628979</v>
      </c>
      <c r="U41">
        <f t="shared" si="11"/>
        <v>29.916782405154798</v>
      </c>
      <c r="V41">
        <f t="shared" si="11"/>
        <v>39.052734464103168</v>
      </c>
      <c r="X41">
        <f t="shared" si="12"/>
        <v>36.00751570673026</v>
      </c>
      <c r="Y41">
        <f t="shared" si="12"/>
        <v>31.237829732532177</v>
      </c>
      <c r="Z41">
        <f t="shared" si="12"/>
        <v>40.777201680928357</v>
      </c>
    </row>
    <row r="42" spans="2:26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>(H$7*K42^H$8)/(1+EXP(-(H$9*K42^H$10)*(J42-(H$11*K42^H$12))))*(1/(1+EXP(-50*(J42-0.2))))</f>
        <v>14.004319976999481</v>
      </c>
      <c r="M42">
        <f t="shared" si="6"/>
        <v>20.603151024309259</v>
      </c>
      <c r="N42">
        <f t="shared" si="7"/>
        <v>34.607258366964366</v>
      </c>
      <c r="O42">
        <f t="shared" si="8"/>
        <v>62.607258366964366</v>
      </c>
      <c r="Q42">
        <f t="shared" si="9"/>
        <v>48.807609703244978</v>
      </c>
      <c r="R42">
        <f t="shared" si="9"/>
        <v>36.135424917577758</v>
      </c>
      <c r="S42">
        <f t="shared" si="9"/>
        <v>23.420572843069912</v>
      </c>
      <c r="T42">
        <f>$N42*(0.0088*T$6-0.3235)</f>
        <v>34.486132962679996</v>
      </c>
      <c r="U42">
        <f t="shared" si="11"/>
        <v>29.917974858240701</v>
      </c>
      <c r="V42">
        <f t="shared" si="11"/>
        <v>39.054291067119294</v>
      </c>
      <c r="X42">
        <f t="shared" si="12"/>
        <v>36.00895093036624</v>
      </c>
      <c r="Y42">
        <f t="shared" si="12"/>
        <v>31.239074841245976</v>
      </c>
      <c r="Z42">
        <f t="shared" si="12"/>
        <v>40.778827019486513</v>
      </c>
    </row>
    <row r="43" spans="2:26" x14ac:dyDescent="0.2">
      <c r="B43">
        <v>2.054101996</v>
      </c>
      <c r="C43" s="1">
        <v>13.7</v>
      </c>
      <c r="D43">
        <v>1.34</v>
      </c>
    </row>
    <row r="44" spans="2:26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 t="shared" ref="L44:L78" si="14">(H$7*K44^H$8)/(1+EXP(-(H$9*K44^H$10)*(J44-(H$11*K44^H$12))))</f>
        <v>3.5155599505705217E-3</v>
      </c>
      <c r="M44">
        <f t="shared" ref="M44:M79" si="15">(H$13*LN(K44)+H$14)/(1+EXP(-(H$15*K44^H$16)*(J44-(H$17*K44^H$18))))</f>
        <v>1.5476893516434831</v>
      </c>
      <c r="N44">
        <f>(L44+M44)*(1/(1+EXP(-2*(J44-1))))</f>
        <v>0.1849081581170717</v>
      </c>
      <c r="O44">
        <f>N44+4*J44</f>
        <v>0.1849081581170717</v>
      </c>
      <c r="Q44">
        <f t="shared" si="9"/>
        <v>0.26078128225664415</v>
      </c>
      <c r="R44">
        <f>$N44*(-1.2329E-21*R$6+1.7765)</f>
        <v>0.19307322161831048</v>
      </c>
      <c r="S44">
        <f t="shared" si="9"/>
        <v>0.12513718771183427</v>
      </c>
      <c r="T44">
        <f>$N44*(0.0088*T$6-0.3235)</f>
        <v>0.18426097956366197</v>
      </c>
      <c r="U44">
        <f t="shared" si="11"/>
        <v>0.15985310269220851</v>
      </c>
      <c r="V44">
        <f t="shared" si="11"/>
        <v>0.20866885643511546</v>
      </c>
      <c r="X44">
        <f>$R44*(0.0088*X$6-0.3235)</f>
        <v>0.1923974653426464</v>
      </c>
      <c r="Y44">
        <f>$R44*(0.0088*Y$6-0.3235)</f>
        <v>0.16691180008902945</v>
      </c>
      <c r="Z44">
        <f>$R44*(0.0088*Z$6-0.3235)</f>
        <v>0.21788313059626344</v>
      </c>
    </row>
    <row r="45" spans="2:26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si="14"/>
        <v>4.8701834787374474E-3</v>
      </c>
      <c r="M45">
        <f t="shared" si="15"/>
        <v>1.8055740582292268</v>
      </c>
      <c r="N45">
        <f t="shared" ref="N45:N79" si="16">(L45+M45)*(1/(1+EXP(-2*(J45-1))))</f>
        <v>0.3041213473470914</v>
      </c>
      <c r="O45">
        <f t="shared" ref="O45:O79" si="17">N45+4*J45</f>
        <v>1.1041213473470914</v>
      </c>
      <c r="Q45">
        <f t="shared" si="9"/>
        <v>0.42891106444627186</v>
      </c>
      <c r="R45">
        <f t="shared" si="9"/>
        <v>0.31755055533043586</v>
      </c>
      <c r="S45">
        <f t="shared" si="9"/>
        <v>0.20581509500545564</v>
      </c>
      <c r="T45">
        <f t="shared" si="11"/>
        <v>0.30305692263137657</v>
      </c>
      <c r="U45">
        <f t="shared" si="11"/>
        <v>0.26291290478156054</v>
      </c>
      <c r="V45">
        <f t="shared" si="11"/>
        <v>0.34320094048119271</v>
      </c>
      <c r="X45">
        <f t="shared" ref="X45:Z79" si="18">$R45*(0.0088*X$6-0.3235)</f>
        <v>0.31643912838677934</v>
      </c>
      <c r="Y45">
        <f t="shared" si="18"/>
        <v>0.27452245508316186</v>
      </c>
      <c r="Z45">
        <f t="shared" si="18"/>
        <v>0.35835580169039694</v>
      </c>
    </row>
    <row r="46" spans="2:26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4"/>
        <v>6.7464797252626361E-3</v>
      </c>
      <c r="M46">
        <f t="shared" si="15"/>
        <v>2.1040652057669482</v>
      </c>
      <c r="N46">
        <f t="shared" si="16"/>
        <v>0.48860059189211308</v>
      </c>
      <c r="O46">
        <f t="shared" si="17"/>
        <v>2.0886005918921131</v>
      </c>
      <c r="Q46">
        <f t="shared" ref="Q46:S82" si="19">$N46*(-1.2329E-21*Q$6+1.7765)</f>
        <v>0.6890874375824344</v>
      </c>
      <c r="R46">
        <f t="shared" si="19"/>
        <v>0.51017592366852993</v>
      </c>
      <c r="S46">
        <f t="shared" si="19"/>
        <v>0.33066201408488161</v>
      </c>
      <c r="T46">
        <f t="shared" ref="T46:V82" si="20">$N46*(0.0088*T$6-0.3235)</f>
        <v>0.48689048982049071</v>
      </c>
      <c r="U46">
        <f t="shared" si="20"/>
        <v>0.42239521169073185</v>
      </c>
      <c r="V46">
        <f t="shared" si="20"/>
        <v>0.55138576795024974</v>
      </c>
      <c r="X46">
        <f t="shared" si="18"/>
        <v>0.50839030793569007</v>
      </c>
      <c r="Y46">
        <f t="shared" si="18"/>
        <v>0.44104708601144421</v>
      </c>
      <c r="Z46">
        <f t="shared" si="18"/>
        <v>0.5757335298599362</v>
      </c>
    </row>
    <row r="47" spans="2:26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4"/>
        <v>9.3450776319817953E-3</v>
      </c>
      <c r="M47">
        <f t="shared" si="15"/>
        <v>2.4487213127917569</v>
      </c>
      <c r="N47">
        <f t="shared" si="16"/>
        <v>0.76206330811389633</v>
      </c>
      <c r="O47">
        <f t="shared" si="17"/>
        <v>3.162063308113896</v>
      </c>
      <c r="Q47">
        <f t="shared" si="19"/>
        <v>1.0747597546499708</v>
      </c>
      <c r="R47">
        <f t="shared" si="19"/>
        <v>0.79571404243560495</v>
      </c>
      <c r="S47">
        <f t="shared" si="19"/>
        <v>0.51572878236866537</v>
      </c>
      <c r="T47">
        <f t="shared" si="20"/>
        <v>0.75939608653549773</v>
      </c>
      <c r="U47">
        <f t="shared" si="20"/>
        <v>0.65880372986446345</v>
      </c>
      <c r="V47">
        <f t="shared" si="20"/>
        <v>0.85998844320653223</v>
      </c>
      <c r="X47">
        <f t="shared" si="18"/>
        <v>0.79292904328708036</v>
      </c>
      <c r="Y47">
        <f t="shared" si="18"/>
        <v>0.6878947896855806</v>
      </c>
      <c r="Z47">
        <f t="shared" si="18"/>
        <v>0.89796329688858045</v>
      </c>
    </row>
    <row r="48" spans="2:26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4"/>
        <v>1.2943517663287765E-2</v>
      </c>
      <c r="M48">
        <f t="shared" si="15"/>
        <v>2.8455716745210125</v>
      </c>
      <c r="N48">
        <f t="shared" si="16"/>
        <v>1.1471574203795853</v>
      </c>
      <c r="O48">
        <f t="shared" si="17"/>
        <v>4.3471574203795855</v>
      </c>
      <c r="Q48">
        <f t="shared" si="19"/>
        <v>1.617869033379294</v>
      </c>
      <c r="R48">
        <f t="shared" si="19"/>
        <v>1.1978129094542549</v>
      </c>
      <c r="S48">
        <f t="shared" si="19"/>
        <v>0.77634245514562961</v>
      </c>
      <c r="T48">
        <f t="shared" si="20"/>
        <v>1.1431423694082568</v>
      </c>
      <c r="U48">
        <f t="shared" si="20"/>
        <v>0.99171758991815173</v>
      </c>
      <c r="V48">
        <f t="shared" si="20"/>
        <v>1.2945671488983623</v>
      </c>
      <c r="X48">
        <f t="shared" si="18"/>
        <v>1.193620564271165</v>
      </c>
      <c r="Y48">
        <f t="shared" si="18"/>
        <v>1.0355092602232034</v>
      </c>
      <c r="Z48">
        <f t="shared" si="18"/>
        <v>1.3517318683191271</v>
      </c>
    </row>
    <row r="49" spans="2:26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4"/>
        <v>1.7925508498666264E-2</v>
      </c>
      <c r="M49">
        <f t="shared" si="15"/>
        <v>3.3010527669647782</v>
      </c>
      <c r="N49">
        <f t="shared" si="16"/>
        <v>1.6594891377317222</v>
      </c>
      <c r="O49">
        <f t="shared" si="17"/>
        <v>5.6594891377317218</v>
      </c>
      <c r="Q49">
        <f t="shared" si="19"/>
        <v>2.3404251582813007</v>
      </c>
      <c r="R49">
        <f t="shared" si="19"/>
        <v>1.732767863382197</v>
      </c>
      <c r="S49">
        <f t="shared" si="19"/>
        <v>1.1230645843251839</v>
      </c>
      <c r="T49">
        <f t="shared" si="20"/>
        <v>1.6536809257496612</v>
      </c>
      <c r="U49">
        <f t="shared" si="20"/>
        <v>1.4346283595690741</v>
      </c>
      <c r="V49">
        <f t="shared" si="20"/>
        <v>1.872733491930249</v>
      </c>
      <c r="X49">
        <f t="shared" si="18"/>
        <v>1.7267031758603595</v>
      </c>
      <c r="Y49">
        <f t="shared" si="18"/>
        <v>1.4979778178939096</v>
      </c>
      <c r="Z49">
        <f t="shared" si="18"/>
        <v>1.9554285338268098</v>
      </c>
    </row>
    <row r="50" spans="2:26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4"/>
        <v>2.4821104093444218E-2</v>
      </c>
      <c r="M50">
        <f t="shared" si="15"/>
        <v>3.8219003477595135</v>
      </c>
      <c r="N50">
        <f t="shared" si="16"/>
        <v>2.3029846651142214</v>
      </c>
      <c r="O50">
        <f t="shared" si="17"/>
        <v>7.1029846651142208</v>
      </c>
      <c r="Q50">
        <f t="shared" si="19"/>
        <v>3.2479653688704753</v>
      </c>
      <c r="R50">
        <f t="shared" si="19"/>
        <v>2.4046784801655363</v>
      </c>
      <c r="S50">
        <f t="shared" si="19"/>
        <v>1.5585522416669779</v>
      </c>
      <c r="T50">
        <f t="shared" si="20"/>
        <v>2.2949242187863219</v>
      </c>
      <c r="U50">
        <f t="shared" si="20"/>
        <v>1.9909302429912448</v>
      </c>
      <c r="V50">
        <f t="shared" si="20"/>
        <v>2.5989181945813993</v>
      </c>
      <c r="X50">
        <f t="shared" si="18"/>
        <v>2.3962621054849569</v>
      </c>
      <c r="Y50">
        <f t="shared" si="18"/>
        <v>2.0788445461031064</v>
      </c>
      <c r="Z50">
        <f t="shared" si="18"/>
        <v>2.7136796648668082</v>
      </c>
    </row>
    <row r="51" spans="2:26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4"/>
        <v>3.43616855094162E-2</v>
      </c>
      <c r="M51">
        <f t="shared" si="15"/>
        <v>4.4149868920638902</v>
      </c>
      <c r="N51">
        <f t="shared" si="16"/>
        <v>3.0699369761670225</v>
      </c>
      <c r="O51">
        <f t="shared" si="17"/>
        <v>8.6699369761670226</v>
      </c>
      <c r="Q51">
        <f t="shared" si="19"/>
        <v>4.3296202246795676</v>
      </c>
      <c r="R51">
        <f t="shared" si="19"/>
        <v>3.2054974111984205</v>
      </c>
      <c r="S51">
        <f t="shared" si="19"/>
        <v>2.0775896724193563</v>
      </c>
      <c r="T51">
        <f t="shared" si="20"/>
        <v>3.0591921967504381</v>
      </c>
      <c r="U51">
        <f t="shared" si="20"/>
        <v>2.6539605158963915</v>
      </c>
      <c r="V51">
        <f t="shared" si="20"/>
        <v>3.464423877604486</v>
      </c>
      <c r="X51">
        <f t="shared" si="18"/>
        <v>3.194278170259226</v>
      </c>
      <c r="Y51">
        <f t="shared" si="18"/>
        <v>2.7711525119810352</v>
      </c>
      <c r="Z51">
        <f t="shared" si="18"/>
        <v>3.6174038285374186</v>
      </c>
    </row>
    <row r="52" spans="2:26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4"/>
        <v>4.7554836088312707E-2</v>
      </c>
      <c r="M52">
        <f t="shared" si="15"/>
        <v>5.0870948096675281</v>
      </c>
      <c r="N52">
        <f t="shared" si="16"/>
        <v>3.946105507347816</v>
      </c>
      <c r="O52">
        <f t="shared" si="17"/>
        <v>10.346105507347817</v>
      </c>
      <c r="Q52">
        <f t="shared" si="19"/>
        <v>5.5653058502406854</v>
      </c>
      <c r="R52">
        <f t="shared" si="19"/>
        <v>4.1203552666779766</v>
      </c>
      <c r="S52">
        <f t="shared" si="19"/>
        <v>2.6705395296352581</v>
      </c>
      <c r="T52">
        <f t="shared" si="20"/>
        <v>3.9322941380720988</v>
      </c>
      <c r="U52">
        <f t="shared" si="20"/>
        <v>3.4114082111021875</v>
      </c>
      <c r="V52">
        <f t="shared" si="20"/>
        <v>4.4531800650420115</v>
      </c>
      <c r="X52">
        <f t="shared" si="18"/>
        <v>4.105934023244604</v>
      </c>
      <c r="Y52">
        <f t="shared" si="18"/>
        <v>3.5620471280431114</v>
      </c>
      <c r="Z52">
        <f t="shared" si="18"/>
        <v>4.6498209184460979</v>
      </c>
    </row>
    <row r="53" spans="2:26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4"/>
        <v>6.5785606832513832E-2</v>
      </c>
      <c r="M53">
        <f t="shared" si="15"/>
        <v>5.8446185199321112</v>
      </c>
      <c r="N53">
        <f t="shared" si="16"/>
        <v>4.9175648970395862</v>
      </c>
      <c r="O53">
        <f t="shared" si="17"/>
        <v>12.117564897039586</v>
      </c>
      <c r="Q53">
        <f t="shared" si="19"/>
        <v>6.9353829084074734</v>
      </c>
      <c r="R53">
        <f t="shared" si="19"/>
        <v>5.1347117772241218</v>
      </c>
      <c r="S53">
        <f t="shared" si="19"/>
        <v>3.3279777802792108</v>
      </c>
      <c r="T53">
        <f t="shared" si="20"/>
        <v>4.9003534198999477</v>
      </c>
      <c r="U53">
        <f t="shared" si="20"/>
        <v>4.2512348534907227</v>
      </c>
      <c r="V53">
        <f t="shared" si="20"/>
        <v>5.5494719863091744</v>
      </c>
      <c r="X53">
        <f t="shared" si="18"/>
        <v>5.1167402860038376</v>
      </c>
      <c r="Y53">
        <f t="shared" si="18"/>
        <v>4.4389583314102543</v>
      </c>
      <c r="Z53">
        <f t="shared" si="18"/>
        <v>5.7945222405974226</v>
      </c>
    </row>
    <row r="54" spans="2:26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4"/>
        <v>9.0952136278486403E-2</v>
      </c>
      <c r="M54">
        <f t="shared" si="15"/>
        <v>6.6931935552331838</v>
      </c>
      <c r="N54">
        <f t="shared" si="16"/>
        <v>5.975455701659719</v>
      </c>
      <c r="O54">
        <f t="shared" si="17"/>
        <v>13.975455701659719</v>
      </c>
      <c r="Q54">
        <f t="shared" si="19"/>
        <v>8.4273566716293384</v>
      </c>
      <c r="R54">
        <f t="shared" si="19"/>
        <v>6.2393162892601879</v>
      </c>
      <c r="S54">
        <f t="shared" si="19"/>
        <v>4.0439087675564602</v>
      </c>
      <c r="T54">
        <f t="shared" si="20"/>
        <v>5.9545416067039101</v>
      </c>
      <c r="U54">
        <f t="shared" si="20"/>
        <v>5.1657814540848284</v>
      </c>
      <c r="V54">
        <f t="shared" si="20"/>
        <v>6.7433017593229945</v>
      </c>
      <c r="X54">
        <f t="shared" si="18"/>
        <v>6.2174786822477772</v>
      </c>
      <c r="Y54">
        <f t="shared" si="18"/>
        <v>5.3938889320654333</v>
      </c>
      <c r="Z54">
        <f t="shared" si="18"/>
        <v>7.0410684324301238</v>
      </c>
    </row>
    <row r="55" spans="2:26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4"/>
        <v>0.12564473386589134</v>
      </c>
      <c r="M55">
        <f t="shared" si="15"/>
        <v>7.6372589158411444</v>
      </c>
      <c r="N55">
        <f t="shared" si="16"/>
        <v>7.1172420205383897</v>
      </c>
      <c r="O55">
        <f t="shared" si="17"/>
        <v>15.91724202053839</v>
      </c>
      <c r="Q55">
        <f t="shared" si="19"/>
        <v>10.037650686411281</v>
      </c>
      <c r="R55">
        <f t="shared" si="19"/>
        <v>7.4315209233361115</v>
      </c>
      <c r="S55">
        <f t="shared" si="19"/>
        <v>4.8166163125738217</v>
      </c>
      <c r="T55">
        <f t="shared" si="20"/>
        <v>7.0923316734665054</v>
      </c>
      <c r="U55">
        <f t="shared" si="20"/>
        <v>6.1528557267554387</v>
      </c>
      <c r="V55">
        <f t="shared" si="20"/>
        <v>8.0318076201775757</v>
      </c>
      <c r="X55">
        <f t="shared" si="18"/>
        <v>7.4055106001044351</v>
      </c>
      <c r="Y55">
        <f t="shared" si="18"/>
        <v>6.4245498382240696</v>
      </c>
      <c r="Z55">
        <f t="shared" si="18"/>
        <v>8.3864713619848033</v>
      </c>
    </row>
    <row r="56" spans="2:26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4"/>
        <v>0.17337752004926704</v>
      </c>
      <c r="M56">
        <f t="shared" si="15"/>
        <v>8.6795700009588757</v>
      </c>
      <c r="N56">
        <f t="shared" si="16"/>
        <v>8.3454596000904164</v>
      </c>
      <c r="O56">
        <f t="shared" si="17"/>
        <v>17.945459600090416</v>
      </c>
      <c r="Q56">
        <f t="shared" si="19"/>
        <v>11.769841188698036</v>
      </c>
      <c r="R56">
        <f t="shared" si="19"/>
        <v>8.7139733978354492</v>
      </c>
      <c r="S56">
        <f t="shared" si="19"/>
        <v>5.6478164898319099</v>
      </c>
      <c r="T56">
        <f t="shared" si="20"/>
        <v>8.3162504914901003</v>
      </c>
      <c r="U56">
        <f t="shared" si="20"/>
        <v>7.2146498242781663</v>
      </c>
      <c r="V56">
        <f t="shared" si="20"/>
        <v>9.417851158702037</v>
      </c>
      <c r="X56">
        <f t="shared" si="18"/>
        <v>8.6834744909430253</v>
      </c>
      <c r="Y56">
        <f t="shared" si="18"/>
        <v>7.5332300024287475</v>
      </c>
      <c r="Z56">
        <f t="shared" si="18"/>
        <v>9.8337189794573074</v>
      </c>
    </row>
    <row r="57" spans="2:26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4"/>
        <v>0.23887888322627537</v>
      </c>
      <c r="M57">
        <f t="shared" si="15"/>
        <v>9.8206929601836652</v>
      </c>
      <c r="N57">
        <f t="shared" si="16"/>
        <v>9.6655814411368119</v>
      </c>
      <c r="O57">
        <f t="shared" si="17"/>
        <v>20.065581441136814</v>
      </c>
      <c r="Q57">
        <f t="shared" si="19"/>
        <v>13.631646908622606</v>
      </c>
      <c r="R57">
        <f t="shared" si="19"/>
        <v>10.092388387065666</v>
      </c>
      <c r="S57">
        <f t="shared" si="19"/>
        <v>6.5412131701499501</v>
      </c>
      <c r="T57">
        <f t="shared" si="20"/>
        <v>9.631751906092834</v>
      </c>
      <c r="U57">
        <f t="shared" si="20"/>
        <v>8.3558951558627754</v>
      </c>
      <c r="V57">
        <f t="shared" si="20"/>
        <v>10.907608656322894</v>
      </c>
      <c r="X57">
        <f t="shared" si="18"/>
        <v>10.057065027710937</v>
      </c>
      <c r="Y57">
        <f t="shared" si="18"/>
        <v>8.7248697606182706</v>
      </c>
      <c r="Z57">
        <f t="shared" si="18"/>
        <v>11.389260294803607</v>
      </c>
    </row>
    <row r="58" spans="2:26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4"/>
        <v>0.32843834951821077</v>
      </c>
      <c r="M58">
        <f t="shared" si="15"/>
        <v>11.0585255951848</v>
      </c>
      <c r="N58">
        <f t="shared" si="16"/>
        <v>11.084104937805741</v>
      </c>
      <c r="O58">
        <f t="shared" si="17"/>
        <v>22.28410493780574</v>
      </c>
      <c r="Q58">
        <f t="shared" si="19"/>
        <v>15.632231307599151</v>
      </c>
      <c r="R58">
        <f t="shared" si="19"/>
        <v>11.573550193186405</v>
      </c>
      <c r="S58">
        <f t="shared" si="19"/>
        <v>7.5012034857958367</v>
      </c>
      <c r="T58">
        <f t="shared" si="20"/>
        <v>11.045310570523421</v>
      </c>
      <c r="U58">
        <f t="shared" si="20"/>
        <v>9.5822087187330638</v>
      </c>
      <c r="V58">
        <f t="shared" si="20"/>
        <v>12.508412422313782</v>
      </c>
      <c r="X58">
        <f t="shared" si="18"/>
        <v>11.533042767510253</v>
      </c>
      <c r="Y58">
        <f t="shared" si="18"/>
        <v>10.005334142009648</v>
      </c>
      <c r="Z58">
        <f t="shared" si="18"/>
        <v>13.060751393010861</v>
      </c>
    </row>
    <row r="59" spans="2:26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4"/>
        <v>0.45028796400542376</v>
      </c>
      <c r="M59">
        <f t="shared" si="15"/>
        <v>12.387902198534501</v>
      </c>
      <c r="N59">
        <f t="shared" si="16"/>
        <v>12.607279778743225</v>
      </c>
      <c r="O59">
        <f t="shared" si="17"/>
        <v>24.607279778743226</v>
      </c>
      <c r="Q59">
        <f t="shared" si="19"/>
        <v>17.78040850089122</v>
      </c>
      <c r="R59">
        <f t="shared" si="19"/>
        <v>13.163984474845101</v>
      </c>
      <c r="S59">
        <f t="shared" si="19"/>
        <v>8.5320169335597704</v>
      </c>
      <c r="T59">
        <f t="shared" si="20"/>
        <v>12.563154299517624</v>
      </c>
      <c r="U59">
        <f t="shared" si="20"/>
        <v>10.89899336872352</v>
      </c>
      <c r="V59">
        <f t="shared" si="20"/>
        <v>14.227315230311733</v>
      </c>
      <c r="X59">
        <f t="shared" si="18"/>
        <v>13.117910529183144</v>
      </c>
      <c r="Y59">
        <f t="shared" si="18"/>
        <v>11.380264578503592</v>
      </c>
      <c r="Z59">
        <f t="shared" si="18"/>
        <v>14.855556479862701</v>
      </c>
    </row>
    <row r="60" spans="2:26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4"/>
        <v>0.61495865127542659</v>
      </c>
      <c r="M60">
        <f t="shared" si="15"/>
        <v>13.80034625140881</v>
      </c>
      <c r="N60">
        <f t="shared" si="16"/>
        <v>14.24046981439354</v>
      </c>
      <c r="O60">
        <f t="shared" si="17"/>
        <v>27.040469814393539</v>
      </c>
      <c r="Q60">
        <f t="shared" si="19"/>
        <v>20.083743280722882</v>
      </c>
      <c r="R60">
        <f t="shared" si="19"/>
        <v>14.869291936175642</v>
      </c>
      <c r="S60">
        <f t="shared" si="19"/>
        <v>9.6372835163942359</v>
      </c>
      <c r="T60">
        <f t="shared" si="20"/>
        <v>14.190628170043164</v>
      </c>
      <c r="U60">
        <f t="shared" si="20"/>
        <v>12.310886154543217</v>
      </c>
      <c r="V60">
        <f t="shared" si="20"/>
        <v>16.070370185543116</v>
      </c>
      <c r="X60">
        <f t="shared" si="18"/>
        <v>14.817249414399029</v>
      </c>
      <c r="Y60">
        <f t="shared" si="18"/>
        <v>12.854502878823846</v>
      </c>
      <c r="Z60">
        <f t="shared" si="18"/>
        <v>16.779995949974218</v>
      </c>
    </row>
    <row r="61" spans="2:26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4"/>
        <v>0.83548790698530384</v>
      </c>
      <c r="M61">
        <f t="shared" si="15"/>
        <v>15.284031876321688</v>
      </c>
      <c r="N61">
        <f t="shared" si="16"/>
        <v>15.987943056120979</v>
      </c>
      <c r="O61">
        <f t="shared" si="17"/>
        <v>29.587943056120977</v>
      </c>
      <c r="Q61">
        <f t="shared" si="19"/>
        <v>22.548254946013127</v>
      </c>
      <c r="R61">
        <f t="shared" si="19"/>
        <v>16.693929052827336</v>
      </c>
      <c r="S61">
        <f t="shared" si="19"/>
        <v>10.819891624647653</v>
      </c>
      <c r="T61">
        <f t="shared" si="20"/>
        <v>15.931985255424557</v>
      </c>
      <c r="U61">
        <f t="shared" si="20"/>
        <v>13.82157677201659</v>
      </c>
      <c r="V61">
        <f t="shared" si="20"/>
        <v>18.04239373883253</v>
      </c>
      <c r="X61">
        <f t="shared" si="18"/>
        <v>16.635500301142443</v>
      </c>
      <c r="Y61">
        <f t="shared" si="18"/>
        <v>14.431901666169235</v>
      </c>
      <c r="Z61">
        <f t="shared" si="18"/>
        <v>18.839098936115654</v>
      </c>
    </row>
    <row r="62" spans="2:26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4"/>
        <v>1.1272606581435232</v>
      </c>
      <c r="M62">
        <f t="shared" si="15"/>
        <v>16.823999617657304</v>
      </c>
      <c r="N62">
        <f t="shared" si="16"/>
        <v>17.852774296305952</v>
      </c>
      <c r="O62">
        <f t="shared" si="17"/>
        <v>32.252774296305951</v>
      </c>
      <c r="Q62">
        <f t="shared" si="19"/>
        <v>25.17827996470259</v>
      </c>
      <c r="R62">
        <f t="shared" si="19"/>
        <v>18.641106392017655</v>
      </c>
      <c r="S62">
        <f t="shared" si="19"/>
        <v>12.081922133902802</v>
      </c>
      <c r="T62">
        <f t="shared" si="20"/>
        <v>17.790289586268884</v>
      </c>
      <c r="U62">
        <f t="shared" si="20"/>
        <v>15.433723379156499</v>
      </c>
      <c r="V62">
        <f t="shared" si="20"/>
        <v>20.146855793381274</v>
      </c>
      <c r="X62">
        <f t="shared" si="18"/>
        <v>18.575862519645593</v>
      </c>
      <c r="Y62">
        <f t="shared" si="18"/>
        <v>16.115236475899266</v>
      </c>
      <c r="Z62">
        <f t="shared" si="18"/>
        <v>21.036488563391927</v>
      </c>
    </row>
    <row r="63" spans="2:26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4"/>
        <v>1.5071546955615331</v>
      </c>
      <c r="M63">
        <f t="shared" si="15"/>
        <v>18.402644289247458</v>
      </c>
      <c r="N63">
        <f t="shared" si="16"/>
        <v>19.836446508999408</v>
      </c>
      <c r="O63">
        <f t="shared" si="17"/>
        <v>35.036446508999404</v>
      </c>
      <c r="Q63">
        <f t="shared" si="19"/>
        <v>27.975909817656675</v>
      </c>
      <c r="R63">
        <f t="shared" si="19"/>
        <v>20.712372412075901</v>
      </c>
      <c r="S63">
        <f t="shared" si="19"/>
        <v>13.42437865159418</v>
      </c>
      <c r="T63">
        <f t="shared" si="20"/>
        <v>19.767018946217913</v>
      </c>
      <c r="U63">
        <f t="shared" si="20"/>
        <v>17.148608007029992</v>
      </c>
      <c r="V63">
        <f t="shared" si="20"/>
        <v>22.385429885405838</v>
      </c>
      <c r="X63">
        <f t="shared" si="18"/>
        <v>20.639879108633636</v>
      </c>
      <c r="Y63">
        <f t="shared" si="18"/>
        <v>17.90584595023962</v>
      </c>
      <c r="Z63">
        <f t="shared" si="18"/>
        <v>23.373912267027659</v>
      </c>
    </row>
    <row r="64" spans="2:26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4"/>
        <v>1.9915934816812924</v>
      </c>
      <c r="M64">
        <f t="shared" si="15"/>
        <v>20.000455614542911</v>
      </c>
      <c r="N64">
        <f t="shared" si="16"/>
        <v>21.937671046367033</v>
      </c>
      <c r="O64">
        <f t="shared" si="17"/>
        <v>37.937671046367029</v>
      </c>
      <c r="Q64">
        <f t="shared" si="19"/>
        <v>30.939327087850458</v>
      </c>
      <c r="R64">
        <f t="shared" si="19"/>
        <v>22.906381561829882</v>
      </c>
      <c r="S64">
        <f t="shared" si="19"/>
        <v>14.846389081176239</v>
      </c>
      <c r="T64">
        <f t="shared" si="20"/>
        <v>21.860889197704751</v>
      </c>
      <c r="U64">
        <f t="shared" si="20"/>
        <v>18.965116619584304</v>
      </c>
      <c r="V64">
        <f t="shared" si="20"/>
        <v>24.756661775825204</v>
      </c>
      <c r="X64">
        <f t="shared" si="18"/>
        <v>22.826209226363478</v>
      </c>
      <c r="Y64">
        <f t="shared" si="18"/>
        <v>19.802566860201935</v>
      </c>
      <c r="Z64">
        <f t="shared" si="18"/>
        <v>25.849851592525027</v>
      </c>
    </row>
    <row r="65" spans="2:26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4"/>
        <v>2.5932083694959385</v>
      </c>
      <c r="M65">
        <f t="shared" si="15"/>
        <v>21.59695301117895</v>
      </c>
      <c r="N65">
        <f t="shared" si="16"/>
        <v>24.150034714847028</v>
      </c>
      <c r="O65">
        <f t="shared" si="17"/>
        <v>40.950034714847028</v>
      </c>
      <c r="Q65">
        <f t="shared" si="19"/>
        <v>34.059487064345078</v>
      </c>
      <c r="R65">
        <f t="shared" si="19"/>
        <v>25.216437457764414</v>
      </c>
      <c r="S65">
        <f t="shared" si="19"/>
        <v>16.343613273383816</v>
      </c>
      <c r="T65">
        <f t="shared" si="20"/>
        <v>24.065509593345066</v>
      </c>
      <c r="U65">
        <f t="shared" si="20"/>
        <v>20.87770501098526</v>
      </c>
      <c r="V65">
        <f t="shared" si="20"/>
        <v>27.253314175704876</v>
      </c>
      <c r="X65">
        <f t="shared" si="18"/>
        <v>25.128179926662241</v>
      </c>
      <c r="Y65">
        <f t="shared" si="18"/>
        <v>21.799610182237341</v>
      </c>
      <c r="Z65">
        <f t="shared" si="18"/>
        <v>28.456749671087149</v>
      </c>
    </row>
    <row r="66" spans="2:26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4"/>
        <v>3.3162540930291544</v>
      </c>
      <c r="M66">
        <f t="shared" si="15"/>
        <v>23.17172296860069</v>
      </c>
      <c r="N66">
        <f t="shared" si="16"/>
        <v>26.458508232711207</v>
      </c>
      <c r="O66">
        <f t="shared" si="17"/>
        <v>44.058508232711205</v>
      </c>
      <c r="Q66">
        <f t="shared" si="19"/>
        <v>37.315193519778894</v>
      </c>
      <c r="R66">
        <f t="shared" si="19"/>
        <v>27.62684716414633</v>
      </c>
      <c r="S66">
        <f t="shared" si="19"/>
        <v>17.905880113713657</v>
      </c>
      <c r="T66">
        <f t="shared" si="20"/>
        <v>26.365903453896721</v>
      </c>
      <c r="U66">
        <f t="shared" si="20"/>
        <v>22.873380367178843</v>
      </c>
      <c r="V66">
        <f t="shared" si="20"/>
        <v>29.858426540614605</v>
      </c>
      <c r="X66">
        <f t="shared" si="18"/>
        <v>27.530153199071819</v>
      </c>
      <c r="Y66">
        <f t="shared" si="18"/>
        <v>23.883409373404508</v>
      </c>
      <c r="Z66">
        <f t="shared" si="18"/>
        <v>31.176897024739141</v>
      </c>
    </row>
    <row r="67" spans="2:26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4"/>
        <v>4.1517868482059592</v>
      </c>
      <c r="M67">
        <f t="shared" si="15"/>
        <v>24.705449255314093</v>
      </c>
      <c r="N67">
        <f t="shared" si="16"/>
        <v>28.835707773321992</v>
      </c>
      <c r="O67">
        <f t="shared" si="17"/>
        <v>47.235707773321991</v>
      </c>
      <c r="Q67">
        <f t="shared" si="19"/>
        <v>40.6678262575291</v>
      </c>
      <c r="R67">
        <f t="shared" si="19"/>
        <v>30.109017655751682</v>
      </c>
      <c r="S67">
        <f t="shared" si="19"/>
        <v>19.514657509860534</v>
      </c>
      <c r="T67">
        <f t="shared" si="20"/>
        <v>28.734782796115368</v>
      </c>
      <c r="U67">
        <f t="shared" si="20"/>
        <v>24.928469370036868</v>
      </c>
      <c r="V67">
        <f t="shared" si="20"/>
        <v>32.541096222193879</v>
      </c>
      <c r="X67">
        <f t="shared" si="18"/>
        <v>30.003636093956551</v>
      </c>
      <c r="Y67">
        <f t="shared" si="18"/>
        <v>26.029245763397334</v>
      </c>
      <c r="Z67">
        <f t="shared" si="18"/>
        <v>33.978026424515782</v>
      </c>
    </row>
    <row r="68" spans="2:26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4"/>
        <v>5.0746098818797236</v>
      </c>
      <c r="M68">
        <f t="shared" si="15"/>
        <v>26.180827482683785</v>
      </c>
      <c r="N68">
        <f t="shared" si="16"/>
        <v>31.239803360191502</v>
      </c>
      <c r="O68">
        <f t="shared" si="17"/>
        <v>50.439803360191505</v>
      </c>
      <c r="Q68">
        <f t="shared" si="19"/>
        <v>44.058391261234512</v>
      </c>
      <c r="R68">
        <f t="shared" si="19"/>
        <v>32.619271853088826</v>
      </c>
      <c r="S68">
        <f t="shared" si="19"/>
        <v>21.141636891380355</v>
      </c>
      <c r="T68">
        <f t="shared" si="20"/>
        <v>31.130464048430834</v>
      </c>
      <c r="U68">
        <f t="shared" si="20"/>
        <v>27.006810004885558</v>
      </c>
      <c r="V68">
        <f t="shared" si="20"/>
        <v>35.254118091976117</v>
      </c>
      <c r="X68">
        <f t="shared" si="18"/>
        <v>32.505104401603013</v>
      </c>
      <c r="Y68">
        <f t="shared" si="18"/>
        <v>28.199360516995295</v>
      </c>
      <c r="Z68">
        <f t="shared" si="18"/>
        <v>36.810848286210749</v>
      </c>
    </row>
    <row r="69" spans="2:26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4"/>
        <v>6.044290700302688</v>
      </c>
      <c r="M69">
        <f t="shared" si="15"/>
        <v>27.583275998591819</v>
      </c>
      <c r="N69">
        <f t="shared" si="16"/>
        <v>33.616289690014767</v>
      </c>
      <c r="O69">
        <f t="shared" si="17"/>
        <v>53.616289690014767</v>
      </c>
      <c r="Q69">
        <f t="shared" si="19"/>
        <v>47.410018137341929</v>
      </c>
      <c r="R69">
        <f t="shared" si="19"/>
        <v>35.100697640372623</v>
      </c>
      <c r="S69">
        <f t="shared" si="19"/>
        <v>22.749931619844503</v>
      </c>
      <c r="T69">
        <f t="shared" si="20"/>
        <v>33.498632676099717</v>
      </c>
      <c r="U69">
        <f t="shared" si="20"/>
        <v>29.06128243701777</v>
      </c>
      <c r="V69">
        <f t="shared" si="20"/>
        <v>37.935982915181675</v>
      </c>
      <c r="X69">
        <f t="shared" si="18"/>
        <v>34.977845198631321</v>
      </c>
      <c r="Y69">
        <f t="shared" si="18"/>
        <v>30.344553110102137</v>
      </c>
      <c r="Z69">
        <f t="shared" si="18"/>
        <v>39.611137287160517</v>
      </c>
    </row>
    <row r="70" spans="2:26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4"/>
        <v>7.0112848321261731</v>
      </c>
      <c r="M70">
        <f t="shared" si="15"/>
        <v>28.90138931068849</v>
      </c>
      <c r="N70">
        <f t="shared" si="16"/>
        <v>35.904600371403433</v>
      </c>
      <c r="O70">
        <f t="shared" si="17"/>
        <v>56.70460037140343</v>
      </c>
      <c r="Q70">
        <f t="shared" si="19"/>
        <v>50.637288365820922</v>
      </c>
      <c r="R70">
        <f t="shared" si="19"/>
        <v>37.490054171843646</v>
      </c>
      <c r="S70">
        <f t="shared" si="19"/>
        <v>24.298553196068465</v>
      </c>
      <c r="T70">
        <f t="shared" si="20"/>
        <v>35.77893427010352</v>
      </c>
      <c r="U70">
        <f t="shared" si="20"/>
        <v>31.039527021078275</v>
      </c>
      <c r="V70">
        <f t="shared" si="20"/>
        <v>40.518341519128782</v>
      </c>
      <c r="X70">
        <f t="shared" si="18"/>
        <v>37.358838982242197</v>
      </c>
      <c r="Y70">
        <f t="shared" si="18"/>
        <v>32.410151831558835</v>
      </c>
      <c r="Z70">
        <f t="shared" si="18"/>
        <v>42.307526132925567</v>
      </c>
    </row>
    <row r="71" spans="2:26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4"/>
        <v>7.926587759526452</v>
      </c>
      <c r="M71">
        <f t="shared" si="15"/>
        <v>30.127119783195134</v>
      </c>
      <c r="N71">
        <f t="shared" si="16"/>
        <v>38.047972454832319</v>
      </c>
      <c r="O71">
        <f t="shared" si="17"/>
        <v>59.64797245483232</v>
      </c>
      <c r="Q71">
        <f t="shared" si="19"/>
        <v>53.660147529859472</v>
      </c>
      <c r="R71">
        <f t="shared" si="19"/>
        <v>39.728071993709335</v>
      </c>
      <c r="S71">
        <f t="shared" si="19"/>
        <v>25.749087112319629</v>
      </c>
      <c r="T71">
        <f t="shared" si="20"/>
        <v>37.914804551240408</v>
      </c>
      <c r="U71">
        <f t="shared" si="20"/>
        <v>32.892472187202543</v>
      </c>
      <c r="V71">
        <f t="shared" si="20"/>
        <v>42.93713691527828</v>
      </c>
      <c r="X71">
        <f t="shared" si="18"/>
        <v>39.589023741731353</v>
      </c>
      <c r="Y71">
        <f t="shared" si="18"/>
        <v>34.344918238561725</v>
      </c>
      <c r="Z71">
        <f t="shared" si="18"/>
        <v>44.833129244900995</v>
      </c>
    </row>
    <row r="72" spans="2:26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4"/>
        <v>8.7511688857245851</v>
      </c>
      <c r="M72">
        <f t="shared" si="15"/>
        <v>31.255709509878052</v>
      </c>
      <c r="N72">
        <f t="shared" si="16"/>
        <v>40.002836532927567</v>
      </c>
      <c r="O72">
        <f t="shared" si="17"/>
        <v>62.402836532927566</v>
      </c>
      <c r="Q72">
        <f t="shared" si="19"/>
        <v>56.417148443796243</v>
      </c>
      <c r="R72">
        <f t="shared" si="19"/>
        <v>41.769257786846666</v>
      </c>
      <c r="S72">
        <f t="shared" si="19"/>
        <v>27.072047632735639</v>
      </c>
      <c r="T72">
        <f t="shared" si="20"/>
        <v>39.862826605062324</v>
      </c>
      <c r="U72">
        <f t="shared" si="20"/>
        <v>34.58245218271589</v>
      </c>
      <c r="V72">
        <f t="shared" si="20"/>
        <v>45.143201027408772</v>
      </c>
      <c r="X72">
        <f t="shared" si="18"/>
        <v>41.623065384592707</v>
      </c>
      <c r="Y72">
        <f t="shared" si="18"/>
        <v>36.10952335672895</v>
      </c>
      <c r="Z72">
        <f t="shared" si="18"/>
        <v>47.13660741245647</v>
      </c>
    </row>
    <row r="73" spans="2:26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4"/>
        <v>9.4615819813012401</v>
      </c>
      <c r="M73">
        <f t="shared" si="15"/>
        <v>32.285420611372594</v>
      </c>
      <c r="N73">
        <f t="shared" si="16"/>
        <v>41.744175312424076</v>
      </c>
      <c r="O73">
        <f t="shared" si="17"/>
        <v>64.944175312424079</v>
      </c>
      <c r="Q73">
        <f t="shared" si="19"/>
        <v>58.873008500943143</v>
      </c>
      <c r="R73">
        <f t="shared" si="19"/>
        <v>43.587489559364911</v>
      </c>
      <c r="S73">
        <f t="shared" si="19"/>
        <v>28.250504224043997</v>
      </c>
      <c r="T73">
        <f t="shared" si="20"/>
        <v>41.598070698830597</v>
      </c>
      <c r="U73">
        <f t="shared" si="20"/>
        <v>36.08783955759062</v>
      </c>
      <c r="V73">
        <f t="shared" si="20"/>
        <v>47.108301840070581</v>
      </c>
      <c r="X73">
        <f t="shared" si="18"/>
        <v>43.434933345907133</v>
      </c>
      <c r="Y73">
        <f t="shared" si="18"/>
        <v>37.681384724070973</v>
      </c>
      <c r="Z73">
        <f t="shared" si="18"/>
        <v>49.188481967743314</v>
      </c>
    </row>
    <row r="74" spans="2:26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4"/>
        <v>10.050468027448904</v>
      </c>
      <c r="M74">
        <f t="shared" si="15"/>
        <v>33.217125883927267</v>
      </c>
      <c r="N74">
        <f t="shared" si="16"/>
        <v>43.265629654828707</v>
      </c>
      <c r="O74">
        <f t="shared" si="17"/>
        <v>67.2656296548287</v>
      </c>
      <c r="Q74">
        <f t="shared" si="19"/>
        <v>61.018759225776016</v>
      </c>
      <c r="R74">
        <f t="shared" si="19"/>
        <v>45.176127369748841</v>
      </c>
      <c r="S74">
        <f t="shared" si="19"/>
        <v>29.280153318920224</v>
      </c>
      <c r="T74">
        <f t="shared" si="20"/>
        <v>43.114199951036809</v>
      </c>
      <c r="U74">
        <f t="shared" si="20"/>
        <v>37.403136836599423</v>
      </c>
      <c r="V74">
        <f t="shared" si="20"/>
        <v>48.825263065474211</v>
      </c>
      <c r="X74">
        <f t="shared" si="18"/>
        <v>45.018010923954719</v>
      </c>
      <c r="Y74">
        <f t="shared" si="18"/>
        <v>39.05476211114788</v>
      </c>
      <c r="Z74">
        <f t="shared" si="18"/>
        <v>50.981259736761579</v>
      </c>
    </row>
    <row r="75" spans="2:26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4"/>
        <v>10.523200500721385</v>
      </c>
      <c r="M75">
        <f t="shared" si="15"/>
        <v>34.053823344752679</v>
      </c>
      <c r="N75">
        <f t="shared" si="16"/>
        <v>44.57566729723645</v>
      </c>
      <c r="O75">
        <f t="shared" si="17"/>
        <v>69.375667297236447</v>
      </c>
      <c r="Q75">
        <f t="shared" si="19"/>
        <v>62.866342910943999</v>
      </c>
      <c r="R75">
        <f t="shared" si="19"/>
        <v>46.544012868347437</v>
      </c>
      <c r="S75">
        <f t="shared" si="19"/>
        <v>30.16672548554012</v>
      </c>
      <c r="T75">
        <f t="shared" si="20"/>
        <v>44.419652461696124</v>
      </c>
      <c r="U75">
        <f t="shared" si="20"/>
        <v>38.535664378460915</v>
      </c>
      <c r="V75">
        <f t="shared" si="20"/>
        <v>50.303640544931348</v>
      </c>
      <c r="X75">
        <f t="shared" si="18"/>
        <v>46.381108823308224</v>
      </c>
      <c r="Y75">
        <f t="shared" si="18"/>
        <v>40.237299124686366</v>
      </c>
      <c r="Z75">
        <f t="shared" si="18"/>
        <v>52.524918521930097</v>
      </c>
    </row>
    <row r="76" spans="2:26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4"/>
        <v>10.893009183402112</v>
      </c>
      <c r="M76">
        <f t="shared" si="15"/>
        <v>34.800130734462151</v>
      </c>
      <c r="N76">
        <f t="shared" si="16"/>
        <v>45.692207819514991</v>
      </c>
      <c r="O76">
        <f t="shared" si="17"/>
        <v>71.292207819514999</v>
      </c>
      <c r="Q76">
        <f t="shared" si="19"/>
        <v>64.441032054226412</v>
      </c>
      <c r="R76">
        <f t="shared" si="19"/>
        <v>47.709856917084444</v>
      </c>
      <c r="S76">
        <f t="shared" si="19"/>
        <v>30.922347856921796</v>
      </c>
      <c r="T76">
        <f t="shared" si="20"/>
        <v>45.532285092146694</v>
      </c>
      <c r="U76">
        <f t="shared" si="20"/>
        <v>39.500913659970713</v>
      </c>
      <c r="V76">
        <f t="shared" si="20"/>
        <v>51.563656524322681</v>
      </c>
      <c r="X76">
        <f t="shared" si="18"/>
        <v>47.542872417874648</v>
      </c>
      <c r="Y76">
        <f t="shared" si="18"/>
        <v>41.245171304819507</v>
      </c>
      <c r="Z76">
        <f t="shared" si="18"/>
        <v>53.840573530929809</v>
      </c>
    </row>
    <row r="77" spans="2:26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4"/>
        <v>11.176497434924254</v>
      </c>
      <c r="M77">
        <f t="shared" si="15"/>
        <v>35.461803329855471</v>
      </c>
      <c r="N77">
        <f t="shared" si="16"/>
        <v>46.63766303223138</v>
      </c>
      <c r="O77">
        <f t="shared" si="17"/>
        <v>73.037663032231379</v>
      </c>
      <c r="Q77">
        <f t="shared" si="19"/>
        <v>65.774434675284937</v>
      </c>
      <c r="R77">
        <f t="shared" si="19"/>
        <v>48.697060973810835</v>
      </c>
      <c r="S77">
        <f t="shared" si="19"/>
        <v>31.562187697584292</v>
      </c>
      <c r="T77">
        <f t="shared" si="20"/>
        <v>46.474431211618572</v>
      </c>
      <c r="U77">
        <f t="shared" si="20"/>
        <v>40.318259691364034</v>
      </c>
      <c r="V77">
        <f t="shared" si="20"/>
        <v>52.630602731873125</v>
      </c>
      <c r="X77">
        <f t="shared" si="18"/>
        <v>48.5266212604025</v>
      </c>
      <c r="Y77">
        <f t="shared" si="18"/>
        <v>42.098609211859475</v>
      </c>
      <c r="Z77">
        <f t="shared" si="18"/>
        <v>54.954633308945539</v>
      </c>
    </row>
    <row r="78" spans="2:26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4"/>
        <v>11.390455354195078</v>
      </c>
      <c r="M78">
        <f t="shared" si="15"/>
        <v>36.045304100427032</v>
      </c>
      <c r="N78">
        <f t="shared" si="16"/>
        <v>47.435324658274496</v>
      </c>
      <c r="O78">
        <f t="shared" si="17"/>
        <v>74.635324658274499</v>
      </c>
      <c r="Q78">
        <f t="shared" si="19"/>
        <v>66.89939975938222</v>
      </c>
      <c r="R78">
        <f t="shared" si="19"/>
        <v>49.529945263339783</v>
      </c>
      <c r="S78">
        <f t="shared" si="19"/>
        <v>32.102007755526174</v>
      </c>
      <c r="T78">
        <f t="shared" si="20"/>
        <v>47.269301021970534</v>
      </c>
      <c r="U78">
        <f t="shared" si="20"/>
        <v>41.007838167078312</v>
      </c>
      <c r="V78">
        <f t="shared" si="20"/>
        <v>53.530763876862785</v>
      </c>
      <c r="X78">
        <f t="shared" si="18"/>
        <v>49.356590454918098</v>
      </c>
      <c r="Y78">
        <f t="shared" si="18"/>
        <v>42.818637680157252</v>
      </c>
      <c r="Z78">
        <f t="shared" si="18"/>
        <v>55.894543229678959</v>
      </c>
    </row>
    <row r="79" spans="2:26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>(H$7*K79^H$8)/(1+EXP(-(H$9*K79^H$10)*(J79-(H$11*K79^H$12))))</f>
        <v>11.550045630639517</v>
      </c>
      <c r="M79">
        <f t="shared" si="15"/>
        <v>36.557441962267731</v>
      </c>
      <c r="N79">
        <f t="shared" si="16"/>
        <v>48.107192012103802</v>
      </c>
      <c r="O79">
        <f t="shared" si="17"/>
        <v>76.107192012103809</v>
      </c>
      <c r="Q79">
        <f t="shared" si="19"/>
        <v>67.846953571080732</v>
      </c>
      <c r="R79">
        <f t="shared" si="19"/>
        <v>50.231480532659077</v>
      </c>
      <c r="S79">
        <f t="shared" si="19"/>
        <v>32.556696137205691</v>
      </c>
      <c r="T79">
        <f t="shared" si="20"/>
        <v>47.938816840061442</v>
      </c>
      <c r="U79">
        <f t="shared" si="20"/>
        <v>41.588667494463742</v>
      </c>
      <c r="V79">
        <f t="shared" si="20"/>
        <v>54.288966185659156</v>
      </c>
      <c r="X79">
        <f t="shared" si="18"/>
        <v>50.05567035079477</v>
      </c>
      <c r="Y79">
        <f t="shared" si="18"/>
        <v>43.425114920483779</v>
      </c>
      <c r="Z79">
        <f t="shared" si="18"/>
        <v>56.686225781105783</v>
      </c>
    </row>
    <row r="80" spans="2:26" x14ac:dyDescent="0.2">
      <c r="B80">
        <v>3.954146342</v>
      </c>
      <c r="C80" s="1">
        <v>26.7</v>
      </c>
      <c r="D80">
        <v>1.34</v>
      </c>
    </row>
    <row r="81" spans="2:22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>(H$7*K81^H$8)/(1+EXP(-(H$9*K81^H$10)*(J81-(H$11*K81^H$12))))</f>
        <v>9.3937547734030766E-3</v>
      </c>
      <c r="M81">
        <f t="shared" ref="M81:M116" si="21">(H$13*LN(K81)+H$14)/(1+EXP(-(H$15*K81^H$16)*(J81-(H$17*K81^H$18))))</f>
        <v>1.1192509436198179</v>
      </c>
      <c r="N81">
        <f>(L81+M81)*(1/(1+EXP(-2*(J81-1))))</f>
        <v>0.1345377459732435</v>
      </c>
      <c r="O81">
        <f>N81+4*J81</f>
        <v>0.1345377459732435</v>
      </c>
      <c r="Q81">
        <f t="shared" si="19"/>
        <v>0.18974244437937474</v>
      </c>
      <c r="R81">
        <f t="shared" si="19"/>
        <v>0.14047858303728242</v>
      </c>
      <c r="S81">
        <f t="shared" si="19"/>
        <v>9.104885010817966E-2</v>
      </c>
      <c r="T81">
        <f t="shared" si="20"/>
        <v>0.13406686386233715</v>
      </c>
      <c r="U81">
        <f t="shared" si="20"/>
        <v>0.11630788139386902</v>
      </c>
      <c r="V81">
        <f t="shared" si="20"/>
        <v>0.15182584633080531</v>
      </c>
    </row>
    <row r="82" spans="2:22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ref="L82:L116" si="22">(H$7*K82^H$8)/(1+EXP(-(H$9*K82^H$10)*(J82-(H$11*K82^H$12))))</f>
        <v>1.1966213008879182E-2</v>
      </c>
      <c r="M82">
        <f t="shared" si="21"/>
        <v>1.2189008381481017</v>
      </c>
      <c r="N82">
        <f t="shared" ref="N82:N116" si="23">(L82+M82)*(1/(1+EXP(-2*(J82-1))))</f>
        <v>0.20676303493879403</v>
      </c>
      <c r="O82">
        <f t="shared" ref="O82:O116" si="24">N82+4*J82</f>
        <v>1.0067630349387942</v>
      </c>
      <c r="Q82">
        <f t="shared" si="19"/>
        <v>0.29160384227328395</v>
      </c>
      <c r="R82">
        <f t="shared" si="19"/>
        <v>0.21589315297780035</v>
      </c>
      <c r="S82">
        <f t="shared" si="19"/>
        <v>0.13992754553654066</v>
      </c>
      <c r="T82">
        <f t="shared" si="20"/>
        <v>0.20603936431650827</v>
      </c>
      <c r="U82">
        <f t="shared" si="20"/>
        <v>0.17874664370458748</v>
      </c>
      <c r="V82">
        <f t="shared" si="20"/>
        <v>0.23333208492842911</v>
      </c>
    </row>
    <row r="83" spans="2:22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22"/>
        <v>1.5242155625845783E-2</v>
      </c>
      <c r="M83">
        <f t="shared" si="21"/>
        <v>1.327184023932934</v>
      </c>
      <c r="N83">
        <f t="shared" si="23"/>
        <v>0.31073839054995517</v>
      </c>
      <c r="O83">
        <f t="shared" si="24"/>
        <v>1.9107383905499553</v>
      </c>
      <c r="Q83">
        <f t="shared" ref="Q83:S119" si="25">$N83*(-1.2329E-21*Q$6+1.7765)</f>
        <v>0.43824327038441058</v>
      </c>
      <c r="R83">
        <f t="shared" si="25"/>
        <v>0.32445978995682578</v>
      </c>
      <c r="S83">
        <f t="shared" si="25"/>
        <v>0.21029320016753195</v>
      </c>
      <c r="T83">
        <f t="shared" ref="T83:V119" si="26">$N83*(0.0088*T$6-0.3235)</f>
        <v>0.30965080618303031</v>
      </c>
      <c r="U83">
        <f t="shared" si="26"/>
        <v>0.26863333863043631</v>
      </c>
      <c r="V83">
        <f t="shared" si="26"/>
        <v>0.35066827373562448</v>
      </c>
    </row>
    <row r="84" spans="2:22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22"/>
        <v>1.9413354808691351E-2</v>
      </c>
      <c r="M84">
        <f t="shared" si="21"/>
        <v>1.4448042956582123</v>
      </c>
      <c r="N84">
        <f t="shared" si="23"/>
        <v>0.45394483682811004</v>
      </c>
      <c r="O84">
        <f t="shared" si="24"/>
        <v>2.8539448368281102</v>
      </c>
      <c r="Q84">
        <f t="shared" si="25"/>
        <v>0.64021143159550054</v>
      </c>
      <c r="R84">
        <f t="shared" si="25"/>
        <v>0.47398986056586362</v>
      </c>
      <c r="S84">
        <f t="shared" si="25"/>
        <v>0.30720862094690132</v>
      </c>
      <c r="T84">
        <f t="shared" si="26"/>
        <v>0.4523560298992117</v>
      </c>
      <c r="U84">
        <f t="shared" si="26"/>
        <v>0.39243531143790122</v>
      </c>
      <c r="V84">
        <f t="shared" si="26"/>
        <v>0.51227674836052228</v>
      </c>
    </row>
    <row r="85" spans="2:22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22"/>
        <v>2.4723482460586955E-2</v>
      </c>
      <c r="M85">
        <f t="shared" si="21"/>
        <v>1.5725146911843328</v>
      </c>
      <c r="N85">
        <f t="shared" si="23"/>
        <v>0.64099138882315643</v>
      </c>
      <c r="O85">
        <f t="shared" si="24"/>
        <v>3.8409913888231566</v>
      </c>
      <c r="Q85">
        <f t="shared" si="25"/>
        <v>0.90400855211015674</v>
      </c>
      <c r="R85">
        <f t="shared" si="25"/>
        <v>0.6692959019759761</v>
      </c>
      <c r="S85">
        <f t="shared" si="25"/>
        <v>0.43379297355851537</v>
      </c>
      <c r="T85">
        <f t="shared" si="26"/>
        <v>0.63874791896227545</v>
      </c>
      <c r="U85">
        <f t="shared" si="26"/>
        <v>0.55413705563761884</v>
      </c>
      <c r="V85">
        <f t="shared" si="26"/>
        <v>0.72335878228693218</v>
      </c>
    </row>
    <row r="86" spans="2:22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22"/>
        <v>3.1481921112790655E-2</v>
      </c>
      <c r="M86">
        <f t="shared" si="21"/>
        <v>1.7111194213026018</v>
      </c>
      <c r="N86">
        <f t="shared" si="23"/>
        <v>0.87130067120769616</v>
      </c>
      <c r="O86">
        <f t="shared" si="24"/>
        <v>4.8713006712076963</v>
      </c>
      <c r="Q86">
        <f t="shared" si="25"/>
        <v>1.2288203429334776</v>
      </c>
      <c r="R86">
        <f t="shared" si="25"/>
        <v>0.90977504346648286</v>
      </c>
      <c r="S86">
        <f t="shared" si="25"/>
        <v>0.58965551740195632</v>
      </c>
      <c r="T86">
        <f t="shared" si="26"/>
        <v>0.86825111885846928</v>
      </c>
      <c r="U86">
        <f t="shared" si="26"/>
        <v>0.75323943025905349</v>
      </c>
      <c r="V86">
        <f t="shared" si="26"/>
        <v>0.98326280745788541</v>
      </c>
    </row>
    <row r="87" spans="2:22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22"/>
        <v>4.0081104051835188E-2</v>
      </c>
      <c r="M87">
        <f t="shared" si="21"/>
        <v>1.8614755674570185</v>
      </c>
      <c r="N87">
        <f t="shared" si="23"/>
        <v>1.138438514236858</v>
      </c>
      <c r="O87">
        <f t="shared" si="24"/>
        <v>5.9384385142368581</v>
      </c>
      <c r="Q87">
        <f t="shared" si="25"/>
        <v>1.6055725098135996</v>
      </c>
      <c r="R87">
        <f t="shared" si="25"/>
        <v>1.1887089990854207</v>
      </c>
      <c r="S87">
        <f t="shared" si="25"/>
        <v>0.77044190751303931</v>
      </c>
      <c r="T87">
        <f t="shared" si="26"/>
        <v>1.1344539794370292</v>
      </c>
      <c r="U87">
        <f t="shared" si="26"/>
        <v>0.98418009555776398</v>
      </c>
      <c r="V87">
        <f t="shared" si="26"/>
        <v>1.2847278633162946</v>
      </c>
    </row>
    <row r="88" spans="2:22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22"/>
        <v>5.1018195258318924E-2</v>
      </c>
      <c r="M88">
        <f t="shared" si="21"/>
        <v>2.0244944699771561</v>
      </c>
      <c r="N88">
        <f t="shared" si="23"/>
        <v>1.4320507742696349</v>
      </c>
      <c r="O88">
        <f t="shared" si="24"/>
        <v>7.032050774269635</v>
      </c>
      <c r="Q88">
        <f t="shared" si="25"/>
        <v>2.0196623068096877</v>
      </c>
      <c r="R88">
        <f t="shared" si="25"/>
        <v>1.4952864131293688</v>
      </c>
      <c r="S88">
        <f t="shared" si="25"/>
        <v>0.96914494404945317</v>
      </c>
      <c r="T88">
        <f t="shared" si="26"/>
        <v>1.4270385965596912</v>
      </c>
      <c r="U88">
        <f t="shared" si="26"/>
        <v>1.2380078943560997</v>
      </c>
      <c r="V88">
        <f t="shared" si="26"/>
        <v>1.6160692987632834</v>
      </c>
    </row>
    <row r="89" spans="2:22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22"/>
        <v>6.492204760097707E-2</v>
      </c>
      <c r="M89">
        <f t="shared" si="21"/>
        <v>2.201142717012099</v>
      </c>
      <c r="N89">
        <f t="shared" si="23"/>
        <v>1.7415269326190168</v>
      </c>
      <c r="O89">
        <f t="shared" si="24"/>
        <v>8.1415269326190174</v>
      </c>
      <c r="Q89">
        <f t="shared" si="25"/>
        <v>2.4561254148955656</v>
      </c>
      <c r="R89">
        <f t="shared" si="25"/>
        <v>1.8184282339934479</v>
      </c>
      <c r="S89">
        <f t="shared" si="25"/>
        <v>1.1785839245361041</v>
      </c>
      <c r="T89">
        <f t="shared" si="26"/>
        <v>1.7354315883548503</v>
      </c>
      <c r="U89">
        <f t="shared" si="26"/>
        <v>1.5055500332491403</v>
      </c>
      <c r="V89">
        <f t="shared" si="26"/>
        <v>1.9653131434605609</v>
      </c>
    </row>
    <row r="90" spans="2:22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22"/>
        <v>8.2586485412153229E-2</v>
      </c>
      <c r="M90">
        <f t="shared" si="21"/>
        <v>2.3924426311276625</v>
      </c>
      <c r="N90">
        <f t="shared" si="23"/>
        <v>2.0592697287029011</v>
      </c>
      <c r="O90">
        <f t="shared" si="24"/>
        <v>9.2592697287029004</v>
      </c>
      <c r="Q90">
        <f t="shared" si="25"/>
        <v>2.9042471994309151</v>
      </c>
      <c r="R90">
        <f t="shared" si="25"/>
        <v>2.1502017258211268</v>
      </c>
      <c r="S90">
        <f t="shared" si="25"/>
        <v>1.3936173785628203</v>
      </c>
      <c r="T90">
        <f t="shared" si="26"/>
        <v>2.052062284652441</v>
      </c>
      <c r="U90">
        <f t="shared" si="26"/>
        <v>1.7802386804636583</v>
      </c>
      <c r="V90">
        <f t="shared" si="26"/>
        <v>2.3238858888412244</v>
      </c>
    </row>
    <row r="91" spans="2:22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22"/>
        <v>0.10501100886359026</v>
      </c>
      <c r="M91">
        <f t="shared" si="21"/>
        <v>2.5994721366435081</v>
      </c>
      <c r="N91">
        <f t="shared" si="23"/>
        <v>2.382100852003084</v>
      </c>
      <c r="O91">
        <f t="shared" si="24"/>
        <v>10.382100852003084</v>
      </c>
      <c r="Q91">
        <f t="shared" si="25"/>
        <v>3.359545197874402</v>
      </c>
      <c r="R91">
        <f t="shared" si="25"/>
        <v>2.4872882321653251</v>
      </c>
      <c r="S91">
        <f t="shared" si="25"/>
        <v>1.6120943743158136</v>
      </c>
      <c r="T91">
        <f t="shared" si="26"/>
        <v>2.3737634990210732</v>
      </c>
      <c r="U91">
        <f t="shared" si="26"/>
        <v>2.0593261865566665</v>
      </c>
      <c r="V91">
        <f t="shared" si="26"/>
        <v>2.6882008114854807</v>
      </c>
    </row>
    <row r="92" spans="2:22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22"/>
        <v>0.13344995095020842</v>
      </c>
      <c r="M92">
        <f t="shared" si="21"/>
        <v>2.8233638765675724</v>
      </c>
      <c r="N92">
        <f t="shared" si="23"/>
        <v>2.7108876484526117</v>
      </c>
      <c r="O92">
        <f t="shared" si="24"/>
        <v>11.510887648452613</v>
      </c>
      <c r="Q92">
        <f t="shared" si="25"/>
        <v>3.8232426530882289</v>
      </c>
      <c r="R92">
        <f t="shared" si="25"/>
        <v>2.8305933987003931</v>
      </c>
      <c r="S92">
        <f t="shared" si="25"/>
        <v>1.8346018909307802</v>
      </c>
      <c r="T92">
        <f t="shared" si="26"/>
        <v>2.7013995416830276</v>
      </c>
      <c r="U92">
        <f t="shared" si="26"/>
        <v>2.3435623720872831</v>
      </c>
      <c r="V92">
        <f t="shared" si="26"/>
        <v>3.0592367112787731</v>
      </c>
    </row>
    <row r="93" spans="2:22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22"/>
        <v>0.1694708337532356</v>
      </c>
      <c r="M93">
        <f t="shared" si="21"/>
        <v>3.0653034338877507</v>
      </c>
      <c r="N93">
        <f t="shared" si="23"/>
        <v>3.0493434985296002</v>
      </c>
      <c r="O93">
        <f t="shared" si="24"/>
        <v>12.6493434985296</v>
      </c>
      <c r="Q93">
        <f t="shared" si="25"/>
        <v>4.3005766521347031</v>
      </c>
      <c r="R93">
        <f t="shared" si="25"/>
        <v>3.1839945791315714</v>
      </c>
      <c r="S93">
        <f t="shared" si="25"/>
        <v>2.0636529705291022</v>
      </c>
      <c r="T93">
        <f t="shared" si="26"/>
        <v>3.0386707962847468</v>
      </c>
      <c r="U93">
        <f t="shared" si="26"/>
        <v>2.6361574544788398</v>
      </c>
      <c r="V93">
        <f t="shared" si="26"/>
        <v>3.4411841380906547</v>
      </c>
    </row>
    <row r="94" spans="2:22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22"/>
        <v>0.21502201470686255</v>
      </c>
      <c r="M94">
        <f t="shared" si="21"/>
        <v>3.3265264986166461</v>
      </c>
      <c r="N94">
        <f t="shared" si="23"/>
        <v>3.4028412059793873</v>
      </c>
      <c r="O94">
        <f t="shared" si="24"/>
        <v>13.802841205979387</v>
      </c>
      <c r="Q94">
        <f t="shared" si="25"/>
        <v>4.7991246143353417</v>
      </c>
      <c r="R94">
        <f t="shared" si="25"/>
        <v>3.5531018262483016</v>
      </c>
      <c r="S94">
        <f t="shared" si="25"/>
        <v>2.3028836752384096</v>
      </c>
      <c r="T94">
        <f t="shared" si="26"/>
        <v>3.3909312617584595</v>
      </c>
      <c r="U94">
        <f t="shared" si="26"/>
        <v>2.9417562225691807</v>
      </c>
      <c r="V94">
        <f t="shared" si="26"/>
        <v>3.8401063009477396</v>
      </c>
    </row>
    <row r="95" spans="2:22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22"/>
        <v>0.27250845831318399</v>
      </c>
      <c r="M95">
        <f t="shared" si="21"/>
        <v>3.608314810146096</v>
      </c>
      <c r="N95">
        <f t="shared" si="23"/>
        <v>3.7776050369151166</v>
      </c>
      <c r="O95">
        <f t="shared" si="24"/>
        <v>14.977605036915115</v>
      </c>
      <c r="Q95">
        <f t="shared" si="25"/>
        <v>5.3276648008259482</v>
      </c>
      <c r="R95">
        <f t="shared" si="25"/>
        <v>3.9444142535721922</v>
      </c>
      <c r="S95">
        <f t="shared" si="25"/>
        <v>2.5565062970684234</v>
      </c>
      <c r="T95">
        <f t="shared" si="26"/>
        <v>3.764383419285914</v>
      </c>
      <c r="U95">
        <f t="shared" si="26"/>
        <v>3.2657395544131189</v>
      </c>
      <c r="V95">
        <f t="shared" si="26"/>
        <v>4.26302728415871</v>
      </c>
    </row>
    <row r="96" spans="2:22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22"/>
        <v>0.34487229872900987</v>
      </c>
      <c r="M96">
        <f t="shared" si="21"/>
        <v>3.9119906951464176</v>
      </c>
      <c r="N96">
        <f t="shared" si="23"/>
        <v>4.180298162287726</v>
      </c>
      <c r="O96">
        <f t="shared" si="24"/>
        <v>16.180298162287727</v>
      </c>
      <c r="Q96">
        <f t="shared" si="25"/>
        <v>5.8955944728316378</v>
      </c>
      <c r="R96">
        <f t="shared" si="25"/>
        <v>4.3648892603591305</v>
      </c>
      <c r="S96">
        <f t="shared" si="25"/>
        <v>2.8290301582823383</v>
      </c>
      <c r="T96">
        <f t="shared" si="26"/>
        <v>4.1656671187197194</v>
      </c>
      <c r="U96">
        <f t="shared" si="26"/>
        <v>3.6138677612977399</v>
      </c>
      <c r="V96">
        <f t="shared" si="26"/>
        <v>4.7174664761417002</v>
      </c>
    </row>
    <row r="97" spans="2:22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22"/>
        <v>0.43567137414092322</v>
      </c>
      <c r="M97">
        <f t="shared" si="21"/>
        <v>4.2389100156492843</v>
      </c>
      <c r="N97">
        <f t="shared" si="23"/>
        <v>4.6178860333254379</v>
      </c>
      <c r="O97">
        <f t="shared" si="24"/>
        <v>17.417886033325438</v>
      </c>
      <c r="Q97">
        <f t="shared" si="25"/>
        <v>6.5127372061280218</v>
      </c>
      <c r="R97">
        <f t="shared" si="25"/>
        <v>4.8217998740534025</v>
      </c>
      <c r="S97">
        <f t="shared" si="25"/>
        <v>3.125169150288297</v>
      </c>
      <c r="T97">
        <f t="shared" si="26"/>
        <v>4.6017234322087992</v>
      </c>
      <c r="U97">
        <f t="shared" si="26"/>
        <v>3.9921624758098417</v>
      </c>
      <c r="V97">
        <f t="shared" si="26"/>
        <v>5.2112843886077576</v>
      </c>
    </row>
    <row r="98" spans="2:22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22"/>
        <v>0.54914368139151737</v>
      </c>
      <c r="M98">
        <f t="shared" si="21"/>
        <v>4.5904533415102593</v>
      </c>
      <c r="N98">
        <f t="shared" si="23"/>
        <v>5.0976446965037718</v>
      </c>
      <c r="O98">
        <f t="shared" si="24"/>
        <v>18.697644696503772</v>
      </c>
      <c r="Q98">
        <f t="shared" si="25"/>
        <v>7.1893546178820591</v>
      </c>
      <c r="R98">
        <f t="shared" si="25"/>
        <v>5.3227434324251677</v>
      </c>
      <c r="S98">
        <f t="shared" si="25"/>
        <v>3.4498473608219569</v>
      </c>
      <c r="T98">
        <f t="shared" si="26"/>
        <v>5.079802940066009</v>
      </c>
      <c r="U98">
        <f t="shared" si="26"/>
        <v>4.4069138401275119</v>
      </c>
      <c r="V98">
        <f t="shared" si="26"/>
        <v>5.7526920400045078</v>
      </c>
    </row>
    <row r="99" spans="2:22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22"/>
        <v>0.69023839971308987</v>
      </c>
      <c r="M99">
        <f t="shared" si="21"/>
        <v>4.9680151677925579</v>
      </c>
      <c r="N99">
        <f t="shared" si="23"/>
        <v>5.6272106971854301</v>
      </c>
      <c r="O99">
        <f t="shared" si="24"/>
        <v>20.027210697185431</v>
      </c>
      <c r="Q99">
        <f t="shared" si="25"/>
        <v>7.936216747187621</v>
      </c>
      <c r="R99">
        <f t="shared" si="25"/>
        <v>5.8756936908253259</v>
      </c>
      <c r="S99">
        <f t="shared" si="25"/>
        <v>3.8082328463944712</v>
      </c>
      <c r="T99">
        <f t="shared" si="26"/>
        <v>5.6075154597452812</v>
      </c>
      <c r="U99">
        <f t="shared" si="26"/>
        <v>4.8647236477168052</v>
      </c>
      <c r="V99">
        <f t="shared" si="26"/>
        <v>6.3503072717737599</v>
      </c>
    </row>
    <row r="100" spans="2:22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22"/>
        <v>0.86458487915183635</v>
      </c>
      <c r="M100">
        <f t="shared" si="21"/>
        <v>5.3729910125562519</v>
      </c>
      <c r="N100">
        <f t="shared" si="23"/>
        <v>6.2145951657320984</v>
      </c>
      <c r="O100">
        <f t="shared" si="24"/>
        <v>21.414595165732099</v>
      </c>
      <c r="Q100">
        <f t="shared" si="25"/>
        <v>8.7646219211132355</v>
      </c>
      <c r="R100">
        <f t="shared" si="25"/>
        <v>6.489015530303397</v>
      </c>
      <c r="S100">
        <f t="shared" si="25"/>
        <v>4.2057471651137286</v>
      </c>
      <c r="T100">
        <f t="shared" si="26"/>
        <v>6.1928440826520363</v>
      </c>
      <c r="U100">
        <f t="shared" si="26"/>
        <v>5.3725175207753999</v>
      </c>
      <c r="V100">
        <f t="shared" si="26"/>
        <v>7.0131706445286746</v>
      </c>
    </row>
    <row r="101" spans="2:22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22"/>
        <v>1.0783608934893463</v>
      </c>
      <c r="M101">
        <f t="shared" si="21"/>
        <v>5.8067622559949212</v>
      </c>
      <c r="N101">
        <f t="shared" si="23"/>
        <v>6.8680988345485714</v>
      </c>
      <c r="O101">
        <f t="shared" si="24"/>
        <v>22.868098834548572</v>
      </c>
      <c r="Q101">
        <f t="shared" si="25"/>
        <v>9.6862769008004026</v>
      </c>
      <c r="R101">
        <f t="shared" si="25"/>
        <v>7.1713762220252661</v>
      </c>
      <c r="S101">
        <f t="shared" si="25"/>
        <v>4.6480078641970168</v>
      </c>
      <c r="T101">
        <f t="shared" si="26"/>
        <v>6.8440604886276519</v>
      </c>
      <c r="U101">
        <f t="shared" si="26"/>
        <v>5.937471442467241</v>
      </c>
      <c r="V101">
        <f t="shared" si="26"/>
        <v>7.7506495347880646</v>
      </c>
    </row>
    <row r="102" spans="2:22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22"/>
        <v>1.3380134472902854</v>
      </c>
      <c r="M102">
        <f t="shared" si="21"/>
        <v>6.2706786197640856</v>
      </c>
      <c r="N102">
        <f t="shared" si="23"/>
        <v>7.5960707604348254</v>
      </c>
      <c r="O102">
        <f t="shared" si="24"/>
        <v>24.396070760434824</v>
      </c>
      <c r="Q102">
        <f t="shared" si="25"/>
        <v>10.712956600672058</v>
      </c>
      <c r="R102">
        <f t="shared" si="25"/>
        <v>7.9314934954316501</v>
      </c>
      <c r="S102">
        <f t="shared" si="25"/>
        <v>5.140665194550702</v>
      </c>
      <c r="T102">
        <f t="shared" si="26"/>
        <v>7.5694845127733039</v>
      </c>
      <c r="U102">
        <f t="shared" si="26"/>
        <v>6.5668031723959075</v>
      </c>
      <c r="V102">
        <f t="shared" si="26"/>
        <v>8.5721658531507021</v>
      </c>
    </row>
    <row r="103" spans="2:22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22"/>
        <v>1.6497851005451531</v>
      </c>
      <c r="M103">
        <f t="shared" si="21"/>
        <v>6.7660382374900676</v>
      </c>
      <c r="N103">
        <f t="shared" si="23"/>
        <v>8.4064604313254705</v>
      </c>
      <c r="O103">
        <f t="shared" si="24"/>
        <v>26.006460431325472</v>
      </c>
      <c r="Q103">
        <f t="shared" si="25"/>
        <v>11.85587241171269</v>
      </c>
      <c r="R103">
        <f t="shared" si="25"/>
        <v>8.7776678671756816</v>
      </c>
      <c r="S103">
        <f t="shared" si="25"/>
        <v>5.6890989975728932</v>
      </c>
      <c r="T103">
        <f t="shared" si="26"/>
        <v>8.3770378198158326</v>
      </c>
      <c r="U103">
        <f t="shared" si="26"/>
        <v>7.2673850428808704</v>
      </c>
      <c r="V103">
        <f t="shared" si="26"/>
        <v>9.4866905967507957</v>
      </c>
    </row>
    <row r="104" spans="2:22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22"/>
        <v>2.0190145957805798</v>
      </c>
      <c r="M104">
        <f t="shared" si="21"/>
        <v>7.294065335313821</v>
      </c>
      <c r="N104">
        <f t="shared" si="23"/>
        <v>9.3061321049339778</v>
      </c>
      <c r="O104">
        <f t="shared" si="24"/>
        <v>27.706132104933978</v>
      </c>
      <c r="Q104">
        <f t="shared" si="25"/>
        <v>13.1247051935798</v>
      </c>
      <c r="R104">
        <f t="shared" si="25"/>
        <v>9.7170667027443898</v>
      </c>
      <c r="S104">
        <f t="shared" si="25"/>
        <v>6.2979546816368055</v>
      </c>
      <c r="T104">
        <f t="shared" si="26"/>
        <v>9.273560642566709</v>
      </c>
      <c r="U104">
        <f t="shared" si="26"/>
        <v>8.0451512047154257</v>
      </c>
      <c r="V104">
        <f t="shared" si="26"/>
        <v>10.501970080417996</v>
      </c>
    </row>
    <row r="105" spans="2:22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22"/>
        <v>2.4492220731630092</v>
      </c>
      <c r="M105">
        <f t="shared" si="21"/>
        <v>7.855885625839977</v>
      </c>
      <c r="N105">
        <f t="shared" si="23"/>
        <v>10.299953072723373</v>
      </c>
      <c r="O105">
        <f t="shared" si="24"/>
        <v>29.499953072723372</v>
      </c>
      <c r="Q105">
        <f t="shared" si="25"/>
        <v>14.526319427114959</v>
      </c>
      <c r="R105">
        <f t="shared" si="25"/>
        <v>10.754772220536848</v>
      </c>
      <c r="S105">
        <f t="shared" si="25"/>
        <v>6.9705262018153755</v>
      </c>
      <c r="T105">
        <f t="shared" si="26"/>
        <v>10.263903236968842</v>
      </c>
      <c r="U105">
        <f t="shared" si="26"/>
        <v>8.9043094313693576</v>
      </c>
      <c r="V105">
        <f t="shared" si="26"/>
        <v>11.62349704256833</v>
      </c>
    </row>
    <row r="106" spans="2:22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22"/>
        <v>2.9410615579615542</v>
      </c>
      <c r="M106">
        <f t="shared" si="21"/>
        <v>8.4524996201301779</v>
      </c>
      <c r="N106">
        <f t="shared" si="23"/>
        <v>11.389740345864181</v>
      </c>
      <c r="O106">
        <f t="shared" si="24"/>
        <v>31.389740345864183</v>
      </c>
      <c r="Q106">
        <f t="shared" si="25"/>
        <v>16.063277695320181</v>
      </c>
      <c r="R106">
        <f t="shared" si="25"/>
        <v>11.892681666212644</v>
      </c>
      <c r="S106">
        <f t="shared" si="25"/>
        <v>7.7080432262326921</v>
      </c>
      <c r="T106">
        <f t="shared" si="26"/>
        <v>11.349876254653658</v>
      </c>
      <c r="U106">
        <f t="shared" si="26"/>
        <v>9.846430528999587</v>
      </c>
      <c r="V106">
        <f t="shared" si="26"/>
        <v>12.853321980307731</v>
      </c>
    </row>
    <row r="107" spans="2:22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22"/>
        <v>3.4913184184478183</v>
      </c>
      <c r="M107">
        <f t="shared" si="21"/>
        <v>9.0847541793841238</v>
      </c>
      <c r="N107">
        <f t="shared" si="23"/>
        <v>12.573245285808278</v>
      </c>
      <c r="O107">
        <f t="shared" si="24"/>
        <v>33.373245285808281</v>
      </c>
      <c r="Q107">
        <f t="shared" si="25"/>
        <v>17.732408678715117</v>
      </c>
      <c r="R107">
        <f t="shared" si="25"/>
        <v>13.128447107191828</v>
      </c>
      <c r="S107">
        <f t="shared" si="25"/>
        <v>8.5089839815556676</v>
      </c>
      <c r="T107">
        <f t="shared" si="26"/>
        <v>12.529238927307951</v>
      </c>
      <c r="U107">
        <f t="shared" si="26"/>
        <v>10.869570549581258</v>
      </c>
      <c r="V107">
        <f t="shared" si="26"/>
        <v>14.188907305034645</v>
      </c>
    </row>
    <row r="108" spans="2:22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22"/>
        <v>4.0922163642377516</v>
      </c>
      <c r="M108">
        <f t="shared" si="21"/>
        <v>9.7533127582510826</v>
      </c>
      <c r="N108">
        <f t="shared" si="23"/>
        <v>13.843442457837257</v>
      </c>
      <c r="O108">
        <f t="shared" si="24"/>
        <v>35.443442457837257</v>
      </c>
      <c r="Q108">
        <f t="shared" si="25"/>
        <v>19.523804205086424</v>
      </c>
      <c r="R108">
        <f t="shared" si="25"/>
        <v>14.45473288382496</v>
      </c>
      <c r="S108">
        <f t="shared" si="25"/>
        <v>9.3685939823572291</v>
      </c>
      <c r="T108">
        <f t="shared" si="26"/>
        <v>13.794990409234828</v>
      </c>
      <c r="U108">
        <f t="shared" si="26"/>
        <v>11.967656004800311</v>
      </c>
      <c r="V108">
        <f t="shared" si="26"/>
        <v>15.62232481366935</v>
      </c>
    </row>
    <row r="109" spans="2:22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22"/>
        <v>4.7313252305041882</v>
      </c>
      <c r="M109">
        <f t="shared" si="21"/>
        <v>10.458624931182461</v>
      </c>
      <c r="N109">
        <f t="shared" si="23"/>
        <v>15.188415533266316</v>
      </c>
      <c r="O109">
        <f t="shared" si="24"/>
        <v>37.588415533266314</v>
      </c>
      <c r="Q109">
        <f t="shared" si="25"/>
        <v>21.420658334091289</v>
      </c>
      <c r="R109">
        <f t="shared" si="25"/>
        <v>15.85909647333497</v>
      </c>
      <c r="S109">
        <f t="shared" si="25"/>
        <v>10.278808815067686</v>
      </c>
      <c r="T109">
        <f t="shared" si="26"/>
        <v>15.135256078899884</v>
      </c>
      <c r="U109">
        <f t="shared" si="26"/>
        <v>13.130385228508732</v>
      </c>
      <c r="V109">
        <f t="shared" si="26"/>
        <v>17.140126929291043</v>
      </c>
    </row>
    <row r="110" spans="2:22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22"/>
        <v>5.3922760618960455</v>
      </c>
      <c r="M110">
        <f t="shared" si="21"/>
        <v>11.200895935871829</v>
      </c>
      <c r="N110">
        <f t="shared" si="23"/>
        <v>16.592048239304834</v>
      </c>
      <c r="O110">
        <f t="shared" si="24"/>
        <v>39.792048239304833</v>
      </c>
      <c r="Q110">
        <f t="shared" si="25"/>
        <v>23.400241823676076</v>
      </c>
      <c r="R110">
        <f t="shared" si="25"/>
        <v>17.324709950227113</v>
      </c>
      <c r="S110">
        <f t="shared" si="25"/>
        <v>11.228721740503913</v>
      </c>
      <c r="T110">
        <f t="shared" si="26"/>
        <v>16.533976070467268</v>
      </c>
      <c r="U110">
        <f t="shared" si="26"/>
        <v>14.343825702879032</v>
      </c>
      <c r="V110">
        <f t="shared" si="26"/>
        <v>18.72412643805551</v>
      </c>
    </row>
    <row r="111" spans="2:22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22"/>
        <v>6.05628415850944</v>
      </c>
      <c r="M111">
        <f t="shared" si="21"/>
        <v>11.980057105705692</v>
      </c>
      <c r="N111">
        <f t="shared" si="23"/>
        <v>18.035522452762546</v>
      </c>
      <c r="O111">
        <f t="shared" si="24"/>
        <v>42.03552245276255</v>
      </c>
      <c r="Q111">
        <f t="shared" si="25"/>
        <v>25.436014934625412</v>
      </c>
      <c r="R111">
        <f t="shared" si="25"/>
        <v>18.831924231918162</v>
      </c>
      <c r="S111">
        <f t="shared" si="25"/>
        <v>12.205597533578903</v>
      </c>
      <c r="T111">
        <f t="shared" si="26"/>
        <v>17.972398124177879</v>
      </c>
      <c r="U111">
        <f t="shared" si="26"/>
        <v>15.591709160413224</v>
      </c>
      <c r="V111">
        <f t="shared" si="26"/>
        <v>20.353087087942537</v>
      </c>
    </row>
    <row r="112" spans="2:22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22"/>
        <v>6.7042171761951668</v>
      </c>
      <c r="M112">
        <f t="shared" si="21"/>
        <v>12.79573818655026</v>
      </c>
      <c r="N112">
        <f t="shared" si="23"/>
        <v>19.499361948744244</v>
      </c>
      <c r="O112">
        <f t="shared" si="24"/>
        <v>44.299361948744249</v>
      </c>
      <c r="Q112">
        <f t="shared" si="25"/>
        <v>27.500509788001938</v>
      </c>
      <c r="R112">
        <f t="shared" si="25"/>
        <v>20.360403074059725</v>
      </c>
      <c r="S112">
        <f t="shared" si="25"/>
        <v>13.196255596770904</v>
      </c>
      <c r="T112">
        <f t="shared" si="26"/>
        <v>19.43111418192364</v>
      </c>
      <c r="U112">
        <f t="shared" si="26"/>
        <v>16.857198404689402</v>
      </c>
      <c r="V112">
        <f t="shared" si="26"/>
        <v>22.005029959157884</v>
      </c>
    </row>
    <row r="113" spans="2:22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22"/>
        <v>7.3187445559060249</v>
      </c>
      <c r="M113">
        <f t="shared" si="21"/>
        <v>13.647242630997056</v>
      </c>
      <c r="N113">
        <f t="shared" si="23"/>
        <v>20.965559499900547</v>
      </c>
      <c r="O113">
        <f t="shared" si="24"/>
        <v>46.565559499900544</v>
      </c>
      <c r="Q113">
        <f t="shared" si="25"/>
        <v>29.568330274267389</v>
      </c>
      <c r="R113">
        <f t="shared" si="25"/>
        <v>21.891344096961454</v>
      </c>
      <c r="S113">
        <f t="shared" si="25"/>
        <v>14.188509481348095</v>
      </c>
      <c r="T113">
        <f t="shared" si="26"/>
        <v>20.892180041650896</v>
      </c>
      <c r="U113">
        <f t="shared" si="26"/>
        <v>18.124726187664027</v>
      </c>
      <c r="V113">
        <f t="shared" si="26"/>
        <v>23.659633895637771</v>
      </c>
    </row>
    <row r="114" spans="2:22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22"/>
        <v>7.8860732502935704</v>
      </c>
      <c r="M114">
        <f t="shared" si="21"/>
        <v>14.533527023494903</v>
      </c>
      <c r="N114">
        <f t="shared" si="23"/>
        <v>22.41929370797066</v>
      </c>
      <c r="O114">
        <f t="shared" si="24"/>
        <v>48.819293707970658</v>
      </c>
      <c r="Q114">
        <f t="shared" si="25"/>
        <v>31.618573350080439</v>
      </c>
      <c r="R114">
        <f t="shared" si="25"/>
        <v>23.409271427951005</v>
      </c>
      <c r="S114">
        <f t="shared" si="25"/>
        <v>15.172328758609011</v>
      </c>
      <c r="T114">
        <f t="shared" si="26"/>
        <v>22.340826179992764</v>
      </c>
      <c r="U114">
        <f t="shared" si="26"/>
        <v>19.381479410540638</v>
      </c>
      <c r="V114">
        <f t="shared" si="26"/>
        <v>25.300172949444896</v>
      </c>
    </row>
    <row r="115" spans="2:22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22"/>
        <v>8.3969304229597412</v>
      </c>
      <c r="M115">
        <f t="shared" si="21"/>
        <v>15.453185800891513</v>
      </c>
      <c r="N115">
        <f t="shared" si="23"/>
        <v>23.849897613597225</v>
      </c>
      <c r="O115">
        <f t="shared" si="24"/>
        <v>51.049897613597224</v>
      </c>
      <c r="Q115">
        <f t="shared" si="25"/>
        <v>33.636195096517675</v>
      </c>
      <c r="R115">
        <f t="shared" si="25"/>
        <v>24.903047082479883</v>
      </c>
      <c r="S115">
        <f t="shared" si="25"/>
        <v>16.140494529674285</v>
      </c>
      <c r="T115">
        <f t="shared" si="26"/>
        <v>23.766422971949638</v>
      </c>
      <c r="U115">
        <f t="shared" si="26"/>
        <v>20.618236486954803</v>
      </c>
      <c r="V115">
        <f t="shared" si="26"/>
        <v>26.914609456944476</v>
      </c>
    </row>
    <row r="116" spans="2:22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22"/>
        <v>8.8467116676776936</v>
      </c>
      <c r="M116">
        <f t="shared" si="21"/>
        <v>16.404442384428396</v>
      </c>
      <c r="N116">
        <f t="shared" si="23"/>
        <v>25.250998904606686</v>
      </c>
      <c r="O116">
        <f t="shared" si="24"/>
        <v>53.250998904606689</v>
      </c>
      <c r="Q116">
        <f t="shared" si="25"/>
        <v>35.612208458835369</v>
      </c>
      <c r="R116">
        <f t="shared" si="25"/>
        <v>26.366017363636963</v>
      </c>
      <c r="S116">
        <f t="shared" si="25"/>
        <v>17.088694311889071</v>
      </c>
      <c r="T116">
        <f t="shared" si="26"/>
        <v>25.162620408440564</v>
      </c>
      <c r="U116">
        <f t="shared" si="26"/>
        <v>21.829488553032483</v>
      </c>
      <c r="V116">
        <f t="shared" si="26"/>
        <v>28.495752263848651</v>
      </c>
    </row>
    <row r="117" spans="2:22" x14ac:dyDescent="0.2">
      <c r="B117">
        <v>5.8541906880000001</v>
      </c>
      <c r="C117" s="1">
        <v>34.5</v>
      </c>
      <c r="D117">
        <v>1.34</v>
      </c>
    </row>
    <row r="118" spans="2:22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>(H$7*K118^H$8)/(1+EXP(-(H$9*K118^H$10)*(J118-(H$11*K118^H$12))))</f>
        <v>2.2696898322086739E-2</v>
      </c>
      <c r="M118">
        <f t="shared" ref="M118:M153" si="27">(H$13*LN(K118)+H$14)/(1+EXP(-(H$15*K118^H$16)*(J118-(H$17*K118^H$18))))</f>
        <v>0.67242240394980135</v>
      </c>
      <c r="N118">
        <f>(L118+M118)*(1/(1+EXP(-2*(J118-1))))</f>
        <v>8.2860251984784639E-2</v>
      </c>
      <c r="O118">
        <f>N118+4*J118</f>
        <v>8.2860251984784639E-2</v>
      </c>
      <c r="Q118">
        <f t="shared" si="25"/>
        <v>0.11686019146337374</v>
      </c>
      <c r="R118">
        <f t="shared" si="25"/>
        <v>8.6519145275777573E-2</v>
      </c>
      <c r="S118">
        <f t="shared" si="25"/>
        <v>5.6075940683509358E-2</v>
      </c>
      <c r="T118">
        <f t="shared" si="26"/>
        <v>8.2570241102837894E-2</v>
      </c>
      <c r="U118">
        <f t="shared" si="26"/>
        <v>7.1632687840846337E-2</v>
      </c>
      <c r="V118">
        <f t="shared" si="26"/>
        <v>9.3507794364829491E-2</v>
      </c>
    </row>
    <row r="119" spans="2:22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ref="L119:L153" si="28">(H$7*K119^H$8)/(1+EXP(-(H$9*K119^H$10)*(J119-(H$11*K119^H$12))))</f>
        <v>2.7086215092734379E-2</v>
      </c>
      <c r="M119">
        <f t="shared" si="27"/>
        <v>0.70363481686310314</v>
      </c>
      <c r="N119">
        <f t="shared" ref="N119:N153" si="29">(L119+M119)*(1/(1+EXP(-2*(J119-1))))</f>
        <v>0.12274769896454675</v>
      </c>
      <c r="O119">
        <f t="shared" ref="O119:O153" si="30">N119+4*J119</f>
        <v>0.92274769896454678</v>
      </c>
      <c r="Q119">
        <f t="shared" si="25"/>
        <v>0.17311460270866055</v>
      </c>
      <c r="R119">
        <f t="shared" si="25"/>
        <v>0.12816791820680382</v>
      </c>
      <c r="S119">
        <f t="shared" si="25"/>
        <v>8.3069898066893702E-2</v>
      </c>
      <c r="T119">
        <f t="shared" si="26"/>
        <v>0.12231808201817085</v>
      </c>
      <c r="U119">
        <f t="shared" si="26"/>
        <v>0.10611538575485069</v>
      </c>
      <c r="V119">
        <f t="shared" si="26"/>
        <v>0.13852077828149104</v>
      </c>
    </row>
    <row r="120" spans="2:22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8"/>
        <v>3.2321636067171332E-2</v>
      </c>
      <c r="M120">
        <f t="shared" si="27"/>
        <v>0.73627854006650229</v>
      </c>
      <c r="N120">
        <f t="shared" si="29"/>
        <v>0.17791189217323528</v>
      </c>
      <c r="O120">
        <f t="shared" si="30"/>
        <v>1.7779118921732353</v>
      </c>
      <c r="Q120">
        <f t="shared" ref="Q120:S156" si="31">$N120*(-1.2329E-21*Q$6+1.7765)</f>
        <v>0.25091424760321906</v>
      </c>
      <c r="R120">
        <f t="shared" si="31"/>
        <v>0.18576801876068569</v>
      </c>
      <c r="S120">
        <f t="shared" si="31"/>
        <v>0.12040244234629194</v>
      </c>
      <c r="T120">
        <f t="shared" ref="T120:V156" si="32">$N120*(0.0088*T$6-0.3235)</f>
        <v>0.17728920055062897</v>
      </c>
      <c r="U120">
        <f t="shared" si="32"/>
        <v>0.15380483078376192</v>
      </c>
      <c r="V120">
        <f t="shared" si="32"/>
        <v>0.20077357031749607</v>
      </c>
    </row>
    <row r="121" spans="2:22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8"/>
        <v>3.8565100010735126E-2</v>
      </c>
      <c r="M121">
        <f t="shared" si="27"/>
        <v>0.77041754891145209</v>
      </c>
      <c r="N121">
        <f t="shared" si="29"/>
        <v>0.25080526549085963</v>
      </c>
      <c r="O121">
        <f t="shared" si="30"/>
        <v>2.6508052654908596</v>
      </c>
      <c r="Q121">
        <f t="shared" si="31"/>
        <v>0.35371786403287891</v>
      </c>
      <c r="R121">
        <f t="shared" si="31"/>
        <v>0.26188017392124574</v>
      </c>
      <c r="S121">
        <f t="shared" si="31"/>
        <v>0.16973326599778885</v>
      </c>
      <c r="T121">
        <f t="shared" si="32"/>
        <v>0.24992744706164163</v>
      </c>
      <c r="U121">
        <f t="shared" si="32"/>
        <v>0.21682115201684818</v>
      </c>
      <c r="V121">
        <f t="shared" si="32"/>
        <v>0.28303374210643517</v>
      </c>
    </row>
    <row r="122" spans="2:22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8"/>
        <v>4.6009049011715632E-2</v>
      </c>
      <c r="M122">
        <f t="shared" si="27"/>
        <v>0.80611852091571212</v>
      </c>
      <c r="N122">
        <f t="shared" si="29"/>
        <v>0.34196930897026623</v>
      </c>
      <c r="O122">
        <f t="shared" si="30"/>
        <v>3.5419693089702662</v>
      </c>
      <c r="Q122">
        <f t="shared" si="31"/>
        <v>0.48228913095993392</v>
      </c>
      <c r="R122">
        <f t="shared" si="31"/>
        <v>0.35706978453418986</v>
      </c>
      <c r="S122">
        <f t="shared" si="31"/>
        <v>0.23142882414741639</v>
      </c>
      <c r="T122">
        <f t="shared" si="32"/>
        <v>0.34077241638887029</v>
      </c>
      <c r="U122">
        <f t="shared" si="32"/>
        <v>0.29563246760479522</v>
      </c>
      <c r="V122">
        <f t="shared" si="32"/>
        <v>0.38591236517294553</v>
      </c>
    </row>
    <row r="123" spans="2:22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8"/>
        <v>5.4881966718188194E-2</v>
      </c>
      <c r="M123">
        <f t="shared" si="27"/>
        <v>0.84345093490213585</v>
      </c>
      <c r="N123">
        <f t="shared" si="29"/>
        <v>0.44916645081016204</v>
      </c>
      <c r="O123">
        <f t="shared" si="30"/>
        <v>4.4491664508101625</v>
      </c>
      <c r="Q123">
        <f t="shared" si="31"/>
        <v>0.63347233665470981</v>
      </c>
      <c r="R123">
        <f t="shared" si="31"/>
        <v>0.46900047344516671</v>
      </c>
      <c r="S123">
        <f t="shared" si="31"/>
        <v>0.30397483291841976</v>
      </c>
      <c r="T123">
        <f t="shared" si="32"/>
        <v>0.44759436823232651</v>
      </c>
      <c r="U123">
        <f t="shared" si="32"/>
        <v>0.38830439672538514</v>
      </c>
      <c r="V123">
        <f t="shared" si="32"/>
        <v>0.50688433973926794</v>
      </c>
    </row>
    <row r="124" spans="2:22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8"/>
        <v>6.5454834069705384E-2</v>
      </c>
      <c r="M124">
        <f t="shared" si="27"/>
        <v>0.88248717230664353</v>
      </c>
      <c r="N124">
        <f t="shared" si="29"/>
        <v>0.5675211817197594</v>
      </c>
      <c r="O124">
        <f t="shared" si="30"/>
        <v>5.3675211817197592</v>
      </c>
      <c r="Q124">
        <f t="shared" si="31"/>
        <v>0.80039141043729201</v>
      </c>
      <c r="R124">
        <f t="shared" si="31"/>
        <v>0.59258144154943149</v>
      </c>
      <c r="S124">
        <f t="shared" si="31"/>
        <v>0.38407177579662871</v>
      </c>
      <c r="T124">
        <f t="shared" si="32"/>
        <v>0.56553485758374022</v>
      </c>
      <c r="U124">
        <f t="shared" si="32"/>
        <v>0.49062206159673211</v>
      </c>
      <c r="V124">
        <f t="shared" si="32"/>
        <v>0.64044765357074862</v>
      </c>
    </row>
    <row r="125" spans="2:22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8"/>
        <v>7.8048616524766537E-2</v>
      </c>
      <c r="M125">
        <f t="shared" si="27"/>
        <v>0.92330262054376822</v>
      </c>
      <c r="N125">
        <f t="shared" si="29"/>
        <v>0.69090680022285511</v>
      </c>
      <c r="O125">
        <f t="shared" si="30"/>
        <v>6.2909068002228548</v>
      </c>
      <c r="Q125">
        <f t="shared" si="31"/>
        <v>0.97440568937945893</v>
      </c>
      <c r="R125">
        <f t="shared" si="31"/>
        <v>0.72141544816301584</v>
      </c>
      <c r="S125">
        <f t="shared" si="31"/>
        <v>0.46757338795257797</v>
      </c>
      <c r="T125">
        <f t="shared" si="32"/>
        <v>0.6884886264220752</v>
      </c>
      <c r="U125">
        <f t="shared" si="32"/>
        <v>0.59728892879265838</v>
      </c>
      <c r="V125">
        <f t="shared" si="32"/>
        <v>0.77968832405149213</v>
      </c>
    </row>
    <row r="126" spans="2:22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8"/>
        <v>9.3042893504377125E-2</v>
      </c>
      <c r="M126">
        <f t="shared" si="27"/>
        <v>0.96597577829592585</v>
      </c>
      <c r="N126">
        <f t="shared" si="29"/>
        <v>0.81388209546674517</v>
      </c>
      <c r="O126">
        <f t="shared" si="30"/>
        <v>7.2138820954667455</v>
      </c>
      <c r="Q126">
        <f t="shared" si="31"/>
        <v>1.1478412776528906</v>
      </c>
      <c r="R126">
        <f t="shared" si="31"/>
        <v>0.84982101270910848</v>
      </c>
      <c r="S126">
        <f t="shared" si="31"/>
        <v>0.55079731252982533</v>
      </c>
      <c r="T126">
        <f t="shared" si="32"/>
        <v>0.81103350813261166</v>
      </c>
      <c r="U126">
        <f t="shared" si="32"/>
        <v>0.70360107153100138</v>
      </c>
      <c r="V126">
        <f t="shared" si="32"/>
        <v>0.91846594473422216</v>
      </c>
    </row>
    <row r="127" spans="2:22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8"/>
        <v>0.11088572727129543</v>
      </c>
      <c r="M127">
        <f t="shared" si="27"/>
        <v>1.0105883625681267</v>
      </c>
      <c r="N127">
        <f t="shared" si="29"/>
        <v>0.93308706119773377</v>
      </c>
      <c r="O127">
        <f t="shared" si="30"/>
        <v>8.1330870611977346</v>
      </c>
      <c r="Q127">
        <f t="shared" si="31"/>
        <v>1.3159594620058204</v>
      </c>
      <c r="R127">
        <f t="shared" si="31"/>
        <v>0.97428975979386656</v>
      </c>
      <c r="S127">
        <f t="shared" si="31"/>
        <v>0.63146965454416226</v>
      </c>
      <c r="T127">
        <f t="shared" si="32"/>
        <v>0.92982125648354175</v>
      </c>
      <c r="U127">
        <f t="shared" si="32"/>
        <v>0.80665376440544101</v>
      </c>
      <c r="V127">
        <f t="shared" si="32"/>
        <v>1.0529887485616429</v>
      </c>
    </row>
    <row r="128" spans="2:22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8"/>
        <v>0.13210483948905069</v>
      </c>
      <c r="M128">
        <f t="shared" si="27"/>
        <v>1.0572254173230864</v>
      </c>
      <c r="N128">
        <f t="shared" si="29"/>
        <v>1.0475586149508147</v>
      </c>
      <c r="O128">
        <f t="shared" si="30"/>
        <v>9.0475586149508143</v>
      </c>
      <c r="Q128">
        <f t="shared" si="31"/>
        <v>1.477401979597383</v>
      </c>
      <c r="R128">
        <f t="shared" si="31"/>
        <v>1.0938160797346439</v>
      </c>
      <c r="S128">
        <f t="shared" si="31"/>
        <v>0.70893864485553171</v>
      </c>
      <c r="T128">
        <f t="shared" si="32"/>
        <v>1.0438921597984869</v>
      </c>
      <c r="U128">
        <f t="shared" si="32"/>
        <v>0.90561442262497949</v>
      </c>
      <c r="V128">
        <f t="shared" si="32"/>
        <v>1.1821698969719947</v>
      </c>
    </row>
    <row r="129" spans="2:22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8"/>
        <v>0.15732011210453331</v>
      </c>
      <c r="M129">
        <f t="shared" si="27"/>
        <v>1.1059754234823733</v>
      </c>
      <c r="N129">
        <f t="shared" si="29"/>
        <v>1.1582238394234099</v>
      </c>
      <c r="O129">
        <f t="shared" si="30"/>
        <v>9.9582238394234111</v>
      </c>
      <c r="Q129">
        <f t="shared" si="31"/>
        <v>1.6334763217630264</v>
      </c>
      <c r="R129">
        <f t="shared" si="31"/>
        <v>1.2093679927903651</v>
      </c>
      <c r="S129">
        <f t="shared" si="31"/>
        <v>0.78383168964607886</v>
      </c>
      <c r="T129">
        <f t="shared" si="32"/>
        <v>1.154170055985428</v>
      </c>
      <c r="U129">
        <f t="shared" si="32"/>
        <v>1.0012845091815381</v>
      </c>
      <c r="V129">
        <f t="shared" si="32"/>
        <v>1.3070556027893183</v>
      </c>
    </row>
    <row r="130" spans="2:22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8"/>
        <v>0.18725734550239709</v>
      </c>
      <c r="M130">
        <f t="shared" si="27"/>
        <v>1.1569304100473081</v>
      </c>
      <c r="N130">
        <f t="shared" si="29"/>
        <v>1.2671333002094685</v>
      </c>
      <c r="O130">
        <f t="shared" si="30"/>
        <v>10.867133300209469</v>
      </c>
      <c r="Q130">
        <f t="shared" si="31"/>
        <v>1.7870744600111295</v>
      </c>
      <c r="R130">
        <f t="shared" si="31"/>
        <v>1.3230866122001381</v>
      </c>
      <c r="S130">
        <f t="shared" si="31"/>
        <v>0.85753651574331857</v>
      </c>
      <c r="T130">
        <f t="shared" si="32"/>
        <v>1.2626983336587354</v>
      </c>
      <c r="U130">
        <f t="shared" si="32"/>
        <v>1.0954367380310857</v>
      </c>
      <c r="V130">
        <f t="shared" si="32"/>
        <v>1.4299599292863856</v>
      </c>
    </row>
    <row r="131" spans="2:22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8"/>
        <v>0.22276307894235664</v>
      </c>
      <c r="M131">
        <f t="shared" si="27"/>
        <v>1.2101860660585315</v>
      </c>
      <c r="N131">
        <f t="shared" si="29"/>
        <v>1.376826656005923</v>
      </c>
      <c r="O131">
        <f t="shared" si="30"/>
        <v>11.776826656005923</v>
      </c>
      <c r="Q131">
        <f t="shared" si="31"/>
        <v>1.9417781478901806</v>
      </c>
      <c r="R131">
        <f t="shared" si="31"/>
        <v>1.437623741385839</v>
      </c>
      <c r="S131">
        <f t="shared" si="31"/>
        <v>0.93177184529730772</v>
      </c>
      <c r="T131">
        <f t="shared" si="32"/>
        <v>1.3720077627099023</v>
      </c>
      <c r="U131">
        <f t="shared" si="32"/>
        <v>1.1902666441171206</v>
      </c>
      <c r="V131">
        <f t="shared" si="32"/>
        <v>1.5537488813026845</v>
      </c>
    </row>
    <row r="132" spans="2:22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8"/>
        <v>0.26482009116605526</v>
      </c>
      <c r="M132">
        <f t="shared" si="27"/>
        <v>1.2658418530753741</v>
      </c>
      <c r="N132">
        <f t="shared" si="29"/>
        <v>1.4899509383420868</v>
      </c>
      <c r="O132">
        <f t="shared" si="30"/>
        <v>12.689950938342086</v>
      </c>
      <c r="Q132">
        <f t="shared" si="31"/>
        <v>2.1013205699357753</v>
      </c>
      <c r="R132">
        <f t="shared" si="31"/>
        <v>1.5557432979068337</v>
      </c>
      <c r="S132">
        <f t="shared" si="31"/>
        <v>1.00832906536601</v>
      </c>
      <c r="T132">
        <f t="shared" si="32"/>
        <v>1.4847361100578895</v>
      </c>
      <c r="U132">
        <f t="shared" si="32"/>
        <v>1.2880625861967343</v>
      </c>
      <c r="V132">
        <f t="shared" si="32"/>
        <v>1.6814096339190454</v>
      </c>
    </row>
    <row r="133" spans="2:22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8"/>
        <v>0.31456293539306601</v>
      </c>
      <c r="M133">
        <f t="shared" si="27"/>
        <v>1.3240011178152662</v>
      </c>
      <c r="N133">
        <f t="shared" si="29"/>
        <v>1.6090924961109914</v>
      </c>
      <c r="O133">
        <f t="shared" si="30"/>
        <v>13.609092496110991</v>
      </c>
      <c r="Q133">
        <f t="shared" si="31"/>
        <v>2.2693493282199695</v>
      </c>
      <c r="R133">
        <f t="shared" si="31"/>
        <v>1.680145837098763</v>
      </c>
      <c r="S133">
        <f t="shared" si="31"/>
        <v>1.088958495839101</v>
      </c>
      <c r="T133">
        <f t="shared" si="32"/>
        <v>1.603460672374603</v>
      </c>
      <c r="U133">
        <f t="shared" si="32"/>
        <v>1.3910604628879524</v>
      </c>
      <c r="V133">
        <f t="shared" si="32"/>
        <v>1.8158608818612543</v>
      </c>
    </row>
    <row r="134" spans="2:22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8"/>
        <v>0.37329250430332539</v>
      </c>
      <c r="M134">
        <f t="shared" si="27"/>
        <v>1.3847712045491414</v>
      </c>
      <c r="N134">
        <f t="shared" si="29"/>
        <v>1.7367411474614376</v>
      </c>
      <c r="O134">
        <f t="shared" si="30"/>
        <v>14.536741147461438</v>
      </c>
      <c r="Q134">
        <f t="shared" si="31"/>
        <v>2.4493758847357974</v>
      </c>
      <c r="R134">
        <f t="shared" si="31"/>
        <v>1.8134311210063514</v>
      </c>
      <c r="S134">
        <f t="shared" si="31"/>
        <v>1.1753451291161998</v>
      </c>
      <c r="T134">
        <f t="shared" si="32"/>
        <v>1.7306625534453226</v>
      </c>
      <c r="U134">
        <f t="shared" si="32"/>
        <v>1.501412721980413</v>
      </c>
      <c r="V134">
        <f t="shared" si="32"/>
        <v>1.9599123849102329</v>
      </c>
    </row>
    <row r="135" spans="2:22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8"/>
        <v>0.44248815053981511</v>
      </c>
      <c r="M135">
        <f t="shared" si="27"/>
        <v>1.4482635668011341</v>
      </c>
      <c r="N135">
        <f t="shared" si="29"/>
        <v>1.8753183219151943</v>
      </c>
      <c r="O135">
        <f t="shared" si="30"/>
        <v>15.475318321915195</v>
      </c>
      <c r="Q135">
        <f t="shared" si="31"/>
        <v>2.6448152510328375</v>
      </c>
      <c r="R135">
        <f t="shared" si="31"/>
        <v>1.9581275031833323</v>
      </c>
      <c r="S135">
        <f t="shared" si="31"/>
        <v>1.269127675374738</v>
      </c>
      <c r="T135">
        <f t="shared" si="32"/>
        <v>1.8687547077884912</v>
      </c>
      <c r="U135">
        <f t="shared" si="32"/>
        <v>1.6212126892956857</v>
      </c>
      <c r="V135">
        <f t="shared" si="32"/>
        <v>2.1162967262812975</v>
      </c>
    </row>
    <row r="136" spans="2:22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8"/>
        <v>0.52381529771509161</v>
      </c>
      <c r="M136">
        <f t="shared" si="27"/>
        <v>1.5145938778495285</v>
      </c>
      <c r="N136">
        <f t="shared" si="29"/>
        <v>2.0272258535480905</v>
      </c>
      <c r="O136">
        <f t="shared" si="30"/>
        <v>16.427225853548091</v>
      </c>
      <c r="Q136">
        <f t="shared" si="31"/>
        <v>2.8590548026408689</v>
      </c>
      <c r="R136">
        <f t="shared" si="31"/>
        <v>2.116742876453555</v>
      </c>
      <c r="S136">
        <f t="shared" si="31"/>
        <v>1.3719315835114017</v>
      </c>
      <c r="T136">
        <f t="shared" si="32"/>
        <v>2.0201305630606723</v>
      </c>
      <c r="U136">
        <f t="shared" si="32"/>
        <v>1.7525367503923246</v>
      </c>
      <c r="V136">
        <f t="shared" si="32"/>
        <v>2.2877243757290207</v>
      </c>
    </row>
    <row r="137" spans="2:22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8"/>
        <v>0.61912577336381369</v>
      </c>
      <c r="M137">
        <f t="shared" si="27"/>
        <v>1.5838821394708853</v>
      </c>
      <c r="N137">
        <f t="shared" si="29"/>
        <v>2.1948915031834604</v>
      </c>
      <c r="O137">
        <f t="shared" si="30"/>
        <v>17.394891503183459</v>
      </c>
      <c r="Q137">
        <f t="shared" si="31"/>
        <v>3.0955184803257754</v>
      </c>
      <c r="R137">
        <f t="shared" si="31"/>
        <v>2.2918122052461336</v>
      </c>
      <c r="S137">
        <f t="shared" si="31"/>
        <v>1.4853998484322171</v>
      </c>
      <c r="T137">
        <f t="shared" si="32"/>
        <v>2.1872093829223185</v>
      </c>
      <c r="U137">
        <f t="shared" si="32"/>
        <v>1.8974837045021018</v>
      </c>
      <c r="V137">
        <f t="shared" si="32"/>
        <v>2.4769350613425356</v>
      </c>
    </row>
    <row r="138" spans="2:22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8"/>
        <v>0.73044731641358507</v>
      </c>
      <c r="M138">
        <f t="shared" si="27"/>
        <v>1.6562527883103704</v>
      </c>
      <c r="N138">
        <f t="shared" si="29"/>
        <v>2.3807986947770727</v>
      </c>
      <c r="O138">
        <f t="shared" si="30"/>
        <v>18.380798694777074</v>
      </c>
      <c r="Q138">
        <f t="shared" si="31"/>
        <v>3.3577087281666458</v>
      </c>
      <c r="R138">
        <f t="shared" si="31"/>
        <v>2.4859285750618221</v>
      </c>
      <c r="S138">
        <f t="shared" si="31"/>
        <v>1.6112131352462074</v>
      </c>
      <c r="T138">
        <f t="shared" si="32"/>
        <v>2.3724658993453529</v>
      </c>
      <c r="U138">
        <f t="shared" si="32"/>
        <v>2.0582004716347799</v>
      </c>
      <c r="V138">
        <f t="shared" si="32"/>
        <v>2.6867313270559272</v>
      </c>
    </row>
    <row r="139" spans="2:22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8"/>
        <v>0.85995794373374645</v>
      </c>
      <c r="M139">
        <f t="shared" si="27"/>
        <v>1.7318347991984291</v>
      </c>
      <c r="N139">
        <f t="shared" si="29"/>
        <v>2.5874934743306115</v>
      </c>
      <c r="O139">
        <f t="shared" si="30"/>
        <v>19.387493474330611</v>
      </c>
      <c r="Q139">
        <f t="shared" si="31"/>
        <v>3.6492163079111748</v>
      </c>
      <c r="R139">
        <f t="shared" si="31"/>
        <v>2.701750458674018</v>
      </c>
      <c r="S139">
        <f t="shared" si="31"/>
        <v>1.7510944887323594</v>
      </c>
      <c r="T139">
        <f t="shared" si="32"/>
        <v>2.5784372471704544</v>
      </c>
      <c r="U139">
        <f t="shared" si="32"/>
        <v>2.2368881085588139</v>
      </c>
      <c r="V139">
        <f t="shared" si="32"/>
        <v>2.9199863857820958</v>
      </c>
    </row>
    <row r="140" spans="2:22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8"/>
        <v>1.0099402592952003</v>
      </c>
      <c r="M140">
        <f t="shared" si="27"/>
        <v>1.8107617846670883</v>
      </c>
      <c r="N140">
        <f t="shared" si="29"/>
        <v>2.8175639113004181</v>
      </c>
      <c r="O140">
        <f t="shared" si="30"/>
        <v>20.417563911300419</v>
      </c>
      <c r="Q140">
        <f t="shared" si="31"/>
        <v>3.9736912481912339</v>
      </c>
      <c r="R140">
        <f t="shared" si="31"/>
        <v>2.941980207957275</v>
      </c>
      <c r="S140">
        <f t="shared" si="31"/>
        <v>1.9067953931770742</v>
      </c>
      <c r="T140">
        <f t="shared" si="32"/>
        <v>2.8077024376108666</v>
      </c>
      <c r="U140">
        <f t="shared" si="32"/>
        <v>2.4357840013192118</v>
      </c>
      <c r="V140">
        <f t="shared" si="32"/>
        <v>3.1796208739025227</v>
      </c>
    </row>
    <row r="141" spans="2:22" x14ac:dyDescent="0.2">
      <c r="C141" s="1"/>
      <c r="J141">
        <v>4.5999999999999996</v>
      </c>
      <c r="K141">
        <v>17</v>
      </c>
      <c r="L141">
        <f t="shared" si="28"/>
        <v>1.1827106007526107</v>
      </c>
      <c r="M141">
        <f t="shared" si="27"/>
        <v>1.8931720898481912</v>
      </c>
      <c r="N141">
        <f t="shared" si="29"/>
        <v>3.0735879934241144</v>
      </c>
      <c r="O141">
        <f t="shared" si="30"/>
        <v>21.473587993424111</v>
      </c>
      <c r="Q141">
        <f t="shared" si="31"/>
        <v>4.3347693591014398</v>
      </c>
      <c r="R141">
        <f t="shared" si="31"/>
        <v>3.2093096478849406</v>
      </c>
      <c r="S141">
        <f t="shared" si="31"/>
        <v>2.0800605100313487</v>
      </c>
      <c r="T141">
        <f t="shared" si="32"/>
        <v>3.0628304354471303</v>
      </c>
      <c r="U141">
        <f t="shared" si="32"/>
        <v>2.6571168203151472</v>
      </c>
      <c r="V141">
        <f t="shared" si="32"/>
        <v>3.4685440505791139</v>
      </c>
    </row>
    <row r="142" spans="2:22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8"/>
        <v>1.3805184826069732</v>
      </c>
      <c r="M142">
        <f t="shared" si="27"/>
        <v>1.9792088818608646</v>
      </c>
      <c r="N142">
        <f t="shared" si="29"/>
        <v>3.3580468251206455</v>
      </c>
      <c r="O142">
        <f t="shared" si="30"/>
        <v>22.558046825120645</v>
      </c>
      <c r="Q142">
        <f t="shared" si="31"/>
        <v>4.7359498134115272</v>
      </c>
      <c r="R142">
        <f t="shared" si="31"/>
        <v>3.5063294419962281</v>
      </c>
      <c r="S142">
        <f t="shared" si="31"/>
        <v>2.2725689346502373</v>
      </c>
      <c r="T142">
        <f t="shared" si="32"/>
        <v>3.3462936612327234</v>
      </c>
      <c r="U142">
        <f t="shared" si="32"/>
        <v>2.9030314803167987</v>
      </c>
      <c r="V142">
        <f t="shared" si="32"/>
        <v>3.7895558421486495</v>
      </c>
    </row>
    <row r="143" spans="2:22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8"/>
        <v>1.6054135243504488</v>
      </c>
      <c r="M143">
        <f t="shared" si="27"/>
        <v>2.0690202327164129</v>
      </c>
      <c r="N143">
        <f t="shared" si="29"/>
        <v>3.6732015352270393</v>
      </c>
      <c r="O143">
        <f t="shared" si="30"/>
        <v>23.67320153522704</v>
      </c>
      <c r="Q143">
        <f t="shared" si="31"/>
        <v>5.1804215460147542</v>
      </c>
      <c r="R143">
        <f t="shared" si="31"/>
        <v>3.835400564698674</v>
      </c>
      <c r="S143">
        <f t="shared" si="31"/>
        <v>2.4858508932098116</v>
      </c>
      <c r="T143">
        <f t="shared" si="32"/>
        <v>3.6603453298537447</v>
      </c>
      <c r="U143">
        <f t="shared" si="32"/>
        <v>3.175482727203776</v>
      </c>
      <c r="V143">
        <f t="shared" si="32"/>
        <v>4.1452079325037152</v>
      </c>
    </row>
    <row r="144" spans="2:22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8"/>
        <v>1.8590803512653593</v>
      </c>
      <c r="M144">
        <f t="shared" si="27"/>
        <v>2.1627591946858669</v>
      </c>
      <c r="N144">
        <f t="shared" si="29"/>
        <v>4.0209353689741087</v>
      </c>
      <c r="O144">
        <f t="shared" si="30"/>
        <v>24.820935368974109</v>
      </c>
      <c r="Q144">
        <f t="shared" si="31"/>
        <v>5.6708405517092748</v>
      </c>
      <c r="R144">
        <f t="shared" si="31"/>
        <v>4.1984894204360463</v>
      </c>
      <c r="S144">
        <f t="shared" si="31"/>
        <v>2.7211808779464088</v>
      </c>
      <c r="T144">
        <f t="shared" si="32"/>
        <v>4.0068620951826999</v>
      </c>
      <c r="U144">
        <f t="shared" si="32"/>
        <v>3.4760986264781177</v>
      </c>
      <c r="V144">
        <f t="shared" si="32"/>
        <v>4.5376255638872829</v>
      </c>
    </row>
    <row r="145" spans="2:22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8"/>
        <v>2.1426470722711062</v>
      </c>
      <c r="M145">
        <f t="shared" si="27"/>
        <v>2.260583866988557</v>
      </c>
      <c r="N145">
        <f t="shared" si="29"/>
        <v>4.4025673267481871</v>
      </c>
      <c r="O145">
        <f t="shared" si="30"/>
        <v>26.002567326748188</v>
      </c>
      <c r="Q145">
        <f t="shared" si="31"/>
        <v>6.2090670545952458</v>
      </c>
      <c r="R145">
        <f t="shared" si="31"/>
        <v>4.5969732532223375</v>
      </c>
      <c r="S145">
        <f t="shared" si="31"/>
        <v>2.9794515265922814</v>
      </c>
      <c r="T145">
        <f t="shared" si="32"/>
        <v>4.3871583411045689</v>
      </c>
      <c r="U145">
        <f t="shared" si="32"/>
        <v>3.8060194539738084</v>
      </c>
      <c r="V145">
        <f t="shared" si="32"/>
        <v>4.9682972282353299</v>
      </c>
    </row>
    <row r="146" spans="2:22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8"/>
        <v>2.4564797391085293</v>
      </c>
      <c r="M146">
        <f t="shared" si="27"/>
        <v>2.3626574525697221</v>
      </c>
      <c r="N146">
        <f t="shared" si="29"/>
        <v>4.8186503181324456</v>
      </c>
      <c r="O146">
        <f t="shared" si="30"/>
        <v>27.218650318132443</v>
      </c>
      <c r="Q146">
        <f t="shared" si="31"/>
        <v>6.7958808389263181</v>
      </c>
      <c r="R146">
        <f t="shared" si="31"/>
        <v>5.0314293876903475</v>
      </c>
      <c r="S146">
        <f t="shared" si="31"/>
        <v>3.2610370224771508</v>
      </c>
      <c r="T146">
        <f t="shared" si="32"/>
        <v>4.8017850420189827</v>
      </c>
      <c r="U146">
        <f t="shared" si="32"/>
        <v>4.1657232000255</v>
      </c>
      <c r="V146">
        <f t="shared" si="32"/>
        <v>5.4378468840124663</v>
      </c>
    </row>
    <row r="147" spans="2:22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8"/>
        <v>2.7999829064494475</v>
      </c>
      <c r="M147">
        <f t="shared" si="27"/>
        <v>2.4691483036414938</v>
      </c>
      <c r="N147">
        <f t="shared" si="29"/>
        <v>5.2687743626605039</v>
      </c>
      <c r="O147">
        <f t="shared" si="30"/>
        <v>28.468774362660504</v>
      </c>
      <c r="Q147">
        <f t="shared" si="31"/>
        <v>7.4307036974843168</v>
      </c>
      <c r="R147">
        <f t="shared" si="31"/>
        <v>5.5014297397022487</v>
      </c>
      <c r="S147">
        <f t="shared" si="31"/>
        <v>3.5656599100084567</v>
      </c>
      <c r="T147">
        <f t="shared" si="32"/>
        <v>5.2503336523911921</v>
      </c>
      <c r="U147">
        <f t="shared" si="32"/>
        <v>4.5548554365200067</v>
      </c>
      <c r="V147">
        <f t="shared" si="32"/>
        <v>5.9458118682623802</v>
      </c>
    </row>
    <row r="148" spans="2:22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8"/>
        <v>3.1714334733771175</v>
      </c>
      <c r="M148">
        <f t="shared" si="27"/>
        <v>2.580229954565004</v>
      </c>
      <c r="N148">
        <f t="shared" si="29"/>
        <v>5.7514023146809992</v>
      </c>
      <c r="O148">
        <f t="shared" si="30"/>
        <v>29.751402314680998</v>
      </c>
      <c r="Q148">
        <f t="shared" si="31"/>
        <v>8.1113677496410439</v>
      </c>
      <c r="R148">
        <f t="shared" si="31"/>
        <v>6.0053692872512938</v>
      </c>
      <c r="S148">
        <f t="shared" si="31"/>
        <v>3.8922799209477734</v>
      </c>
      <c r="T148">
        <f t="shared" si="32"/>
        <v>5.7312724065796159</v>
      </c>
      <c r="U148">
        <f t="shared" si="32"/>
        <v>4.972087301041725</v>
      </c>
      <c r="V148">
        <f t="shared" si="32"/>
        <v>6.4904575121175094</v>
      </c>
    </row>
    <row r="149" spans="2:22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8"/>
        <v>3.5678791042449798</v>
      </c>
      <c r="M149">
        <f t="shared" si="27"/>
        <v>2.6960811405524296</v>
      </c>
      <c r="N149">
        <f t="shared" si="29"/>
        <v>6.263769622734797</v>
      </c>
      <c r="O149">
        <f t="shared" si="30"/>
        <v>31.063769622734796</v>
      </c>
      <c r="Q149">
        <f t="shared" si="31"/>
        <v>8.833974069131056</v>
      </c>
      <c r="R149">
        <f t="shared" si="31"/>
        <v>6.5403614034737467</v>
      </c>
      <c r="S149">
        <f t="shared" si="31"/>
        <v>4.2390261362485671</v>
      </c>
      <c r="T149">
        <f t="shared" si="32"/>
        <v>6.2418464290552258</v>
      </c>
      <c r="U149">
        <f t="shared" si="32"/>
        <v>5.4150288388542327</v>
      </c>
      <c r="V149">
        <f t="shared" si="32"/>
        <v>7.0686640192562198</v>
      </c>
    </row>
    <row r="150" spans="2:22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8"/>
        <v>3.9851311869866679</v>
      </c>
      <c r="M150">
        <f t="shared" si="27"/>
        <v>2.8168858005670256</v>
      </c>
      <c r="N150">
        <f t="shared" si="29"/>
        <v>6.8018782326154854</v>
      </c>
      <c r="O150">
        <f t="shared" si="30"/>
        <v>32.401878232615488</v>
      </c>
      <c r="Q150">
        <f t="shared" si="31"/>
        <v>9.5928840853628952</v>
      </c>
      <c r="R150">
        <f t="shared" si="31"/>
        <v>7.1022314904843808</v>
      </c>
      <c r="S150">
        <f t="shared" si="31"/>
        <v>4.6031928599328742</v>
      </c>
      <c r="T150">
        <f t="shared" si="32"/>
        <v>6.7780716588013314</v>
      </c>
      <c r="U150">
        <f t="shared" si="32"/>
        <v>5.8802237320960886</v>
      </c>
      <c r="V150">
        <f t="shared" si="32"/>
        <v>7.6759195855065769</v>
      </c>
    </row>
    <row r="151" spans="2:22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8"/>
        <v>4.4178736741137223</v>
      </c>
      <c r="M151">
        <f t="shared" si="27"/>
        <v>2.9428330626973476</v>
      </c>
      <c r="N151">
        <f t="shared" si="29"/>
        <v>7.3606060864402814</v>
      </c>
      <c r="O151">
        <f t="shared" si="30"/>
        <v>33.760606086440276</v>
      </c>
      <c r="Q151">
        <f t="shared" si="31"/>
        <v>10.38087401310141</v>
      </c>
      <c r="R151">
        <f t="shared" si="31"/>
        <v>7.6856313136416592</v>
      </c>
      <c r="S151">
        <f t="shared" si="31"/>
        <v>4.9813137229379372</v>
      </c>
      <c r="T151">
        <f t="shared" si="32"/>
        <v>7.3348439651377406</v>
      </c>
      <c r="U151">
        <f t="shared" si="32"/>
        <v>6.3632439617276244</v>
      </c>
      <c r="V151">
        <f t="shared" si="32"/>
        <v>8.3064439685478604</v>
      </c>
    </row>
    <row r="152" spans="2:22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8"/>
        <v>4.8598932510416732</v>
      </c>
      <c r="M152">
        <f t="shared" si="27"/>
        <v>3.0741172101798955</v>
      </c>
      <c r="N152">
        <f t="shared" si="29"/>
        <v>7.9339377380521681</v>
      </c>
      <c r="O152">
        <f t="shared" si="30"/>
        <v>35.133937738052168</v>
      </c>
      <c r="Q152">
        <f t="shared" si="31"/>
        <v>11.189460095988055</v>
      </c>
      <c r="R152">
        <f t="shared" si="31"/>
        <v>8.2842798003264324</v>
      </c>
      <c r="S152">
        <f t="shared" si="31"/>
        <v>5.3693177528275671</v>
      </c>
      <c r="T152">
        <f t="shared" si="32"/>
        <v>7.9061689559689858</v>
      </c>
      <c r="U152">
        <f t="shared" si="32"/>
        <v>6.8588891745461007</v>
      </c>
      <c r="V152">
        <f t="shared" si="32"/>
        <v>8.9534487373918736</v>
      </c>
    </row>
    <row r="153" spans="2:22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8"/>
        <v>5.3044156162784519</v>
      </c>
      <c r="M153">
        <f t="shared" si="27"/>
        <v>3.2109376261431786</v>
      </c>
      <c r="N153">
        <f t="shared" si="29"/>
        <v>8.51530092260451</v>
      </c>
      <c r="O153">
        <f t="shared" si="30"/>
        <v>36.51530092260451</v>
      </c>
      <c r="Q153">
        <f t="shared" si="31"/>
        <v>12.009373280285619</v>
      </c>
      <c r="R153">
        <f t="shared" si="31"/>
        <v>8.8913144715643266</v>
      </c>
      <c r="S153">
        <f t="shared" si="31"/>
        <v>5.7627571483355551</v>
      </c>
      <c r="T153">
        <f t="shared" si="32"/>
        <v>8.4854973693753948</v>
      </c>
      <c r="U153">
        <f t="shared" si="32"/>
        <v>7.3614776475916006</v>
      </c>
      <c r="V153">
        <f t="shared" si="32"/>
        <v>9.6095170911591925</v>
      </c>
    </row>
    <row r="154" spans="2:22" x14ac:dyDescent="0.2">
      <c r="B154">
        <v>0.66758314863232993</v>
      </c>
      <c r="C154" s="1">
        <v>1.1801164592956599</v>
      </c>
      <c r="D154">
        <v>4.4000000000000004</v>
      </c>
    </row>
    <row r="155" spans="2:22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3" si="33">(H$7*K155^H$8)/(1+EXP(-(H$9*K155^H$10)*(J155-(H$11*K155^H$12))))*(1/(1+EXP(-50*(J155-0.2))))</f>
        <v>1.7051590888049687E-9</v>
      </c>
      <c r="M155">
        <f t="shared" ref="M155:M183" si="34">(H$13*LN(K155)+H$14)/(1+EXP(-(H$15*K155^H$16)*(J155-(H$17*K155^H$18))))</f>
        <v>0.63401258801447469</v>
      </c>
      <c r="N155">
        <f t="shared" ref="N155:N183" si="35">L155+M155</f>
        <v>0.63401258971963381</v>
      </c>
      <c r="O155">
        <f t="shared" ref="O155:O183" si="36">N155+4*J155</f>
        <v>0.63401258971963381</v>
      </c>
      <c r="Q155">
        <f t="shared" si="31"/>
        <v>0.89416615144292455</v>
      </c>
      <c r="R155">
        <f t="shared" si="31"/>
        <v>0.66200893724891963</v>
      </c>
      <c r="S155">
        <f t="shared" si="31"/>
        <v>0.42907004893304934</v>
      </c>
      <c r="T155">
        <f t="shared" si="32"/>
        <v>0.63179354565561507</v>
      </c>
      <c r="U155">
        <f t="shared" si="32"/>
        <v>0.54810388381262354</v>
      </c>
      <c r="V155">
        <f t="shared" si="32"/>
        <v>0.71548320749860694</v>
      </c>
    </row>
    <row r="156" spans="2:22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33"/>
        <v>1.02907694584757E-4</v>
      </c>
      <c r="M156">
        <f t="shared" si="34"/>
        <v>1.947507754530948</v>
      </c>
      <c r="N156">
        <f t="shared" si="35"/>
        <v>1.9476106622255327</v>
      </c>
      <c r="O156">
        <f t="shared" si="36"/>
        <v>2.9476106622255327</v>
      </c>
      <c r="Q156">
        <f t="shared" si="31"/>
        <v>2.7467712133626745</v>
      </c>
      <c r="R156">
        <f t="shared" si="31"/>
        <v>2.0336120852816904</v>
      </c>
      <c r="S156">
        <f t="shared" si="31"/>
        <v>1.3180517480152485</v>
      </c>
      <c r="T156">
        <f t="shared" si="32"/>
        <v>1.9407940249077433</v>
      </c>
      <c r="U156">
        <f t="shared" si="32"/>
        <v>1.6837094174939733</v>
      </c>
      <c r="V156">
        <f t="shared" si="32"/>
        <v>2.197878632321514</v>
      </c>
    </row>
    <row r="157" spans="2:22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33"/>
        <v>3.3012995059864702E-4</v>
      </c>
      <c r="M157">
        <f t="shared" si="34"/>
        <v>3.5796506438878528</v>
      </c>
      <c r="N157">
        <f t="shared" si="35"/>
        <v>3.5799807738384515</v>
      </c>
      <c r="O157">
        <f t="shared" si="36"/>
        <v>5.5799807738384519</v>
      </c>
      <c r="Q157">
        <f t="shared" ref="Q157:S186" si="37">$N157*(-1.2329E-21*Q$6+1.7765)</f>
        <v>5.0489496307925776</v>
      </c>
      <c r="R157">
        <f t="shared" si="37"/>
        <v>3.7380634168611455</v>
      </c>
      <c r="S157">
        <f t="shared" si="37"/>
        <v>2.4227634446336483</v>
      </c>
      <c r="T157">
        <f t="shared" ref="T157:V186" si="38">$N157*(0.0088*T$6-0.3235)</f>
        <v>3.5674508411300172</v>
      </c>
      <c r="U157">
        <f t="shared" si="38"/>
        <v>3.0948933789833419</v>
      </c>
      <c r="V157">
        <f t="shared" si="38"/>
        <v>4.0400083032766938</v>
      </c>
    </row>
    <row r="158" spans="2:22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33"/>
        <v>9.7869908332289305E-4</v>
      </c>
      <c r="M158">
        <f t="shared" si="34"/>
        <v>4.3892181841305771</v>
      </c>
      <c r="N158">
        <f t="shared" si="35"/>
        <v>4.3901968832138998</v>
      </c>
      <c r="O158">
        <f t="shared" si="36"/>
        <v>7.3901968832138998</v>
      </c>
      <c r="Q158">
        <f t="shared" si="37"/>
        <v>6.1916206630471109</v>
      </c>
      <c r="R158">
        <f t="shared" si="37"/>
        <v>4.5840565630647294</v>
      </c>
      <c r="S158">
        <f t="shared" si="37"/>
        <v>2.9710797893450334</v>
      </c>
      <c r="T158">
        <f t="shared" si="38"/>
        <v>4.3748311941226516</v>
      </c>
      <c r="U158">
        <f t="shared" si="38"/>
        <v>3.795325205538417</v>
      </c>
      <c r="V158">
        <f t="shared" si="38"/>
        <v>4.9543371827068867</v>
      </c>
    </row>
    <row r="159" spans="2:22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33"/>
        <v>2.9012061016367432E-3</v>
      </c>
      <c r="M159">
        <f t="shared" si="34"/>
        <v>4.6191290372022609</v>
      </c>
      <c r="N159">
        <f t="shared" si="35"/>
        <v>4.6220302433038976</v>
      </c>
      <c r="O159">
        <f t="shared" si="36"/>
        <v>8.6220302433038967</v>
      </c>
      <c r="Q159">
        <f t="shared" si="37"/>
        <v>6.5185819043994693</v>
      </c>
      <c r="R159">
        <f t="shared" si="37"/>
        <v>4.8261270815695649</v>
      </c>
      <c r="S159">
        <f t="shared" si="37"/>
        <v>3.1279737576526916</v>
      </c>
      <c r="T159">
        <f t="shared" si="38"/>
        <v>4.6058531374523346</v>
      </c>
      <c r="U159">
        <f t="shared" si="38"/>
        <v>3.9957451453362203</v>
      </c>
      <c r="V159">
        <f t="shared" si="38"/>
        <v>5.2159611295684494</v>
      </c>
    </row>
    <row r="160" spans="2:22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33"/>
        <v>8.5981511926392553E-3</v>
      </c>
      <c r="M160">
        <f t="shared" si="34"/>
        <v>4.6730000353792365</v>
      </c>
      <c r="N160">
        <f t="shared" si="35"/>
        <v>4.6815981865718754</v>
      </c>
      <c r="O160">
        <f t="shared" si="36"/>
        <v>9.6815981865718754</v>
      </c>
      <c r="Q160">
        <f t="shared" si="37"/>
        <v>6.6025922843902709</v>
      </c>
      <c r="R160">
        <f t="shared" si="37"/>
        <v>4.8883253903356048</v>
      </c>
      <c r="S160">
        <f t="shared" si="37"/>
        <v>3.168286553876714</v>
      </c>
      <c r="T160">
        <f t="shared" si="38"/>
        <v>4.6652125929188744</v>
      </c>
      <c r="U160">
        <f t="shared" si="38"/>
        <v>4.0472416322913869</v>
      </c>
      <c r="V160">
        <f t="shared" si="38"/>
        <v>5.2831835535463627</v>
      </c>
    </row>
    <row r="161" spans="2:22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33"/>
        <v>2.5464008954626464E-2</v>
      </c>
      <c r="M161">
        <f t="shared" si="34"/>
        <v>4.685025276732846</v>
      </c>
      <c r="N161">
        <f t="shared" si="35"/>
        <v>4.7104892856874727</v>
      </c>
      <c r="O161">
        <f t="shared" si="36"/>
        <v>10.710489285687473</v>
      </c>
      <c r="Q161">
        <f t="shared" si="37"/>
        <v>6.6433382306475419</v>
      </c>
      <c r="R161">
        <f t="shared" si="37"/>
        <v>4.9184922452712891</v>
      </c>
      <c r="S161">
        <f t="shared" si="37"/>
        <v>3.1878386976547115</v>
      </c>
      <c r="T161">
        <f t="shared" si="38"/>
        <v>4.694002573187567</v>
      </c>
      <c r="U161">
        <f t="shared" si="38"/>
        <v>4.0722179874768205</v>
      </c>
      <c r="V161">
        <f t="shared" si="38"/>
        <v>5.3157871588983143</v>
      </c>
    </row>
    <row r="162" spans="2:22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33"/>
        <v>7.5257083459067328E-2</v>
      </c>
      <c r="M162">
        <f t="shared" si="34"/>
        <v>4.6876801446748821</v>
      </c>
      <c r="N162">
        <f t="shared" si="35"/>
        <v>4.762937228133949</v>
      </c>
      <c r="O162">
        <f t="shared" si="36"/>
        <v>11.76293722813395</v>
      </c>
      <c r="Q162">
        <f t="shared" si="37"/>
        <v>6.7173070691357557</v>
      </c>
      <c r="R162">
        <f t="shared" si="37"/>
        <v>4.9732561524915511</v>
      </c>
      <c r="S162">
        <f t="shared" si="37"/>
        <v>3.2233330105387803</v>
      </c>
      <c r="T162">
        <f t="shared" si="38"/>
        <v>4.7462669478354806</v>
      </c>
      <c r="U162">
        <f t="shared" si="38"/>
        <v>4.1175592337218001</v>
      </c>
      <c r="V162">
        <f t="shared" si="38"/>
        <v>5.374974661949163</v>
      </c>
    </row>
    <row r="163" spans="2:22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33"/>
        <v>0.22106426271399646</v>
      </c>
      <c r="M163">
        <f t="shared" si="34"/>
        <v>4.6882648405867737</v>
      </c>
      <c r="N163">
        <f t="shared" si="35"/>
        <v>4.9093291033007702</v>
      </c>
      <c r="O163">
        <f t="shared" si="36"/>
        <v>12.90932910330077</v>
      </c>
      <c r="Q163">
        <f t="shared" si="37"/>
        <v>6.923767732130341</v>
      </c>
      <c r="R163">
        <f t="shared" si="37"/>
        <v>5.1261123122468639</v>
      </c>
      <c r="S163">
        <f t="shared" si="37"/>
        <v>3.3224041805119269</v>
      </c>
      <c r="T163">
        <f t="shared" si="38"/>
        <v>4.8921464514392179</v>
      </c>
      <c r="U163">
        <f t="shared" si="38"/>
        <v>4.244115009803517</v>
      </c>
      <c r="V163">
        <f t="shared" si="38"/>
        <v>5.5401778930749206</v>
      </c>
    </row>
    <row r="164" spans="2:22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33"/>
        <v>0.63800356103218159</v>
      </c>
      <c r="M164">
        <f t="shared" si="34"/>
        <v>4.6883935419303997</v>
      </c>
      <c r="N164">
        <f t="shared" si="35"/>
        <v>5.3263971029625816</v>
      </c>
      <c r="O164">
        <f t="shared" si="36"/>
        <v>14.326397102962581</v>
      </c>
      <c r="Q164">
        <f t="shared" si="37"/>
        <v>7.5119707019049837</v>
      </c>
      <c r="R164">
        <f t="shared" si="37"/>
        <v>5.5615969503969414</v>
      </c>
      <c r="S164">
        <f t="shared" si="37"/>
        <v>3.6046562839006571</v>
      </c>
      <c r="T164">
        <f t="shared" si="38"/>
        <v>5.3077547131022129</v>
      </c>
      <c r="U164">
        <f t="shared" si="38"/>
        <v>4.6046702955111529</v>
      </c>
      <c r="V164">
        <f t="shared" si="38"/>
        <v>6.0108391306932747</v>
      </c>
    </row>
    <row r="165" spans="2:22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33"/>
        <v>1.753571138719473</v>
      </c>
      <c r="M165">
        <f t="shared" si="34"/>
        <v>4.6884218678854772</v>
      </c>
      <c r="N165">
        <f t="shared" si="35"/>
        <v>6.4419930066049504</v>
      </c>
      <c r="O165">
        <f t="shared" si="36"/>
        <v>16.44199300660495</v>
      </c>
      <c r="Q165">
        <f t="shared" si="37"/>
        <v>9.0853276224142512</v>
      </c>
      <c r="R165">
        <f t="shared" si="37"/>
        <v>6.7264546685948083</v>
      </c>
      <c r="S165">
        <f t="shared" si="37"/>
        <v>4.3596393815975221</v>
      </c>
      <c r="T165">
        <f t="shared" si="38"/>
        <v>6.4194460310818338</v>
      </c>
      <c r="U165">
        <f t="shared" si="38"/>
        <v>5.5691029542099804</v>
      </c>
      <c r="V165">
        <f t="shared" si="38"/>
        <v>7.269789107953688</v>
      </c>
    </row>
    <row r="166" spans="2:22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33"/>
        <v>4.2747223813159936</v>
      </c>
      <c r="M166">
        <f t="shared" si="34"/>
        <v>4.6884281019988885</v>
      </c>
      <c r="N166">
        <f t="shared" si="35"/>
        <v>8.9631504833148821</v>
      </c>
      <c r="O166">
        <f t="shared" si="36"/>
        <v>19.963150483314884</v>
      </c>
      <c r="Q166">
        <f t="shared" si="37"/>
        <v>12.640988369037849</v>
      </c>
      <c r="R166">
        <f t="shared" si="37"/>
        <v>9.3589399044668102</v>
      </c>
      <c r="S166">
        <f t="shared" si="37"/>
        <v>6.0658407716648934</v>
      </c>
      <c r="T166">
        <f t="shared" si="38"/>
        <v>8.9317794566232802</v>
      </c>
      <c r="U166">
        <f t="shared" si="38"/>
        <v>7.7486435928257169</v>
      </c>
      <c r="V166">
        <f t="shared" si="38"/>
        <v>10.114915320420847</v>
      </c>
    </row>
    <row r="167" spans="2:22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33"/>
        <v>8.2995675497659942</v>
      </c>
      <c r="M167">
        <f t="shared" si="34"/>
        <v>4.6884294740248791</v>
      </c>
      <c r="N167">
        <f t="shared" si="35"/>
        <v>12.987997023790873</v>
      </c>
      <c r="O167">
        <f t="shared" si="36"/>
        <v>24.987997023790875</v>
      </c>
      <c r="Q167">
        <f t="shared" si="37"/>
        <v>18.317344958166853</v>
      </c>
      <c r="R167">
        <f t="shared" si="37"/>
        <v>13.561513203569216</v>
      </c>
      <c r="S167">
        <f t="shared" si="37"/>
        <v>8.7896685474409502</v>
      </c>
      <c r="T167">
        <f t="shared" si="38"/>
        <v>12.942539034207606</v>
      </c>
      <c r="U167">
        <f t="shared" si="38"/>
        <v>11.228123427067212</v>
      </c>
      <c r="V167">
        <f t="shared" si="38"/>
        <v>14.656954641348005</v>
      </c>
    </row>
    <row r="168" spans="2:22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33"/>
        <v>12.162046508822883</v>
      </c>
      <c r="M168">
        <f t="shared" si="34"/>
        <v>4.6884297759848872</v>
      </c>
      <c r="N168">
        <f t="shared" si="35"/>
        <v>16.850476284807769</v>
      </c>
      <c r="O168">
        <f t="shared" si="36"/>
        <v>29.850476284807769</v>
      </c>
      <c r="Q168">
        <f t="shared" si="37"/>
        <v>23.764710313133769</v>
      </c>
      <c r="R168">
        <f t="shared" si="37"/>
        <v>17.594549506306539</v>
      </c>
      <c r="S168">
        <f t="shared" si="37"/>
        <v>11.403613747267769</v>
      </c>
      <c r="T168">
        <f t="shared" si="38"/>
        <v>16.791499617810942</v>
      </c>
      <c r="U168">
        <f t="shared" si="38"/>
        <v>14.567236748216319</v>
      </c>
      <c r="V168">
        <f t="shared" si="38"/>
        <v>19.015762487405571</v>
      </c>
    </row>
    <row r="169" spans="2:22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33"/>
        <v>14.426663542300714</v>
      </c>
      <c r="M169">
        <f t="shared" si="34"/>
        <v>4.6884298424412245</v>
      </c>
      <c r="N169">
        <f t="shared" si="35"/>
        <v>19.11509338474194</v>
      </c>
      <c r="O169">
        <f t="shared" si="36"/>
        <v>33.11509338474194</v>
      </c>
      <c r="Q169">
        <f t="shared" si="37"/>
        <v>26.9585648036817</v>
      </c>
      <c r="R169">
        <f t="shared" si="37"/>
        <v>19.959166209369343</v>
      </c>
      <c r="S169">
        <f t="shared" si="37"/>
        <v>12.936200616422941</v>
      </c>
      <c r="T169">
        <f t="shared" si="38"/>
        <v>19.048190557895342</v>
      </c>
      <c r="U169">
        <f t="shared" si="38"/>
        <v>16.524998231109411</v>
      </c>
      <c r="V169">
        <f t="shared" si="38"/>
        <v>21.571382884681285</v>
      </c>
    </row>
    <row r="170" spans="2:22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33"/>
        <v>15.393477839577731</v>
      </c>
      <c r="M170">
        <f t="shared" si="34"/>
        <v>4.6884298570671499</v>
      </c>
      <c r="N170">
        <f t="shared" si="35"/>
        <v>20.08190769664488</v>
      </c>
      <c r="O170">
        <f t="shared" si="36"/>
        <v>35.081907696644876</v>
      </c>
      <c r="Q170">
        <f t="shared" si="37"/>
        <v>28.322090775329169</v>
      </c>
      <c r="R170">
        <f t="shared" si="37"/>
        <v>20.968672527568707</v>
      </c>
      <c r="S170">
        <f t="shared" si="37"/>
        <v>13.590495295809053</v>
      </c>
      <c r="T170">
        <f t="shared" si="38"/>
        <v>20.011621019706624</v>
      </c>
      <c r="U170">
        <f t="shared" si="38"/>
        <v>17.360809203749501</v>
      </c>
      <c r="V170">
        <f t="shared" si="38"/>
        <v>22.662432835663754</v>
      </c>
    </row>
    <row r="171" spans="2:22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33"/>
        <v>15.749487506451183</v>
      </c>
      <c r="M171">
        <f t="shared" si="34"/>
        <v>4.6884298602860701</v>
      </c>
      <c r="N171">
        <f t="shared" si="35"/>
        <v>20.437917366737253</v>
      </c>
      <c r="O171">
        <f t="shared" si="36"/>
        <v>36.437917366737253</v>
      </c>
      <c r="Q171">
        <f t="shared" si="37"/>
        <v>28.824181430537973</v>
      </c>
      <c r="R171">
        <f t="shared" si="37"/>
        <v>21.340402659067216</v>
      </c>
      <c r="S171">
        <f t="shared" si="37"/>
        <v>13.831425979275011</v>
      </c>
      <c r="T171">
        <f t="shared" si="38"/>
        <v>20.366384655953674</v>
      </c>
      <c r="U171">
        <f t="shared" si="38"/>
        <v>17.668579563544359</v>
      </c>
      <c r="V171">
        <f t="shared" si="38"/>
        <v>23.064189748362995</v>
      </c>
    </row>
    <row r="172" spans="2:22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33"/>
        <v>15.873313217200529</v>
      </c>
      <c r="M172">
        <f t="shared" si="34"/>
        <v>4.6884298609944999</v>
      </c>
      <c r="N172">
        <f t="shared" si="35"/>
        <v>20.561743078195029</v>
      </c>
      <c r="O172">
        <f t="shared" si="36"/>
        <v>37.561743078195029</v>
      </c>
      <c r="Q172">
        <f t="shared" si="37"/>
        <v>28.998816385204794</v>
      </c>
      <c r="R172">
        <f t="shared" si="37"/>
        <v>21.469696191996118</v>
      </c>
      <c r="S172">
        <f t="shared" si="37"/>
        <v>13.915225425746337</v>
      </c>
      <c r="T172">
        <f t="shared" si="38"/>
        <v>20.489776977421347</v>
      </c>
      <c r="U172">
        <f t="shared" si="38"/>
        <v>17.775626891099606</v>
      </c>
      <c r="V172">
        <f t="shared" si="38"/>
        <v>23.203927063743095</v>
      </c>
    </row>
    <row r="173" spans="2:22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33"/>
        <v>15.915520115964121</v>
      </c>
      <c r="M173">
        <f t="shared" si="34"/>
        <v>4.6884298611504143</v>
      </c>
      <c r="N173">
        <f t="shared" si="35"/>
        <v>20.603949977114535</v>
      </c>
      <c r="O173">
        <f t="shared" si="36"/>
        <v>38.603949977114539</v>
      </c>
      <c r="Q173">
        <f t="shared" si="37"/>
        <v>29.058341986088973</v>
      </c>
      <c r="R173">
        <f t="shared" si="37"/>
        <v>21.513766837833973</v>
      </c>
      <c r="S173">
        <f t="shared" si="37"/>
        <v>13.943789079652189</v>
      </c>
      <c r="T173">
        <f t="shared" si="38"/>
        <v>20.531836152194636</v>
      </c>
      <c r="U173">
        <f t="shared" si="38"/>
        <v>17.812114755215518</v>
      </c>
      <c r="V173">
        <f t="shared" si="38"/>
        <v>23.251557549173757</v>
      </c>
    </row>
    <row r="174" spans="2:22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33"/>
        <v>15.929807232288239</v>
      </c>
      <c r="M174">
        <f t="shared" si="34"/>
        <v>4.6884298611847282</v>
      </c>
      <c r="N174">
        <f t="shared" si="35"/>
        <v>20.618237093472967</v>
      </c>
      <c r="O174">
        <f t="shared" si="36"/>
        <v>39.61823709347297</v>
      </c>
      <c r="Q174">
        <f t="shared" si="37"/>
        <v>29.078491516329507</v>
      </c>
      <c r="R174">
        <f t="shared" si="37"/>
        <v>21.52868483610429</v>
      </c>
      <c r="S174">
        <f t="shared" si="37"/>
        <v>13.953457931366531</v>
      </c>
      <c r="T174">
        <f t="shared" si="38"/>
        <v>20.546073263645813</v>
      </c>
      <c r="U174">
        <f t="shared" si="38"/>
        <v>17.824465967307383</v>
      </c>
      <c r="V174">
        <f t="shared" si="38"/>
        <v>23.26768055998425</v>
      </c>
    </row>
    <row r="175" spans="2:22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33"/>
        <v>15.934632084208872</v>
      </c>
      <c r="M175">
        <f t="shared" si="34"/>
        <v>4.6884298611922803</v>
      </c>
      <c r="N175">
        <f t="shared" si="35"/>
        <v>20.623061945401151</v>
      </c>
      <c r="O175">
        <f t="shared" si="36"/>
        <v>40.623061945401147</v>
      </c>
      <c r="Q175">
        <f t="shared" si="37"/>
        <v>29.085296143477077</v>
      </c>
      <c r="R175">
        <f t="shared" si="37"/>
        <v>21.53372274094901</v>
      </c>
      <c r="S175">
        <f t="shared" si="37"/>
        <v>13.956723165348455</v>
      </c>
      <c r="T175">
        <f t="shared" si="38"/>
        <v>20.55088122859225</v>
      </c>
      <c r="U175">
        <f t="shared" si="38"/>
        <v>17.828637051799298</v>
      </c>
      <c r="V175">
        <f t="shared" si="38"/>
        <v>23.273125405385205</v>
      </c>
    </row>
    <row r="176" spans="2:22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33"/>
        <v>15.936260172989559</v>
      </c>
      <c r="M176">
        <f t="shared" si="34"/>
        <v>4.6884298611939412</v>
      </c>
      <c r="N176">
        <f t="shared" si="35"/>
        <v>20.624690034183502</v>
      </c>
      <c r="O176">
        <f t="shared" si="36"/>
        <v>41.624690034183502</v>
      </c>
      <c r="Q176">
        <f t="shared" si="37"/>
        <v>29.087592283812974</v>
      </c>
      <c r="R176">
        <f t="shared" si="37"/>
        <v>21.535422721898957</v>
      </c>
      <c r="S176">
        <f t="shared" si="37"/>
        <v>13.957824979641796</v>
      </c>
      <c r="T176">
        <f t="shared" si="38"/>
        <v>20.552503619063859</v>
      </c>
      <c r="U176">
        <f t="shared" si="38"/>
        <v>17.830044534551639</v>
      </c>
      <c r="V176">
        <f t="shared" si="38"/>
        <v>23.274962703576087</v>
      </c>
    </row>
    <row r="177" spans="2:22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33"/>
        <v>15.936809404727484</v>
      </c>
      <c r="M177">
        <f t="shared" si="34"/>
        <v>4.688429861194308</v>
      </c>
      <c r="N177">
        <f t="shared" si="35"/>
        <v>20.625239265921792</v>
      </c>
      <c r="O177">
        <f t="shared" si="36"/>
        <v>42.625239265921792</v>
      </c>
      <c r="Q177">
        <f t="shared" si="37"/>
        <v>29.088366881096434</v>
      </c>
      <c r="R177">
        <f t="shared" si="37"/>
        <v>21.535996206282807</v>
      </c>
      <c r="S177">
        <f t="shared" si="37"/>
        <v>13.958196673978225</v>
      </c>
      <c r="T177">
        <f t="shared" si="38"/>
        <v>20.553050928491068</v>
      </c>
      <c r="U177">
        <f t="shared" si="38"/>
        <v>17.830519345389391</v>
      </c>
      <c r="V177">
        <f t="shared" si="38"/>
        <v>23.275582511592749</v>
      </c>
    </row>
    <row r="178" spans="2:22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33"/>
        <v>15.936994669925555</v>
      </c>
      <c r="M178">
        <f t="shared" si="34"/>
        <v>4.688429861194388</v>
      </c>
      <c r="N178">
        <f t="shared" si="35"/>
        <v>20.625424531119943</v>
      </c>
      <c r="O178">
        <f t="shared" si="36"/>
        <v>43.625424531119947</v>
      </c>
      <c r="Q178">
        <f t="shared" si="37"/>
        <v>29.088628165922501</v>
      </c>
      <c r="R178">
        <f t="shared" si="37"/>
        <v>21.536189652310419</v>
      </c>
      <c r="S178">
        <f t="shared" si="37"/>
        <v>13.958322052793923</v>
      </c>
      <c r="T178">
        <f t="shared" si="38"/>
        <v>20.553235545261025</v>
      </c>
      <c r="U178">
        <f t="shared" si="38"/>
        <v>17.830679507153196</v>
      </c>
      <c r="V178">
        <f t="shared" si="38"/>
        <v>23.275791583368861</v>
      </c>
    </row>
    <row r="179" spans="2:22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33"/>
        <v>15.937057161116332</v>
      </c>
      <c r="M179">
        <f t="shared" si="34"/>
        <v>4.6884298611944057</v>
      </c>
      <c r="N179">
        <f t="shared" si="35"/>
        <v>20.625487022310736</v>
      </c>
      <c r="O179">
        <f t="shared" si="36"/>
        <v>44.625487022310736</v>
      </c>
      <c r="Q179">
        <f t="shared" si="37"/>
        <v>29.088716299042371</v>
      </c>
      <c r="R179">
        <f t="shared" si="37"/>
        <v>21.536254902949722</v>
      </c>
      <c r="S179">
        <f t="shared" si="37"/>
        <v>13.958364343907263</v>
      </c>
      <c r="T179">
        <f t="shared" si="38"/>
        <v>20.553297817732648</v>
      </c>
      <c r="U179">
        <f t="shared" si="38"/>
        <v>17.830733530787633</v>
      </c>
      <c r="V179">
        <f t="shared" si="38"/>
        <v>23.275862104677671</v>
      </c>
    </row>
    <row r="180" spans="2:22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33"/>
        <v>15.937078239595904</v>
      </c>
      <c r="M180">
        <f t="shared" si="34"/>
        <v>4.6884298611944102</v>
      </c>
      <c r="N180">
        <f t="shared" si="35"/>
        <v>20.625508100790313</v>
      </c>
      <c r="O180">
        <f t="shared" si="36"/>
        <v>45.625508100790313</v>
      </c>
      <c r="Q180">
        <f t="shared" si="37"/>
        <v>29.088746026627071</v>
      </c>
      <c r="R180">
        <f t="shared" si="37"/>
        <v>21.536276912200151</v>
      </c>
      <c r="S180">
        <f t="shared" si="37"/>
        <v>13.958378608835767</v>
      </c>
      <c r="T180">
        <f t="shared" si="38"/>
        <v>20.553318822437546</v>
      </c>
      <c r="U180">
        <f t="shared" si="38"/>
        <v>17.830751753133228</v>
      </c>
      <c r="V180">
        <f t="shared" si="38"/>
        <v>23.275885891741876</v>
      </c>
    </row>
    <row r="181" spans="2:22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33"/>
        <v>15.937085349410125</v>
      </c>
      <c r="M181">
        <f t="shared" si="34"/>
        <v>4.6884298611944111</v>
      </c>
      <c r="N181">
        <f t="shared" si="35"/>
        <v>20.625515210604537</v>
      </c>
      <c r="O181">
        <f t="shared" si="36"/>
        <v>46.625515210604533</v>
      </c>
      <c r="Q181">
        <f t="shared" si="37"/>
        <v>29.088756053802122</v>
      </c>
      <c r="R181">
        <f t="shared" si="37"/>
        <v>21.536284335965284</v>
      </c>
      <c r="S181">
        <f t="shared" si="37"/>
        <v>13.958383420425296</v>
      </c>
      <c r="T181">
        <f t="shared" si="38"/>
        <v>20.553325907367423</v>
      </c>
      <c r="U181">
        <f t="shared" si="38"/>
        <v>17.830757899567626</v>
      </c>
      <c r="V181">
        <f t="shared" si="38"/>
        <v>23.275893915167224</v>
      </c>
    </row>
    <row r="182" spans="2:22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33"/>
        <v>15.937087747562177</v>
      </c>
      <c r="M182">
        <f t="shared" si="34"/>
        <v>4.6884298611944111</v>
      </c>
      <c r="N182">
        <f t="shared" si="35"/>
        <v>20.625517608756589</v>
      </c>
      <c r="O182">
        <f t="shared" si="36"/>
        <v>47.625517608756589</v>
      </c>
      <c r="Q182">
        <f t="shared" si="37"/>
        <v>29.088759435984787</v>
      </c>
      <c r="R182">
        <f t="shared" si="37"/>
        <v>21.536286840013496</v>
      </c>
      <c r="S182">
        <f t="shared" si="37"/>
        <v>13.958385043382371</v>
      </c>
      <c r="T182">
        <f t="shared" si="38"/>
        <v>20.55332829712594</v>
      </c>
      <c r="U182">
        <f t="shared" si="38"/>
        <v>17.830759972770075</v>
      </c>
      <c r="V182">
        <f t="shared" si="38"/>
        <v>23.275896621481817</v>
      </c>
    </row>
    <row r="183" spans="2:22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33"/>
        <v>15.937088556462497</v>
      </c>
      <c r="M183">
        <f t="shared" si="34"/>
        <v>4.6884298611944111</v>
      </c>
      <c r="N183">
        <f t="shared" si="35"/>
        <v>20.625518417656906</v>
      </c>
      <c r="O183">
        <f t="shared" si="36"/>
        <v>48.625518417656906</v>
      </c>
      <c r="Q183">
        <f t="shared" si="37"/>
        <v>29.088760576800119</v>
      </c>
      <c r="R183">
        <f t="shared" si="37"/>
        <v>21.53628768463275</v>
      </c>
      <c r="S183">
        <f t="shared" si="37"/>
        <v>13.958385590808248</v>
      </c>
      <c r="T183">
        <f t="shared" si="38"/>
        <v>20.553329103195107</v>
      </c>
      <c r="U183">
        <f t="shared" si="38"/>
        <v>17.830760672064397</v>
      </c>
      <c r="V183">
        <f t="shared" si="38"/>
        <v>23.275897534325825</v>
      </c>
    </row>
    <row r="184" spans="2:22" x14ac:dyDescent="0.2">
      <c r="B184">
        <v>2.2081596454761701</v>
      </c>
      <c r="C184" s="1">
        <v>2.9042418322822998</v>
      </c>
      <c r="D184">
        <v>4.4000000000000004</v>
      </c>
    </row>
    <row r="185" spans="2:22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ref="L185:L213" si="39">(H$7*K185^H$8)/(1+EXP(-(H$9*K185^H$10)*(J185-(H$11*K185^H$12))))*(1/(1+EXP(-50*(J185-0.2))))</f>
        <v>1.9167704112062694E-6</v>
      </c>
      <c r="M185">
        <f t="shared" ref="M185:M213" si="40">(H$13*LN(K185)+H$14)/(1+EXP(-(H$15*K185^H$16)*(J185-(H$17*K185^H$18))))</f>
        <v>0.38860632592445499</v>
      </c>
      <c r="N185">
        <f t="shared" ref="N185:N213" si="41">L185+M185</f>
        <v>0.38860824269486621</v>
      </c>
      <c r="O185">
        <f t="shared" ref="O185:O213" si="42">N185+4*J185</f>
        <v>0.38860824269486621</v>
      </c>
      <c r="Q185">
        <f t="shared" si="37"/>
        <v>0.54806535772913512</v>
      </c>
      <c r="R185">
        <f t="shared" si="37"/>
        <v>0.4057681723108405</v>
      </c>
      <c r="S185">
        <f t="shared" si="37"/>
        <v>0.26299187179012734</v>
      </c>
      <c r="T185">
        <f t="shared" si="38"/>
        <v>0.38724811384543423</v>
      </c>
      <c r="U185">
        <f t="shared" si="38"/>
        <v>0.33595182580971189</v>
      </c>
      <c r="V185">
        <f t="shared" si="38"/>
        <v>0.43854440188115662</v>
      </c>
    </row>
    <row r="186" spans="2:22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si="39"/>
        <v>4.6278369509243023E-2</v>
      </c>
      <c r="M186">
        <f t="shared" si="40"/>
        <v>0.40191199454950954</v>
      </c>
      <c r="N186">
        <f t="shared" si="41"/>
        <v>0.44819036405875257</v>
      </c>
      <c r="O186">
        <f t="shared" si="42"/>
        <v>1.4481903640587526</v>
      </c>
      <c r="Q186">
        <f t="shared" si="37"/>
        <v>0.63209573349550718</v>
      </c>
      <c r="R186">
        <f t="shared" si="37"/>
        <v>0.46798128524064053</v>
      </c>
      <c r="S186">
        <f t="shared" si="37"/>
        <v>0.30331426308592579</v>
      </c>
      <c r="T186">
        <f t="shared" si="38"/>
        <v>0.44662169778454697</v>
      </c>
      <c r="U186">
        <f t="shared" si="38"/>
        <v>0.38746056972879167</v>
      </c>
      <c r="V186">
        <f t="shared" si="38"/>
        <v>0.50578282584030243</v>
      </c>
    </row>
    <row r="187" spans="2:22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9"/>
        <v>5.9384852059459738E-2</v>
      </c>
      <c r="M187">
        <f t="shared" si="40"/>
        <v>0.41567055199746861</v>
      </c>
      <c r="N187">
        <f t="shared" si="41"/>
        <v>0.47505540405692837</v>
      </c>
      <c r="O187">
        <f t="shared" si="42"/>
        <v>2.4750554040569286</v>
      </c>
      <c r="Q187">
        <f t="shared" ref="Q187:S213" si="43">$N187*(-1.2329E-21*Q$6+1.7765)</f>
        <v>0.66998427043158248</v>
      </c>
      <c r="R187">
        <f t="shared" si="43"/>
        <v>0.49603261555603179</v>
      </c>
      <c r="S187">
        <f t="shared" si="43"/>
        <v>0.32149526487281926</v>
      </c>
      <c r="T187">
        <f t="shared" ref="T187:V213" si="44">$N187*(0.0088*T$6-0.3235)</f>
        <v>0.47339271014272916</v>
      </c>
      <c r="U187">
        <f t="shared" si="44"/>
        <v>0.41068539680721466</v>
      </c>
      <c r="V187">
        <f t="shared" si="44"/>
        <v>0.53610002347824381</v>
      </c>
    </row>
    <row r="188" spans="2:22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9"/>
        <v>7.040948346383602E-2</v>
      </c>
      <c r="M188">
        <f t="shared" si="40"/>
        <v>0.42989722610420461</v>
      </c>
      <c r="N188">
        <f t="shared" si="41"/>
        <v>0.50030670956804069</v>
      </c>
      <c r="O188">
        <f t="shared" si="42"/>
        <v>3.5003067095680409</v>
      </c>
      <c r="Q188">
        <f t="shared" si="43"/>
        <v>0.70559691130637237</v>
      </c>
      <c r="R188">
        <f t="shared" si="43"/>
        <v>0.52239895306512052</v>
      </c>
      <c r="S188">
        <f t="shared" si="43"/>
        <v>0.33858416668164221</v>
      </c>
      <c r="T188">
        <f t="shared" si="44"/>
        <v>0.49855563608455256</v>
      </c>
      <c r="U188">
        <f t="shared" si="44"/>
        <v>0.43251515042157124</v>
      </c>
      <c r="V188">
        <f t="shared" si="44"/>
        <v>0.56459612174753404</v>
      </c>
    </row>
    <row r="189" spans="2:22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9"/>
        <v>8.3462336131043993E-2</v>
      </c>
      <c r="M189">
        <f t="shared" si="40"/>
        <v>0.44460774369090167</v>
      </c>
      <c r="N189">
        <f t="shared" si="41"/>
        <v>0.52807007982194565</v>
      </c>
      <c r="O189">
        <f t="shared" si="42"/>
        <v>4.528070079821946</v>
      </c>
      <c r="Q189">
        <f t="shared" si="43"/>
        <v>0.74475238918418085</v>
      </c>
      <c r="R189">
        <f t="shared" si="43"/>
        <v>0.55138828156467523</v>
      </c>
      <c r="S189">
        <f t="shared" si="43"/>
        <v>0.35737311634375718</v>
      </c>
      <c r="T189">
        <f t="shared" si="44"/>
        <v>0.52622183454256888</v>
      </c>
      <c r="U189">
        <f t="shared" si="44"/>
        <v>0.45651658400607209</v>
      </c>
      <c r="V189">
        <f t="shared" si="44"/>
        <v>0.59592708507906578</v>
      </c>
    </row>
    <row r="190" spans="2:22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9"/>
        <v>9.8909115541293835E-2</v>
      </c>
      <c r="M190">
        <f t="shared" si="40"/>
        <v>0.45981834600547328</v>
      </c>
      <c r="N190">
        <f t="shared" si="41"/>
        <v>0.55872746154676711</v>
      </c>
      <c r="O190">
        <f t="shared" si="42"/>
        <v>5.5587274615467672</v>
      </c>
      <c r="Q190">
        <f t="shared" si="43"/>
        <v>0.78798937449755202</v>
      </c>
      <c r="R190">
        <f t="shared" si="43"/>
        <v>0.58339941355727232</v>
      </c>
      <c r="S190">
        <f t="shared" si="43"/>
        <v>0.3781205975296516</v>
      </c>
      <c r="T190">
        <f t="shared" si="44"/>
        <v>0.5567719154313534</v>
      </c>
      <c r="U190">
        <f t="shared" si="44"/>
        <v>0.48301989050718025</v>
      </c>
      <c r="V190">
        <f t="shared" si="44"/>
        <v>0.63052394035552684</v>
      </c>
    </row>
    <row r="191" spans="2:22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9"/>
        <v>0.11717843898677366</v>
      </c>
      <c r="M191">
        <f t="shared" si="40"/>
        <v>0.47554580457764617</v>
      </c>
      <c r="N191">
        <f t="shared" si="41"/>
        <v>0.59272424356441977</v>
      </c>
      <c r="O191">
        <f t="shared" si="42"/>
        <v>6.5927242435644198</v>
      </c>
      <c r="Q191">
        <f t="shared" si="43"/>
        <v>0.83593601188469147</v>
      </c>
      <c r="R191">
        <f t="shared" si="43"/>
        <v>0.61889740507719126</v>
      </c>
      <c r="S191">
        <f t="shared" si="43"/>
        <v>0.40112802854980051</v>
      </c>
      <c r="T191">
        <f t="shared" si="44"/>
        <v>0.59064970871194433</v>
      </c>
      <c r="U191">
        <f t="shared" si="44"/>
        <v>0.51241010856144098</v>
      </c>
      <c r="V191">
        <f t="shared" si="44"/>
        <v>0.66888930886244791</v>
      </c>
    </row>
    <row r="192" spans="2:22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9"/>
        <v>0.13877147442549784</v>
      </c>
      <c r="M192">
        <f t="shared" si="40"/>
        <v>0.49180743749410011</v>
      </c>
      <c r="N192">
        <f t="shared" si="41"/>
        <v>0.63057891191959792</v>
      </c>
      <c r="O192">
        <f t="shared" si="42"/>
        <v>7.6305789119195975</v>
      </c>
      <c r="Q192">
        <f t="shared" si="43"/>
        <v>0.88932353709498102</v>
      </c>
      <c r="R192">
        <f t="shared" si="43"/>
        <v>0.65842363716479635</v>
      </c>
      <c r="S192">
        <f t="shared" si="43"/>
        <v>0.42674629649410606</v>
      </c>
      <c r="T192">
        <f t="shared" si="44"/>
        <v>0.62837188572787939</v>
      </c>
      <c r="U192">
        <f t="shared" si="44"/>
        <v>0.54513546935449253</v>
      </c>
      <c r="V192">
        <f t="shared" si="44"/>
        <v>0.71160830210126647</v>
      </c>
    </row>
    <row r="193" spans="2:22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9"/>
        <v>0.16427253875936229</v>
      </c>
      <c r="M193">
        <f t="shared" si="40"/>
        <v>0.50862112609975063</v>
      </c>
      <c r="N193">
        <f t="shared" si="41"/>
        <v>0.67289366485911295</v>
      </c>
      <c r="O193">
        <f t="shared" si="42"/>
        <v>8.6728936648591137</v>
      </c>
      <c r="Q193">
        <f t="shared" si="43"/>
        <v>0.94900124759898841</v>
      </c>
      <c r="R193">
        <f t="shared" si="43"/>
        <v>0.70260689957576272</v>
      </c>
      <c r="S193">
        <f t="shared" si="43"/>
        <v>0.45538294095313225</v>
      </c>
      <c r="T193">
        <f t="shared" si="44"/>
        <v>0.67053853703210609</v>
      </c>
      <c r="U193">
        <f t="shared" si="44"/>
        <v>0.58171657327070325</v>
      </c>
      <c r="V193">
        <f t="shared" si="44"/>
        <v>0.75936050079350914</v>
      </c>
    </row>
    <row r="194" spans="2:22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9"/>
        <v>0.19436055733465582</v>
      </c>
      <c r="M194">
        <f t="shared" si="40"/>
        <v>0.52600533213094991</v>
      </c>
      <c r="N194">
        <f t="shared" si="41"/>
        <v>0.72036588946560576</v>
      </c>
      <c r="O194">
        <f t="shared" si="42"/>
        <v>9.7203658894656062</v>
      </c>
      <c r="Q194">
        <f t="shared" si="43"/>
        <v>1.0159526884143715</v>
      </c>
      <c r="R194">
        <f t="shared" si="43"/>
        <v>0.75217537419309433</v>
      </c>
      <c r="S194">
        <f t="shared" si="43"/>
        <v>0.48750992086669503</v>
      </c>
      <c r="T194">
        <f t="shared" si="44"/>
        <v>0.71784460885247614</v>
      </c>
      <c r="U194">
        <f t="shared" si="44"/>
        <v>0.62275631144301624</v>
      </c>
      <c r="V194">
        <f t="shared" si="44"/>
        <v>0.81293290626193626</v>
      </c>
    </row>
    <row r="195" spans="2:22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9"/>
        <v>0.22982114726489616</v>
      </c>
      <c r="M195">
        <f t="shared" si="40"/>
        <v>0.54397911528599474</v>
      </c>
      <c r="N195">
        <f t="shared" si="41"/>
        <v>0.77380026255089085</v>
      </c>
      <c r="O195">
        <f t="shared" si="42"/>
        <v>10.773800262550891</v>
      </c>
      <c r="Q195">
        <f t="shared" si="43"/>
        <v>1.0913127183430567</v>
      </c>
      <c r="R195">
        <f t="shared" si="43"/>
        <v>0.80796927026445553</v>
      </c>
      <c r="S195">
        <f t="shared" si="43"/>
        <v>0.52367180384215561</v>
      </c>
      <c r="T195">
        <f t="shared" si="44"/>
        <v>0.77109196163196281</v>
      </c>
      <c r="U195">
        <f t="shared" si="44"/>
        <v>0.66895032697524526</v>
      </c>
      <c r="V195">
        <f t="shared" si="44"/>
        <v>0.87323359628868058</v>
      </c>
    </row>
    <row r="196" spans="2:22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9"/>
        <v>0.271558916815414</v>
      </c>
      <c r="M196">
        <f t="shared" si="40"/>
        <v>0.56256215123791209</v>
      </c>
      <c r="N196">
        <f t="shared" si="41"/>
        <v>0.83412106805332609</v>
      </c>
      <c r="O196">
        <f t="shared" si="42"/>
        <v>11.834121068053326</v>
      </c>
      <c r="Q196">
        <f t="shared" si="43"/>
        <v>1.1763848815502589</v>
      </c>
      <c r="R196">
        <f t="shared" si="43"/>
        <v>0.87095368570378406</v>
      </c>
      <c r="S196">
        <f t="shared" si="43"/>
        <v>0.56449410199250627</v>
      </c>
      <c r="T196">
        <f t="shared" si="44"/>
        <v>0.83120164431513954</v>
      </c>
      <c r="U196">
        <f t="shared" si="44"/>
        <v>0.72109766333210057</v>
      </c>
      <c r="V196">
        <f t="shared" si="44"/>
        <v>0.94130562529817874</v>
      </c>
    </row>
    <row r="197" spans="2:22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9"/>
        <v>0.32060934113256845</v>
      </c>
      <c r="M197">
        <f t="shared" si="40"/>
        <v>0.58177475009402968</v>
      </c>
      <c r="N197">
        <f t="shared" si="41"/>
        <v>0.90238409122659813</v>
      </c>
      <c r="O197">
        <f t="shared" si="42"/>
        <v>12.902384091226597</v>
      </c>
      <c r="Q197">
        <f t="shared" si="43"/>
        <v>1.2726581822802896</v>
      </c>
      <c r="R197">
        <f t="shared" si="43"/>
        <v>0.94223102649652757</v>
      </c>
      <c r="S197">
        <f t="shared" si="43"/>
        <v>0.61069132136669224</v>
      </c>
      <c r="T197">
        <f t="shared" si="44"/>
        <v>0.89922574690730506</v>
      </c>
      <c r="U197">
        <f t="shared" si="44"/>
        <v>0.78011104686539423</v>
      </c>
      <c r="V197">
        <f t="shared" si="44"/>
        <v>1.0183404469492163</v>
      </c>
    </row>
    <row r="198" spans="2:22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9"/>
        <v>0.37814926924187076</v>
      </c>
      <c r="M198">
        <f t="shared" si="40"/>
        <v>0.60163787530629198</v>
      </c>
      <c r="N198">
        <f t="shared" si="41"/>
        <v>0.97978714454816274</v>
      </c>
      <c r="O198">
        <f t="shared" si="42"/>
        <v>13.979787144548162</v>
      </c>
      <c r="Q198">
        <f t="shared" si="43"/>
        <v>1.3818219298473224</v>
      </c>
      <c r="R198">
        <f t="shared" si="43"/>
        <v>1.0230519974048338</v>
      </c>
      <c r="S198">
        <f t="shared" si="43"/>
        <v>0.66307408539183177</v>
      </c>
      <c r="T198">
        <f t="shared" si="44"/>
        <v>0.97635788954224423</v>
      </c>
      <c r="U198">
        <f t="shared" si="44"/>
        <v>0.84702598646188687</v>
      </c>
      <c r="V198">
        <f t="shared" si="44"/>
        <v>1.1056897926226019</v>
      </c>
    </row>
    <row r="199" spans="2:22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9"/>
        <v>0.44550472997619212</v>
      </c>
      <c r="M199">
        <f t="shared" si="40"/>
        <v>0.62217316303571768</v>
      </c>
      <c r="N199">
        <f t="shared" si="41"/>
        <v>1.0676778930119097</v>
      </c>
      <c r="O199">
        <f t="shared" si="42"/>
        <v>15.06767789301191</v>
      </c>
      <c r="Q199">
        <f t="shared" si="43"/>
        <v>1.5057767748702258</v>
      </c>
      <c r="R199">
        <f t="shared" si="43"/>
        <v>1.1148237728047938</v>
      </c>
      <c r="S199">
        <f t="shared" si="43"/>
        <v>0.72255443066506764</v>
      </c>
      <c r="T199">
        <f t="shared" si="44"/>
        <v>1.0639410203863682</v>
      </c>
      <c r="U199">
        <f t="shared" si="44"/>
        <v>0.92300753850879613</v>
      </c>
      <c r="V199">
        <f t="shared" si="44"/>
        <v>1.2048745022639404</v>
      </c>
    </row>
    <row r="200" spans="2:22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9"/>
        <v>0.52415423491434865</v>
      </c>
      <c r="M200">
        <f t="shared" si="40"/>
        <v>0.64340294197372916</v>
      </c>
      <c r="N200">
        <f t="shared" si="41"/>
        <v>1.1675571768880779</v>
      </c>
      <c r="O200">
        <f t="shared" si="42"/>
        <v>16.167557176888078</v>
      </c>
      <c r="Q200">
        <f t="shared" si="43"/>
        <v>1.6466393954562331</v>
      </c>
      <c r="R200">
        <f t="shared" si="43"/>
        <v>1.2191134661707956</v>
      </c>
      <c r="S200">
        <f t="shared" si="43"/>
        <v>0.79014805564197288</v>
      </c>
      <c r="T200">
        <f t="shared" si="44"/>
        <v>1.1634707267689697</v>
      </c>
      <c r="U200">
        <f t="shared" si="44"/>
        <v>1.0093531794197435</v>
      </c>
      <c r="V200">
        <f t="shared" si="44"/>
        <v>1.3175882741181963</v>
      </c>
    </row>
    <row r="201" spans="2:22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9"/>
        <v>0.61572523953100711</v>
      </c>
      <c r="M201">
        <f t="shared" si="40"/>
        <v>0.66535025362237799</v>
      </c>
      <c r="N201">
        <f t="shared" si="41"/>
        <v>1.2810754931533852</v>
      </c>
      <c r="O201">
        <f t="shared" si="42"/>
        <v>17.281075493153384</v>
      </c>
      <c r="Q201">
        <f t="shared" si="43"/>
        <v>1.8067375348608727</v>
      </c>
      <c r="R201">
        <f t="shared" si="43"/>
        <v>1.3376444561347565</v>
      </c>
      <c r="S201">
        <f t="shared" si="43"/>
        <v>0.86697193943313156</v>
      </c>
      <c r="T201">
        <f t="shared" si="44"/>
        <v>1.2765917289273485</v>
      </c>
      <c r="U201">
        <f t="shared" si="44"/>
        <v>1.1074897638311016</v>
      </c>
      <c r="V201">
        <f t="shared" si="44"/>
        <v>1.4456936940235956</v>
      </c>
    </row>
    <row r="202" spans="2:22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9"/>
        <v>0.72198086030055897</v>
      </c>
      <c r="M202">
        <f t="shared" si="40"/>
        <v>0.68803887303469247</v>
      </c>
      <c r="N202">
        <f t="shared" si="41"/>
        <v>1.4100197333352513</v>
      </c>
      <c r="O202">
        <f t="shared" si="42"/>
        <v>18.41001973333525</v>
      </c>
      <c r="Q202">
        <f t="shared" si="43"/>
        <v>1.9885912974890516</v>
      </c>
      <c r="R202">
        <f t="shared" si="43"/>
        <v>1.4722825387080294</v>
      </c>
      <c r="S202">
        <f t="shared" si="43"/>
        <v>0.95423536659777808</v>
      </c>
      <c r="T202">
        <f t="shared" si="44"/>
        <v>1.4050846642685779</v>
      </c>
      <c r="U202">
        <f t="shared" si="44"/>
        <v>1.218962059468325</v>
      </c>
      <c r="V202">
        <f t="shared" si="44"/>
        <v>1.5912072690688315</v>
      </c>
    </row>
    <row r="203" spans="2:22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9"/>
        <v>0.8447934346952406</v>
      </c>
      <c r="M203">
        <f t="shared" si="40"/>
        <v>0.71149333001552129</v>
      </c>
      <c r="N203">
        <f t="shared" si="41"/>
        <v>1.5562867647107619</v>
      </c>
      <c r="O203">
        <f t="shared" si="42"/>
        <v>19.556286764710762</v>
      </c>
      <c r="Q203">
        <f t="shared" si="43"/>
        <v>2.1948758897017346</v>
      </c>
      <c r="R203">
        <f t="shared" si="43"/>
        <v>1.6250083418948009</v>
      </c>
      <c r="S203">
        <f t="shared" si="43"/>
        <v>1.0532220481356553</v>
      </c>
      <c r="T203">
        <f t="shared" si="44"/>
        <v>1.5508397610342743</v>
      </c>
      <c r="U203">
        <f t="shared" si="44"/>
        <v>1.345409908092454</v>
      </c>
      <c r="V203">
        <f t="shared" si="44"/>
        <v>1.7562696139760952</v>
      </c>
    </row>
    <row r="204" spans="2:22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9"/>
        <v>0.98610118405759495</v>
      </c>
      <c r="M204">
        <f t="shared" si="40"/>
        <v>0.73573893078228081</v>
      </c>
      <c r="N204">
        <f t="shared" si="41"/>
        <v>1.7218401148398756</v>
      </c>
      <c r="O204">
        <f t="shared" si="42"/>
        <v>20.721840114839875</v>
      </c>
      <c r="Q204">
        <f t="shared" si="43"/>
        <v>2.4283605307699725</v>
      </c>
      <c r="R204">
        <f t="shared" si="43"/>
        <v>1.797872097526906</v>
      </c>
      <c r="S204">
        <f t="shared" si="43"/>
        <v>1.1652608076062534</v>
      </c>
      <c r="T204">
        <f t="shared" si="44"/>
        <v>1.7158136744379362</v>
      </c>
      <c r="U204">
        <f t="shared" si="44"/>
        <v>1.4885307792790727</v>
      </c>
      <c r="V204">
        <f t="shared" si="44"/>
        <v>1.9430965695968001</v>
      </c>
    </row>
    <row r="205" spans="2:22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9"/>
        <v>1.1478442888514133</v>
      </c>
      <c r="M205">
        <f t="shared" si="40"/>
        <v>0.76080178008399524</v>
      </c>
      <c r="N205">
        <f t="shared" si="41"/>
        <v>1.9086460689354086</v>
      </c>
      <c r="O205">
        <f t="shared" si="42"/>
        <v>21.908646068935408</v>
      </c>
      <c r="Q205">
        <f t="shared" si="43"/>
        <v>2.691818329161785</v>
      </c>
      <c r="R205">
        <f t="shared" si="43"/>
        <v>1.9929269168598169</v>
      </c>
      <c r="S205">
        <f t="shared" si="43"/>
        <v>1.2916823348194584</v>
      </c>
      <c r="T205">
        <f t="shared" si="44"/>
        <v>1.9019658076941348</v>
      </c>
      <c r="U205">
        <f t="shared" si="44"/>
        <v>1.6500245265946609</v>
      </c>
      <c r="V205">
        <f t="shared" si="44"/>
        <v>2.1539070887936091</v>
      </c>
    </row>
    <row r="206" spans="2:22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9"/>
        <v>1.331877363266873</v>
      </c>
      <c r="M206">
        <f t="shared" si="40"/>
        <v>0.78670880377588437</v>
      </c>
      <c r="N206">
        <f t="shared" si="41"/>
        <v>2.1185861670427575</v>
      </c>
      <c r="O206">
        <f t="shared" si="42"/>
        <v>23.118586167042757</v>
      </c>
      <c r="Q206">
        <f t="shared" si="43"/>
        <v>2.9879028748033951</v>
      </c>
      <c r="R206">
        <f t="shared" si="43"/>
        <v>2.2121374238553315</v>
      </c>
      <c r="S206">
        <f t="shared" si="43"/>
        <v>1.4337599680219208</v>
      </c>
      <c r="T206">
        <f t="shared" si="44"/>
        <v>2.1111711154581081</v>
      </c>
      <c r="U206">
        <f t="shared" si="44"/>
        <v>1.8315177414084642</v>
      </c>
      <c r="V206">
        <f t="shared" si="44"/>
        <v>2.3908244895077524</v>
      </c>
    </row>
    <row r="207" spans="2:22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9"/>
        <v>1.5398569050578836</v>
      </c>
      <c r="M207">
        <f t="shared" si="40"/>
        <v>0.81348777184551968</v>
      </c>
      <c r="N207">
        <f t="shared" si="41"/>
        <v>2.3533446769034034</v>
      </c>
      <c r="O207">
        <f t="shared" si="42"/>
        <v>24.353344676903404</v>
      </c>
      <c r="Q207">
        <f t="shared" si="43"/>
        <v>3.3189895388290971</v>
      </c>
      <c r="R207">
        <f t="shared" si="43"/>
        <v>2.4572622591392976</v>
      </c>
      <c r="S207">
        <f t="shared" si="43"/>
        <v>1.5926335407973444</v>
      </c>
      <c r="T207">
        <f t="shared" si="44"/>
        <v>2.3451079705342415</v>
      </c>
      <c r="U207">
        <f t="shared" si="44"/>
        <v>2.0344664731829925</v>
      </c>
      <c r="V207">
        <f t="shared" si="44"/>
        <v>2.6557494678854914</v>
      </c>
    </row>
    <row r="208" spans="2:22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9"/>
        <v>1.7731050476604331</v>
      </c>
      <c r="M208">
        <f t="shared" si="40"/>
        <v>0.84116732188525745</v>
      </c>
      <c r="N208">
        <f t="shared" si="41"/>
        <v>2.6142723695456906</v>
      </c>
      <c r="O208">
        <f t="shared" si="42"/>
        <v>25.614272369545692</v>
      </c>
      <c r="Q208">
        <f t="shared" si="43"/>
        <v>3.6869833523872932</v>
      </c>
      <c r="R208">
        <f t="shared" si="43"/>
        <v>2.7297118402766674</v>
      </c>
      <c r="S208">
        <f t="shared" si="43"/>
        <v>1.7692171917616288</v>
      </c>
      <c r="T208">
        <f t="shared" si="44"/>
        <v>2.6051224162522808</v>
      </c>
      <c r="U208">
        <f t="shared" si="44"/>
        <v>2.2600384634722501</v>
      </c>
      <c r="V208">
        <f t="shared" si="44"/>
        <v>2.9502063690323128</v>
      </c>
    </row>
    <row r="209" spans="2:22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9"/>
        <v>2.0324549616733512</v>
      </c>
      <c r="M209">
        <f t="shared" si="40"/>
        <v>0.86977698300418438</v>
      </c>
      <c r="N209">
        <f t="shared" si="41"/>
        <v>2.9022319446775358</v>
      </c>
      <c r="O209">
        <f t="shared" si="42"/>
        <v>26.902231944677535</v>
      </c>
      <c r="Q209">
        <f t="shared" si="43"/>
        <v>4.0931010056355408</v>
      </c>
      <c r="R209">
        <f t="shared" si="43"/>
        <v>3.0303869615514398</v>
      </c>
      <c r="S209">
        <f t="shared" si="43"/>
        <v>1.9640947557027455</v>
      </c>
      <c r="T209">
        <f t="shared" si="44"/>
        <v>2.8920741328711643</v>
      </c>
      <c r="U209">
        <f t="shared" si="44"/>
        <v>2.5089795161737301</v>
      </c>
      <c r="V209">
        <f t="shared" si="44"/>
        <v>3.2751687495685999</v>
      </c>
    </row>
    <row r="210" spans="2:22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9"/>
        <v>2.3180883524923233</v>
      </c>
      <c r="M210">
        <f t="shared" si="40"/>
        <v>0.89934720017128156</v>
      </c>
      <c r="N210">
        <f t="shared" si="41"/>
        <v>3.2174355526636047</v>
      </c>
      <c r="O210">
        <f t="shared" si="42"/>
        <v>28.217435552663606</v>
      </c>
      <c r="Q210">
        <f t="shared" si="43"/>
        <v>4.537641700321843</v>
      </c>
      <c r="R210">
        <f t="shared" si="43"/>
        <v>3.3595091413367926</v>
      </c>
      <c r="S210">
        <f t="shared" si="43"/>
        <v>2.1774098060588631</v>
      </c>
      <c r="T210">
        <f t="shared" si="44"/>
        <v>3.2061745282292824</v>
      </c>
      <c r="U210">
        <f t="shared" si="44"/>
        <v>2.7814730352776866</v>
      </c>
      <c r="V210">
        <f t="shared" si="44"/>
        <v>3.6308760211808786</v>
      </c>
    </row>
    <row r="211" spans="2:22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9"/>
        <v>2.6293810412387559</v>
      </c>
      <c r="M211">
        <f t="shared" si="40"/>
        <v>0.92990935897980143</v>
      </c>
      <c r="N211">
        <f t="shared" si="41"/>
        <v>3.5592904002185572</v>
      </c>
      <c r="O211">
        <f t="shared" si="42"/>
        <v>29.559290400218558</v>
      </c>
      <c r="Q211">
        <f t="shared" si="43"/>
        <v>5.0197694030627176</v>
      </c>
      <c r="R211">
        <f t="shared" si="43"/>
        <v>3.7164594101371682</v>
      </c>
      <c r="S211">
        <f t="shared" si="43"/>
        <v>2.4087611680771897</v>
      </c>
      <c r="T211">
        <f t="shared" si="44"/>
        <v>3.5468328838177925</v>
      </c>
      <c r="U211">
        <f t="shared" si="44"/>
        <v>3.0770065509889433</v>
      </c>
      <c r="V211">
        <f t="shared" si="44"/>
        <v>4.0166592166466426</v>
      </c>
    </row>
    <row r="212" spans="2:22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9"/>
        <v>2.9647774282294956</v>
      </c>
      <c r="M212">
        <f t="shared" si="40"/>
        <v>0.96149581082104629</v>
      </c>
      <c r="N212">
        <f t="shared" si="41"/>
        <v>3.9262732390505422</v>
      </c>
      <c r="O212">
        <f t="shared" si="42"/>
        <v>30.926273239050541</v>
      </c>
      <c r="Q212">
        <f t="shared" si="43"/>
        <v>5.5373358330749403</v>
      </c>
      <c r="R212">
        <f t="shared" si="43"/>
        <v>4.0996472569765929</v>
      </c>
      <c r="S212">
        <f t="shared" si="43"/>
        <v>2.6571179786018195</v>
      </c>
      <c r="T212">
        <f t="shared" si="44"/>
        <v>3.9125312827138656</v>
      </c>
      <c r="U212">
        <f t="shared" si="44"/>
        <v>3.3942632151591945</v>
      </c>
      <c r="V212">
        <f t="shared" si="44"/>
        <v>4.4307993502685381</v>
      </c>
    </row>
    <row r="213" spans="2:22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9"/>
        <v>3.3217171216619743</v>
      </c>
      <c r="M213">
        <f t="shared" si="40"/>
        <v>0.99413989845378303</v>
      </c>
      <c r="N213">
        <f t="shared" si="41"/>
        <v>4.3158570201157573</v>
      </c>
      <c r="O213">
        <f t="shared" si="42"/>
        <v>32.315857020115757</v>
      </c>
      <c r="Q213">
        <f t="shared" si="43"/>
        <v>6.0867770205657301</v>
      </c>
      <c r="R213">
        <f t="shared" si="43"/>
        <v>4.5064340448958173</v>
      </c>
      <c r="S213">
        <f t="shared" si="43"/>
        <v>2.9207700491058035</v>
      </c>
      <c r="T213">
        <f t="shared" si="44"/>
        <v>4.3007515205453526</v>
      </c>
      <c r="U213">
        <f t="shared" si="44"/>
        <v>3.731058393890073</v>
      </c>
      <c r="V213">
        <f t="shared" si="44"/>
        <v>4.8704446472006335</v>
      </c>
    </row>
    <row r="214" spans="2:22" x14ac:dyDescent="0.2">
      <c r="B214">
        <v>3.7487361423199999</v>
      </c>
      <c r="C214" s="1">
        <v>8.8021427741883898</v>
      </c>
      <c r="D214">
        <v>4.4000000000000004</v>
      </c>
    </row>
    <row r="215" spans="2:22" x14ac:dyDescent="0.2">
      <c r="B215">
        <v>3.8000886922147998</v>
      </c>
      <c r="C215" s="1">
        <v>9.3859120059741805</v>
      </c>
      <c r="D215">
        <v>4.4000000000000004</v>
      </c>
    </row>
    <row r="216" spans="2:22" x14ac:dyDescent="0.2">
      <c r="B216">
        <v>3.85144124210959</v>
      </c>
      <c r="C216" s="1">
        <v>9.9912385223245206</v>
      </c>
      <c r="D216">
        <v>4.4000000000000004</v>
      </c>
    </row>
    <row r="217" spans="2:22" x14ac:dyDescent="0.2">
      <c r="B217">
        <v>3.90279379200439</v>
      </c>
      <c r="C217" s="1">
        <v>11.258998718171901</v>
      </c>
      <c r="D217">
        <v>4.4000000000000004</v>
      </c>
    </row>
    <row r="218" spans="2:22" x14ac:dyDescent="0.2">
      <c r="B218">
        <v>3.9541463418991798</v>
      </c>
      <c r="C218" s="1">
        <v>11.928193579996</v>
      </c>
      <c r="D218">
        <v>4.4000000000000004</v>
      </c>
    </row>
    <row r="219" spans="2:22" x14ac:dyDescent="0.2">
      <c r="B219">
        <v>4.0054988917939802</v>
      </c>
      <c r="C219" s="1">
        <v>12.6327867815474</v>
      </c>
      <c r="D219">
        <v>4.4000000000000004</v>
      </c>
    </row>
    <row r="220" spans="2:22" x14ac:dyDescent="0.2">
      <c r="B220">
        <v>4.05685144168877</v>
      </c>
      <c r="C220" s="1">
        <v>13.355510055353999</v>
      </c>
      <c r="D220">
        <v>4.4000000000000004</v>
      </c>
    </row>
    <row r="221" spans="2:22" x14ac:dyDescent="0.2">
      <c r="B221">
        <v>4.1082039915835695</v>
      </c>
      <c r="C221" s="1">
        <v>14.1055616450003</v>
      </c>
      <c r="D221">
        <v>4.4000000000000004</v>
      </c>
    </row>
    <row r="222" spans="2:22" x14ac:dyDescent="0.2">
      <c r="B222">
        <v>4.1595565414783602</v>
      </c>
      <c r="C222" s="1">
        <v>14.889582495149</v>
      </c>
      <c r="D222">
        <v>4.4000000000000004</v>
      </c>
    </row>
    <row r="223" spans="2:22" x14ac:dyDescent="0.2">
      <c r="B223">
        <v>4.2109090913731499</v>
      </c>
      <c r="C223" s="1">
        <v>15.6964749185986</v>
      </c>
      <c r="D223">
        <v>4.4000000000000004</v>
      </c>
    </row>
    <row r="224" spans="2:22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manual 3rd fits</vt:lpstr>
      <vt:lpstr>all 4 grains</vt:lpstr>
      <vt:lpstr>below 3fd</vt:lpstr>
      <vt:lpstr>all data fit</vt:lpstr>
      <vt:lpstr>exclude 1.34</vt:lpstr>
      <vt:lpstr>old Bei data</vt:lpstr>
      <vt:lpstr>Bei data</vt:lpstr>
      <vt:lpstr>with fission rate</vt:lpstr>
      <vt:lpstr>with temperature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2021-03-17T17:51:37Z</dcterms:created>
  <dcterms:modified xsi:type="dcterms:W3CDTF">2022-07-26T22:20:14Z</dcterms:modified>
</cp:coreProperties>
</file>