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10CD9FEC-E824-8C47-962E-4EB770D3C93D}" xr6:coauthVersionLast="36" xr6:coauthVersionMax="36" xr10:uidLastSave="{00000000-0000-0000-0000-000000000000}"/>
  <bookViews>
    <workbookView xWindow="640" yWindow="6420" windowWidth="29420" windowHeight="16940" activeTab="3" xr2:uid="{F87D22FA-6AF5-D040-A0C0-0969577BC6A2}"/>
  </bookViews>
  <sheets>
    <sheet name="concentations" sheetId="1" r:id="rId1"/>
    <sheet name="bccU_old" sheetId="2" r:id="rId2"/>
    <sheet name="bccU" sheetId="4" r:id="rId3"/>
    <sheet name="u5mo" sheetId="5" r:id="rId4"/>
    <sheet name="u50mo" sheetId="6" r:id="rId5"/>
    <sheet name="bccMo" sheetId="7" r:id="rId6"/>
    <sheet name="summary" sheetId="8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9" i="7" l="1"/>
  <c r="I48" i="7"/>
  <c r="I45" i="7"/>
  <c r="I44" i="7"/>
  <c r="I41" i="7"/>
  <c r="I40" i="7"/>
  <c r="I37" i="7"/>
  <c r="I36" i="7"/>
  <c r="I33" i="7"/>
  <c r="I32" i="7"/>
  <c r="I28" i="7"/>
  <c r="I27" i="7"/>
  <c r="I24" i="7"/>
  <c r="I23" i="7"/>
  <c r="I20" i="7"/>
  <c r="I19" i="7"/>
  <c r="I16" i="7"/>
  <c r="I15" i="7"/>
  <c r="J4" i="7"/>
  <c r="J5" i="7"/>
  <c r="J6" i="7"/>
  <c r="J7" i="7"/>
  <c r="I4" i="5" l="1"/>
  <c r="I5" i="5"/>
  <c r="I6" i="5"/>
  <c r="I7" i="5"/>
  <c r="I4" i="6"/>
  <c r="I5" i="6"/>
  <c r="I6" i="6"/>
  <c r="I7" i="6"/>
  <c r="I4" i="7"/>
  <c r="I5" i="7"/>
  <c r="I6" i="7"/>
  <c r="I7" i="7"/>
  <c r="J3" i="6"/>
  <c r="J3" i="5"/>
  <c r="J3" i="4"/>
  <c r="J3" i="7"/>
  <c r="I12" i="7" l="1"/>
  <c r="I11" i="7"/>
  <c r="I3" i="7"/>
  <c r="J16" i="7" l="1"/>
  <c r="J12" i="7"/>
  <c r="J24" i="7" l="1"/>
  <c r="J28" i="7"/>
  <c r="J37" i="7"/>
  <c r="J49" i="7"/>
  <c r="J41" i="7"/>
  <c r="J45" i="7"/>
  <c r="J33" i="7"/>
  <c r="J20" i="7"/>
  <c r="I7" i="4" l="1"/>
  <c r="I4" i="4"/>
  <c r="I5" i="4"/>
  <c r="I6" i="4"/>
  <c r="I3" i="4"/>
  <c r="I3" i="6"/>
  <c r="I28" i="6" s="1"/>
  <c r="I11" i="6" l="1"/>
  <c r="I12" i="6"/>
  <c r="J12" i="6" s="1"/>
  <c r="I37" i="6"/>
  <c r="I16" i="6"/>
  <c r="I40" i="6"/>
  <c r="I41" i="6"/>
  <c r="I45" i="6"/>
  <c r="J45" i="6" s="1"/>
  <c r="I24" i="6"/>
  <c r="J24" i="6" s="1"/>
  <c r="I48" i="6"/>
  <c r="I27" i="6"/>
  <c r="J28" i="6" s="1"/>
  <c r="I49" i="6"/>
  <c r="I32" i="6"/>
  <c r="I33" i="6"/>
  <c r="J33" i="6" s="1"/>
  <c r="I36" i="6"/>
  <c r="I15" i="6"/>
  <c r="I19" i="6"/>
  <c r="I20" i="6"/>
  <c r="I44" i="6"/>
  <c r="I23" i="6"/>
  <c r="J20" i="6" l="1"/>
  <c r="J16" i="6"/>
  <c r="J49" i="6"/>
  <c r="J41" i="6"/>
  <c r="J37" i="6"/>
  <c r="I3" i="5" l="1"/>
  <c r="I49" i="5" s="1"/>
  <c r="I11" i="5" l="1"/>
  <c r="I12" i="5"/>
  <c r="I27" i="5"/>
  <c r="I15" i="5"/>
  <c r="I45" i="5"/>
  <c r="I32" i="5"/>
  <c r="I28" i="5"/>
  <c r="J28" i="5" s="1"/>
  <c r="I33" i="5"/>
  <c r="I36" i="5"/>
  <c r="I37" i="5"/>
  <c r="I16" i="5"/>
  <c r="J16" i="5" s="1"/>
  <c r="I40" i="5"/>
  <c r="I19" i="5"/>
  <c r="I41" i="5"/>
  <c r="I20" i="5"/>
  <c r="J20" i="5" s="1"/>
  <c r="I44" i="5"/>
  <c r="I23" i="5"/>
  <c r="I24" i="5"/>
  <c r="I48" i="5"/>
  <c r="J49" i="5" s="1"/>
  <c r="I32" i="4"/>
  <c r="I27" i="4"/>
  <c r="I24" i="4"/>
  <c r="I23" i="4"/>
  <c r="I19" i="4"/>
  <c r="T90" i="2"/>
  <c r="U90" i="2" s="1"/>
  <c r="T89" i="2"/>
  <c r="T86" i="2"/>
  <c r="T85" i="2"/>
  <c r="J24" i="5" l="1"/>
  <c r="J45" i="5"/>
  <c r="J37" i="5"/>
  <c r="J33" i="5"/>
  <c r="J24" i="4"/>
  <c r="I11" i="4"/>
  <c r="I12" i="4"/>
  <c r="I15" i="4"/>
  <c r="I16" i="4"/>
  <c r="J16" i="4" s="1"/>
  <c r="I49" i="4"/>
  <c r="I20" i="4"/>
  <c r="J20" i="4" s="1"/>
  <c r="I28" i="4"/>
  <c r="J28" i="4" s="1"/>
  <c r="I33" i="4"/>
  <c r="J33" i="4" s="1"/>
  <c r="I36" i="4"/>
  <c r="I37" i="4"/>
  <c r="J37" i="4" s="1"/>
  <c r="I40" i="4"/>
  <c r="I41" i="4"/>
  <c r="J41" i="4" s="1"/>
  <c r="I44" i="4"/>
  <c r="I45" i="4"/>
  <c r="J45" i="4" s="1"/>
  <c r="I48" i="4"/>
  <c r="J41" i="5"/>
  <c r="J12" i="5"/>
  <c r="U86" i="2"/>
  <c r="T155" i="2"/>
  <c r="T82" i="2"/>
  <c r="J82" i="2"/>
  <c r="T81" i="2"/>
  <c r="J81" i="2"/>
  <c r="T78" i="2"/>
  <c r="U78" i="2" s="1"/>
  <c r="J78" i="2"/>
  <c r="T77" i="2"/>
  <c r="J77" i="2"/>
  <c r="T156" i="2"/>
  <c r="J156" i="2"/>
  <c r="J155" i="2"/>
  <c r="T152" i="2"/>
  <c r="U152" i="2" s="1"/>
  <c r="J152" i="2"/>
  <c r="K152" i="2" s="1"/>
  <c r="T151" i="2"/>
  <c r="J151" i="2"/>
  <c r="J12" i="4" l="1"/>
  <c r="J49" i="4"/>
  <c r="U82" i="2"/>
  <c r="K82" i="2"/>
  <c r="K78" i="2"/>
  <c r="U156" i="2"/>
  <c r="K156" i="2"/>
  <c r="T148" i="2"/>
  <c r="J148" i="2"/>
  <c r="T147" i="2"/>
  <c r="J147" i="2"/>
  <c r="T144" i="2"/>
  <c r="J144" i="2"/>
  <c r="T143" i="2"/>
  <c r="J143" i="2"/>
  <c r="T74" i="2"/>
  <c r="J74" i="2"/>
  <c r="T73" i="2"/>
  <c r="J73" i="2"/>
  <c r="T70" i="2"/>
  <c r="J70" i="2"/>
  <c r="T69" i="2"/>
  <c r="J69" i="2"/>
  <c r="T66" i="2"/>
  <c r="U66" i="2" s="1"/>
  <c r="T65" i="2"/>
  <c r="T61" i="2"/>
  <c r="T60" i="2"/>
  <c r="T56" i="2"/>
  <c r="U56" i="2" s="1"/>
  <c r="T55" i="2"/>
  <c r="J66" i="2"/>
  <c r="K66" i="2" s="1"/>
  <c r="J65" i="2"/>
  <c r="J61" i="2"/>
  <c r="K61" i="2" s="1"/>
  <c r="J60" i="2"/>
  <c r="J56" i="2"/>
  <c r="K56" i="2" s="1"/>
  <c r="J55" i="2"/>
  <c r="T140" i="2"/>
  <c r="U140" i="2" s="1"/>
  <c r="T139" i="2"/>
  <c r="J140" i="2"/>
  <c r="K140" i="2" s="1"/>
  <c r="J139" i="2"/>
  <c r="T133" i="2"/>
  <c r="T132" i="2"/>
  <c r="T127" i="2"/>
  <c r="U127" i="2" s="1"/>
  <c r="T126" i="2"/>
  <c r="U148" i="2" l="1"/>
  <c r="U144" i="2"/>
  <c r="K148" i="2"/>
  <c r="K144" i="2"/>
  <c r="U70" i="2"/>
  <c r="K74" i="2"/>
  <c r="K70" i="2"/>
  <c r="U74" i="2"/>
  <c r="U61" i="2"/>
  <c r="U133" i="2"/>
  <c r="J133" i="2" l="1"/>
  <c r="J132" i="2"/>
  <c r="J127" i="2"/>
  <c r="J126" i="2"/>
  <c r="K133" i="2" l="1"/>
  <c r="K127" i="2"/>
  <c r="K99" i="2" l="1"/>
  <c r="J99" i="2"/>
  <c r="T119" i="2"/>
  <c r="T118" i="2"/>
  <c r="T115" i="2"/>
  <c r="T114" i="2"/>
  <c r="U115" i="2" s="1"/>
  <c r="T111" i="2"/>
  <c r="T110" i="2"/>
  <c r="U111" i="2" s="1"/>
  <c r="T107" i="2"/>
  <c r="T106" i="2"/>
  <c r="T103" i="2"/>
  <c r="T102" i="2"/>
  <c r="T99" i="2"/>
  <c r="U99" i="2" s="1"/>
  <c r="T98" i="2"/>
  <c r="J119" i="2"/>
  <c r="J118" i="2"/>
  <c r="J115" i="2"/>
  <c r="K115" i="2" s="1"/>
  <c r="J114" i="2"/>
  <c r="J111" i="2"/>
  <c r="J110" i="2"/>
  <c r="J107" i="2"/>
  <c r="J106" i="2"/>
  <c r="J103" i="2"/>
  <c r="J102" i="2"/>
  <c r="J98" i="2"/>
  <c r="U50" i="2"/>
  <c r="T50" i="2"/>
  <c r="T49" i="2"/>
  <c r="I3" i="2"/>
  <c r="J38" i="2" s="1"/>
  <c r="J50" i="2"/>
  <c r="T46" i="2"/>
  <c r="T45" i="2"/>
  <c r="T42" i="2"/>
  <c r="T41" i="2"/>
  <c r="T38" i="2"/>
  <c r="T37" i="2"/>
  <c r="T34" i="2"/>
  <c r="T33" i="2"/>
  <c r="J33" i="2"/>
  <c r="J49" i="2"/>
  <c r="J46" i="2"/>
  <c r="J45" i="2"/>
  <c r="J42" i="2"/>
  <c r="K42" i="2" s="1"/>
  <c r="J41" i="2"/>
  <c r="J34" i="2"/>
  <c r="T27" i="2"/>
  <c r="T26" i="2"/>
  <c r="J27" i="2"/>
  <c r="K27" i="2" s="1"/>
  <c r="J26" i="2"/>
  <c r="T18" i="2"/>
  <c r="T19" i="2"/>
  <c r="U19" i="2" s="1"/>
  <c r="J19" i="2"/>
  <c r="J18" i="2"/>
  <c r="T23" i="2"/>
  <c r="T22" i="2"/>
  <c r="T15" i="2"/>
  <c r="T14" i="2"/>
  <c r="T11" i="2"/>
  <c r="T10" i="2"/>
  <c r="J23" i="2"/>
  <c r="J22" i="2"/>
  <c r="J15" i="2"/>
  <c r="J14" i="2"/>
  <c r="J11" i="2"/>
  <c r="J10" i="2"/>
  <c r="U119" i="2" l="1"/>
  <c r="U107" i="2"/>
  <c r="U103" i="2"/>
  <c r="K107" i="2"/>
  <c r="K103" i="2"/>
  <c r="K119" i="2"/>
  <c r="K111" i="2"/>
  <c r="K23" i="2"/>
  <c r="U11" i="2"/>
  <c r="J37" i="2"/>
  <c r="K38" i="2" s="1"/>
  <c r="K19" i="2"/>
  <c r="U42" i="2"/>
  <c r="K34" i="2"/>
  <c r="U46" i="2"/>
  <c r="K46" i="2"/>
  <c r="U34" i="2"/>
  <c r="U38" i="2"/>
  <c r="K50" i="2"/>
  <c r="K11" i="2"/>
  <c r="K15" i="2"/>
  <c r="U23" i="2"/>
  <c r="U15" i="2"/>
  <c r="U27" i="2"/>
  <c r="C12" i="1" l="1"/>
  <c r="D12" i="1" s="1"/>
  <c r="D11" i="1"/>
  <c r="C11" i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</calcChain>
</file>

<file path=xl/sharedStrings.xml><?xml version="1.0" encoding="utf-8"?>
<sst xmlns="http://schemas.openxmlformats.org/spreadsheetml/2006/main" count="1146" uniqueCount="54">
  <si>
    <t>weight percent</t>
  </si>
  <si>
    <t>u frac</t>
  </si>
  <si>
    <t>mo frac</t>
  </si>
  <si>
    <t>bccU ADP</t>
  </si>
  <si>
    <t>vac0</t>
  </si>
  <si>
    <t>E</t>
  </si>
  <si>
    <t>P</t>
  </si>
  <si>
    <t>V</t>
  </si>
  <si>
    <t>NU</t>
  </si>
  <si>
    <t>Nmo</t>
  </si>
  <si>
    <t>Ef</t>
  </si>
  <si>
    <t>bulk</t>
  </si>
  <si>
    <t>vac</t>
  </si>
  <si>
    <t>14x14x14</t>
  </si>
  <si>
    <t>200 sims</t>
  </si>
  <si>
    <t>NPT</t>
  </si>
  <si>
    <t>int0</t>
  </si>
  <si>
    <t>int10000</t>
  </si>
  <si>
    <t>int-10000</t>
  </si>
  <si>
    <t>int20000</t>
  </si>
  <si>
    <t>int-20000</t>
  </si>
  <si>
    <t>Ef def</t>
  </si>
  <si>
    <t>E U</t>
  </si>
  <si>
    <t>E Mo</t>
  </si>
  <si>
    <t>NVT</t>
  </si>
  <si>
    <t>int</t>
  </si>
  <si>
    <t>16k</t>
  </si>
  <si>
    <t>vac10</t>
  </si>
  <si>
    <t>vac20</t>
  </si>
  <si>
    <t>vac-10</t>
  </si>
  <si>
    <t>vac-20</t>
  </si>
  <si>
    <t>int20</t>
  </si>
  <si>
    <t>int-20</t>
  </si>
  <si>
    <t>16k NVT</t>
  </si>
  <si>
    <t>E NPT</t>
  </si>
  <si>
    <t>E NVT</t>
  </si>
  <si>
    <t>500 sims</t>
  </si>
  <si>
    <t>1000 sims</t>
  </si>
  <si>
    <t>propagated stderr</t>
  </si>
  <si>
    <t>5k atoms</t>
  </si>
  <si>
    <t>16k atoms</t>
  </si>
  <si>
    <t>int10</t>
  </si>
  <si>
    <t>int-10</t>
  </si>
  <si>
    <t>int5</t>
  </si>
  <si>
    <t>int-5</t>
  </si>
  <si>
    <t>E int</t>
  </si>
  <si>
    <t>E vac</t>
  </si>
  <si>
    <t>Ef int</t>
  </si>
  <si>
    <t>Ef vac</t>
  </si>
  <si>
    <t>vac5</t>
  </si>
  <si>
    <t>vac-5</t>
  </si>
  <si>
    <t>bccU</t>
  </si>
  <si>
    <t>bccMo</t>
  </si>
  <si>
    <t>u50mo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</si>
</sst>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bccU_old!$W$99:$W$101</c:f>
              <c:numCache>
                <c:formatCode>General</c:formatCode>
                <c:ptCount val="3"/>
                <c:pt idx="0">
                  <c:v>0</c:v>
                </c:pt>
                <c:pt idx="1">
                  <c:v>20</c:v>
                </c:pt>
                <c:pt idx="2">
                  <c:v>-20</c:v>
                </c:pt>
              </c:numCache>
            </c:numRef>
          </c:xVal>
          <c:yVal>
            <c:numRef>
              <c:f>bccU_old!$X$99:$X$101</c:f>
              <c:numCache>
                <c:formatCode>General</c:formatCode>
                <c:ptCount val="3"/>
                <c:pt idx="0">
                  <c:v>1.8263768437493404</c:v>
                </c:pt>
                <c:pt idx="1">
                  <c:v>1.5525766875009168</c:v>
                </c:pt>
                <c:pt idx="2">
                  <c:v>2.1761507187503071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A-7A45-99D3-BFEDEA0787F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bccU_old!$W$99:$W$101</c:f>
              <c:numCache>
                <c:formatCode>General</c:formatCode>
                <c:ptCount val="3"/>
                <c:pt idx="0">
                  <c:v>0</c:v>
                </c:pt>
                <c:pt idx="1">
                  <c:v>20</c:v>
                </c:pt>
                <c:pt idx="2">
                  <c:v>-20</c:v>
                </c:pt>
              </c:numCache>
            </c:numRef>
          </c:xVal>
          <c:yVal>
            <c:numRef>
              <c:f>bccU_old!$Y$99:$Y$101</c:f>
              <c:numCache>
                <c:formatCode>General</c:formatCode>
                <c:ptCount val="3"/>
                <c:pt idx="0">
                  <c:v>1.2758843124945092</c:v>
                </c:pt>
                <c:pt idx="1">
                  <c:v>1.0890705937528935</c:v>
                </c:pt>
                <c:pt idx="2">
                  <c:v>1.325634031249848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8A-7A45-99D3-BFEDEA0787F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bccU_old!$W$105:$W$107</c:f>
              <c:numCache>
                <c:formatCode>General</c:formatCode>
                <c:ptCount val="3"/>
                <c:pt idx="0">
                  <c:v>0</c:v>
                </c:pt>
                <c:pt idx="1">
                  <c:v>20</c:v>
                </c:pt>
                <c:pt idx="2">
                  <c:v>-20</c:v>
                </c:pt>
              </c:numCache>
            </c:numRef>
          </c:xVal>
          <c:yVal>
            <c:numRef>
              <c:f>bccU_old!$X$105:$X$107</c:f>
              <c:numCache>
                <c:formatCode>General</c:formatCode>
                <c:ptCount val="3"/>
                <c:pt idx="0">
                  <c:v>2.6626157187593322</c:v>
                </c:pt>
                <c:pt idx="1">
                  <c:v>2.1104331562568319</c:v>
                </c:pt>
                <c:pt idx="2">
                  <c:v>2.6733578125108295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8A-7A45-99D3-BFEDEA0787F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bccU_old!$W$105:$W$107</c:f>
              <c:numCache>
                <c:formatCode>General</c:formatCode>
                <c:ptCount val="3"/>
                <c:pt idx="0">
                  <c:v>0</c:v>
                </c:pt>
                <c:pt idx="1">
                  <c:v>20</c:v>
                </c:pt>
                <c:pt idx="2">
                  <c:v>-20</c:v>
                </c:pt>
              </c:numCache>
            </c:numRef>
          </c:xVal>
          <c:yVal>
            <c:numRef>
              <c:f>bccU_old!$Y$105:$Y$107</c:f>
              <c:numCache>
                <c:formatCode>General</c:formatCode>
                <c:ptCount val="3"/>
                <c:pt idx="0">
                  <c:v>2.833117593752231</c:v>
                </c:pt>
                <c:pt idx="1">
                  <c:v>2.2799324687531595</c:v>
                </c:pt>
                <c:pt idx="2">
                  <c:v>2.9073681562575757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8A-7A45-99D3-BFEDEA078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495647"/>
        <c:axId val="660821775"/>
      </c:scatterChart>
      <c:valAx>
        <c:axId val="115749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21775"/>
        <c:crosses val="autoZero"/>
        <c:crossBetween val="midCat"/>
      </c:valAx>
      <c:valAx>
        <c:axId val="66082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9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bccU_old!$W$99:$W$101</c:f>
              <c:numCache>
                <c:formatCode>General</c:formatCode>
                <c:ptCount val="3"/>
                <c:pt idx="0">
                  <c:v>0</c:v>
                </c:pt>
                <c:pt idx="1">
                  <c:v>20</c:v>
                </c:pt>
                <c:pt idx="2">
                  <c:v>-20</c:v>
                </c:pt>
              </c:numCache>
            </c:numRef>
          </c:xVal>
          <c:yVal>
            <c:numRef>
              <c:f>bccU_old!$X$11:$X$13</c:f>
              <c:numCache>
                <c:formatCode>General</c:formatCode>
                <c:ptCount val="3"/>
                <c:pt idx="0">
                  <c:v>1.3733945881940599</c:v>
                </c:pt>
                <c:pt idx="1">
                  <c:v>1.0300980320645614</c:v>
                </c:pt>
                <c:pt idx="2">
                  <c:v>2.0122020772565357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6C-FB4C-B4EA-719194347AD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bccU_old!$W$99:$W$101</c:f>
              <c:numCache>
                <c:formatCode>General</c:formatCode>
                <c:ptCount val="3"/>
                <c:pt idx="0">
                  <c:v>0</c:v>
                </c:pt>
                <c:pt idx="1">
                  <c:v>20</c:v>
                </c:pt>
                <c:pt idx="2">
                  <c:v>-20</c:v>
                </c:pt>
              </c:numCache>
            </c:numRef>
          </c:xVal>
          <c:yVal>
            <c:numRef>
              <c:f>bccU_old!$Y$11:$Y$13</c:f>
              <c:numCache>
                <c:formatCode>General</c:formatCode>
                <c:ptCount val="3"/>
                <c:pt idx="0">
                  <c:v>1.3419253826537405</c:v>
                </c:pt>
                <c:pt idx="1">
                  <c:v>1.0465954810456957</c:v>
                </c:pt>
                <c:pt idx="2">
                  <c:v>1.1916885021856558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6C-FB4C-B4EA-719194347AD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bccU_old!$W$105:$W$107</c:f>
              <c:numCache>
                <c:formatCode>General</c:formatCode>
                <c:ptCount val="3"/>
                <c:pt idx="0">
                  <c:v>0</c:v>
                </c:pt>
                <c:pt idx="1">
                  <c:v>20</c:v>
                </c:pt>
                <c:pt idx="2">
                  <c:v>-20</c:v>
                </c:pt>
              </c:numCache>
            </c:numRef>
          </c:xVal>
          <c:yVal>
            <c:numRef>
              <c:f>bccU_old!$X$17:$X$19</c:f>
              <c:numCache>
                <c:formatCode>General</c:formatCode>
                <c:ptCount val="3"/>
                <c:pt idx="0">
                  <c:v>2.3610942966478898</c:v>
                </c:pt>
                <c:pt idx="1">
                  <c:v>2.3469020590364416</c:v>
                </c:pt>
                <c:pt idx="2">
                  <c:v>2.6207931851284911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6C-FB4C-B4EA-719194347AD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bccU_old!$W$105:$W$107</c:f>
              <c:numCache>
                <c:formatCode>General</c:formatCode>
                <c:ptCount val="3"/>
                <c:pt idx="0">
                  <c:v>0</c:v>
                </c:pt>
                <c:pt idx="1">
                  <c:v>20</c:v>
                </c:pt>
                <c:pt idx="2">
                  <c:v>-20</c:v>
                </c:pt>
              </c:numCache>
            </c:numRef>
          </c:xVal>
          <c:yVal>
            <c:numRef>
              <c:f>bccU_old!$Y$17:$Y$19</c:f>
              <c:numCache>
                <c:formatCode>General</c:formatCode>
                <c:ptCount val="3"/>
                <c:pt idx="0">
                  <c:v>2.5601045918415557</c:v>
                </c:pt>
                <c:pt idx="1">
                  <c:v>2.3233915816318635</c:v>
                </c:pt>
                <c:pt idx="2">
                  <c:v>3.0378578717186926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6C-FB4C-B4EA-719194347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495647"/>
        <c:axId val="660821775"/>
      </c:scatterChart>
      <c:valAx>
        <c:axId val="115749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21775"/>
        <c:crosses val="autoZero"/>
        <c:crossBetween val="midCat"/>
      </c:valAx>
      <c:valAx>
        <c:axId val="66082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9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bccU_old!$I$161:$I$165</c:f>
              <c:numCache>
                <c:formatCode>General</c:formatCode>
                <c:ptCount val="5"/>
                <c:pt idx="0">
                  <c:v>0</c:v>
                </c:pt>
                <c:pt idx="3">
                  <c:v>1</c:v>
                </c:pt>
                <c:pt idx="4">
                  <c:v>-1</c:v>
                </c:pt>
              </c:numCache>
            </c:numRef>
          </c:xVal>
          <c:yVal>
            <c:numRef>
              <c:f>bccU_old!$J$161:$J$165</c:f>
              <c:numCache>
                <c:formatCode>General</c:formatCode>
                <c:ptCount val="5"/>
                <c:pt idx="0">
                  <c:v>1.5056767500973569</c:v>
                </c:pt>
                <c:pt idx="3">
                  <c:v>1.3739549320963675</c:v>
                </c:pt>
                <c:pt idx="4">
                  <c:v>1.9513048875017631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21-BD47-A2AF-F2C7F0402972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bccU_old!$I$161:$I$165</c:f>
              <c:numCache>
                <c:formatCode>General</c:formatCode>
                <c:ptCount val="5"/>
                <c:pt idx="0">
                  <c:v>0</c:v>
                </c:pt>
                <c:pt idx="3">
                  <c:v>1</c:v>
                </c:pt>
                <c:pt idx="4">
                  <c:v>-1</c:v>
                </c:pt>
              </c:numCache>
            </c:numRef>
          </c:xVal>
          <c:yVal>
            <c:numRef>
              <c:f>bccU_old!$L$161:$L$165</c:f>
              <c:numCache>
                <c:formatCode>General</c:formatCode>
                <c:ptCount val="5"/>
                <c:pt idx="0">
                  <c:v>1.3667969387728949</c:v>
                </c:pt>
                <c:pt idx="3">
                  <c:v>1.361299836008051</c:v>
                </c:pt>
                <c:pt idx="4">
                  <c:v>1.7448418914009594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21-BD47-A2AF-F2C7F0402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115791"/>
        <c:axId val="276117151"/>
      </c:scatterChart>
      <c:valAx>
        <c:axId val="26211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17151"/>
        <c:crosses val="autoZero"/>
        <c:crossBetween val="midCat"/>
      </c:valAx>
      <c:valAx>
        <c:axId val="2761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1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bccU_old!$I$161:$I$165</c:f>
              <c:numCache>
                <c:formatCode>General</c:formatCode>
                <c:ptCount val="5"/>
                <c:pt idx="0">
                  <c:v>0</c:v>
                </c:pt>
                <c:pt idx="3">
                  <c:v>1</c:v>
                </c:pt>
                <c:pt idx="4">
                  <c:v>-1</c:v>
                </c:pt>
              </c:numCache>
            </c:numRef>
          </c:xVal>
          <c:yVal>
            <c:numRef>
              <c:f>bccU_old!$K$161:$K$165</c:f>
              <c:numCache>
                <c:formatCode>General</c:formatCode>
                <c:ptCount val="5"/>
                <c:pt idx="0">
                  <c:v>1.2785767938509247</c:v>
                </c:pt>
                <c:pt idx="3">
                  <c:v>1.2635789751966016</c:v>
                </c:pt>
                <c:pt idx="4">
                  <c:v>1.2155075124995705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66-7D47-8ABA-0515089E0A1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bccU_old!$I$161:$I$165</c:f>
              <c:numCache>
                <c:formatCode>General</c:formatCode>
                <c:ptCount val="5"/>
                <c:pt idx="0">
                  <c:v>0</c:v>
                </c:pt>
                <c:pt idx="3">
                  <c:v>1</c:v>
                </c:pt>
                <c:pt idx="4">
                  <c:v>-1</c:v>
                </c:pt>
              </c:numCache>
            </c:numRef>
          </c:xVal>
          <c:yVal>
            <c:numRef>
              <c:f>bccU_old!$M$161:$M$165</c:f>
              <c:numCache>
                <c:formatCode>General</c:formatCode>
                <c:ptCount val="5"/>
                <c:pt idx="0">
                  <c:v>1.223017146500833</c:v>
                </c:pt>
                <c:pt idx="3">
                  <c:v>1.2957131195340246</c:v>
                </c:pt>
                <c:pt idx="4">
                  <c:v>1.2027501457717449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66-7D47-8ABA-0515089E0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115791"/>
        <c:axId val="276117151"/>
      </c:scatterChart>
      <c:valAx>
        <c:axId val="26211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17151"/>
        <c:crosses val="autoZero"/>
        <c:crossBetween val="midCat"/>
      </c:valAx>
      <c:valAx>
        <c:axId val="2761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1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7107611548556428E-2"/>
                  <c:y val="-0.121534703995333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bccU!$M$11:$M$15</c:f>
              <c:numCache>
                <c:formatCode>General</c:formatCode>
                <c:ptCount val="5"/>
                <c:pt idx="0">
                  <c:v>1.223017146500833</c:v>
                </c:pt>
                <c:pt idx="1">
                  <c:v>1.2045879373192481</c:v>
                </c:pt>
                <c:pt idx="2">
                  <c:v>1.2957131195340246</c:v>
                </c:pt>
                <c:pt idx="3">
                  <c:v>1.2071487609328049</c:v>
                </c:pt>
                <c:pt idx="4">
                  <c:v>1.2027501457717449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B-DA48-87B2-BD6E32EEB5C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7538276465441821E-2"/>
                  <c:y val="8.92348352289297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bccU!$N$11:$N$15</c:f>
              <c:numCache>
                <c:formatCode>General</c:formatCode>
                <c:ptCount val="5"/>
                <c:pt idx="0">
                  <c:v>2.6331904518976588</c:v>
                </c:pt>
                <c:pt idx="1">
                  <c:v>2.6007093658913742</c:v>
                </c:pt>
                <c:pt idx="2">
                  <c:v>2.4902879373209821</c:v>
                </c:pt>
                <c:pt idx="3">
                  <c:v>2.6850454262888039</c:v>
                </c:pt>
                <c:pt idx="4">
                  <c:v>2.7591546282864314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AB-DA48-87B2-BD6E32EEB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701855"/>
        <c:axId val="255331935"/>
      </c:scatterChart>
      <c:valAx>
        <c:axId val="25470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31935"/>
        <c:crosses val="autoZero"/>
        <c:crossBetween val="midCat"/>
      </c:valAx>
      <c:valAx>
        <c:axId val="25533193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0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440944881889761E-2"/>
                  <c:y val="4.69017935258092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bccMo!$M$11:$M$15</c:f>
              <c:numCache>
                <c:formatCode>General</c:formatCode>
                <c:ptCount val="5"/>
                <c:pt idx="0">
                  <c:v>5.1887214650196256</c:v>
                </c:pt>
                <c:pt idx="1">
                  <c:v>5.2765413629767242</c:v>
                </c:pt>
                <c:pt idx="2">
                  <c:v>5.3553114067056953</c:v>
                </c:pt>
                <c:pt idx="3">
                  <c:v>5.1303625546662452</c:v>
                </c:pt>
                <c:pt idx="4">
                  <c:v>4.9709634840672372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E-4F40-B498-04DEB036A92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538276465441821E-2"/>
                  <c:y val="-5.01359725867599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bccMo!$L$11:$L$15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bccMo!$N$11:$N$15</c:f>
              <c:numCache>
                <c:formatCode>General</c:formatCode>
                <c:ptCount val="5"/>
                <c:pt idx="0">
                  <c:v>3.04388729946605</c:v>
                </c:pt>
                <c:pt idx="1">
                  <c:v>3.0509667821682882</c:v>
                </c:pt>
                <c:pt idx="2">
                  <c:v>3.1039789540837326</c:v>
                </c:pt>
                <c:pt idx="3">
                  <c:v>3.1164435131188171</c:v>
                </c:pt>
                <c:pt idx="4">
                  <c:v>3.0719393403790249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3E-4F40-B498-04DEB036A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341200"/>
        <c:axId val="1560342880"/>
      </c:scatterChart>
      <c:valAx>
        <c:axId val="156034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342880"/>
        <c:crosses val="autoZero"/>
        <c:crossBetween val="midCat"/>
      </c:valAx>
      <c:valAx>
        <c:axId val="1560342880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34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781050</xdr:colOff>
      <xdr:row>108</xdr:row>
      <xdr:rowOff>158750</xdr:rowOff>
    </xdr:from>
    <xdr:to>
      <xdr:col>27</xdr:col>
      <xdr:colOff>400050</xdr:colOff>
      <xdr:row>122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EBCCD3-B9CD-2F42-B77C-E2476B7B7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22</xdr:row>
      <xdr:rowOff>0</xdr:rowOff>
    </xdr:from>
    <xdr:to>
      <xdr:col>27</xdr:col>
      <xdr:colOff>444500</xdr:colOff>
      <xdr:row>35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320080-7EC3-9A44-A696-A9C37647A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558800</xdr:colOff>
      <xdr:row>156</xdr:row>
      <xdr:rowOff>184150</xdr:rowOff>
    </xdr:from>
    <xdr:to>
      <xdr:col>19</xdr:col>
      <xdr:colOff>177800</xdr:colOff>
      <xdr:row>170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E89B56-2D4B-A447-8E53-DD8544561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711200</xdr:colOff>
      <xdr:row>168</xdr:row>
      <xdr:rowOff>190500</xdr:rowOff>
    </xdr:from>
    <xdr:to>
      <xdr:col>13</xdr:col>
      <xdr:colOff>330200</xdr:colOff>
      <xdr:row>182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A098AC-07C1-C74B-B8A5-5E4DC0ADD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596900</xdr:colOff>
      <xdr:row>9</xdr:row>
      <xdr:rowOff>107950</xdr:rowOff>
    </xdr:from>
    <xdr:to>
      <xdr:col>20</xdr:col>
      <xdr:colOff>215900</xdr:colOff>
      <xdr:row>27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FB802-3591-244C-9D6E-1625C66F0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17</xdr:row>
      <xdr:rowOff>165100</xdr:rowOff>
    </xdr:from>
    <xdr:to>
      <xdr:col>17</xdr:col>
      <xdr:colOff>114300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D4AC8-3A40-F845-94C1-3720ACBCE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DD8A9-178D-BB42-B90E-3CDBB2E663EB}">
  <dimension ref="B3:D12"/>
  <sheetViews>
    <sheetView workbookViewId="0">
      <selection activeCell="D10" sqref="D10"/>
    </sheetView>
  </sheetViews>
  <sheetFormatPr baseColWidth="10" defaultRowHeight="16"/>
  <sheetData>
    <row r="3" spans="2:4">
      <c r="B3" t="s">
        <v>0</v>
      </c>
      <c r="C3" t="s">
        <v>1</v>
      </c>
      <c r="D3" t="s">
        <v>2</v>
      </c>
    </row>
    <row r="4" spans="2:4">
      <c r="B4">
        <v>0</v>
      </c>
      <c r="C4">
        <f>(96-96*B4)/(142*B4+96)</f>
        <v>1</v>
      </c>
      <c r="D4">
        <f>1-C4</f>
        <v>0</v>
      </c>
    </row>
    <row r="5" spans="2:4">
      <c r="B5">
        <v>0.05</v>
      </c>
      <c r="C5" s="1">
        <f t="shared" ref="C5:C12" si="0">(96-96*B5)/(142*B5+96)</f>
        <v>0.88457807953443268</v>
      </c>
      <c r="D5" s="1">
        <f t="shared" ref="D5:D12" si="1">1-C5</f>
        <v>0.11542192046556732</v>
      </c>
    </row>
    <row r="6" spans="2:4">
      <c r="B6">
        <v>0.1</v>
      </c>
      <c r="C6" s="1">
        <f t="shared" si="0"/>
        <v>0.78402903811252267</v>
      </c>
      <c r="D6" s="1">
        <f t="shared" si="1"/>
        <v>0.21597096188747733</v>
      </c>
    </row>
    <row r="7" spans="2:4">
      <c r="B7">
        <v>0.15</v>
      </c>
      <c r="C7" s="1">
        <f t="shared" si="0"/>
        <v>0.69565217391304346</v>
      </c>
      <c r="D7" s="1">
        <f t="shared" si="1"/>
        <v>0.30434782608695654</v>
      </c>
    </row>
    <row r="8" spans="2:4">
      <c r="B8">
        <v>0.3</v>
      </c>
      <c r="C8" s="1">
        <f t="shared" si="0"/>
        <v>0.48484848484848486</v>
      </c>
      <c r="D8" s="1">
        <f t="shared" si="1"/>
        <v>0.51515151515151514</v>
      </c>
    </row>
    <row r="9" spans="2:4">
      <c r="B9">
        <v>0.4</v>
      </c>
      <c r="C9" s="1">
        <f t="shared" si="0"/>
        <v>0.37696335078534027</v>
      </c>
      <c r="D9" s="1">
        <f t="shared" si="1"/>
        <v>0.62303664921465973</v>
      </c>
    </row>
    <row r="10" spans="2:4">
      <c r="B10">
        <v>0.5</v>
      </c>
      <c r="C10" s="1">
        <f t="shared" si="0"/>
        <v>0.28742514970059879</v>
      </c>
      <c r="D10" s="1">
        <f t="shared" si="1"/>
        <v>0.71257485029940115</v>
      </c>
    </row>
    <row r="11" spans="2:4">
      <c r="B11">
        <v>0.6</v>
      </c>
      <c r="C11" s="1">
        <f t="shared" si="0"/>
        <v>0.21192052980132456</v>
      </c>
      <c r="D11" s="1">
        <f t="shared" si="1"/>
        <v>0.78807947019867541</v>
      </c>
    </row>
    <row r="12" spans="2:4">
      <c r="B12">
        <v>1</v>
      </c>
      <c r="C12">
        <f t="shared" si="0"/>
        <v>0</v>
      </c>
      <c r="D12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6BA29-A84D-1348-8342-67CEE9FDE424}">
  <dimension ref="B2:Y168"/>
  <sheetViews>
    <sheetView topLeftCell="F134" workbookViewId="0">
      <selection activeCell="P176" sqref="P176"/>
    </sheetView>
  </sheetViews>
  <sheetFormatPr baseColWidth="10" defaultRowHeight="16"/>
  <cols>
    <col min="3" max="3" width="12.1640625" customWidth="1"/>
  </cols>
  <sheetData>
    <row r="2" spans="2:25">
      <c r="B2" t="s">
        <v>13</v>
      </c>
      <c r="D2" t="s">
        <v>6</v>
      </c>
      <c r="E2" t="s">
        <v>22</v>
      </c>
      <c r="F2" t="s">
        <v>23</v>
      </c>
      <c r="H2" t="s">
        <v>6</v>
      </c>
      <c r="I2" t="s">
        <v>22</v>
      </c>
      <c r="J2" t="s">
        <v>23</v>
      </c>
    </row>
    <row r="3" spans="2:25">
      <c r="B3" t="s">
        <v>14</v>
      </c>
      <c r="D3">
        <v>0</v>
      </c>
      <c r="E3">
        <v>-22154.477500000001</v>
      </c>
      <c r="H3">
        <v>0</v>
      </c>
      <c r="I3">
        <f>E3/5488</f>
        <v>-4.0368945881924203</v>
      </c>
      <c r="J3">
        <v>-6.7243359375000002</v>
      </c>
    </row>
    <row r="4" spans="2:25">
      <c r="B4" t="s">
        <v>15</v>
      </c>
      <c r="D4">
        <v>10000</v>
      </c>
      <c r="H4">
        <v>10000</v>
      </c>
      <c r="I4">
        <v>-4.0411871777343746</v>
      </c>
      <c r="J4">
        <v>-6.7277100488281256</v>
      </c>
    </row>
    <row r="5" spans="2:25">
      <c r="D5">
        <v>20000</v>
      </c>
      <c r="H5">
        <v>20000</v>
      </c>
      <c r="I5">
        <v>-4.0452259179687502</v>
      </c>
      <c r="J5">
        <v>-6.7310841601562501</v>
      </c>
    </row>
    <row r="6" spans="2:25">
      <c r="B6" t="s">
        <v>3</v>
      </c>
      <c r="D6">
        <v>-10000</v>
      </c>
      <c r="H6">
        <v>-10000</v>
      </c>
      <c r="I6">
        <v>-4.0331096972656253</v>
      </c>
      <c r="J6">
        <v>-6.7209618261718749</v>
      </c>
    </row>
    <row r="7" spans="2:25">
      <c r="D7">
        <v>-20000</v>
      </c>
      <c r="H7">
        <v>-20000</v>
      </c>
      <c r="I7">
        <v>-4.0290709570312497</v>
      </c>
      <c r="J7">
        <v>-6.7175877148437504</v>
      </c>
      <c r="M7" t="s">
        <v>24</v>
      </c>
    </row>
    <row r="9" spans="2:25">
      <c r="C9" t="s">
        <v>16</v>
      </c>
      <c r="D9" t="s">
        <v>5</v>
      </c>
      <c r="E9" t="s">
        <v>6</v>
      </c>
      <c r="F9" t="s">
        <v>7</v>
      </c>
      <c r="G9" t="s">
        <v>8</v>
      </c>
      <c r="H9" t="s">
        <v>9</v>
      </c>
      <c r="J9" t="s">
        <v>10</v>
      </c>
      <c r="K9" t="s">
        <v>21</v>
      </c>
      <c r="M9" t="s">
        <v>16</v>
      </c>
      <c r="N9" t="s">
        <v>5</v>
      </c>
      <c r="O9" t="s">
        <v>6</v>
      </c>
      <c r="P9" t="s">
        <v>7</v>
      </c>
      <c r="Q9" t="s">
        <v>8</v>
      </c>
      <c r="R9" t="s">
        <v>9</v>
      </c>
      <c r="T9" t="s">
        <v>10</v>
      </c>
      <c r="U9" t="s">
        <v>21</v>
      </c>
      <c r="W9" t="s">
        <v>25</v>
      </c>
    </row>
    <row r="10" spans="2:25">
      <c r="C10" t="s">
        <v>11</v>
      </c>
      <c r="D10">
        <v>-22154.477500000001</v>
      </c>
      <c r="E10">
        <v>9.5288907499999995E-3</v>
      </c>
      <c r="F10">
        <v>120238.87</v>
      </c>
      <c r="G10">
        <v>5488</v>
      </c>
      <c r="H10">
        <v>0</v>
      </c>
      <c r="J10">
        <f>D10-(G10*$I$3-H10*$J$3)</f>
        <v>0</v>
      </c>
      <c r="M10" t="s">
        <v>11</v>
      </c>
      <c r="N10">
        <v>-22154.646499999999</v>
      </c>
      <c r="O10">
        <v>0.74564261500000095</v>
      </c>
      <c r="P10">
        <v>120239.2</v>
      </c>
      <c r="Q10">
        <v>5488</v>
      </c>
      <c r="R10">
        <v>0</v>
      </c>
      <c r="T10">
        <f>N10-(Q10*$I$3-R10*$J$3)</f>
        <v>-0.16899999999805004</v>
      </c>
      <c r="W10" t="s">
        <v>6</v>
      </c>
      <c r="X10" t="s">
        <v>34</v>
      </c>
      <c r="Y10" t="s">
        <v>35</v>
      </c>
    </row>
    <row r="11" spans="2:25">
      <c r="C11" t="s">
        <v>25</v>
      </c>
      <c r="D11">
        <v>-22157.141</v>
      </c>
      <c r="E11">
        <v>-5.6434304599999999E-2</v>
      </c>
      <c r="F11">
        <v>120262.71</v>
      </c>
      <c r="G11">
        <v>5489</v>
      </c>
      <c r="H11">
        <v>0</v>
      </c>
      <c r="J11">
        <f>D11-(G11*$I$3-H11*$J$3)</f>
        <v>1.3733945881940599</v>
      </c>
      <c r="K11">
        <f>J11-(SUM(G11:H11)/SUM(G10:H10))*J10</f>
        <v>1.3733945881940599</v>
      </c>
      <c r="M11" t="s">
        <v>25</v>
      </c>
      <c r="N11">
        <v>-22157.341499999999</v>
      </c>
      <c r="O11">
        <v>149.73704504</v>
      </c>
      <c r="P11">
        <v>120239.2</v>
      </c>
      <c r="Q11">
        <v>5489</v>
      </c>
      <c r="R11">
        <v>0</v>
      </c>
      <c r="T11">
        <f>N11-(Q11*$I$3-R11*$J$3)</f>
        <v>1.1728945881950494</v>
      </c>
      <c r="U11">
        <f>T11-(SUM(Q11:R11)/SUM(Q10:R10))*T10</f>
        <v>1.3419253826537405</v>
      </c>
      <c r="W11">
        <v>0</v>
      </c>
      <c r="X11">
        <v>1.3733945881940599</v>
      </c>
      <c r="Y11">
        <v>1.3419253826537405</v>
      </c>
    </row>
    <row r="12" spans="2:25">
      <c r="W12">
        <v>20</v>
      </c>
      <c r="X12">
        <v>1.0300980320645614</v>
      </c>
      <c r="Y12">
        <v>1.0465954810456957</v>
      </c>
    </row>
    <row r="13" spans="2:25">
      <c r="C13" t="s">
        <v>17</v>
      </c>
      <c r="D13" t="s">
        <v>5</v>
      </c>
      <c r="E13" t="s">
        <v>6</v>
      </c>
      <c r="F13" t="s">
        <v>7</v>
      </c>
      <c r="G13" t="s">
        <v>8</v>
      </c>
      <c r="H13" t="s">
        <v>9</v>
      </c>
      <c r="J13" t="s">
        <v>10</v>
      </c>
      <c r="K13" t="s">
        <v>21</v>
      </c>
      <c r="M13" t="s">
        <v>17</v>
      </c>
      <c r="N13" t="s">
        <v>5</v>
      </c>
      <c r="O13" t="s">
        <v>6</v>
      </c>
      <c r="P13" t="s">
        <v>7</v>
      </c>
      <c r="Q13" t="s">
        <v>8</v>
      </c>
      <c r="R13" t="s">
        <v>9</v>
      </c>
      <c r="T13" t="s">
        <v>10</v>
      </c>
      <c r="U13" t="s">
        <v>21</v>
      </c>
      <c r="W13">
        <v>-20</v>
      </c>
      <c r="X13">
        <v>2.0122020772565357</v>
      </c>
      <c r="Y13">
        <v>1.1916885021856558</v>
      </c>
    </row>
    <row r="14" spans="2:25">
      <c r="C14" t="s">
        <v>11</v>
      </c>
      <c r="J14">
        <f>D14-(G14*$I$3-H14*$J$3)</f>
        <v>0</v>
      </c>
      <c r="M14" t="s">
        <v>11</v>
      </c>
      <c r="T14">
        <f>N14-(Q14*$I$3-R14*$J$3)</f>
        <v>0</v>
      </c>
    </row>
    <row r="15" spans="2:25">
      <c r="C15" t="s">
        <v>25</v>
      </c>
      <c r="J15">
        <f>D15-(G15*$I$3-H15*$J$3)</f>
        <v>0</v>
      </c>
      <c r="K15" t="e">
        <f>J15-(SUM(G15:H15)/SUM(G14:H14))*J14</f>
        <v>#DIV/0!</v>
      </c>
      <c r="M15" t="s">
        <v>25</v>
      </c>
      <c r="T15">
        <f>N15-(Q15*$I$3-R15*$J$3)</f>
        <v>0</v>
      </c>
      <c r="U15" t="e">
        <f>T15-(SUM(Q15:R15)/SUM(Q14:R14))*T14</f>
        <v>#DIV/0!</v>
      </c>
      <c r="W15" t="s">
        <v>12</v>
      </c>
    </row>
    <row r="16" spans="2:25">
      <c r="W16" t="s">
        <v>6</v>
      </c>
      <c r="X16" t="s">
        <v>34</v>
      </c>
      <c r="Y16" t="s">
        <v>35</v>
      </c>
    </row>
    <row r="17" spans="3:25">
      <c r="C17" t="s">
        <v>19</v>
      </c>
      <c r="D17" t="s">
        <v>5</v>
      </c>
      <c r="E17" t="s">
        <v>6</v>
      </c>
      <c r="F17" t="s">
        <v>7</v>
      </c>
      <c r="G17" t="s">
        <v>8</v>
      </c>
      <c r="H17" t="s">
        <v>9</v>
      </c>
      <c r="J17" t="s">
        <v>10</v>
      </c>
      <c r="K17" t="s">
        <v>21</v>
      </c>
      <c r="M17" t="s">
        <v>19</v>
      </c>
      <c r="N17" t="s">
        <v>5</v>
      </c>
      <c r="O17" t="s">
        <v>6</v>
      </c>
      <c r="P17" t="s">
        <v>7</v>
      </c>
      <c r="Q17" t="s">
        <v>8</v>
      </c>
      <c r="R17" t="s">
        <v>9</v>
      </c>
      <c r="T17" t="s">
        <v>10</v>
      </c>
      <c r="U17" t="s">
        <v>21</v>
      </c>
      <c r="W17">
        <v>0</v>
      </c>
      <c r="X17">
        <v>2.3610942966478898</v>
      </c>
      <c r="Y17">
        <v>2.5601045918415557</v>
      </c>
    </row>
    <row r="18" spans="3:25">
      <c r="C18" t="s">
        <v>11</v>
      </c>
      <c r="D18">
        <v>-22177.545999999998</v>
      </c>
      <c r="E18">
        <v>19999.923999999999</v>
      </c>
      <c r="F18">
        <v>117368.11500000001</v>
      </c>
      <c r="G18">
        <v>5488</v>
      </c>
      <c r="H18">
        <v>0</v>
      </c>
      <c r="J18">
        <f>D18-(G18*$I$5-H18*$J$5)</f>
        <v>22.653837812504207</v>
      </c>
      <c r="M18" t="s">
        <v>11</v>
      </c>
      <c r="N18">
        <v>-22177.531999999999</v>
      </c>
      <c r="O18">
        <v>19999.537</v>
      </c>
      <c r="P18">
        <v>117368.91</v>
      </c>
      <c r="Q18">
        <v>5488</v>
      </c>
      <c r="R18">
        <v>0</v>
      </c>
      <c r="T18">
        <f>N18-(Q18*$I$5-R18*$J$5)</f>
        <v>22.667837812503421</v>
      </c>
      <c r="W18">
        <v>20</v>
      </c>
      <c r="X18">
        <v>2.3469020590364416</v>
      </c>
      <c r="Y18">
        <v>2.3233915816318635</v>
      </c>
    </row>
    <row r="19" spans="3:25">
      <c r="C19" t="s">
        <v>25</v>
      </c>
      <c r="D19">
        <v>-22180.557000000001</v>
      </c>
      <c r="E19">
        <v>20000.003000000001</v>
      </c>
      <c r="F19">
        <v>117391.715</v>
      </c>
      <c r="G19">
        <v>5489</v>
      </c>
      <c r="H19">
        <v>0</v>
      </c>
      <c r="J19">
        <f>D19-(G19*$I$5-H19*$J$5)</f>
        <v>23.688063730467547</v>
      </c>
      <c r="K19">
        <f>J19-(SUM(G19:H19)/SUM(G18:H18))*J18</f>
        <v>1.0300980320645614</v>
      </c>
      <c r="M19" t="s">
        <v>25</v>
      </c>
      <c r="N19">
        <v>-22180.5265</v>
      </c>
      <c r="O19">
        <v>20163.752499999999</v>
      </c>
      <c r="P19">
        <v>117368.91</v>
      </c>
      <c r="Q19">
        <v>5489</v>
      </c>
      <c r="R19">
        <v>0</v>
      </c>
      <c r="T19">
        <f>N19-(Q19*$I$5-R19*$J$5)</f>
        <v>23.718563730468304</v>
      </c>
      <c r="U19">
        <f>T19-(SUM(Q19:R19)/SUM(Q18:R18))*T18</f>
        <v>1.0465954810456957</v>
      </c>
      <c r="W19">
        <v>-20</v>
      </c>
      <c r="X19">
        <v>2.6207931851284911</v>
      </c>
      <c r="Y19">
        <v>3.0378578717186926</v>
      </c>
    </row>
    <row r="21" spans="3:25">
      <c r="C21" t="s">
        <v>18</v>
      </c>
      <c r="D21" t="s">
        <v>5</v>
      </c>
      <c r="E21" t="s">
        <v>6</v>
      </c>
      <c r="F21" t="s">
        <v>7</v>
      </c>
      <c r="G21" t="s">
        <v>8</v>
      </c>
      <c r="H21" t="s">
        <v>9</v>
      </c>
      <c r="J21" t="s">
        <v>10</v>
      </c>
      <c r="K21" t="s">
        <v>21</v>
      </c>
      <c r="M21" t="s">
        <v>18</v>
      </c>
      <c r="N21" t="s">
        <v>5</v>
      </c>
      <c r="O21" t="s">
        <v>6</v>
      </c>
      <c r="P21" t="s">
        <v>7</v>
      </c>
      <c r="Q21" t="s">
        <v>8</v>
      </c>
      <c r="R21" t="s">
        <v>9</v>
      </c>
      <c r="T21" t="s">
        <v>10</v>
      </c>
      <c r="U21" t="s">
        <v>21</v>
      </c>
    </row>
    <row r="22" spans="3:25">
      <c r="C22" t="s">
        <v>11</v>
      </c>
      <c r="J22">
        <f>D22-(G22*$I$3-H22*$J$3)</f>
        <v>0</v>
      </c>
      <c r="M22" t="s">
        <v>11</v>
      </c>
      <c r="T22">
        <f>N22-(Q22*$I$3-R22*$J$3)</f>
        <v>0</v>
      </c>
    </row>
    <row r="23" spans="3:25">
      <c r="C23" t="s">
        <v>25</v>
      </c>
      <c r="J23">
        <f>D23-(G23*$I$3-H23*$J$3)</f>
        <v>0</v>
      </c>
      <c r="K23" t="e">
        <f>J23-(SUM(G23:H23)/SUM(G22:H22))*J22</f>
        <v>#DIV/0!</v>
      </c>
      <c r="M23" t="s">
        <v>25</v>
      </c>
      <c r="T23">
        <f>N23-(Q23*$I$3-R23*$J$3)</f>
        <v>0</v>
      </c>
      <c r="U23" t="e">
        <f>T23-(SUM(Q23:R23)/SUM(Q22:R22))*T22</f>
        <v>#DIV/0!</v>
      </c>
    </row>
    <row r="25" spans="3:25">
      <c r="C25" t="s">
        <v>20</v>
      </c>
      <c r="D25" t="s">
        <v>5</v>
      </c>
      <c r="E25" t="s">
        <v>6</v>
      </c>
      <c r="F25" t="s">
        <v>7</v>
      </c>
      <c r="G25" t="s">
        <v>8</v>
      </c>
      <c r="H25" t="s">
        <v>9</v>
      </c>
      <c r="J25" t="s">
        <v>10</v>
      </c>
      <c r="K25" t="s">
        <v>21</v>
      </c>
      <c r="M25" t="s">
        <v>20</v>
      </c>
      <c r="N25" t="s">
        <v>5</v>
      </c>
      <c r="O25" t="s">
        <v>6</v>
      </c>
      <c r="P25" t="s">
        <v>7</v>
      </c>
      <c r="Q25" t="s">
        <v>8</v>
      </c>
      <c r="R25" t="s">
        <v>9</v>
      </c>
      <c r="T25" t="s">
        <v>10</v>
      </c>
      <c r="U25" t="s">
        <v>21</v>
      </c>
    </row>
    <row r="26" spans="3:25">
      <c r="C26" t="s">
        <v>11</v>
      </c>
      <c r="D26">
        <v>-22087.564999999999</v>
      </c>
      <c r="E26">
        <v>-19999.992999999999</v>
      </c>
      <c r="F26">
        <v>123507.33</v>
      </c>
      <c r="G26">
        <v>5488</v>
      </c>
      <c r="H26">
        <v>0</v>
      </c>
      <c r="J26">
        <f>D26-(G26*$I$7-H26*$J$7)</f>
        <v>23.97641218750141</v>
      </c>
      <c r="M26" t="s">
        <v>11</v>
      </c>
      <c r="N26">
        <v>-22087.4905</v>
      </c>
      <c r="O26">
        <v>-20003.144499999999</v>
      </c>
      <c r="P26">
        <v>123507.26</v>
      </c>
      <c r="Q26">
        <v>5488</v>
      </c>
      <c r="R26">
        <v>0</v>
      </c>
      <c r="T26">
        <f>N26-(Q26*$I$7-R26*$J$7)</f>
        <v>24.050912187500217</v>
      </c>
    </row>
    <row r="27" spans="3:25">
      <c r="C27" t="s">
        <v>25</v>
      </c>
      <c r="D27">
        <v>-22089.577499999999</v>
      </c>
      <c r="E27">
        <v>-20000.007000000001</v>
      </c>
      <c r="F27">
        <v>123531.705</v>
      </c>
      <c r="G27">
        <v>5489</v>
      </c>
      <c r="H27">
        <v>0</v>
      </c>
      <c r="J27">
        <f>D27-(G27*$I$7-H27*$J$7)</f>
        <v>25.992983144529717</v>
      </c>
      <c r="K27">
        <f>J27-(SUM(G27:H27)/SUM(G26:H26))*J26</f>
        <v>2.0122020772565357</v>
      </c>
      <c r="M27" t="s">
        <v>25</v>
      </c>
      <c r="N27">
        <v>-22090.323499999999</v>
      </c>
      <c r="O27">
        <v>-19860.812000000002</v>
      </c>
      <c r="P27">
        <v>123507.26</v>
      </c>
      <c r="Q27">
        <v>5489</v>
      </c>
      <c r="R27">
        <v>0</v>
      </c>
      <c r="T27">
        <f>N27-(Q27*$I$7-R27*$J$7)</f>
        <v>25.246983144530532</v>
      </c>
      <c r="U27">
        <f>T27-(SUM(Q27:R27)/SUM(Q26:R26))*T26</f>
        <v>1.1916885021856558</v>
      </c>
    </row>
    <row r="30" spans="3:25">
      <c r="M30" t="s">
        <v>24</v>
      </c>
    </row>
    <row r="32" spans="3:25">
      <c r="C32" t="s">
        <v>4</v>
      </c>
      <c r="D32" t="s">
        <v>5</v>
      </c>
      <c r="E32" t="s">
        <v>6</v>
      </c>
      <c r="F32" t="s">
        <v>7</v>
      </c>
      <c r="G32" t="s">
        <v>8</v>
      </c>
      <c r="H32" t="s">
        <v>9</v>
      </c>
      <c r="J32" t="s">
        <v>10</v>
      </c>
      <c r="K32" t="s">
        <v>21</v>
      </c>
      <c r="M32" t="s">
        <v>4</v>
      </c>
      <c r="N32" t="s">
        <v>5</v>
      </c>
      <c r="O32" t="s">
        <v>6</v>
      </c>
      <c r="P32" t="s">
        <v>7</v>
      </c>
      <c r="Q32" t="s">
        <v>8</v>
      </c>
      <c r="R32" t="s">
        <v>9</v>
      </c>
      <c r="T32" t="s">
        <v>10</v>
      </c>
      <c r="U32" t="s">
        <v>21</v>
      </c>
    </row>
    <row r="33" spans="3:25">
      <c r="C33" t="s">
        <v>11</v>
      </c>
      <c r="D33">
        <v>-22154.538499999999</v>
      </c>
      <c r="E33">
        <v>1.5392102385E-2</v>
      </c>
      <c r="F33">
        <v>120239.22500000001</v>
      </c>
      <c r="G33">
        <v>5488</v>
      </c>
      <c r="H33">
        <v>0</v>
      </c>
      <c r="J33">
        <f>D33-(G33*$I$3-H33*$J$3)</f>
        <v>-6.099999999787542E-2</v>
      </c>
      <c r="M33" t="s">
        <v>11</v>
      </c>
      <c r="N33">
        <v>-22154.482</v>
      </c>
      <c r="O33">
        <v>-6.4154905649999998</v>
      </c>
      <c r="P33">
        <v>120239.44500000001</v>
      </c>
      <c r="Q33">
        <v>5488</v>
      </c>
      <c r="R33">
        <v>0</v>
      </c>
      <c r="T33">
        <f>N33-(Q33*$I$3-R33*$J$3)</f>
        <v>-4.4999999990977813E-3</v>
      </c>
    </row>
    <row r="34" spans="3:25">
      <c r="C34" t="s">
        <v>12</v>
      </c>
      <c r="D34">
        <v>-22148.140500000001</v>
      </c>
      <c r="E34">
        <v>6.5162300949999905E-2</v>
      </c>
      <c r="F34">
        <v>120223.58500000001</v>
      </c>
      <c r="G34">
        <v>5487</v>
      </c>
      <c r="H34">
        <v>0</v>
      </c>
      <c r="J34">
        <f>D34-(G34*$I$3-H34*$J$3)</f>
        <v>2.3001054118103639</v>
      </c>
      <c r="K34">
        <f>J34-(SUM(G34:H34)/SUM(G33:H33))*J33</f>
        <v>2.3610942966478898</v>
      </c>
      <c r="M34" t="s">
        <v>12</v>
      </c>
      <c r="N34">
        <v>-22147.884999999998</v>
      </c>
      <c r="O34">
        <v>-111.70363116999999</v>
      </c>
      <c r="P34">
        <v>120239.44500000001</v>
      </c>
      <c r="Q34">
        <v>5487</v>
      </c>
      <c r="R34">
        <v>0</v>
      </c>
      <c r="T34">
        <f>N34-(Q34*$I$3-R34*$J$3)</f>
        <v>2.5556054118133034</v>
      </c>
      <c r="U34">
        <f>T34-(SUM(Q34:R34)/SUM(Q33:R33))*T33</f>
        <v>2.5601045918415557</v>
      </c>
    </row>
    <row r="36" spans="3:25">
      <c r="C36" t="s">
        <v>27</v>
      </c>
      <c r="D36" t="s">
        <v>5</v>
      </c>
      <c r="E36" t="s">
        <v>6</v>
      </c>
      <c r="F36" t="s">
        <v>7</v>
      </c>
      <c r="G36" t="s">
        <v>8</v>
      </c>
      <c r="H36" t="s">
        <v>9</v>
      </c>
      <c r="J36" t="s">
        <v>10</v>
      </c>
      <c r="K36" t="s">
        <v>21</v>
      </c>
      <c r="M36" t="s">
        <v>27</v>
      </c>
      <c r="N36" t="s">
        <v>5</v>
      </c>
      <c r="O36" t="s">
        <v>6</v>
      </c>
      <c r="P36" t="s">
        <v>7</v>
      </c>
      <c r="Q36" t="s">
        <v>8</v>
      </c>
      <c r="R36" t="s">
        <v>9</v>
      </c>
      <c r="T36" t="s">
        <v>10</v>
      </c>
      <c r="U36" t="s">
        <v>21</v>
      </c>
    </row>
    <row r="37" spans="3:25">
      <c r="C37" t="s">
        <v>11</v>
      </c>
      <c r="D37">
        <v>-22170.375</v>
      </c>
      <c r="E37">
        <v>10000.005999999999</v>
      </c>
      <c r="F37">
        <v>118759.97</v>
      </c>
      <c r="G37">
        <v>5488</v>
      </c>
      <c r="H37">
        <v>0</v>
      </c>
      <c r="J37">
        <f>D37-(G37*$I$3-H37*$J$3)</f>
        <v>-15.897499999999127</v>
      </c>
      <c r="M37" t="s">
        <v>11</v>
      </c>
      <c r="T37">
        <f>N37-(Q37*$I$3-R37*$J$3)</f>
        <v>0</v>
      </c>
    </row>
    <row r="38" spans="3:25">
      <c r="C38" t="s">
        <v>12</v>
      </c>
      <c r="D38">
        <v>-22164.130499999999</v>
      </c>
      <c r="E38">
        <v>10000.005349999999</v>
      </c>
      <c r="F38">
        <v>118743.395</v>
      </c>
      <c r="G38">
        <v>5487</v>
      </c>
      <c r="H38">
        <v>0</v>
      </c>
      <c r="J38">
        <f>D38-(G38*$I$3-H38*$J$3)</f>
        <v>-13.689894588187599</v>
      </c>
      <c r="K38">
        <f>J38-(SUM(G38:H38)/SUM(G37:H37))*J37</f>
        <v>2.2047086370301869</v>
      </c>
      <c r="M38" t="s">
        <v>12</v>
      </c>
      <c r="T38">
        <f>N38-(Q38*$I$3-R38*$J$3)</f>
        <v>0</v>
      </c>
      <c r="U38" t="e">
        <f>T38-(SUM(Q38:R38)/SUM(Q37:R37))*T37</f>
        <v>#DIV/0!</v>
      </c>
    </row>
    <row r="40" spans="3:25">
      <c r="C40" t="s">
        <v>28</v>
      </c>
      <c r="D40" t="s">
        <v>5</v>
      </c>
      <c r="E40" t="s">
        <v>6</v>
      </c>
      <c r="F40" t="s">
        <v>7</v>
      </c>
      <c r="G40" t="s">
        <v>8</v>
      </c>
      <c r="H40" t="s">
        <v>9</v>
      </c>
      <c r="J40" t="s">
        <v>10</v>
      </c>
      <c r="K40" t="s">
        <v>21</v>
      </c>
      <c r="M40" t="s">
        <v>28</v>
      </c>
      <c r="N40" t="s">
        <v>5</v>
      </c>
      <c r="O40" t="s">
        <v>6</v>
      </c>
      <c r="P40" t="s">
        <v>7</v>
      </c>
      <c r="Q40" t="s">
        <v>8</v>
      </c>
      <c r="R40" t="s">
        <v>9</v>
      </c>
      <c r="T40" t="s">
        <v>10</v>
      </c>
      <c r="U40" t="s">
        <v>21</v>
      </c>
      <c r="W40" t="s">
        <v>6</v>
      </c>
      <c r="X40" t="s">
        <v>45</v>
      </c>
      <c r="Y40" t="s">
        <v>46</v>
      </c>
    </row>
    <row r="41" spans="3:25">
      <c r="C41" t="s">
        <v>11</v>
      </c>
      <c r="D41">
        <v>-22177.5455</v>
      </c>
      <c r="E41">
        <v>19999.9745</v>
      </c>
      <c r="F41">
        <v>117369.125</v>
      </c>
      <c r="G41">
        <v>5488</v>
      </c>
      <c r="H41">
        <v>0</v>
      </c>
      <c r="J41">
        <f>D41-(G41*$I$5-H41*$J$5)</f>
        <v>22.65433781250249</v>
      </c>
      <c r="M41" t="s">
        <v>11</v>
      </c>
      <c r="N41">
        <v>-22177.602999999999</v>
      </c>
      <c r="O41">
        <v>20003.195500000002</v>
      </c>
      <c r="P41">
        <v>117368.42</v>
      </c>
      <c r="Q41">
        <v>5488</v>
      </c>
      <c r="R41">
        <v>0</v>
      </c>
      <c r="T41">
        <f>N41-(Q41*$I$5-R41*$J$5)</f>
        <v>22.596837812503509</v>
      </c>
      <c r="W41">
        <v>0</v>
      </c>
    </row>
    <row r="42" spans="3:25">
      <c r="C42" t="s">
        <v>12</v>
      </c>
      <c r="D42">
        <v>-22171.157500000001</v>
      </c>
      <c r="E42">
        <v>20000.034</v>
      </c>
      <c r="F42">
        <v>117350.77</v>
      </c>
      <c r="G42">
        <v>5487</v>
      </c>
      <c r="H42">
        <v>0</v>
      </c>
      <c r="J42">
        <f>D42-(G42*$I$5-H42*$J$5)</f>
        <v>24.997111894532281</v>
      </c>
      <c r="K42">
        <f>J42-(SUM(G42:H42)/SUM(G41:H41))*J41</f>
        <v>2.3469020590364416</v>
      </c>
      <c r="M42" t="s">
        <v>12</v>
      </c>
      <c r="N42">
        <v>-22171.238499999999</v>
      </c>
      <c r="O42">
        <v>19870.621500000001</v>
      </c>
      <c r="P42">
        <v>117368.42</v>
      </c>
      <c r="Q42">
        <v>5487</v>
      </c>
      <c r="R42">
        <v>0</v>
      </c>
      <c r="T42">
        <f>N42-(Q42*$I$5-R42*$J$5)</f>
        <v>24.916111894533969</v>
      </c>
      <c r="U42">
        <f>T42-(SUM(Q42:R42)/SUM(Q41:R41))*T41</f>
        <v>2.3233915816318635</v>
      </c>
      <c r="W42">
        <v>5</v>
      </c>
    </row>
    <row r="43" spans="3:25">
      <c r="W43">
        <v>10</v>
      </c>
    </row>
    <row r="44" spans="3:25">
      <c r="C44" t="s">
        <v>29</v>
      </c>
      <c r="D44" t="s">
        <v>5</v>
      </c>
      <c r="E44" t="s">
        <v>6</v>
      </c>
      <c r="F44" t="s">
        <v>7</v>
      </c>
      <c r="G44" t="s">
        <v>8</v>
      </c>
      <c r="H44" t="s">
        <v>9</v>
      </c>
      <c r="J44" t="s">
        <v>10</v>
      </c>
      <c r="K44" t="s">
        <v>21</v>
      </c>
      <c r="M44" t="s">
        <v>29</v>
      </c>
      <c r="N44" t="s">
        <v>5</v>
      </c>
      <c r="O44" t="s">
        <v>6</v>
      </c>
      <c r="P44" t="s">
        <v>7</v>
      </c>
      <c r="Q44" t="s">
        <v>8</v>
      </c>
      <c r="R44" t="s">
        <v>9</v>
      </c>
      <c r="T44" t="s">
        <v>10</v>
      </c>
      <c r="U44" t="s">
        <v>21</v>
      </c>
      <c r="W44">
        <v>-5</v>
      </c>
    </row>
    <row r="45" spans="3:25">
      <c r="C45" t="s">
        <v>11</v>
      </c>
      <c r="J45">
        <f>D45-(G45*$I$3-H45*$J$3)</f>
        <v>0</v>
      </c>
      <c r="M45" t="s">
        <v>11</v>
      </c>
      <c r="T45">
        <f>N45-(Q45*$I$3-R45*$J$3)</f>
        <v>0</v>
      </c>
      <c r="W45">
        <v>-10</v>
      </c>
    </row>
    <row r="46" spans="3:25">
      <c r="C46" t="s">
        <v>12</v>
      </c>
      <c r="J46">
        <f>D46-(G46*$I$3-H46*$J$3)</f>
        <v>0</v>
      </c>
      <c r="K46" t="e">
        <f>J46-(SUM(G46:H46)/SUM(G45:H45))*J45</f>
        <v>#DIV/0!</v>
      </c>
      <c r="M46" t="s">
        <v>12</v>
      </c>
      <c r="T46">
        <f>N46-(Q46*$I$3-R46*$J$3)</f>
        <v>0</v>
      </c>
      <c r="U46" t="e">
        <f>T46-(SUM(Q46:R46)/SUM(Q45:R45))*T45</f>
        <v>#DIV/0!</v>
      </c>
    </row>
    <row r="48" spans="3:25">
      <c r="C48" t="s">
        <v>30</v>
      </c>
      <c r="D48" t="s">
        <v>5</v>
      </c>
      <c r="E48" t="s">
        <v>6</v>
      </c>
      <c r="F48" t="s">
        <v>7</v>
      </c>
      <c r="G48" t="s">
        <v>8</v>
      </c>
      <c r="H48" t="s">
        <v>9</v>
      </c>
      <c r="J48" t="s">
        <v>10</v>
      </c>
      <c r="K48" t="s">
        <v>21</v>
      </c>
      <c r="M48" t="s">
        <v>30</v>
      </c>
      <c r="N48" t="s">
        <v>5</v>
      </c>
      <c r="O48" t="s">
        <v>6</v>
      </c>
      <c r="P48" t="s">
        <v>7</v>
      </c>
      <c r="Q48" t="s">
        <v>8</v>
      </c>
      <c r="R48" t="s">
        <v>9</v>
      </c>
      <c r="T48" t="s">
        <v>10</v>
      </c>
      <c r="U48" t="s">
        <v>21</v>
      </c>
    </row>
    <row r="49" spans="2:21">
      <c r="C49" t="s">
        <v>11</v>
      </c>
      <c r="D49">
        <v>-22087.591</v>
      </c>
      <c r="E49">
        <v>-19999.9715</v>
      </c>
      <c r="F49">
        <v>123508.16</v>
      </c>
      <c r="G49">
        <v>5488</v>
      </c>
      <c r="H49">
        <v>0</v>
      </c>
      <c r="J49">
        <f>D49-(G49*$I$7-H49*$J$7)</f>
        <v>23.950412187499751</v>
      </c>
      <c r="M49" t="s">
        <v>11</v>
      </c>
      <c r="N49">
        <v>-22087.236000000001</v>
      </c>
      <c r="O49">
        <v>-20006.733499999998</v>
      </c>
      <c r="P49">
        <v>123508.25</v>
      </c>
      <c r="Q49">
        <v>5488</v>
      </c>
      <c r="R49">
        <v>0</v>
      </c>
      <c r="T49">
        <f>N49-(Q49*$I$7-R49*$J$7)</f>
        <v>24.305412187499314</v>
      </c>
    </row>
    <row r="50" spans="2:21">
      <c r="C50" t="s">
        <v>12</v>
      </c>
      <c r="D50">
        <v>-22080.945500000002</v>
      </c>
      <c r="E50">
        <v>-19999.988499999999</v>
      </c>
      <c r="F50">
        <v>123496.05</v>
      </c>
      <c r="G50">
        <v>5487</v>
      </c>
      <c r="H50">
        <v>0</v>
      </c>
      <c r="J50">
        <f>D50-(G50*$I$7-H50*$J$7)</f>
        <v>26.566841230465798</v>
      </c>
      <c r="K50">
        <f>J50-(SUM(G50:H50)/SUM(G49:H49))*J49</f>
        <v>2.6207931851284911</v>
      </c>
      <c r="M50" t="s">
        <v>12</v>
      </c>
      <c r="N50">
        <v>-22080.173500000001</v>
      </c>
      <c r="O50">
        <v>-20072.760999999999</v>
      </c>
      <c r="P50">
        <v>123508.25</v>
      </c>
      <c r="Q50">
        <v>5487</v>
      </c>
      <c r="R50">
        <v>0</v>
      </c>
      <c r="T50">
        <f>N50-(Q50*$I$7-R50*$J$7)</f>
        <v>27.338841230466642</v>
      </c>
      <c r="U50">
        <f>T50-(SUM(Q50:R50)/SUM(Q49:R49))*T49</f>
        <v>3.0378578717186926</v>
      </c>
    </row>
    <row r="51" spans="2:21" s="2" customFormat="1"/>
    <row r="53" spans="2:21">
      <c r="B53" t="s">
        <v>39</v>
      </c>
      <c r="C53">
        <v>200</v>
      </c>
      <c r="M53">
        <v>200</v>
      </c>
      <c r="N53" t="s">
        <v>24</v>
      </c>
    </row>
    <row r="54" spans="2:21">
      <c r="C54" t="s">
        <v>16</v>
      </c>
      <c r="D54" t="s">
        <v>5</v>
      </c>
      <c r="E54" t="s">
        <v>6</v>
      </c>
      <c r="F54" t="s">
        <v>7</v>
      </c>
      <c r="G54" t="s">
        <v>8</v>
      </c>
      <c r="H54" t="s">
        <v>9</v>
      </c>
      <c r="J54" t="s">
        <v>10</v>
      </c>
      <c r="K54" t="s">
        <v>21</v>
      </c>
      <c r="M54" t="s">
        <v>16</v>
      </c>
      <c r="N54" t="s">
        <v>5</v>
      </c>
      <c r="O54" t="s">
        <v>6</v>
      </c>
      <c r="P54" t="s">
        <v>7</v>
      </c>
      <c r="Q54" t="s">
        <v>8</v>
      </c>
      <c r="R54" t="s">
        <v>9</v>
      </c>
      <c r="T54" t="s">
        <v>10</v>
      </c>
      <c r="U54" t="s">
        <v>21</v>
      </c>
    </row>
    <row r="55" spans="2:21">
      <c r="C55" t="s">
        <v>11</v>
      </c>
      <c r="D55">
        <v>-22154.477500000001</v>
      </c>
      <c r="E55">
        <v>9.5288907499999995E-3</v>
      </c>
      <c r="F55">
        <v>120238.87</v>
      </c>
      <c r="G55">
        <v>5488</v>
      </c>
      <c r="H55">
        <v>0</v>
      </c>
      <c r="J55">
        <f>D55-(G55*$I$3-H55*$J$3)</f>
        <v>0</v>
      </c>
      <c r="M55" t="s">
        <v>11</v>
      </c>
      <c r="N55">
        <v>-22154.646499999999</v>
      </c>
      <c r="O55">
        <v>0.74564261500000095</v>
      </c>
      <c r="P55">
        <v>120239.2</v>
      </c>
      <c r="Q55">
        <v>5488</v>
      </c>
      <c r="R55">
        <v>0</v>
      </c>
      <c r="T55">
        <f>N55-(Q55*$I$3-R55*$J$3)</f>
        <v>-0.16899999999805004</v>
      </c>
    </row>
    <row r="56" spans="2:21">
      <c r="C56" t="s">
        <v>25</v>
      </c>
      <c r="D56">
        <v>-22157.141</v>
      </c>
      <c r="E56">
        <v>-5.6434304599999999E-2</v>
      </c>
      <c r="F56">
        <v>120262.71</v>
      </c>
      <c r="G56">
        <v>5489</v>
      </c>
      <c r="H56">
        <v>0</v>
      </c>
      <c r="J56">
        <f>D56-(G56*$I$3-H56*$J$3)</f>
        <v>1.3733945881940599</v>
      </c>
      <c r="K56">
        <f>J56-(SUM(G56:H56)/SUM(G55:H55))*J55</f>
        <v>1.3733945881940599</v>
      </c>
      <c r="M56" t="s">
        <v>25</v>
      </c>
      <c r="N56">
        <v>-22157.341499999999</v>
      </c>
      <c r="O56">
        <v>149.73704504</v>
      </c>
      <c r="P56">
        <v>120239.2</v>
      </c>
      <c r="Q56">
        <v>5489</v>
      </c>
      <c r="R56">
        <v>0</v>
      </c>
      <c r="T56">
        <f>N56-(Q56*$I$3-R56*$J$3)</f>
        <v>1.1728945881950494</v>
      </c>
      <c r="U56">
        <f>T56-(SUM(Q56:R56)/SUM(Q55:R55))*T55</f>
        <v>1.3419253826537405</v>
      </c>
    </row>
    <row r="58" spans="2:21">
      <c r="C58">
        <v>500</v>
      </c>
      <c r="M58">
        <v>500</v>
      </c>
    </row>
    <row r="59" spans="2:21">
      <c r="C59" t="s">
        <v>16</v>
      </c>
      <c r="D59" t="s">
        <v>5</v>
      </c>
      <c r="E59" t="s">
        <v>6</v>
      </c>
      <c r="F59" t="s">
        <v>7</v>
      </c>
      <c r="G59" t="s">
        <v>8</v>
      </c>
      <c r="H59" t="s">
        <v>9</v>
      </c>
      <c r="J59" t="s">
        <v>10</v>
      </c>
      <c r="K59" t="s">
        <v>21</v>
      </c>
      <c r="M59" t="s">
        <v>16</v>
      </c>
      <c r="N59" t="s">
        <v>5</v>
      </c>
      <c r="O59" t="s">
        <v>6</v>
      </c>
      <c r="P59" t="s">
        <v>7</v>
      </c>
      <c r="Q59" t="s">
        <v>8</v>
      </c>
      <c r="R59" t="s">
        <v>9</v>
      </c>
      <c r="T59" t="s">
        <v>10</v>
      </c>
      <c r="U59" t="s">
        <v>21</v>
      </c>
    </row>
    <row r="60" spans="2:21">
      <c r="C60" t="s">
        <v>11</v>
      </c>
      <c r="D60">
        <v>-22154.476600000002</v>
      </c>
      <c r="E60">
        <v>2.2474867098E-2</v>
      </c>
      <c r="F60">
        <v>120239.16800000001</v>
      </c>
      <c r="G60">
        <v>5488</v>
      </c>
      <c r="H60">
        <v>0</v>
      </c>
      <c r="J60">
        <f>D60-(G60*$I$3-H60*$J$3)</f>
        <v>8.9999999909196049E-4</v>
      </c>
      <c r="M60" t="s">
        <v>11</v>
      </c>
      <c r="N60">
        <v>-22154.568800000001</v>
      </c>
      <c r="O60">
        <v>-0.523111521999999</v>
      </c>
      <c r="P60">
        <v>120239.21799999999</v>
      </c>
      <c r="Q60">
        <v>5488</v>
      </c>
      <c r="R60">
        <v>0</v>
      </c>
      <c r="T60">
        <f>N60-(Q60*$I$3-R60*$J$3)</f>
        <v>-9.1300000000046566E-2</v>
      </c>
    </row>
    <row r="61" spans="2:21">
      <c r="C61" t="s">
        <v>25</v>
      </c>
      <c r="D61">
        <v>-22157.209800000001</v>
      </c>
      <c r="E61">
        <v>-4.24263873400001E-2</v>
      </c>
      <c r="F61">
        <v>120262.70600000001</v>
      </c>
      <c r="G61">
        <v>5489</v>
      </c>
      <c r="H61">
        <v>0</v>
      </c>
      <c r="J61">
        <f>D61-(G61*$I$3-H61*$J$3)</f>
        <v>1.3045945881931402</v>
      </c>
      <c r="K61">
        <f>J61-(SUM(G61:H61)/SUM(G60:H60))*J60</f>
        <v>1.3036944241998794</v>
      </c>
      <c r="M61" t="s">
        <v>25</v>
      </c>
      <c r="N61">
        <v>-22157.444599999999</v>
      </c>
      <c r="O61">
        <v>147.663486296</v>
      </c>
      <c r="P61">
        <v>120239.21799999999</v>
      </c>
      <c r="Q61">
        <v>5489</v>
      </c>
      <c r="R61">
        <v>0</v>
      </c>
      <c r="T61">
        <f>N61-(Q61*$I$3-R61*$J$3)</f>
        <v>1.0697945881947817</v>
      </c>
      <c r="U61">
        <f>T61-(SUM(Q61:R61)/SUM(Q60:R60))*T60</f>
        <v>1.1611112244922044</v>
      </c>
    </row>
    <row r="63" spans="2:21">
      <c r="C63" t="s">
        <v>37</v>
      </c>
      <c r="M63" t="s">
        <v>37</v>
      </c>
    </row>
    <row r="64" spans="2:21">
      <c r="C64" t="s">
        <v>16</v>
      </c>
      <c r="D64" t="s">
        <v>5</v>
      </c>
      <c r="E64" t="s">
        <v>6</v>
      </c>
      <c r="F64" t="s">
        <v>7</v>
      </c>
      <c r="G64" t="s">
        <v>8</v>
      </c>
      <c r="H64" t="s">
        <v>9</v>
      </c>
      <c r="J64" t="s">
        <v>10</v>
      </c>
      <c r="K64" t="s">
        <v>21</v>
      </c>
      <c r="M64" t="s">
        <v>16</v>
      </c>
      <c r="N64" t="s">
        <v>5</v>
      </c>
      <c r="O64" t="s">
        <v>6</v>
      </c>
      <c r="P64" t="s">
        <v>7</v>
      </c>
      <c r="Q64" t="s">
        <v>8</v>
      </c>
      <c r="R64" t="s">
        <v>9</v>
      </c>
      <c r="T64" t="s">
        <v>10</v>
      </c>
      <c r="U64" t="s">
        <v>21</v>
      </c>
    </row>
    <row r="65" spans="3:21">
      <c r="C65" t="s">
        <v>11</v>
      </c>
      <c r="D65">
        <v>-22154.490399999999</v>
      </c>
      <c r="E65">
        <v>2.7360374254000001E-2</v>
      </c>
      <c r="F65">
        <v>120238.997</v>
      </c>
      <c r="G65">
        <v>5488</v>
      </c>
      <c r="H65">
        <v>0</v>
      </c>
      <c r="J65">
        <f>D65-(G65*$I$3-H65*$J$3)</f>
        <v>-1.2899999997898703E-2</v>
      </c>
      <c r="M65" t="s">
        <v>11</v>
      </c>
      <c r="N65">
        <v>-22154.601299999998</v>
      </c>
      <c r="O65">
        <v>-1.9232286041</v>
      </c>
      <c r="P65">
        <v>120239.09299999999</v>
      </c>
      <c r="Q65">
        <v>5488</v>
      </c>
      <c r="R65">
        <v>0</v>
      </c>
      <c r="T65">
        <f>N65-(Q65*$I$3-R65*$J$3)</f>
        <v>-0.12379999999757274</v>
      </c>
    </row>
    <row r="66" spans="3:21">
      <c r="C66" t="s">
        <v>25</v>
      </c>
      <c r="D66">
        <v>-22157.160500000002</v>
      </c>
      <c r="E66">
        <v>-4.1327196198000099E-2</v>
      </c>
      <c r="F66">
        <v>120262.735</v>
      </c>
      <c r="G66">
        <v>5489</v>
      </c>
      <c r="H66">
        <v>0</v>
      </c>
      <c r="J66">
        <f>D66-(G66*$I$3-H66*$J$3)</f>
        <v>1.3538945881919062</v>
      </c>
      <c r="K66">
        <f>J66-(SUM(G66:H66)/SUM(G65:H65))*J65</f>
        <v>1.3667969387728949</v>
      </c>
      <c r="M66" t="s">
        <v>25</v>
      </c>
      <c r="N66">
        <v>-22157.415199999999</v>
      </c>
      <c r="O66">
        <v>149.24462153100001</v>
      </c>
      <c r="P66">
        <v>120239.09299999999</v>
      </c>
      <c r="Q66">
        <v>5489</v>
      </c>
      <c r="R66">
        <v>0</v>
      </c>
      <c r="T66">
        <f>N66-(Q66*$I$3-R66*$J$3)</f>
        <v>1.0991945881942229</v>
      </c>
      <c r="U66">
        <f>T66-(SUM(Q66:R66)/SUM(Q65:R65))*T65</f>
        <v>1.223017146500833</v>
      </c>
    </row>
    <row r="68" spans="3:21">
      <c r="C68" t="s">
        <v>31</v>
      </c>
      <c r="D68" t="s">
        <v>5</v>
      </c>
      <c r="E68" t="s">
        <v>6</v>
      </c>
      <c r="F68" t="s">
        <v>7</v>
      </c>
      <c r="G68" t="s">
        <v>8</v>
      </c>
      <c r="H68" t="s">
        <v>9</v>
      </c>
      <c r="J68" t="s">
        <v>10</v>
      </c>
      <c r="K68" t="s">
        <v>21</v>
      </c>
      <c r="M68" t="s">
        <v>31</v>
      </c>
      <c r="N68" t="s">
        <v>5</v>
      </c>
      <c r="O68" t="s">
        <v>6</v>
      </c>
      <c r="P68" t="s">
        <v>7</v>
      </c>
      <c r="Q68" t="s">
        <v>8</v>
      </c>
      <c r="R68" t="s">
        <v>9</v>
      </c>
      <c r="T68" t="s">
        <v>10</v>
      </c>
      <c r="U68" t="s">
        <v>21</v>
      </c>
    </row>
    <row r="69" spans="3:21">
      <c r="C69" t="s">
        <v>11</v>
      </c>
      <c r="D69">
        <v>-22177.562000000002</v>
      </c>
      <c r="E69">
        <v>20000.0265</v>
      </c>
      <c r="F69">
        <v>117368.44</v>
      </c>
      <c r="G69">
        <v>5488</v>
      </c>
      <c r="H69">
        <v>0</v>
      </c>
      <c r="J69">
        <f>D69-(G69*$I$3-H69*$J$3)</f>
        <v>-23.084500000000844</v>
      </c>
      <c r="M69" t="s">
        <v>11</v>
      </c>
      <c r="N69">
        <v>-22177.554599999999</v>
      </c>
      <c r="O69">
        <v>19998.6738</v>
      </c>
      <c r="P69">
        <v>117368.485</v>
      </c>
      <c r="Q69">
        <v>5488</v>
      </c>
      <c r="R69">
        <v>0</v>
      </c>
      <c r="T69">
        <f>N69-(Q69*$I$3-R69*$J$3)</f>
        <v>-23.077099999998609</v>
      </c>
    </row>
    <row r="70" spans="3:21">
      <c r="C70" t="s">
        <v>25</v>
      </c>
      <c r="D70">
        <v>-22180.456600000001</v>
      </c>
      <c r="E70">
        <v>20000.0605</v>
      </c>
      <c r="F70">
        <v>117391.519</v>
      </c>
      <c r="G70">
        <v>5489</v>
      </c>
      <c r="H70">
        <v>0</v>
      </c>
      <c r="J70">
        <f>D70-(G70*$I$3-H70*$J$3)</f>
        <v>-21.942205411807663</v>
      </c>
      <c r="K70">
        <f>J70-(SUM(G70:H70)/SUM(G69:H69))*J69</f>
        <v>1.1465009475226253</v>
      </c>
      <c r="M70" t="s">
        <v>25</v>
      </c>
      <c r="N70">
        <v>-22180.495999999999</v>
      </c>
      <c r="O70">
        <v>20166.617399999999</v>
      </c>
      <c r="P70">
        <v>117368.485</v>
      </c>
      <c r="Q70">
        <v>5489</v>
      </c>
      <c r="R70">
        <v>0</v>
      </c>
      <c r="T70">
        <f>N70-(Q70*$I$3-R70*$J$3)</f>
        <v>-21.981605411805504</v>
      </c>
      <c r="U70">
        <f>T70-(SUM(Q70:R70)/SUM(Q69:R69))*T69</f>
        <v>1.0996995991260476</v>
      </c>
    </row>
    <row r="72" spans="3:21">
      <c r="C72" t="s">
        <v>32</v>
      </c>
      <c r="D72" t="s">
        <v>5</v>
      </c>
      <c r="E72" t="s">
        <v>6</v>
      </c>
      <c r="F72" t="s">
        <v>7</v>
      </c>
      <c r="G72" t="s">
        <v>8</v>
      </c>
      <c r="H72" t="s">
        <v>9</v>
      </c>
      <c r="J72" t="s">
        <v>10</v>
      </c>
      <c r="K72" t="s">
        <v>21</v>
      </c>
      <c r="M72" t="s">
        <v>32</v>
      </c>
      <c r="N72" t="s">
        <v>5</v>
      </c>
      <c r="O72" t="s">
        <v>6</v>
      </c>
      <c r="P72" t="s">
        <v>7</v>
      </c>
      <c r="Q72" t="s">
        <v>8</v>
      </c>
      <c r="R72" t="s">
        <v>9</v>
      </c>
      <c r="T72" t="s">
        <v>10</v>
      </c>
      <c r="U72" t="s">
        <v>21</v>
      </c>
    </row>
    <row r="73" spans="3:21">
      <c r="C73" t="s">
        <v>11</v>
      </c>
      <c r="D73">
        <v>-22087.443899999998</v>
      </c>
      <c r="E73">
        <v>-20000.0013</v>
      </c>
      <c r="F73">
        <v>123507.53599999999</v>
      </c>
      <c r="G73">
        <v>5488</v>
      </c>
      <c r="H73">
        <v>0</v>
      </c>
      <c r="J73">
        <f>D73-(G73*$I$3-H73*$J$3)</f>
        <v>67.03360000000248</v>
      </c>
      <c r="M73" t="s">
        <v>11</v>
      </c>
      <c r="N73">
        <v>-22087.5746</v>
      </c>
      <c r="O73">
        <v>-20000.481199999998</v>
      </c>
      <c r="P73">
        <v>123507.257</v>
      </c>
      <c r="Q73">
        <v>5488</v>
      </c>
      <c r="R73">
        <v>0</v>
      </c>
      <c r="T73">
        <f>N73-(Q73*$I$3-R73*$J$3)</f>
        <v>66.902900000000955</v>
      </c>
    </row>
    <row r="74" spans="3:21">
      <c r="C74" t="s">
        <v>25</v>
      </c>
      <c r="D74">
        <v>-22089.6522</v>
      </c>
      <c r="E74">
        <v>-20000.018899999999</v>
      </c>
      <c r="F74">
        <v>123532.137</v>
      </c>
      <c r="G74">
        <v>5489</v>
      </c>
      <c r="H74">
        <v>0</v>
      </c>
      <c r="J74">
        <f>D74-(G74*$I$3-H74*$J$3)</f>
        <v>68.862194588193233</v>
      </c>
      <c r="K74">
        <f>J74-(SUM(G74:H74)/SUM(G73:H73))*J73</f>
        <v>1.8163800109312831</v>
      </c>
      <c r="M74" t="s">
        <v>25</v>
      </c>
      <c r="N74">
        <v>-22090.410800000001</v>
      </c>
      <c r="O74">
        <v>-19860.056400000001</v>
      </c>
      <c r="P74">
        <v>123507.257</v>
      </c>
      <c r="Q74">
        <v>5489</v>
      </c>
      <c r="R74">
        <v>0</v>
      </c>
      <c r="T74">
        <f>N74-(Q74*$I$3-R74*$J$3)</f>
        <v>68.103594588192209</v>
      </c>
      <c r="U74">
        <f>T74-(SUM(Q74:R74)/SUM(Q73:R73))*T73</f>
        <v>1.1885038265294554</v>
      </c>
    </row>
    <row r="76" spans="3:21">
      <c r="C76" t="s">
        <v>41</v>
      </c>
      <c r="D76" t="s">
        <v>5</v>
      </c>
      <c r="E76" t="s">
        <v>6</v>
      </c>
      <c r="F76" t="s">
        <v>7</v>
      </c>
      <c r="G76" t="s">
        <v>8</v>
      </c>
      <c r="H76" t="s">
        <v>9</v>
      </c>
      <c r="J76" t="s">
        <v>10</v>
      </c>
      <c r="K76" t="s">
        <v>21</v>
      </c>
      <c r="M76" t="s">
        <v>41</v>
      </c>
      <c r="N76" t="s">
        <v>5</v>
      </c>
      <c r="O76" t="s">
        <v>6</v>
      </c>
      <c r="P76" t="s">
        <v>7</v>
      </c>
      <c r="Q76" t="s">
        <v>8</v>
      </c>
      <c r="R76" t="s">
        <v>9</v>
      </c>
      <c r="T76" t="s">
        <v>10</v>
      </c>
      <c r="U76" t="s">
        <v>21</v>
      </c>
    </row>
    <row r="77" spans="3:21">
      <c r="C77" t="s">
        <v>11</v>
      </c>
      <c r="D77">
        <v>-22170.4215</v>
      </c>
      <c r="E77">
        <v>10000.02378</v>
      </c>
      <c r="F77">
        <v>118759.533</v>
      </c>
      <c r="G77">
        <v>5488</v>
      </c>
      <c r="H77">
        <v>0</v>
      </c>
      <c r="J77">
        <f>D77-(G77*$I$3-H77*$J$3)</f>
        <v>-15.943999999999505</v>
      </c>
      <c r="M77" t="s">
        <v>11</v>
      </c>
      <c r="N77">
        <v>-22170.4944</v>
      </c>
      <c r="O77">
        <v>9998.8636700000006</v>
      </c>
      <c r="P77">
        <v>118759.193</v>
      </c>
      <c r="Q77">
        <v>5488</v>
      </c>
      <c r="R77">
        <v>0</v>
      </c>
      <c r="T77">
        <f>N77-(Q77*$I$3-R77*$J$3)</f>
        <v>-16.016899999998714</v>
      </c>
    </row>
    <row r="78" spans="3:21">
      <c r="C78" t="s">
        <v>25</v>
      </c>
      <c r="D78">
        <v>-22173.1</v>
      </c>
      <c r="E78">
        <v>10000.051949999999</v>
      </c>
      <c r="F78">
        <v>118782.49400000001</v>
      </c>
      <c r="G78">
        <v>5489</v>
      </c>
      <c r="H78">
        <v>0</v>
      </c>
      <c r="J78">
        <f>D78-(G78*$I$3-H78*$J$3)</f>
        <v>-14.585605411804863</v>
      </c>
      <c r="K78">
        <f>J78-(SUM(G78:H78)/SUM(G77:H77))*J77</f>
        <v>1.361299836008051</v>
      </c>
      <c r="M78" t="s">
        <v>25</v>
      </c>
      <c r="N78">
        <v>-22173.238499999999</v>
      </c>
      <c r="O78">
        <v>10158.17916</v>
      </c>
      <c r="P78">
        <v>118759.193</v>
      </c>
      <c r="Q78">
        <v>5489</v>
      </c>
      <c r="R78">
        <v>0</v>
      </c>
      <c r="T78">
        <f>N78-(Q78*$I$3-R78*$J$3)</f>
        <v>-14.724105411805795</v>
      </c>
      <c r="U78">
        <f>T78-(SUM(Q78:R78)/SUM(Q77:R77))*T77</f>
        <v>1.2957131195340246</v>
      </c>
    </row>
    <row r="80" spans="3:21">
      <c r="C80" t="s">
        <v>42</v>
      </c>
      <c r="D80" t="s">
        <v>5</v>
      </c>
      <c r="E80" t="s">
        <v>6</v>
      </c>
      <c r="F80" t="s">
        <v>7</v>
      </c>
      <c r="G80" t="s">
        <v>8</v>
      </c>
      <c r="H80" t="s">
        <v>9</v>
      </c>
      <c r="J80" t="s">
        <v>10</v>
      </c>
      <c r="K80" t="s">
        <v>21</v>
      </c>
      <c r="M80" t="s">
        <v>42</v>
      </c>
      <c r="N80" t="s">
        <v>5</v>
      </c>
      <c r="O80" t="s">
        <v>6</v>
      </c>
      <c r="P80" t="s">
        <v>7</v>
      </c>
      <c r="Q80" t="s">
        <v>8</v>
      </c>
      <c r="R80" t="s">
        <v>9</v>
      </c>
      <c r="T80" t="s">
        <v>10</v>
      </c>
      <c r="U80" t="s">
        <v>21</v>
      </c>
    </row>
    <row r="81" spans="3:25">
      <c r="C81" t="s">
        <v>11</v>
      </c>
      <c r="D81">
        <v>-22127.8459</v>
      </c>
      <c r="E81">
        <v>-9999.9636800000007</v>
      </c>
      <c r="F81">
        <v>121816.433</v>
      </c>
      <c r="G81">
        <v>5488</v>
      </c>
      <c r="H81">
        <v>0</v>
      </c>
      <c r="J81">
        <f>D81-(G81*$I$3-H81*$J$3)</f>
        <v>26.631600000000617</v>
      </c>
      <c r="M81" t="s">
        <v>11</v>
      </c>
      <c r="N81">
        <v>-22127.891199999998</v>
      </c>
      <c r="O81">
        <v>-10002.313899999999</v>
      </c>
      <c r="P81">
        <v>121816.08500000001</v>
      </c>
      <c r="Q81">
        <v>5488</v>
      </c>
      <c r="R81">
        <v>0</v>
      </c>
      <c r="T81">
        <f>N81-(Q81*$I$3-R81*$J$3)</f>
        <v>26.586300000002666</v>
      </c>
    </row>
    <row r="82" spans="3:25">
      <c r="C82" t="s">
        <v>25</v>
      </c>
      <c r="D82">
        <v>-22130.133099999999</v>
      </c>
      <c r="E82">
        <v>-9999.9586400000007</v>
      </c>
      <c r="F82">
        <v>121839.96799999999</v>
      </c>
      <c r="G82">
        <v>5489</v>
      </c>
      <c r="H82">
        <v>0</v>
      </c>
      <c r="J82">
        <f>D82-(G82*$I$3-H82*$J$3)</f>
        <v>28.381294588194578</v>
      </c>
      <c r="K82">
        <f>J82-(SUM(G82:H82)/SUM(G81:H81))*J81</f>
        <v>1.7448418914009594</v>
      </c>
      <c r="M82" t="s">
        <v>25</v>
      </c>
      <c r="N82">
        <v>-22130.720499999999</v>
      </c>
      <c r="O82">
        <v>-9856.0376899999901</v>
      </c>
      <c r="P82">
        <v>121816.08500000001</v>
      </c>
      <c r="Q82">
        <v>5489</v>
      </c>
      <c r="R82">
        <v>0</v>
      </c>
      <c r="T82">
        <f>N82-(Q82*$I$3-R82*$J$3)</f>
        <v>27.793894588194235</v>
      </c>
      <c r="U82">
        <f>T82-(SUM(Q82:R82)/SUM(Q81:R81))*T81</f>
        <v>1.2027501457717449</v>
      </c>
    </row>
    <row r="84" spans="3:25">
      <c r="M84" t="s">
        <v>43</v>
      </c>
      <c r="N84" t="s">
        <v>5</v>
      </c>
      <c r="O84" t="s">
        <v>6</v>
      </c>
      <c r="P84" t="s">
        <v>7</v>
      </c>
      <c r="Q84" t="s">
        <v>8</v>
      </c>
      <c r="R84" t="s">
        <v>9</v>
      </c>
      <c r="T84" t="s">
        <v>10</v>
      </c>
      <c r="U84" t="s">
        <v>21</v>
      </c>
    </row>
    <row r="85" spans="3:25">
      <c r="M85" t="s">
        <v>11</v>
      </c>
      <c r="N85">
        <v>-22163.801993865101</v>
      </c>
      <c r="O85">
        <v>5002.7426993865001</v>
      </c>
      <c r="P85">
        <v>119487.389570552</v>
      </c>
      <c r="Q85">
        <v>5488</v>
      </c>
      <c r="R85">
        <v>0</v>
      </c>
      <c r="T85">
        <f>N85-(Q85*$I$3-R85*$J$3)</f>
        <v>-9.3244938651005214</v>
      </c>
    </row>
    <row r="86" spans="3:25">
      <c r="M86" t="s">
        <v>25</v>
      </c>
      <c r="N86">
        <v>-22166.574693251499</v>
      </c>
      <c r="O86">
        <v>5154.7568865030698</v>
      </c>
      <c r="P86">
        <v>119487.389570552</v>
      </c>
      <c r="Q86">
        <v>5489</v>
      </c>
      <c r="R86">
        <v>0</v>
      </c>
      <c r="T86">
        <f>N86-(Q86*$I$3-R86*$J$3)</f>
        <v>-8.0602986633057299</v>
      </c>
      <c r="U86">
        <f>T86-(SUM(Q86:R86)/SUM(Q85:R85))*T85</f>
        <v>1.2658942713766237</v>
      </c>
      <c r="W86" t="s">
        <v>6</v>
      </c>
      <c r="X86" t="s">
        <v>45</v>
      </c>
      <c r="Y86" t="s">
        <v>46</v>
      </c>
    </row>
    <row r="87" spans="3:25">
      <c r="W87">
        <v>0</v>
      </c>
    </row>
    <row r="88" spans="3:25">
      <c r="M88" t="s">
        <v>44</v>
      </c>
      <c r="N88" t="s">
        <v>5</v>
      </c>
      <c r="O88" t="s">
        <v>6</v>
      </c>
      <c r="P88" t="s">
        <v>7</v>
      </c>
      <c r="Q88" t="s">
        <v>8</v>
      </c>
      <c r="R88" t="s">
        <v>9</v>
      </c>
      <c r="T88" t="s">
        <v>10</v>
      </c>
      <c r="U88" t="s">
        <v>21</v>
      </c>
      <c r="W88">
        <v>5</v>
      </c>
    </row>
    <row r="89" spans="3:25">
      <c r="M89" t="s">
        <v>11</v>
      </c>
      <c r="T89">
        <f>N89-(Q89*$I$3-R89*$J$3)</f>
        <v>0</v>
      </c>
      <c r="W89">
        <v>10</v>
      </c>
    </row>
    <row r="90" spans="3:25">
      <c r="M90" t="s">
        <v>25</v>
      </c>
      <c r="T90">
        <f>N90-(Q90*$I$3-R90*$J$3)</f>
        <v>0</v>
      </c>
      <c r="U90" t="e">
        <f>T90-(SUM(Q90:R90)/SUM(Q89:R89))*T89</f>
        <v>#DIV/0!</v>
      </c>
      <c r="W90">
        <v>-5</v>
      </c>
    </row>
    <row r="91" spans="3:25">
      <c r="W91">
        <v>-10</v>
      </c>
    </row>
    <row r="93" spans="3: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5" spans="3:25">
      <c r="C95" t="s">
        <v>26</v>
      </c>
      <c r="M95" t="s">
        <v>33</v>
      </c>
    </row>
    <row r="97" spans="3:25">
      <c r="C97" t="s">
        <v>16</v>
      </c>
      <c r="D97" t="s">
        <v>5</v>
      </c>
      <c r="E97" t="s">
        <v>6</v>
      </c>
      <c r="F97" t="s">
        <v>7</v>
      </c>
      <c r="G97" t="s">
        <v>8</v>
      </c>
      <c r="H97" t="s">
        <v>9</v>
      </c>
      <c r="J97" t="s">
        <v>10</v>
      </c>
      <c r="K97" t="s">
        <v>21</v>
      </c>
      <c r="M97" t="s">
        <v>16</v>
      </c>
      <c r="N97" t="s">
        <v>5</v>
      </c>
      <c r="O97" t="s">
        <v>6</v>
      </c>
      <c r="P97" t="s">
        <v>7</v>
      </c>
      <c r="Q97" t="s">
        <v>8</v>
      </c>
      <c r="R97" t="s">
        <v>9</v>
      </c>
      <c r="T97" t="s">
        <v>10</v>
      </c>
      <c r="U97" t="s">
        <v>21</v>
      </c>
      <c r="W97" t="s">
        <v>25</v>
      </c>
    </row>
    <row r="98" spans="3:25">
      <c r="C98" t="s">
        <v>11</v>
      </c>
      <c r="D98">
        <v>-64590.029499999997</v>
      </c>
      <c r="E98">
        <v>-4.0995990400000001E-2</v>
      </c>
      <c r="F98">
        <v>350551.41</v>
      </c>
      <c r="G98">
        <v>16000</v>
      </c>
      <c r="H98">
        <v>0</v>
      </c>
      <c r="J98">
        <f>D98-(G98*$I$3-H98*$J$3)</f>
        <v>0.28391107872448629</v>
      </c>
      <c r="M98" t="s">
        <v>11</v>
      </c>
      <c r="N98">
        <v>-64590.148999999998</v>
      </c>
      <c r="O98">
        <v>2.89858218</v>
      </c>
      <c r="P98">
        <v>350548.95500000002</v>
      </c>
      <c r="Q98">
        <v>16000</v>
      </c>
      <c r="R98">
        <v>0</v>
      </c>
      <c r="T98">
        <f>N98-(Q98*$I$3-R98*$J$3)</f>
        <v>0.1644110787237878</v>
      </c>
      <c r="W98" t="s">
        <v>6</v>
      </c>
      <c r="X98" t="s">
        <v>34</v>
      </c>
      <c r="Y98" t="s">
        <v>35</v>
      </c>
    </row>
    <row r="99" spans="3:25">
      <c r="C99" t="s">
        <v>25</v>
      </c>
      <c r="D99">
        <v>-64592.24</v>
      </c>
      <c r="E99">
        <v>-6.8563341999999996E-3</v>
      </c>
      <c r="F99">
        <v>350573.42499999999</v>
      </c>
      <c r="G99">
        <v>16001</v>
      </c>
      <c r="H99">
        <v>0</v>
      </c>
      <c r="J99">
        <f>D99-(G99*$I$3-H99*$J$3)</f>
        <v>2.110305666916247</v>
      </c>
      <c r="K99">
        <f>J99-(SUM(G99:H99)/SUM(G98:H98))*J98</f>
        <v>1.8263768437493404</v>
      </c>
      <c r="M99" t="s">
        <v>25</v>
      </c>
      <c r="N99">
        <v>-64592.91</v>
      </c>
      <c r="O99">
        <v>53.845266250000002</v>
      </c>
      <c r="P99">
        <v>350548.95500000002</v>
      </c>
      <c r="Q99">
        <v>16001</v>
      </c>
      <c r="R99">
        <v>0</v>
      </c>
      <c r="T99">
        <f>N99-(Q99*$I$3-R99*$J$3)</f>
        <v>1.4403056669107173</v>
      </c>
      <c r="U99">
        <f>T99-(SUM(Q99:R99)/SUM(Q98:R98))*T98</f>
        <v>1.2758843124945092</v>
      </c>
      <c r="W99">
        <v>0</v>
      </c>
      <c r="X99">
        <v>1.8263768437493404</v>
      </c>
      <c r="Y99">
        <v>1.2758843124945092</v>
      </c>
    </row>
    <row r="100" spans="3:25">
      <c r="W100">
        <v>20</v>
      </c>
      <c r="X100">
        <v>1.5525766875009168</v>
      </c>
      <c r="Y100">
        <v>1.0890705937528935</v>
      </c>
    </row>
    <row r="101" spans="3:25">
      <c r="C101" t="s">
        <v>31</v>
      </c>
      <c r="D101" t="s">
        <v>5</v>
      </c>
      <c r="E101" t="s">
        <v>6</v>
      </c>
      <c r="F101" t="s">
        <v>7</v>
      </c>
      <c r="G101" t="s">
        <v>8</v>
      </c>
      <c r="H101" t="s">
        <v>9</v>
      </c>
      <c r="J101" t="s">
        <v>10</v>
      </c>
      <c r="K101" t="s">
        <v>21</v>
      </c>
      <c r="M101" t="s">
        <v>31</v>
      </c>
      <c r="N101" t="s">
        <v>5</v>
      </c>
      <c r="O101" t="s">
        <v>6</v>
      </c>
      <c r="P101" t="s">
        <v>7</v>
      </c>
      <c r="Q101" t="s">
        <v>8</v>
      </c>
      <c r="R101" t="s">
        <v>9</v>
      </c>
      <c r="T101" t="s">
        <v>10</v>
      </c>
      <c r="U101" t="s">
        <v>21</v>
      </c>
      <c r="W101">
        <v>-20</v>
      </c>
      <c r="X101">
        <v>2.1761507187503071</v>
      </c>
      <c r="Y101">
        <v>1.325634031249848</v>
      </c>
    </row>
    <row r="102" spans="3:25">
      <c r="C102" t="s">
        <v>11</v>
      </c>
      <c r="D102">
        <v>-64657.226999999999</v>
      </c>
      <c r="E102">
        <v>19999.983499999998</v>
      </c>
      <c r="F102">
        <v>342181.84</v>
      </c>
      <c r="G102">
        <v>16000</v>
      </c>
      <c r="H102">
        <v>0</v>
      </c>
      <c r="J102">
        <f>D102-(G102*$I$3-H102*$J$3)</f>
        <v>-66.913588921277551</v>
      </c>
      <c r="M102" t="s">
        <v>11</v>
      </c>
      <c r="N102">
        <v>-64657.129500000003</v>
      </c>
      <c r="O102">
        <v>19992.864000000001</v>
      </c>
      <c r="P102">
        <v>342182.72499999998</v>
      </c>
      <c r="Q102">
        <v>16000</v>
      </c>
      <c r="R102">
        <v>0</v>
      </c>
      <c r="T102">
        <f>N102-(Q102*$I$3-R102*$J$3)</f>
        <v>-66.816088921281334</v>
      </c>
    </row>
    <row r="103" spans="3:25">
      <c r="C103" t="s">
        <v>25</v>
      </c>
      <c r="D103">
        <v>-64659.715499999998</v>
      </c>
      <c r="E103">
        <v>20000.0635</v>
      </c>
      <c r="F103">
        <v>342204.80499999999</v>
      </c>
      <c r="G103">
        <v>16001</v>
      </c>
      <c r="H103">
        <v>0</v>
      </c>
      <c r="J103">
        <f>D103-(G103*$I$3-H103*$J$3)</f>
        <v>-65.365194333084219</v>
      </c>
      <c r="K103">
        <f>J103-(SUM(G103:H103)/SUM(G102:H102))*J102</f>
        <v>1.5525766875009168</v>
      </c>
      <c r="M103" t="s">
        <v>25</v>
      </c>
      <c r="N103">
        <v>-64660.0815</v>
      </c>
      <c r="O103">
        <v>20052.757000000001</v>
      </c>
      <c r="P103">
        <v>342182.72499999998</v>
      </c>
      <c r="Q103">
        <v>16001</v>
      </c>
      <c r="R103">
        <v>0</v>
      </c>
      <c r="T103">
        <f>N103-(Q103*$I$3-R103*$J$3)</f>
        <v>-65.731194333086023</v>
      </c>
      <c r="U103">
        <f>T103-(SUM(Q103:R103)/SUM(Q102:R102))*T102</f>
        <v>1.0890705937528935</v>
      </c>
      <c r="W103" t="s">
        <v>12</v>
      </c>
    </row>
    <row r="104" spans="3:25">
      <c r="W104" t="s">
        <v>6</v>
      </c>
      <c r="X104" t="s">
        <v>34</v>
      </c>
      <c r="Y104" t="s">
        <v>35</v>
      </c>
    </row>
    <row r="105" spans="3:25">
      <c r="C105" t="s">
        <v>32</v>
      </c>
      <c r="D105" t="s">
        <v>5</v>
      </c>
      <c r="E105" t="s">
        <v>6</v>
      </c>
      <c r="F105" t="s">
        <v>7</v>
      </c>
      <c r="G105" t="s">
        <v>8</v>
      </c>
      <c r="H105" t="s">
        <v>9</v>
      </c>
      <c r="J105" t="s">
        <v>10</v>
      </c>
      <c r="K105" t="s">
        <v>21</v>
      </c>
      <c r="M105" t="s">
        <v>32</v>
      </c>
      <c r="N105" t="s">
        <v>5</v>
      </c>
      <c r="O105" t="s">
        <v>6</v>
      </c>
      <c r="P105" t="s">
        <v>7</v>
      </c>
      <c r="Q105" t="s">
        <v>8</v>
      </c>
      <c r="R105" t="s">
        <v>9</v>
      </c>
      <c r="T105" t="s">
        <v>10</v>
      </c>
      <c r="U105" t="s">
        <v>21</v>
      </c>
      <c r="W105">
        <v>0</v>
      </c>
      <c r="X105">
        <v>2.6626157187593322</v>
      </c>
      <c r="Y105">
        <v>2.833117593752231</v>
      </c>
    </row>
    <row r="106" spans="3:25">
      <c r="C106" t="s">
        <v>11</v>
      </c>
      <c r="D106">
        <v>-64394.411500000002</v>
      </c>
      <c r="E106">
        <v>-19999.986499999999</v>
      </c>
      <c r="F106">
        <v>360078.63</v>
      </c>
      <c r="G106">
        <v>16000</v>
      </c>
      <c r="H106">
        <v>0</v>
      </c>
      <c r="J106">
        <f>D106-(G106*$I$3-H106*$J$3)</f>
        <v>195.90191107871942</v>
      </c>
      <c r="M106" t="s">
        <v>11</v>
      </c>
      <c r="N106">
        <v>-64394.144500000002</v>
      </c>
      <c r="O106">
        <v>-19998.216</v>
      </c>
      <c r="P106">
        <v>360078.29499999998</v>
      </c>
      <c r="Q106">
        <v>16000</v>
      </c>
      <c r="R106">
        <v>0</v>
      </c>
      <c r="T106">
        <f>N106-(Q106*$I$3-R106*$J$3)</f>
        <v>196.16891107871925</v>
      </c>
      <c r="W106">
        <v>20</v>
      </c>
      <c r="X106">
        <v>2.1104331562568319</v>
      </c>
      <c r="Y106">
        <v>2.2799324687531595</v>
      </c>
    </row>
    <row r="107" spans="3:25">
      <c r="C107" t="s">
        <v>25</v>
      </c>
      <c r="D107">
        <v>-64396.26</v>
      </c>
      <c r="E107">
        <v>-20000.039000000001</v>
      </c>
      <c r="F107">
        <v>360103.55</v>
      </c>
      <c r="G107">
        <v>16001</v>
      </c>
      <c r="H107">
        <v>0</v>
      </c>
      <c r="J107">
        <f>D107-(G107*$I$3-H107*$J$3)</f>
        <v>198.09030566691217</v>
      </c>
      <c r="K107">
        <f>J107-(SUM(G107:H107)/SUM(G106:H106))*J106</f>
        <v>2.1761507187503071</v>
      </c>
      <c r="M107" t="s">
        <v>25</v>
      </c>
      <c r="N107">
        <v>-64396.843500000003</v>
      </c>
      <c r="O107">
        <v>-19948.993999999999</v>
      </c>
      <c r="P107">
        <v>360078.29499999998</v>
      </c>
      <c r="Q107">
        <v>16001</v>
      </c>
      <c r="R107">
        <v>0</v>
      </c>
      <c r="T107">
        <f>N107-(Q107*$I$3-R107*$J$3)</f>
        <v>197.50680566691153</v>
      </c>
      <c r="U107">
        <f>T107-(SUM(Q107:R107)/SUM(Q106:R106))*T106</f>
        <v>1.325634031249848</v>
      </c>
      <c r="W107">
        <v>-20</v>
      </c>
      <c r="X107">
        <v>2.6733578125108295</v>
      </c>
      <c r="Y107">
        <v>2.9073681562575757</v>
      </c>
    </row>
    <row r="109" spans="3:25">
      <c r="C109" t="s">
        <v>4</v>
      </c>
      <c r="D109" t="s">
        <v>5</v>
      </c>
      <c r="E109" t="s">
        <v>6</v>
      </c>
      <c r="F109" t="s">
        <v>7</v>
      </c>
      <c r="G109" t="s">
        <v>8</v>
      </c>
      <c r="H109" t="s">
        <v>9</v>
      </c>
      <c r="J109" t="s">
        <v>10</v>
      </c>
      <c r="K109" t="s">
        <v>21</v>
      </c>
      <c r="M109" t="s">
        <v>4</v>
      </c>
      <c r="N109" t="s">
        <v>5</v>
      </c>
      <c r="O109" t="s">
        <v>6</v>
      </c>
      <c r="P109" t="s">
        <v>7</v>
      </c>
      <c r="Q109" t="s">
        <v>8</v>
      </c>
      <c r="R109" t="s">
        <v>9</v>
      </c>
      <c r="T109" t="s">
        <v>10</v>
      </c>
      <c r="U109" t="s">
        <v>21</v>
      </c>
    </row>
    <row r="110" spans="3:25">
      <c r="C110" t="s">
        <v>11</v>
      </c>
      <c r="D110">
        <v>-64590.148500000003</v>
      </c>
      <c r="E110">
        <v>-2.75818704E-2</v>
      </c>
      <c r="F110">
        <v>350550.52500000002</v>
      </c>
      <c r="G110">
        <v>16000</v>
      </c>
      <c r="H110">
        <v>0</v>
      </c>
      <c r="J110">
        <f>D110-(G110*$I$3-H110*$J$3)</f>
        <v>0.16491107871843269</v>
      </c>
      <c r="M110" t="s">
        <v>11</v>
      </c>
      <c r="N110">
        <v>-64590.118499999997</v>
      </c>
      <c r="O110">
        <v>0.21996510499999999</v>
      </c>
      <c r="P110">
        <v>350550.48</v>
      </c>
      <c r="Q110">
        <v>16000</v>
      </c>
      <c r="R110">
        <v>0</v>
      </c>
      <c r="T110">
        <f>N110-(Q110*$I$3-R110*$J$3)</f>
        <v>0.1949110787245445</v>
      </c>
    </row>
    <row r="111" spans="3:25">
      <c r="C111" t="s">
        <v>12</v>
      </c>
      <c r="D111">
        <v>-64583.449000000001</v>
      </c>
      <c r="E111">
        <v>-2.6980105550000001E-2</v>
      </c>
      <c r="F111">
        <v>350535.44500000001</v>
      </c>
      <c r="G111">
        <v>15999</v>
      </c>
      <c r="H111">
        <v>0</v>
      </c>
      <c r="J111">
        <f>D111-(G111*$I$3-H111*$J$3)</f>
        <v>2.8275164905353449</v>
      </c>
      <c r="K111">
        <f>J111-(SUM(G111:H111)/SUM(G110:H110))*J110</f>
        <v>2.6626157187593322</v>
      </c>
      <c r="M111" t="s">
        <v>12</v>
      </c>
      <c r="N111">
        <v>-64583.248500000002</v>
      </c>
      <c r="O111">
        <v>-35.953811426500003</v>
      </c>
      <c r="P111">
        <v>350550.48</v>
      </c>
      <c r="Q111">
        <v>15999</v>
      </c>
      <c r="R111">
        <v>0</v>
      </c>
      <c r="T111">
        <f>N111-(Q111*$I$3-R111*$J$3)</f>
        <v>3.0280164905343554</v>
      </c>
      <c r="U111">
        <f>T111-(SUM(Q111:R111)/SUM(Q110:R110))*T110</f>
        <v>2.833117593752231</v>
      </c>
    </row>
    <row r="113" spans="3:21">
      <c r="C113" t="s">
        <v>28</v>
      </c>
      <c r="D113" t="s">
        <v>5</v>
      </c>
      <c r="E113" t="s">
        <v>6</v>
      </c>
      <c r="F113" t="s">
        <v>7</v>
      </c>
      <c r="G113" t="s">
        <v>8</v>
      </c>
      <c r="H113" t="s">
        <v>9</v>
      </c>
      <c r="J113" t="s">
        <v>10</v>
      </c>
      <c r="K113" t="s">
        <v>21</v>
      </c>
      <c r="M113" t="s">
        <v>28</v>
      </c>
      <c r="N113" t="s">
        <v>5</v>
      </c>
      <c r="O113" t="s">
        <v>6</v>
      </c>
      <c r="P113" t="s">
        <v>7</v>
      </c>
      <c r="Q113" t="s">
        <v>8</v>
      </c>
      <c r="R113" t="s">
        <v>9</v>
      </c>
      <c r="T113" t="s">
        <v>10</v>
      </c>
      <c r="U113" t="s">
        <v>21</v>
      </c>
    </row>
    <row r="114" spans="3:21">
      <c r="C114" t="s">
        <v>11</v>
      </c>
      <c r="D114">
        <v>-64657.069499999998</v>
      </c>
      <c r="E114">
        <v>20000.008000000002</v>
      </c>
      <c r="F114">
        <v>342181.88500000001</v>
      </c>
      <c r="G114">
        <v>16000</v>
      </c>
      <c r="H114">
        <v>0</v>
      </c>
      <c r="J114">
        <f>D114-(G114*$I$3-H114*$J$3)</f>
        <v>-66.756088921276387</v>
      </c>
      <c r="M114" t="s">
        <v>11</v>
      </c>
      <c r="N114">
        <v>-64657.080499999996</v>
      </c>
      <c r="O114">
        <v>20000.714</v>
      </c>
      <c r="P114">
        <v>342180.875</v>
      </c>
      <c r="Q114">
        <v>16000</v>
      </c>
      <c r="R114">
        <v>0</v>
      </c>
      <c r="T114">
        <f>N114-(Q114*$I$3-R114*$J$3)</f>
        <v>-66.76708892127499</v>
      </c>
    </row>
    <row r="115" spans="3:21">
      <c r="C115" t="s">
        <v>12</v>
      </c>
      <c r="D115">
        <v>-64650.917999999998</v>
      </c>
      <c r="E115">
        <v>20000.035</v>
      </c>
      <c r="F115">
        <v>342164.10499999998</v>
      </c>
      <c r="G115">
        <v>15999</v>
      </c>
      <c r="H115">
        <v>0</v>
      </c>
      <c r="J115">
        <f>D115-(G115*$I$3-H115*$J$3)</f>
        <v>-64.641483509461978</v>
      </c>
      <c r="K115">
        <f>J115-(SUM(G115:H115)/SUM(G114:H114))*J114</f>
        <v>2.1104331562568319</v>
      </c>
      <c r="M115" t="s">
        <v>12</v>
      </c>
      <c r="N115">
        <v>-64650.7595</v>
      </c>
      <c r="O115">
        <v>19957.979500000001</v>
      </c>
      <c r="P115">
        <v>342180.875</v>
      </c>
      <c r="Q115">
        <v>15999</v>
      </c>
      <c r="R115">
        <v>0</v>
      </c>
      <c r="T115">
        <f>N115-(Q115*$I$3-R115*$J$3)</f>
        <v>-64.482983509464248</v>
      </c>
      <c r="U115">
        <f>T115-(SUM(Q115:R115)/SUM(Q114:R114))*T114</f>
        <v>2.2799324687531595</v>
      </c>
    </row>
    <row r="117" spans="3:21">
      <c r="C117" t="s">
        <v>30</v>
      </c>
      <c r="D117" t="s">
        <v>5</v>
      </c>
      <c r="E117" t="s">
        <v>6</v>
      </c>
      <c r="F117" t="s">
        <v>7</v>
      </c>
      <c r="G117" t="s">
        <v>8</v>
      </c>
      <c r="H117" t="s">
        <v>9</v>
      </c>
      <c r="J117" t="s">
        <v>10</v>
      </c>
      <c r="K117" t="s">
        <v>21</v>
      </c>
      <c r="M117" t="s">
        <v>30</v>
      </c>
      <c r="N117" t="s">
        <v>5</v>
      </c>
      <c r="O117" t="s">
        <v>6</v>
      </c>
      <c r="P117" t="s">
        <v>7</v>
      </c>
      <c r="Q117" t="s">
        <v>8</v>
      </c>
      <c r="R117" t="s">
        <v>9</v>
      </c>
      <c r="T117" t="s">
        <v>10</v>
      </c>
      <c r="U117" t="s">
        <v>21</v>
      </c>
    </row>
    <row r="118" spans="3:21">
      <c r="C118" t="s">
        <v>11</v>
      </c>
      <c r="D118">
        <v>-64394.275000000001</v>
      </c>
      <c r="E118">
        <v>-19999.9905</v>
      </c>
      <c r="F118">
        <v>360078.77</v>
      </c>
      <c r="G118">
        <v>16000</v>
      </c>
      <c r="H118">
        <v>0</v>
      </c>
      <c r="J118">
        <f>D118-(G118*$I$3-H118*$J$3)</f>
        <v>196.03841107871995</v>
      </c>
      <c r="M118" t="s">
        <v>11</v>
      </c>
      <c r="N118">
        <v>-64394.109499999999</v>
      </c>
      <c r="O118">
        <v>-19997.633999999998</v>
      </c>
      <c r="P118">
        <v>360078.6</v>
      </c>
      <c r="Q118">
        <v>16000</v>
      </c>
      <c r="R118">
        <v>0</v>
      </c>
      <c r="T118">
        <f>N118-(Q118*$I$3-R118*$J$3)</f>
        <v>196.20391107872274</v>
      </c>
    </row>
    <row r="119" spans="3:21">
      <c r="C119" t="s">
        <v>12</v>
      </c>
      <c r="D119">
        <v>-64387.576999999997</v>
      </c>
      <c r="E119">
        <v>-20000.016500000002</v>
      </c>
      <c r="F119">
        <v>360066.86499999999</v>
      </c>
      <c r="G119">
        <v>15999</v>
      </c>
      <c r="H119">
        <v>0</v>
      </c>
      <c r="J119">
        <f>D119-(G119*$I$3-H119*$J$3)</f>
        <v>198.69951649053837</v>
      </c>
      <c r="K119">
        <f>J119-(SUM(G119:H119)/SUM(G118:H118))*J118</f>
        <v>2.6733578125108295</v>
      </c>
      <c r="M119" t="s">
        <v>12</v>
      </c>
      <c r="N119">
        <v>-64387.177499999998</v>
      </c>
      <c r="O119">
        <v>-20020.305499999999</v>
      </c>
      <c r="P119">
        <v>360078.6</v>
      </c>
      <c r="Q119">
        <v>15999</v>
      </c>
      <c r="R119">
        <v>0</v>
      </c>
      <c r="T119">
        <f>N119-(Q119*$I$3-R119*$J$3)</f>
        <v>199.09901649053791</v>
      </c>
      <c r="U119">
        <f>T119-(SUM(Q119:R119)/SUM(Q118:R118))*T118</f>
        <v>2.9073681562575757</v>
      </c>
    </row>
    <row r="123" spans="3:21">
      <c r="C123" t="s">
        <v>14</v>
      </c>
      <c r="M123" t="s">
        <v>14</v>
      </c>
      <c r="N123" t="s">
        <v>33</v>
      </c>
    </row>
    <row r="125" spans="3:21">
      <c r="C125" t="s">
        <v>16</v>
      </c>
      <c r="D125" t="s">
        <v>5</v>
      </c>
      <c r="E125" t="s">
        <v>6</v>
      </c>
      <c r="F125" t="s">
        <v>7</v>
      </c>
      <c r="G125" t="s">
        <v>8</v>
      </c>
      <c r="H125" t="s">
        <v>9</v>
      </c>
      <c r="J125" t="s">
        <v>10</v>
      </c>
      <c r="K125" t="s">
        <v>21</v>
      </c>
      <c r="M125" t="s">
        <v>16</v>
      </c>
      <c r="N125" t="s">
        <v>5</v>
      </c>
      <c r="O125" t="s">
        <v>6</v>
      </c>
      <c r="P125" t="s">
        <v>7</v>
      </c>
      <c r="Q125" t="s">
        <v>8</v>
      </c>
      <c r="R125" t="s">
        <v>9</v>
      </c>
      <c r="T125" t="s">
        <v>10</v>
      </c>
      <c r="U125" t="s">
        <v>21</v>
      </c>
    </row>
    <row r="126" spans="3:21">
      <c r="C126" t="s">
        <v>11</v>
      </c>
      <c r="D126">
        <v>-64590.029499999997</v>
      </c>
      <c r="E126">
        <v>-4.0995990400000001E-2</v>
      </c>
      <c r="F126">
        <v>350551.41</v>
      </c>
      <c r="G126">
        <v>16000</v>
      </c>
      <c r="H126">
        <v>0</v>
      </c>
      <c r="J126">
        <f>D126-(G126*$I$3-H126*$J$3)</f>
        <v>0.28391107872448629</v>
      </c>
      <c r="M126" t="s">
        <v>11</v>
      </c>
      <c r="N126">
        <v>-64590.148999999998</v>
      </c>
      <c r="O126">
        <v>2.89858218</v>
      </c>
      <c r="P126">
        <v>350548.95500000002</v>
      </c>
      <c r="Q126">
        <v>16000</v>
      </c>
      <c r="R126">
        <v>0</v>
      </c>
      <c r="T126">
        <f>N126-(Q126*$I$3-R126*$J$3)</f>
        <v>0.1644110787237878</v>
      </c>
    </row>
    <row r="127" spans="3:21">
      <c r="C127" t="s">
        <v>25</v>
      </c>
      <c r="D127">
        <v>-64592.24</v>
      </c>
      <c r="E127">
        <v>-6.8563341999999996E-3</v>
      </c>
      <c r="F127">
        <v>350573.42499999999</v>
      </c>
      <c r="G127">
        <v>16001</v>
      </c>
      <c r="H127">
        <v>0</v>
      </c>
      <c r="J127">
        <f>D127-(G127*$I$3-H127*$J$3)</f>
        <v>2.110305666916247</v>
      </c>
      <c r="K127">
        <f>J127-(SUM(G127:H127)/SUM(G126:H126))*J126</f>
        <v>1.8263768437493404</v>
      </c>
      <c r="M127" t="s">
        <v>25</v>
      </c>
      <c r="N127">
        <v>-64592.91</v>
      </c>
      <c r="O127">
        <v>53.845266250000002</v>
      </c>
      <c r="P127">
        <v>350548.95500000002</v>
      </c>
      <c r="Q127">
        <v>16001</v>
      </c>
      <c r="R127">
        <v>0</v>
      </c>
      <c r="T127">
        <f>N127-(Q127*$I$3-R127*$J$3)</f>
        <v>1.4403056669107173</v>
      </c>
      <c r="U127">
        <f>T127-(SUM(Q127:R127)/SUM(Q126:R126))*T126</f>
        <v>1.2758843124945092</v>
      </c>
    </row>
    <row r="129" spans="3:21">
      <c r="C129" t="s">
        <v>36</v>
      </c>
      <c r="M129" t="s">
        <v>36</v>
      </c>
    </row>
    <row r="131" spans="3:21">
      <c r="C131" t="s">
        <v>16</v>
      </c>
      <c r="D131" t="s">
        <v>5</v>
      </c>
      <c r="E131" t="s">
        <v>6</v>
      </c>
      <c r="F131" t="s">
        <v>7</v>
      </c>
      <c r="G131" t="s">
        <v>8</v>
      </c>
      <c r="H131" t="s">
        <v>9</v>
      </c>
      <c r="J131" t="s">
        <v>10</v>
      </c>
      <c r="K131" t="s">
        <v>21</v>
      </c>
      <c r="M131" t="s">
        <v>16</v>
      </c>
      <c r="N131" t="s">
        <v>5</v>
      </c>
      <c r="O131" t="s">
        <v>6</v>
      </c>
      <c r="P131" t="s">
        <v>7</v>
      </c>
      <c r="Q131" t="s">
        <v>8</v>
      </c>
      <c r="R131" t="s">
        <v>9</v>
      </c>
      <c r="T131" t="s">
        <v>10</v>
      </c>
      <c r="U131" t="s">
        <v>21</v>
      </c>
    </row>
    <row r="132" spans="3:21">
      <c r="C132" t="s">
        <v>11</v>
      </c>
      <c r="D132">
        <v>-64590.085200000001</v>
      </c>
      <c r="E132">
        <v>-8.2226789860000305E-3</v>
      </c>
      <c r="F132">
        <v>350550.72600000002</v>
      </c>
      <c r="G132">
        <v>16000</v>
      </c>
      <c r="H132">
        <v>0</v>
      </c>
      <c r="J132">
        <f>D132-(G132*$I$3-H132*$J$3)</f>
        <v>0.22821107872005086</v>
      </c>
      <c r="M132" t="s">
        <v>11</v>
      </c>
      <c r="N132">
        <v>-64590.031199999998</v>
      </c>
      <c r="O132">
        <v>-0.59419144799999901</v>
      </c>
      <c r="P132">
        <v>350549.93199999997</v>
      </c>
      <c r="Q132">
        <v>16000</v>
      </c>
      <c r="R132">
        <v>0</v>
      </c>
      <c r="T132">
        <f>N132-(Q132*$I$3-R132*$J$3)</f>
        <v>0.28221107872377615</v>
      </c>
    </row>
    <row r="133" spans="3:21">
      <c r="C133" t="s">
        <v>25</v>
      </c>
      <c r="D133">
        <v>-64592.455999999998</v>
      </c>
      <c r="E133">
        <v>-8.0524767399999895E-3</v>
      </c>
      <c r="F133">
        <v>350573.50599999999</v>
      </c>
      <c r="G133">
        <v>16001</v>
      </c>
      <c r="H133">
        <v>0</v>
      </c>
      <c r="J133">
        <f>D133-(G133*$I$3-H133*$J$3)</f>
        <v>1.8943056669158977</v>
      </c>
      <c r="K133">
        <f>J133-(SUM(G133:H133)/SUM(G132:H132))*J132</f>
        <v>1.6660803250034268</v>
      </c>
      <c r="M133" t="s">
        <v>25</v>
      </c>
      <c r="N133">
        <v>-64592.672400000003</v>
      </c>
      <c r="O133">
        <v>51.796799742000097</v>
      </c>
      <c r="P133">
        <v>350549.93199999997</v>
      </c>
      <c r="Q133">
        <v>16001</v>
      </c>
      <c r="R133">
        <v>0</v>
      </c>
      <c r="T133">
        <f>N133-(Q133*$I$3-R133*$J$3)</f>
        <v>1.6779056669111014</v>
      </c>
      <c r="U133">
        <f>T133-(SUM(Q133:R133)/SUM(Q132:R132))*T132</f>
        <v>1.3956769499949051</v>
      </c>
    </row>
    <row r="134" spans="3:21">
      <c r="H134" t="s">
        <v>38</v>
      </c>
      <c r="J134">
        <v>0.14171894170107854</v>
      </c>
    </row>
    <row r="135" spans="3:21" s="2" customFormat="1"/>
    <row r="137" spans="3:21">
      <c r="C137" t="s">
        <v>37</v>
      </c>
      <c r="M137" t="s">
        <v>37</v>
      </c>
    </row>
    <row r="138" spans="3:21">
      <c r="C138" t="s">
        <v>16</v>
      </c>
      <c r="D138" t="s">
        <v>5</v>
      </c>
      <c r="E138" t="s">
        <v>6</v>
      </c>
      <c r="F138" t="s">
        <v>7</v>
      </c>
      <c r="G138" t="s">
        <v>8</v>
      </c>
      <c r="H138" t="s">
        <v>9</v>
      </c>
      <c r="J138" t="s">
        <v>10</v>
      </c>
      <c r="K138" t="s">
        <v>21</v>
      </c>
      <c r="M138" t="s">
        <v>16</v>
      </c>
      <c r="N138" t="s">
        <v>5</v>
      </c>
      <c r="O138" t="s">
        <v>6</v>
      </c>
      <c r="P138" t="s">
        <v>7</v>
      </c>
      <c r="Q138" t="s">
        <v>8</v>
      </c>
      <c r="R138" t="s">
        <v>9</v>
      </c>
      <c r="T138" t="s">
        <v>10</v>
      </c>
      <c r="U138" t="s">
        <v>21</v>
      </c>
    </row>
    <row r="139" spans="3:21">
      <c r="C139" t="s">
        <v>11</v>
      </c>
      <c r="D139">
        <v>-64590.0280000001</v>
      </c>
      <c r="E139">
        <v>-6.9441665200000204E-3</v>
      </c>
      <c r="F139">
        <v>350550.45899999997</v>
      </c>
      <c r="G139">
        <v>16000</v>
      </c>
      <c r="H139">
        <v>0</v>
      </c>
      <c r="J139">
        <f>D139-(G139*$I$3-H139*$J$3)</f>
        <v>0.28541107862110948</v>
      </c>
      <c r="M139" t="s">
        <v>11</v>
      </c>
      <c r="N139">
        <v>-64590.028700000003</v>
      </c>
      <c r="O139">
        <v>-0.46834882799999999</v>
      </c>
      <c r="P139">
        <v>350550.13900000002</v>
      </c>
      <c r="Q139">
        <v>16000</v>
      </c>
      <c r="R139">
        <v>0</v>
      </c>
      <c r="T139">
        <f>N139-(Q139*$I$3-R139*$J$3)</f>
        <v>0.2847110787188285</v>
      </c>
    </row>
    <row r="140" spans="3:21">
      <c r="C140" t="s">
        <v>25</v>
      </c>
      <c r="D140">
        <v>-64592.559200000003</v>
      </c>
      <c r="E140">
        <v>-1.3564661826E-2</v>
      </c>
      <c r="F140">
        <v>350574.02399999998</v>
      </c>
      <c r="G140">
        <v>16001</v>
      </c>
      <c r="H140">
        <v>0</v>
      </c>
      <c r="J140">
        <f>D140-(G140*$I$3-H140*$J$3)</f>
        <v>1.7911056669108802</v>
      </c>
      <c r="K140">
        <f>J140-(SUM(G140:H140)/SUM(G139:H139))*J139</f>
        <v>1.5056767500973569</v>
      </c>
      <c r="M140" t="s">
        <v>25</v>
      </c>
      <c r="N140">
        <v>-64592.786999999902</v>
      </c>
      <c r="O140">
        <v>52.693049452399997</v>
      </c>
      <c r="P140">
        <v>350550.13900000002</v>
      </c>
      <c r="Q140">
        <v>16001</v>
      </c>
      <c r="R140">
        <v>0</v>
      </c>
      <c r="T140">
        <f>N140-(Q140*$I$3-R140*$J$3)</f>
        <v>1.5633056670121732</v>
      </c>
      <c r="U140">
        <f>T140-(SUM(Q140:R140)/SUM(Q139:R139))*T139</f>
        <v>1.2785767938509247</v>
      </c>
    </row>
    <row r="142" spans="3:21">
      <c r="C142" t="s">
        <v>31</v>
      </c>
      <c r="D142" t="s">
        <v>5</v>
      </c>
      <c r="E142" t="s">
        <v>6</v>
      </c>
      <c r="F142" t="s">
        <v>7</v>
      </c>
      <c r="G142" t="s">
        <v>8</v>
      </c>
      <c r="H142" t="s">
        <v>9</v>
      </c>
      <c r="J142" t="s">
        <v>10</v>
      </c>
      <c r="K142" t="s">
        <v>21</v>
      </c>
      <c r="M142" t="s">
        <v>31</v>
      </c>
      <c r="N142" t="s">
        <v>5</v>
      </c>
      <c r="O142" t="s">
        <v>6</v>
      </c>
      <c r="P142" t="s">
        <v>7</v>
      </c>
      <c r="Q142" t="s">
        <v>8</v>
      </c>
      <c r="R142" t="s">
        <v>9</v>
      </c>
      <c r="T142" t="s">
        <v>10</v>
      </c>
      <c r="U142" t="s">
        <v>21</v>
      </c>
    </row>
    <row r="143" spans="3:21">
      <c r="C143" t="s">
        <v>11</v>
      </c>
      <c r="D143">
        <v>-64657.179200000101</v>
      </c>
      <c r="E143">
        <v>19999.996200000001</v>
      </c>
      <c r="F143">
        <v>342182.02500000002</v>
      </c>
      <c r="G143">
        <v>16000</v>
      </c>
      <c r="H143">
        <v>0</v>
      </c>
      <c r="J143">
        <f>D143-(G143*$I$3-H143*$J$3)</f>
        <v>-66.865788921379135</v>
      </c>
      <c r="M143" t="s">
        <v>11</v>
      </c>
      <c r="N143">
        <v>-64657.147299999997</v>
      </c>
      <c r="O143">
        <v>19996.349600000001</v>
      </c>
      <c r="P143">
        <v>342181.94099999999</v>
      </c>
      <c r="Q143">
        <v>16000</v>
      </c>
      <c r="R143">
        <v>0</v>
      </c>
      <c r="T143">
        <f>N143-(Q143*$I$3-R143*$J$3)</f>
        <v>-66.833888921275502</v>
      </c>
    </row>
    <row r="144" spans="3:21">
      <c r="C144" t="s">
        <v>25</v>
      </c>
      <c r="D144">
        <v>-64659.834600000002</v>
      </c>
      <c r="E144">
        <v>20000.056499999999</v>
      </c>
      <c r="F144">
        <v>342204.125</v>
      </c>
      <c r="G144">
        <v>16001</v>
      </c>
      <c r="H144">
        <v>0</v>
      </c>
      <c r="J144">
        <f>D144-(G144*$I$3-H144*$J$3)</f>
        <v>-65.484294333087746</v>
      </c>
      <c r="K144">
        <f>J144-(SUM(G144:H144)/SUM(G143:H143))*J143</f>
        <v>1.3856737000989767</v>
      </c>
      <c r="M144" t="s">
        <v>25</v>
      </c>
      <c r="N144">
        <v>-64660.066700000098</v>
      </c>
      <c r="O144">
        <v>20057.625700000001</v>
      </c>
      <c r="P144">
        <v>342181.94099999999</v>
      </c>
      <c r="Q144">
        <v>16001</v>
      </c>
      <c r="R144">
        <v>0</v>
      </c>
      <c r="T144">
        <f>N144-(Q144*$I$3-R144*$J$3)</f>
        <v>-65.716394333183416</v>
      </c>
      <c r="U144">
        <f>T144-(SUM(Q144:R144)/SUM(Q143:R143))*T143</f>
        <v>1.1216717061496695</v>
      </c>
    </row>
    <row r="146" spans="3:21">
      <c r="C146" t="s">
        <v>32</v>
      </c>
      <c r="D146" t="s">
        <v>5</v>
      </c>
      <c r="E146" t="s">
        <v>6</v>
      </c>
      <c r="F146" t="s">
        <v>7</v>
      </c>
      <c r="G146" t="s">
        <v>8</v>
      </c>
      <c r="H146" t="s">
        <v>9</v>
      </c>
      <c r="J146" t="s">
        <v>10</v>
      </c>
      <c r="K146" t="s">
        <v>21</v>
      </c>
      <c r="M146" t="s">
        <v>32</v>
      </c>
      <c r="N146" t="s">
        <v>5</v>
      </c>
      <c r="O146" t="s">
        <v>6</v>
      </c>
      <c r="P146" t="s">
        <v>7</v>
      </c>
      <c r="Q146" t="s">
        <v>8</v>
      </c>
      <c r="R146" t="s">
        <v>9</v>
      </c>
      <c r="T146" t="s">
        <v>10</v>
      </c>
      <c r="U146" t="s">
        <v>21</v>
      </c>
    </row>
    <row r="147" spans="3:21">
      <c r="C147" t="s">
        <v>11</v>
      </c>
      <c r="D147">
        <v>-64394.256099999999</v>
      </c>
      <c r="E147">
        <v>-19999.995699999999</v>
      </c>
      <c r="F147">
        <v>360079.28700000001</v>
      </c>
      <c r="G147">
        <v>16000</v>
      </c>
      <c r="H147">
        <v>0</v>
      </c>
      <c r="J147">
        <f>D147-(G147*$I$3-H147*$J$3)</f>
        <v>196.05731107872271</v>
      </c>
      <c r="M147" t="s">
        <v>11</v>
      </c>
      <c r="N147">
        <v>-64394.554799999998</v>
      </c>
      <c r="O147">
        <v>-19998.037400000001</v>
      </c>
      <c r="P147">
        <v>360078.09600000002</v>
      </c>
      <c r="Q147">
        <v>16000</v>
      </c>
      <c r="R147">
        <v>0</v>
      </c>
      <c r="T147">
        <f>N147-(Q147*$I$3-R147*$J$3)</f>
        <v>195.75861107872333</v>
      </c>
    </row>
    <row r="148" spans="3:21">
      <c r="C148" t="s">
        <v>25</v>
      </c>
      <c r="D148">
        <v>-64396.274400000097</v>
      </c>
      <c r="E148">
        <v>-20000.026000000002</v>
      </c>
      <c r="F148">
        <v>360104.70699999999</v>
      </c>
      <c r="G148">
        <v>16001</v>
      </c>
      <c r="H148">
        <v>0</v>
      </c>
      <c r="J148">
        <f>D148-(G148*$I$3-H148*$J$3)</f>
        <v>198.07590566681756</v>
      </c>
      <c r="K148">
        <f>J148-(SUM(G148:H148)/SUM(G147:H147))*J147</f>
        <v>2.006341006152411</v>
      </c>
      <c r="M148" t="s">
        <v>25</v>
      </c>
      <c r="N148">
        <v>-64397.046499999997</v>
      </c>
      <c r="O148">
        <v>-19949.500800000002</v>
      </c>
      <c r="P148">
        <v>360078.09600000002</v>
      </c>
      <c r="Q148">
        <v>16001</v>
      </c>
      <c r="R148">
        <v>0</v>
      </c>
      <c r="T148">
        <f>N148-(Q148*$I$3-R148*$J$3)</f>
        <v>197.30380566691747</v>
      </c>
      <c r="U148">
        <f>T148-(SUM(Q148:R148)/SUM(Q147:R147))*T147</f>
        <v>1.532959675001706</v>
      </c>
    </row>
    <row r="150" spans="3:21">
      <c r="C150" t="s">
        <v>41</v>
      </c>
      <c r="D150" t="s">
        <v>5</v>
      </c>
      <c r="E150" t="s">
        <v>6</v>
      </c>
      <c r="F150" t="s">
        <v>7</v>
      </c>
      <c r="G150" t="s">
        <v>8</v>
      </c>
      <c r="H150" t="s">
        <v>9</v>
      </c>
      <c r="J150" t="s">
        <v>10</v>
      </c>
      <c r="K150" t="s">
        <v>21</v>
      </c>
      <c r="M150" t="s">
        <v>41</v>
      </c>
      <c r="N150" t="s">
        <v>5</v>
      </c>
      <c r="O150" t="s">
        <v>6</v>
      </c>
      <c r="P150" t="s">
        <v>7</v>
      </c>
      <c r="Q150" t="s">
        <v>8</v>
      </c>
      <c r="R150" t="s">
        <v>9</v>
      </c>
      <c r="T150" t="s">
        <v>10</v>
      </c>
      <c r="U150" t="s">
        <v>21</v>
      </c>
    </row>
    <row r="151" spans="3:21">
      <c r="C151" t="s">
        <v>11</v>
      </c>
      <c r="D151">
        <v>-64636.314057508003</v>
      </c>
      <c r="E151">
        <v>10000.0105644302</v>
      </c>
      <c r="F151">
        <v>346236.90095846599</v>
      </c>
      <c r="G151">
        <v>16000</v>
      </c>
      <c r="H151">
        <v>0</v>
      </c>
      <c r="J151">
        <f>D151-(G151*$I$3-H151*$J$3)</f>
        <v>-46.000646429281915</v>
      </c>
      <c r="M151" t="s">
        <v>11</v>
      </c>
      <c r="N151">
        <v>-64636.463600000097</v>
      </c>
      <c r="O151">
        <v>9998.1749600000003</v>
      </c>
      <c r="P151">
        <v>346237.103</v>
      </c>
      <c r="Q151">
        <v>16000</v>
      </c>
      <c r="R151">
        <v>0</v>
      </c>
      <c r="T151">
        <f>N151-(Q151*$I$3-R151*$J$3)</f>
        <v>-46.150188921375957</v>
      </c>
    </row>
    <row r="152" spans="3:21">
      <c r="C152" t="s">
        <v>25</v>
      </c>
      <c r="D152">
        <v>-64638.979872204502</v>
      </c>
      <c r="E152">
        <v>10000.017401490901</v>
      </c>
      <c r="F152">
        <v>346259.92438764602</v>
      </c>
      <c r="G152">
        <v>16001</v>
      </c>
      <c r="H152">
        <v>0</v>
      </c>
      <c r="J152">
        <f>D152-(G152*$I$3-H152*$J$3)</f>
        <v>-44.62956653758738</v>
      </c>
      <c r="K152">
        <f>J152-(SUM(G152:H152)/SUM(G151:H151))*J151</f>
        <v>1.3739549320963675</v>
      </c>
      <c r="M152" t="s">
        <v>25</v>
      </c>
      <c r="N152">
        <v>-64639.239799999901</v>
      </c>
      <c r="O152">
        <v>10055.760550000001</v>
      </c>
      <c r="P152">
        <v>346237.103</v>
      </c>
      <c r="Q152">
        <v>16001</v>
      </c>
      <c r="R152">
        <v>0</v>
      </c>
      <c r="T152">
        <f>N152-(Q152*$I$3-R152*$J$3)</f>
        <v>-44.889494332986942</v>
      </c>
      <c r="U152">
        <f>T152-(SUM(Q152:R152)/SUM(Q151:R151))*T151</f>
        <v>1.2635789751966016</v>
      </c>
    </row>
    <row r="154" spans="3:21">
      <c r="C154" t="s">
        <v>42</v>
      </c>
      <c r="D154" t="s">
        <v>5</v>
      </c>
      <c r="E154" t="s">
        <v>6</v>
      </c>
      <c r="F154" t="s">
        <v>7</v>
      </c>
      <c r="G154" t="s">
        <v>8</v>
      </c>
      <c r="H154" t="s">
        <v>9</v>
      </c>
      <c r="J154" t="s">
        <v>10</v>
      </c>
      <c r="K154" t="s">
        <v>21</v>
      </c>
      <c r="M154" t="s">
        <v>42</v>
      </c>
      <c r="N154" t="s">
        <v>5</v>
      </c>
      <c r="O154" t="s">
        <v>6</v>
      </c>
      <c r="P154" t="s">
        <v>7</v>
      </c>
      <c r="Q154" t="s">
        <v>8</v>
      </c>
      <c r="R154" t="s">
        <v>9</v>
      </c>
      <c r="T154" t="s">
        <v>10</v>
      </c>
      <c r="U154" t="s">
        <v>21</v>
      </c>
    </row>
    <row r="155" spans="3:21">
      <c r="C155" t="s">
        <v>11</v>
      </c>
      <c r="D155">
        <v>-64512.078200000004</v>
      </c>
      <c r="E155">
        <v>-10000.002469999999</v>
      </c>
      <c r="F155">
        <v>355148.85100000002</v>
      </c>
      <c r="G155">
        <v>16000</v>
      </c>
      <c r="H155">
        <v>0</v>
      </c>
      <c r="J155">
        <f>D155-(G155*$I$3-H155*$J$3)</f>
        <v>78.235211078717839</v>
      </c>
      <c r="M155" t="s">
        <v>11</v>
      </c>
      <c r="N155">
        <v>-64512.120199999998</v>
      </c>
      <c r="O155">
        <v>-9999.7377400000096</v>
      </c>
      <c r="P155">
        <v>355148.88900000002</v>
      </c>
      <c r="Q155">
        <v>16000</v>
      </c>
      <c r="R155">
        <v>0</v>
      </c>
      <c r="T155">
        <f>N155-(Q155*$I$3-R155*$J$3)</f>
        <v>78.193211078723834</v>
      </c>
    </row>
    <row r="156" spans="3:21">
      <c r="C156" t="s">
        <v>25</v>
      </c>
      <c r="D156">
        <v>-64514.158900000002</v>
      </c>
      <c r="E156">
        <v>-9999.96460999999</v>
      </c>
      <c r="F156">
        <v>355174.38199999998</v>
      </c>
      <c r="G156">
        <v>16001</v>
      </c>
      <c r="H156">
        <v>0</v>
      </c>
      <c r="J156">
        <f>D156-(G156*$I$3-H156*$J$3)</f>
        <v>80.191405666912033</v>
      </c>
      <c r="K156">
        <f>J156-(SUM(G156:H156)/SUM(G155:H155))*J155</f>
        <v>1.9513048875017631</v>
      </c>
      <c r="M156" t="s">
        <v>25</v>
      </c>
      <c r="N156">
        <v>-64514.936699999998</v>
      </c>
      <c r="O156">
        <v>-9949.6058099999991</v>
      </c>
      <c r="P156">
        <v>355148.88900000002</v>
      </c>
      <c r="Q156">
        <v>16001</v>
      </c>
      <c r="R156">
        <v>0</v>
      </c>
      <c r="T156">
        <f>N156-(Q156*$I$3-R156*$J$3)</f>
        <v>79.413605666915828</v>
      </c>
      <c r="U156">
        <f>T156-(SUM(Q156:R156)/SUM(Q155:R155))*T155</f>
        <v>1.2155075124995705</v>
      </c>
    </row>
    <row r="159" spans="3:21">
      <c r="I159" t="s">
        <v>37</v>
      </c>
      <c r="J159" t="s">
        <v>40</v>
      </c>
      <c r="L159" t="s">
        <v>39</v>
      </c>
    </row>
    <row r="160" spans="3:21">
      <c r="J160" t="s">
        <v>15</v>
      </c>
      <c r="K160" t="s">
        <v>24</v>
      </c>
      <c r="L160" t="s">
        <v>15</v>
      </c>
      <c r="M160" t="s">
        <v>24</v>
      </c>
    </row>
    <row r="161" spans="9:13">
      <c r="I161">
        <v>0</v>
      </c>
      <c r="J161">
        <v>1.5056767500973569</v>
      </c>
      <c r="K161">
        <v>1.2785767938509247</v>
      </c>
      <c r="L161">
        <v>1.3667969387728949</v>
      </c>
      <c r="M161">
        <v>1.223017146500833</v>
      </c>
    </row>
    <row r="164" spans="9:13">
      <c r="I164">
        <v>1</v>
      </c>
      <c r="J164">
        <v>1.3739549320963675</v>
      </c>
      <c r="K164">
        <v>1.2635789751966016</v>
      </c>
      <c r="L164">
        <v>1.361299836008051</v>
      </c>
      <c r="M164">
        <v>1.2957131195340246</v>
      </c>
    </row>
    <row r="165" spans="9:13">
      <c r="I165">
        <v>-1</v>
      </c>
      <c r="J165">
        <v>1.9513048875017631</v>
      </c>
      <c r="K165">
        <v>1.2155075124995705</v>
      </c>
      <c r="L165">
        <v>1.7448418914009594</v>
      </c>
      <c r="M165">
        <v>1.2027501457717449</v>
      </c>
    </row>
    <row r="167" spans="9:13">
      <c r="I167">
        <v>2</v>
      </c>
      <c r="J167">
        <v>1.3856737000989767</v>
      </c>
      <c r="K167">
        <v>1.1216717061496695</v>
      </c>
      <c r="L167">
        <v>1.1465009475226253</v>
      </c>
      <c r="M167">
        <v>1.0996995991260476</v>
      </c>
    </row>
    <row r="168" spans="9:13">
      <c r="I168">
        <v>-2</v>
      </c>
      <c r="J168">
        <v>2.006341006152411</v>
      </c>
      <c r="K168">
        <v>1.532959675001706</v>
      </c>
      <c r="L168">
        <v>1.8163800109312831</v>
      </c>
      <c r="M168">
        <v>1.1885038265294554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D5BE1-7870-8C4D-A63B-FA4C43985D3B}">
  <dimension ref="B2:N49"/>
  <sheetViews>
    <sheetView topLeftCell="A14" workbookViewId="0">
      <selection activeCell="F3" sqref="F3"/>
    </sheetView>
  </sheetViews>
  <sheetFormatPr baseColWidth="10" defaultRowHeight="16"/>
  <sheetData>
    <row r="2" spans="2:14">
      <c r="B2" t="s">
        <v>13</v>
      </c>
      <c r="D2" t="s">
        <v>6</v>
      </c>
      <c r="E2" t="s">
        <v>22</v>
      </c>
      <c r="F2" t="s">
        <v>23</v>
      </c>
      <c r="H2" t="s">
        <v>6</v>
      </c>
      <c r="I2" t="s">
        <v>22</v>
      </c>
      <c r="J2" t="s">
        <v>23</v>
      </c>
    </row>
    <row r="3" spans="2:14">
      <c r="B3" t="s">
        <v>14</v>
      </c>
      <c r="D3">
        <v>0</v>
      </c>
      <c r="E3">
        <v>-22154.601299999998</v>
      </c>
      <c r="F3">
        <v>-36903.076200000003</v>
      </c>
      <c r="H3">
        <v>0</v>
      </c>
      <c r="I3">
        <f>E3/5488</f>
        <v>-4.0369171465014571</v>
      </c>
      <c r="J3">
        <f>F3/5488</f>
        <v>-6.7243214650145777</v>
      </c>
    </row>
    <row r="4" spans="2:14">
      <c r="B4" t="s">
        <v>15</v>
      </c>
      <c r="D4">
        <v>5</v>
      </c>
      <c r="E4">
        <v>-22163.7706</v>
      </c>
      <c r="H4">
        <v>5</v>
      </c>
      <c r="I4">
        <f t="shared" ref="I4:I7" si="0">E4/5488</f>
        <v>-4.038587937317784</v>
      </c>
    </row>
    <row r="5" spans="2:14">
      <c r="D5">
        <v>10</v>
      </c>
      <c r="E5">
        <v>-22170.4944</v>
      </c>
      <c r="H5">
        <v>10</v>
      </c>
      <c r="I5">
        <f t="shared" si="0"/>
        <v>-4.0398131195335276</v>
      </c>
    </row>
    <row r="6" spans="2:14">
      <c r="B6" t="s">
        <v>3</v>
      </c>
      <c r="D6">
        <v>-5</v>
      </c>
      <c r="E6">
        <v>-22142.7012</v>
      </c>
      <c r="H6">
        <v>-5</v>
      </c>
      <c r="I6">
        <f t="shared" si="0"/>
        <v>-4.0347487609329447</v>
      </c>
    </row>
    <row r="7" spans="2:14">
      <c r="D7">
        <v>-10</v>
      </c>
      <c r="E7">
        <v>-22127.891199999998</v>
      </c>
      <c r="H7">
        <v>-10</v>
      </c>
      <c r="I7">
        <f>E7/5488</f>
        <v>-4.0320501457725948</v>
      </c>
    </row>
    <row r="9" spans="2:14">
      <c r="B9" t="s">
        <v>37</v>
      </c>
    </row>
    <row r="10" spans="2:14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21</v>
      </c>
      <c r="L10" t="s">
        <v>6</v>
      </c>
      <c r="M10" t="s">
        <v>47</v>
      </c>
      <c r="N10" t="s">
        <v>48</v>
      </c>
    </row>
    <row r="11" spans="2:14">
      <c r="B11" t="s">
        <v>11</v>
      </c>
      <c r="C11">
        <v>-22154.601299999998</v>
      </c>
      <c r="D11">
        <v>-1.9232286041</v>
      </c>
      <c r="E11">
        <v>120239.09299999999</v>
      </c>
      <c r="F11">
        <v>5488</v>
      </c>
      <c r="G11">
        <v>0</v>
      </c>
      <c r="I11">
        <f>C11-(F11*$I$3-G11*$J$3)</f>
        <v>0</v>
      </c>
      <c r="L11">
        <v>0</v>
      </c>
      <c r="M11">
        <v>1.223017146500833</v>
      </c>
      <c r="N11">
        <v>2.6331904518976588</v>
      </c>
    </row>
    <row r="12" spans="2:14">
      <c r="B12" t="s">
        <v>25</v>
      </c>
      <c r="C12">
        <v>-22157.415199999999</v>
      </c>
      <c r="D12">
        <v>149.24462153100001</v>
      </c>
      <c r="E12">
        <v>120239.09299999999</v>
      </c>
      <c r="F12">
        <v>5489</v>
      </c>
      <c r="G12">
        <v>0</v>
      </c>
      <c r="I12">
        <f>C12-(F12*$I$3-G12*$J$3)</f>
        <v>1.2230171464980231</v>
      </c>
      <c r="J12">
        <f>I12-(SUM(F12:G12)/SUM(F11:G11))*I11</f>
        <v>1.2230171464980231</v>
      </c>
      <c r="L12">
        <v>5</v>
      </c>
      <c r="M12">
        <v>1.2045879373192481</v>
      </c>
      <c r="N12">
        <v>2.6007093658913742</v>
      </c>
    </row>
    <row r="13" spans="2:14">
      <c r="L13">
        <v>10</v>
      </c>
      <c r="M13">
        <v>1.2957131195340246</v>
      </c>
      <c r="N13">
        <v>2.4902879373209821</v>
      </c>
    </row>
    <row r="14" spans="2:14">
      <c r="B14" t="s">
        <v>43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21</v>
      </c>
      <c r="L14">
        <v>-5</v>
      </c>
      <c r="M14">
        <v>1.2071487609328049</v>
      </c>
      <c r="N14">
        <v>2.6850454262888039</v>
      </c>
    </row>
    <row r="15" spans="2:14">
      <c r="B15" t="s">
        <v>11</v>
      </c>
      <c r="C15">
        <v>-22163.7706</v>
      </c>
      <c r="D15">
        <v>5000.0720499999998</v>
      </c>
      <c r="E15">
        <v>119487.499</v>
      </c>
      <c r="F15">
        <v>5488</v>
      </c>
      <c r="G15">
        <v>0</v>
      </c>
      <c r="I15">
        <f>C15-(F15*$I$3-G15*$J$3)</f>
        <v>-9.1693000000050233</v>
      </c>
      <c r="L15">
        <v>-10</v>
      </c>
      <c r="M15">
        <v>1.2027501457717449</v>
      </c>
      <c r="N15">
        <v>2.7591546282864314</v>
      </c>
    </row>
    <row r="16" spans="2:14">
      <c r="B16" t="s">
        <v>25</v>
      </c>
      <c r="C16">
        <v>-22166.604599999999</v>
      </c>
      <c r="D16">
        <v>5155.7556400000003</v>
      </c>
      <c r="E16">
        <v>119487.499</v>
      </c>
      <c r="F16">
        <v>5489</v>
      </c>
      <c r="G16">
        <v>0</v>
      </c>
      <c r="I16">
        <f>C16-(F16*$I$3-G16*$J$3)</f>
        <v>-7.9663828535012726</v>
      </c>
      <c r="J16">
        <f>I16-(SUM(F16:G16)/SUM(F15:G15))*I15</f>
        <v>1.2045879373200776</v>
      </c>
    </row>
    <row r="18" spans="2:10">
      <c r="B18" t="s">
        <v>41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21</v>
      </c>
    </row>
    <row r="19" spans="2:10">
      <c r="B19" t="s">
        <v>11</v>
      </c>
      <c r="C19">
        <v>-22170.4944</v>
      </c>
      <c r="D19">
        <v>9998.8636700000006</v>
      </c>
      <c r="E19">
        <v>118759.193</v>
      </c>
      <c r="F19">
        <v>5488</v>
      </c>
      <c r="G19">
        <v>0</v>
      </c>
      <c r="I19">
        <f>C19-(F19*$I$3-G19*$J$3)</f>
        <v>-15.893100000004779</v>
      </c>
    </row>
    <row r="20" spans="2:10">
      <c r="B20" t="s">
        <v>25</v>
      </c>
      <c r="C20">
        <v>-22173.238499999999</v>
      </c>
      <c r="D20">
        <v>10158.17916</v>
      </c>
      <c r="E20">
        <v>118759.193</v>
      </c>
      <c r="F20">
        <v>5489</v>
      </c>
      <c r="G20">
        <v>0</v>
      </c>
      <c r="I20">
        <f>C20-(F20*$I$3-G20*$J$3)</f>
        <v>-14.600282853501994</v>
      </c>
      <c r="J20">
        <f>I20-(SUM(F20:G20)/SUM(F19:G19))*I19</f>
        <v>1.2957131195348541</v>
      </c>
    </row>
    <row r="22" spans="2:10">
      <c r="B22" t="s">
        <v>44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21</v>
      </c>
    </row>
    <row r="23" spans="2:10">
      <c r="B23" t="s">
        <v>11</v>
      </c>
      <c r="C23">
        <v>-22142.7012</v>
      </c>
      <c r="D23">
        <v>-5000.8209900000002</v>
      </c>
      <c r="E23">
        <v>121014.51</v>
      </c>
      <c r="F23">
        <v>5488</v>
      </c>
      <c r="G23">
        <v>0</v>
      </c>
      <c r="I23">
        <f>C23-(F23*$I$3-G23*$J$3)</f>
        <v>11.900099999995291</v>
      </c>
    </row>
    <row r="24" spans="2:10">
      <c r="B24" t="s">
        <v>25</v>
      </c>
      <c r="C24">
        <v>-22145.5288</v>
      </c>
      <c r="D24">
        <v>-4853.0717600000098</v>
      </c>
      <c r="E24">
        <v>121014.51</v>
      </c>
      <c r="F24">
        <v>5489</v>
      </c>
      <c r="G24">
        <v>0</v>
      </c>
      <c r="I24">
        <f>C24-(F24*$I$3-G24*$J$3)</f>
        <v>13.109417146497435</v>
      </c>
      <c r="J24">
        <f>I24-(SUM(F24:G24)/SUM(F23:G23))*I23</f>
        <v>1.2071487609336327</v>
      </c>
    </row>
    <row r="26" spans="2:10">
      <c r="B26" t="s">
        <v>42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21</v>
      </c>
    </row>
    <row r="27" spans="2:10">
      <c r="B27" t="s">
        <v>11</v>
      </c>
      <c r="C27">
        <v>-22127.891199999998</v>
      </c>
      <c r="D27">
        <v>-10002.313899999999</v>
      </c>
      <c r="E27">
        <v>121816.08500000001</v>
      </c>
      <c r="F27">
        <v>5488</v>
      </c>
      <c r="G27">
        <v>0</v>
      </c>
      <c r="I27">
        <f>C27-(F27*$I$3-G27*$J$3)</f>
        <v>26.710099999996601</v>
      </c>
    </row>
    <row r="28" spans="2:10">
      <c r="B28" t="s">
        <v>25</v>
      </c>
      <c r="C28">
        <v>-22130.720499999999</v>
      </c>
      <c r="D28">
        <v>-9856.0376899999901</v>
      </c>
      <c r="E28">
        <v>121816.08500000001</v>
      </c>
      <c r="F28">
        <v>5489</v>
      </c>
      <c r="G28">
        <v>0</v>
      </c>
      <c r="I28">
        <f>C28-(F28*$I$3-G28*$J$3)</f>
        <v>27.917717146498035</v>
      </c>
      <c r="J28">
        <f>I28-(SUM(F28:G28)/SUM(F27:G27))*I27</f>
        <v>1.2027501457725762</v>
      </c>
    </row>
    <row r="29" spans="2:10">
      <c r="B29" s="2"/>
      <c r="C29" s="2"/>
      <c r="D29" s="2"/>
      <c r="E29" s="2"/>
      <c r="F29" s="2"/>
      <c r="G29" s="2"/>
      <c r="H29" s="2"/>
      <c r="I29" s="2"/>
      <c r="J29" s="2"/>
    </row>
    <row r="31" spans="2:10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21</v>
      </c>
    </row>
    <row r="32" spans="2:10">
      <c r="B32" t="s">
        <v>11</v>
      </c>
      <c r="C32">
        <v>-22154.559600000001</v>
      </c>
      <c r="D32">
        <v>-4.69385253013</v>
      </c>
      <c r="E32">
        <v>120239.011</v>
      </c>
      <c r="F32">
        <v>5488</v>
      </c>
      <c r="G32">
        <v>0</v>
      </c>
      <c r="I32">
        <f>C32-(F32*$I$3-G32*$J$3)</f>
        <v>4.1699999994307291E-2</v>
      </c>
    </row>
    <row r="33" spans="2:10">
      <c r="B33" t="s">
        <v>12</v>
      </c>
      <c r="C33">
        <v>-22147.889500000001</v>
      </c>
      <c r="D33">
        <v>-104.364784032</v>
      </c>
      <c r="E33">
        <v>120239.011</v>
      </c>
      <c r="F33">
        <v>5487</v>
      </c>
      <c r="G33">
        <v>0</v>
      </c>
      <c r="I33">
        <f>C33-(F33*$I$3-G33*$J$3)</f>
        <v>2.6748828534946369</v>
      </c>
      <c r="J33">
        <f>I33-(SUM(F33:G33)/SUM(F32:G32))*I32</f>
        <v>2.6331904518968301</v>
      </c>
    </row>
    <row r="35" spans="2:10">
      <c r="B35" t="s">
        <v>49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21</v>
      </c>
    </row>
    <row r="36" spans="2:10">
      <c r="B36" t="s">
        <v>11</v>
      </c>
      <c r="C36">
        <v>-22163.785400000001</v>
      </c>
      <c r="D36">
        <v>4998.3356999999996</v>
      </c>
      <c r="E36">
        <v>119487.611</v>
      </c>
      <c r="F36">
        <v>5488</v>
      </c>
      <c r="G36">
        <v>0</v>
      </c>
      <c r="I36">
        <f>C36-(F36*$I$3-G36*$J$3)</f>
        <v>-9.1841000000058557</v>
      </c>
    </row>
    <row r="37" spans="2:10">
      <c r="B37" t="s">
        <v>12</v>
      </c>
      <c r="C37">
        <v>-22157.146100000002</v>
      </c>
      <c r="D37">
        <v>4887.34998</v>
      </c>
      <c r="E37">
        <v>119487.611</v>
      </c>
      <c r="F37">
        <v>5487</v>
      </c>
      <c r="G37">
        <v>0</v>
      </c>
      <c r="I37">
        <f>C37-(F37*$I$3-G37*$J$3)</f>
        <v>-6.5817171465059801</v>
      </c>
      <c r="J37">
        <f>I37-(SUM(F37:G37)/SUM(F36:G36))*I36</f>
        <v>2.6007093658905447</v>
      </c>
    </row>
    <row r="39" spans="2:10">
      <c r="B39" t="s">
        <v>27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21</v>
      </c>
    </row>
    <row r="40" spans="2:10">
      <c r="B40" t="s">
        <v>11</v>
      </c>
      <c r="C40">
        <v>-22170.488600000001</v>
      </c>
      <c r="D40">
        <v>10002.140649999999</v>
      </c>
      <c r="E40">
        <v>118758.92</v>
      </c>
      <c r="F40">
        <v>5488</v>
      </c>
      <c r="G40">
        <v>0</v>
      </c>
      <c r="I40">
        <f>C40-(F40*$I$3-G40*$J$3)</f>
        <v>-15.88730000000578</v>
      </c>
    </row>
    <row r="41" spans="2:10">
      <c r="B41" t="s">
        <v>12</v>
      </c>
      <c r="C41">
        <v>-22163.958500000001</v>
      </c>
      <c r="D41">
        <v>9886.8222100000003</v>
      </c>
      <c r="E41">
        <v>118758.92</v>
      </c>
      <c r="F41">
        <v>5487</v>
      </c>
      <c r="G41">
        <v>0</v>
      </c>
      <c r="I41">
        <f>C41-(F41*$I$3-G41*$J$3)</f>
        <v>-13.394117146504868</v>
      </c>
      <c r="J41">
        <f>I41-(SUM(F41:G41)/SUM(F40:G40))*I40</f>
        <v>2.4902879373201525</v>
      </c>
    </row>
    <row r="43" spans="2:10">
      <c r="B43" t="s">
        <v>50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21</v>
      </c>
    </row>
    <row r="44" spans="2:10">
      <c r="B44" t="s">
        <v>11</v>
      </c>
      <c r="C44">
        <v>-22142.733100000001</v>
      </c>
      <c r="D44">
        <v>-5000.0498900000002</v>
      </c>
      <c r="E44">
        <v>121014.461</v>
      </c>
      <c r="F44">
        <v>5488</v>
      </c>
      <c r="G44">
        <v>0</v>
      </c>
      <c r="I44">
        <f>C44-(F44*$I$3-G44*$J$3)</f>
        <v>11.868199999993521</v>
      </c>
    </row>
    <row r="45" spans="2:10">
      <c r="B45" t="s">
        <v>12</v>
      </c>
      <c r="C45">
        <v>-22136.013300000101</v>
      </c>
      <c r="D45">
        <v>-5094.8798699999898</v>
      </c>
      <c r="E45">
        <v>121014.461</v>
      </c>
      <c r="F45">
        <v>5487</v>
      </c>
      <c r="G45">
        <v>0</v>
      </c>
      <c r="I45">
        <f>C45-(F45*$I$3-G45*$J$3)</f>
        <v>14.551082853395201</v>
      </c>
      <c r="J45">
        <f>I45-(SUM(F45:G45)/SUM(F44:G44))*I44</f>
        <v>2.6850454262879762</v>
      </c>
    </row>
    <row r="47" spans="2:10">
      <c r="B47" t="s">
        <v>29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21</v>
      </c>
    </row>
    <row r="48" spans="2:10">
      <c r="B48" t="s">
        <v>11</v>
      </c>
      <c r="C48">
        <v>-22127.865000000002</v>
      </c>
      <c r="D48">
        <v>-10003.438330000001</v>
      </c>
      <c r="E48">
        <v>121816.32000000001</v>
      </c>
      <c r="F48">
        <v>5488</v>
      </c>
      <c r="G48">
        <v>0</v>
      </c>
      <c r="I48">
        <f>C48-(F48*$I$3-G48*$J$3)</f>
        <v>26.736299999993207</v>
      </c>
    </row>
    <row r="49" spans="2:10">
      <c r="B49" t="s">
        <v>12</v>
      </c>
      <c r="C49">
        <v>-22121.073799999998</v>
      </c>
      <c r="D49">
        <v>-10088.934590000001</v>
      </c>
      <c r="E49">
        <v>121816.32000000001</v>
      </c>
      <c r="F49">
        <v>5487</v>
      </c>
      <c r="G49">
        <v>0</v>
      </c>
      <c r="I49">
        <f>C49-(F49*$I$3-G49*$J$3)</f>
        <v>29.490582853497472</v>
      </c>
      <c r="J49">
        <f>I49-(SUM(F49:G49)/SUM(F48:G48))*I48</f>
        <v>2.7591546282856036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6EBC8-B3F4-9B4D-8782-5EEC358A4CB0}">
  <dimension ref="B2:N49"/>
  <sheetViews>
    <sheetView tabSelected="1" topLeftCell="A16" workbookViewId="0">
      <selection activeCell="O40" sqref="O40"/>
    </sheetView>
  </sheetViews>
  <sheetFormatPr baseColWidth="10" defaultRowHeight="16"/>
  <sheetData>
    <row r="2" spans="2:14">
      <c r="B2" t="s">
        <v>13</v>
      </c>
      <c r="D2" t="s">
        <v>6</v>
      </c>
      <c r="E2" t="s">
        <v>22</v>
      </c>
      <c r="F2" t="s">
        <v>23</v>
      </c>
      <c r="H2" t="s">
        <v>6</v>
      </c>
      <c r="I2" t="s">
        <v>22</v>
      </c>
      <c r="J2" t="s">
        <v>23</v>
      </c>
    </row>
    <row r="3" spans="2:14">
      <c r="B3" t="s">
        <v>14</v>
      </c>
      <c r="D3">
        <v>0</v>
      </c>
      <c r="E3">
        <v>-22154.601299999998</v>
      </c>
      <c r="F3">
        <v>-36903.076200000003</v>
      </c>
      <c r="H3">
        <v>0</v>
      </c>
      <c r="I3">
        <f>E3/5488</f>
        <v>-4.0369171465014571</v>
      </c>
      <c r="J3">
        <f>F3/5488</f>
        <v>-6.7243214650145777</v>
      </c>
    </row>
    <row r="4" spans="2:14">
      <c r="B4" t="s">
        <v>15</v>
      </c>
      <c r="D4">
        <v>5</v>
      </c>
      <c r="E4">
        <v>-22163.7706</v>
      </c>
      <c r="H4">
        <v>5</v>
      </c>
      <c r="I4">
        <f t="shared" ref="I4:I7" si="0">E4/5488</f>
        <v>-4.038587937317784</v>
      </c>
    </row>
    <row r="5" spans="2:14">
      <c r="D5">
        <v>10</v>
      </c>
      <c r="E5">
        <v>-22170.4944</v>
      </c>
      <c r="H5">
        <v>10</v>
      </c>
      <c r="I5">
        <f t="shared" si="0"/>
        <v>-4.0398131195335276</v>
      </c>
    </row>
    <row r="6" spans="2:14">
      <c r="B6" t="s">
        <v>3</v>
      </c>
      <c r="D6">
        <v>-5</v>
      </c>
      <c r="E6">
        <v>-22142.7012</v>
      </c>
      <c r="H6">
        <v>-5</v>
      </c>
      <c r="I6">
        <f t="shared" si="0"/>
        <v>-4.0347487609329447</v>
      </c>
    </row>
    <row r="7" spans="2:14">
      <c r="D7">
        <v>-10</v>
      </c>
      <c r="E7">
        <v>-22127.891199999998</v>
      </c>
      <c r="H7">
        <v>-10</v>
      </c>
      <c r="I7">
        <f t="shared" si="0"/>
        <v>-4.0320501457725948</v>
      </c>
    </row>
    <row r="9" spans="2:14">
      <c r="B9" t="s">
        <v>37</v>
      </c>
    </row>
    <row r="10" spans="2:14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21</v>
      </c>
      <c r="L10" t="s">
        <v>6</v>
      </c>
      <c r="M10" t="s">
        <v>47</v>
      </c>
      <c r="N10" t="s">
        <v>48</v>
      </c>
    </row>
    <row r="11" spans="2:14">
      <c r="B11" t="s">
        <v>11</v>
      </c>
      <c r="C11">
        <v>-23816.543399999999</v>
      </c>
      <c r="D11">
        <v>-4.2609205477599996</v>
      </c>
      <c r="E11">
        <v>114767.18799999999</v>
      </c>
      <c r="F11">
        <v>4830</v>
      </c>
      <c r="G11">
        <v>658</v>
      </c>
      <c r="I11">
        <f>C11-(F11*$I$3-G11*$J$3)</f>
        <v>-8742.8371063775558</v>
      </c>
      <c r="L11">
        <v>0</v>
      </c>
      <c r="M11">
        <v>0.81163426523016824</v>
      </c>
    </row>
    <row r="12" spans="2:14">
      <c r="B12" t="s">
        <v>25</v>
      </c>
      <c r="C12">
        <v>-23820.1122122122</v>
      </c>
      <c r="D12">
        <v>193.82007187187199</v>
      </c>
      <c r="E12">
        <v>114767.206206206</v>
      </c>
      <c r="F12">
        <v>4830.8838838838801</v>
      </c>
      <c r="G12">
        <v>658.11611611611602</v>
      </c>
      <c r="I12">
        <f>C12-(F12*$I$3-G12*$J$3)</f>
        <v>-8743.618554675435</v>
      </c>
      <c r="J12">
        <f>I12-(SUM(F12:G12)/SUM(F11:G11))*I11</f>
        <v>0.81163426523016824</v>
      </c>
      <c r="L12">
        <v>5</v>
      </c>
      <c r="M12">
        <v>0.94709067536314251</v>
      </c>
    </row>
    <row r="13" spans="2:14">
      <c r="L13">
        <v>10</v>
      </c>
      <c r="M13">
        <v>1.0379654421230953</v>
      </c>
    </row>
    <row r="14" spans="2:14">
      <c r="B14" t="s">
        <v>43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21</v>
      </c>
      <c r="L14">
        <v>-5</v>
      </c>
      <c r="M14">
        <v>0.62090758589147299</v>
      </c>
    </row>
    <row r="15" spans="2:14">
      <c r="B15" t="s">
        <v>11</v>
      </c>
      <c r="C15">
        <v>-23829.987300000001</v>
      </c>
      <c r="D15">
        <v>4993.4149299999999</v>
      </c>
      <c r="E15">
        <v>114162.643</v>
      </c>
      <c r="F15">
        <v>4830</v>
      </c>
      <c r="G15">
        <v>658</v>
      </c>
      <c r="I15">
        <f>C15-(F15*$I$3-G15*$J$3)</f>
        <v>-8756.2810063775578</v>
      </c>
      <c r="L15">
        <v>-10</v>
      </c>
      <c r="M15">
        <v>0.81484943173927604</v>
      </c>
    </row>
    <row r="16" spans="2:14">
      <c r="B16" t="s">
        <v>25</v>
      </c>
      <c r="C16">
        <v>-23833.467400000001</v>
      </c>
      <c r="D16">
        <v>5199.2884700000004</v>
      </c>
      <c r="E16">
        <v>114162.643</v>
      </c>
      <c r="F16">
        <v>4830.8879999999999</v>
      </c>
      <c r="G16">
        <v>658.11199999999997</v>
      </c>
      <c r="I16">
        <f>C16-(F16*$I$3-G16*$J$3)</f>
        <v>-8756.9294479555429</v>
      </c>
      <c r="J16">
        <f>I16-(SUM(F16:G16)/SUM(F15:G15))*I15</f>
        <v>0.94709067536314251</v>
      </c>
    </row>
    <row r="18" spans="2:10">
      <c r="B18" t="s">
        <v>41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21</v>
      </c>
    </row>
    <row r="19" spans="2:10">
      <c r="B19" t="s">
        <v>11</v>
      </c>
      <c r="C19">
        <v>-23841.429</v>
      </c>
      <c r="D19">
        <v>9995.3495900000107</v>
      </c>
      <c r="E19">
        <v>113576.326</v>
      </c>
      <c r="F19">
        <v>4830</v>
      </c>
      <c r="G19">
        <v>658</v>
      </c>
      <c r="I19">
        <f>C19-(F19*$I$3-G19*$J$3)</f>
        <v>-8767.7227063775572</v>
      </c>
    </row>
    <row r="20" spans="2:10">
      <c r="B20" t="s">
        <v>25</v>
      </c>
      <c r="C20">
        <v>-23844.9064</v>
      </c>
      <c r="D20">
        <v>10204.06018</v>
      </c>
      <c r="E20">
        <v>113576.326</v>
      </c>
      <c r="F20">
        <v>4830.8959999999997</v>
      </c>
      <c r="G20">
        <v>658.10400000000004</v>
      </c>
      <c r="I20">
        <f>C20-(F20*$I$3-G20*$J$3)</f>
        <v>-8768.2823580466538</v>
      </c>
      <c r="J20">
        <f>I20-(SUM(F20:G20)/SUM(F19:G19))*I19</f>
        <v>1.0379654421230953</v>
      </c>
    </row>
    <row r="22" spans="2:10">
      <c r="B22" t="s">
        <v>44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21</v>
      </c>
    </row>
    <row r="23" spans="2:10">
      <c r="B23" t="s">
        <v>11</v>
      </c>
      <c r="C23">
        <v>-23801.006300000001</v>
      </c>
      <c r="D23">
        <v>-5003.9556300000004</v>
      </c>
      <c r="E23">
        <v>115391.921</v>
      </c>
      <c r="F23">
        <v>4830</v>
      </c>
      <c r="G23">
        <v>658</v>
      </c>
      <c r="I23">
        <f>C23-(F23*$I$3-G23*$J$3)</f>
        <v>-8727.300006377558</v>
      </c>
    </row>
    <row r="24" spans="2:10">
      <c r="B24" t="s">
        <v>25</v>
      </c>
      <c r="C24">
        <v>-23804.613600000001</v>
      </c>
      <c r="D24">
        <v>-4813.4564400000099</v>
      </c>
      <c r="E24">
        <v>115391.921</v>
      </c>
      <c r="F24">
        <v>4830.87</v>
      </c>
      <c r="G24">
        <v>658.13</v>
      </c>
      <c r="I24">
        <f>C24-(F24*$I$3-G24*$J$3)</f>
        <v>-8728.2693502505535</v>
      </c>
      <c r="J24">
        <f>I24-(SUM(F24:G24)/SUM(F23:G23))*I23</f>
        <v>0.62090758589147299</v>
      </c>
    </row>
    <row r="26" spans="2:10">
      <c r="B26" t="s">
        <v>42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21</v>
      </c>
    </row>
    <row r="27" spans="2:10">
      <c r="B27" t="s">
        <v>11</v>
      </c>
      <c r="C27">
        <v>-23782.989600000001</v>
      </c>
      <c r="D27">
        <v>-10002.2811</v>
      </c>
      <c r="E27">
        <v>116038.49099999999</v>
      </c>
      <c r="F27">
        <v>4830</v>
      </c>
      <c r="G27">
        <v>658</v>
      </c>
      <c r="I27">
        <f>C27-(F27*$I$3-G27*$J$3)</f>
        <v>-8709.2833063775579</v>
      </c>
    </row>
    <row r="28" spans="2:10">
      <c r="B28" t="s">
        <v>25</v>
      </c>
      <c r="C28">
        <v>-23786.6149</v>
      </c>
      <c r="D28">
        <v>-9816.5967699999892</v>
      </c>
      <c r="E28">
        <v>116038.49099999999</v>
      </c>
      <c r="F28">
        <v>4830.8900000000003</v>
      </c>
      <c r="G28">
        <v>658.11</v>
      </c>
      <c r="I28">
        <f>C28-(F28*$I$3-G28*$J$3)</f>
        <v>-8710.0554254783201</v>
      </c>
      <c r="J28">
        <f>I28-(SUM(F28:G28)/SUM(F27:G27))*I27</f>
        <v>0.81484943173927604</v>
      </c>
    </row>
    <row r="29" spans="2:10">
      <c r="B29" s="2"/>
      <c r="C29" s="2"/>
      <c r="D29" s="2"/>
      <c r="E29" s="2"/>
      <c r="F29" s="2"/>
      <c r="G29" s="2"/>
      <c r="H29" s="2"/>
      <c r="I29" s="2"/>
      <c r="J29" s="2"/>
    </row>
    <row r="31" spans="2:10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21</v>
      </c>
    </row>
    <row r="32" spans="2:10">
      <c r="B32" t="s">
        <v>11</v>
      </c>
      <c r="C32">
        <v>-23816.513299999999</v>
      </c>
      <c r="D32">
        <v>-6.2784740289999998</v>
      </c>
      <c r="E32">
        <v>114767.265</v>
      </c>
      <c r="F32">
        <v>4830</v>
      </c>
      <c r="G32">
        <v>658</v>
      </c>
      <c r="I32">
        <f>C32-(F32*$I$3-G32*$J$3)</f>
        <v>-8742.8070063775558</v>
      </c>
    </row>
    <row r="33" spans="2:10">
      <c r="B33" t="s">
        <v>12</v>
      </c>
      <c r="C33">
        <v>-23810.079000000002</v>
      </c>
      <c r="D33">
        <v>-111.38690042899999</v>
      </c>
      <c r="E33">
        <v>114767.265</v>
      </c>
      <c r="F33">
        <v>4829.1099999999997</v>
      </c>
      <c r="G33">
        <v>657.89</v>
      </c>
      <c r="I33">
        <f>C33-(F33*$I$3-G33*$J$3)</f>
        <v>-8739.2258872767907</v>
      </c>
      <c r="J33">
        <f>I33-(SUM(F33:G33)/SUM(F32:G32))*I32</f>
        <v>1.9880420223435067</v>
      </c>
    </row>
    <row r="35" spans="2:10">
      <c r="B35" t="s">
        <v>49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21</v>
      </c>
    </row>
    <row r="36" spans="2:10">
      <c r="B36" t="s">
        <v>11</v>
      </c>
      <c r="I36">
        <f>C36-(F36*$I$3-G36*$J$3)</f>
        <v>0</v>
      </c>
    </row>
    <row r="37" spans="2:10">
      <c r="B37" t="s">
        <v>12</v>
      </c>
      <c r="I37">
        <f>C37-(F37*$I$3-G37*$J$3)</f>
        <v>0</v>
      </c>
      <c r="J37" t="e">
        <f>I37-(SUM(F37:G37)/SUM(F36:G36))*I36</f>
        <v>#DIV/0!</v>
      </c>
    </row>
    <row r="39" spans="2:10">
      <c r="B39" t="s">
        <v>27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21</v>
      </c>
    </row>
    <row r="40" spans="2:10">
      <c r="B40" t="s">
        <v>11</v>
      </c>
      <c r="I40">
        <f>C40-(F40*$I$3-G40*$J$3)</f>
        <v>0</v>
      </c>
    </row>
    <row r="41" spans="2:10">
      <c r="B41" t="s">
        <v>12</v>
      </c>
      <c r="I41">
        <f>C41-(F41*$I$3-G41*$J$3)</f>
        <v>0</v>
      </c>
      <c r="J41" t="e">
        <f>I41-(SUM(F41:G41)/SUM(F40:G40))*I40</f>
        <v>#DIV/0!</v>
      </c>
    </row>
    <row r="43" spans="2:10">
      <c r="B43" t="s">
        <v>50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21</v>
      </c>
    </row>
    <row r="44" spans="2:10">
      <c r="B44" t="s">
        <v>11</v>
      </c>
      <c r="I44">
        <f>C44-(F44*$I$3-G44*$J$3)</f>
        <v>0</v>
      </c>
    </row>
    <row r="45" spans="2:10">
      <c r="B45" t="s">
        <v>12</v>
      </c>
      <c r="I45">
        <f>C45-(F45*$I$3-G45*$J$3)</f>
        <v>0</v>
      </c>
      <c r="J45" t="e">
        <f>I45-(SUM(F45:G45)/SUM(F44:G44))*I44</f>
        <v>#DIV/0!</v>
      </c>
    </row>
    <row r="47" spans="2:10">
      <c r="B47" t="s">
        <v>29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21</v>
      </c>
    </row>
    <row r="48" spans="2:10">
      <c r="B48" t="s">
        <v>11</v>
      </c>
      <c r="I48">
        <f>C48-(F48*$I$3-G48*$J$3)</f>
        <v>0</v>
      </c>
    </row>
    <row r="49" spans="2:10">
      <c r="B49" t="s">
        <v>12</v>
      </c>
      <c r="I49">
        <f>C49-(F49*$I$3-G49*$J$3)</f>
        <v>0</v>
      </c>
      <c r="J49" t="e">
        <f>I49-(SUM(F49:G49)/SUM(F48:G48))*I48</f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08613-5648-1542-B6FE-17CF9D9A6DA2}">
  <dimension ref="B2:N49"/>
  <sheetViews>
    <sheetView topLeftCell="A7" workbookViewId="0">
      <selection activeCell="L10" sqref="L10:N15"/>
    </sheetView>
  </sheetViews>
  <sheetFormatPr baseColWidth="10" defaultRowHeight="16"/>
  <sheetData>
    <row r="2" spans="2:14">
      <c r="B2" t="s">
        <v>13</v>
      </c>
      <c r="D2" t="s">
        <v>6</v>
      </c>
      <c r="E2" t="s">
        <v>22</v>
      </c>
      <c r="F2" t="s">
        <v>23</v>
      </c>
      <c r="H2" t="s">
        <v>6</v>
      </c>
      <c r="I2" t="s">
        <v>22</v>
      </c>
      <c r="J2" t="s">
        <v>23</v>
      </c>
    </row>
    <row r="3" spans="2:14">
      <c r="B3" t="s">
        <v>14</v>
      </c>
      <c r="D3">
        <v>0</v>
      </c>
      <c r="E3">
        <v>-22154.601299999998</v>
      </c>
      <c r="F3">
        <v>-36903.076200000003</v>
      </c>
      <c r="H3">
        <v>0</v>
      </c>
      <c r="I3">
        <f>E3/5488</f>
        <v>-4.0369171465014571</v>
      </c>
      <c r="J3">
        <f>F3/5488</f>
        <v>-6.7243214650145777</v>
      </c>
    </row>
    <row r="4" spans="2:14">
      <c r="B4" t="s">
        <v>15</v>
      </c>
      <c r="D4">
        <v>5</v>
      </c>
      <c r="E4">
        <v>-22163.7706</v>
      </c>
      <c r="H4">
        <v>5</v>
      </c>
      <c r="I4">
        <f t="shared" ref="I4:I7" si="0">E4/5488</f>
        <v>-4.038587937317784</v>
      </c>
    </row>
    <row r="5" spans="2:14">
      <c r="D5">
        <v>10</v>
      </c>
      <c r="E5">
        <v>-22170.4944</v>
      </c>
      <c r="H5">
        <v>10</v>
      </c>
      <c r="I5">
        <f t="shared" si="0"/>
        <v>-4.0398131195335276</v>
      </c>
    </row>
    <row r="6" spans="2:14">
      <c r="B6" t="s">
        <v>3</v>
      </c>
      <c r="D6">
        <v>-5</v>
      </c>
      <c r="E6">
        <v>-22142.7012</v>
      </c>
      <c r="H6">
        <v>-5</v>
      </c>
      <c r="I6">
        <f t="shared" si="0"/>
        <v>-4.0347487609329447</v>
      </c>
    </row>
    <row r="7" spans="2:14">
      <c r="D7">
        <v>-10</v>
      </c>
      <c r="E7">
        <v>-22127.891199999998</v>
      </c>
      <c r="H7">
        <v>-10</v>
      </c>
      <c r="I7">
        <f t="shared" si="0"/>
        <v>-4.0320501457725948</v>
      </c>
    </row>
    <row r="9" spans="2:14">
      <c r="B9" t="s">
        <v>37</v>
      </c>
    </row>
    <row r="10" spans="2:14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21</v>
      </c>
      <c r="L10" t="s">
        <v>6</v>
      </c>
      <c r="M10" t="s">
        <v>47</v>
      </c>
      <c r="N10" t="s">
        <v>48</v>
      </c>
    </row>
    <row r="11" spans="2:14">
      <c r="B11" t="s">
        <v>11</v>
      </c>
      <c r="C11">
        <v>-32086.693299999999</v>
      </c>
      <c r="D11">
        <v>-7.3600995314900004</v>
      </c>
      <c r="E11">
        <v>96897.778799999898</v>
      </c>
      <c r="F11">
        <v>1592</v>
      </c>
      <c r="G11">
        <v>3896</v>
      </c>
      <c r="I11">
        <f>C11-(F11*$I$3-G11*$J$3)</f>
        <v>-51857.877630466472</v>
      </c>
      <c r="L11">
        <v>0</v>
      </c>
      <c r="M11">
        <v>1.6087571629759623</v>
      </c>
      <c r="N11">
        <v>2.5326076616329374</v>
      </c>
    </row>
    <row r="12" spans="2:14">
      <c r="B12" t="s">
        <v>25</v>
      </c>
      <c r="C12">
        <v>-32090.7366</v>
      </c>
      <c r="D12">
        <v>506.40316099999899</v>
      </c>
      <c r="E12">
        <v>96897.778799999898</v>
      </c>
      <c r="F12">
        <v>1592.2719999999999</v>
      </c>
      <c r="G12">
        <v>3896.7280000000001</v>
      </c>
      <c r="I12">
        <f>C12-(F12*$I$3-G12*$J$3)</f>
        <v>-51865.718195029156</v>
      </c>
      <c r="J12">
        <f>I12-(SUM(F12:G12)/SUM(F11:G11))*I11</f>
        <v>1.6087571629759623</v>
      </c>
      <c r="L12">
        <v>5</v>
      </c>
      <c r="M12">
        <v>1.7534922249324154</v>
      </c>
      <c r="N12">
        <v>2.7586111592681846</v>
      </c>
    </row>
    <row r="13" spans="2:14">
      <c r="L13">
        <v>10</v>
      </c>
      <c r="M13">
        <v>1.8464748256083112</v>
      </c>
      <c r="N13">
        <v>2.2645111674646614</v>
      </c>
    </row>
    <row r="14" spans="2:14">
      <c r="B14" t="s">
        <v>43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21</v>
      </c>
      <c r="L14">
        <v>-5</v>
      </c>
      <c r="M14">
        <v>1.653621405515878</v>
      </c>
      <c r="N14">
        <v>2.20890786570817</v>
      </c>
    </row>
    <row r="15" spans="2:14">
      <c r="B15" t="s">
        <v>11</v>
      </c>
      <c r="C15">
        <v>-32097.917099999999</v>
      </c>
      <c r="D15">
        <v>4995.2408500000001</v>
      </c>
      <c r="E15">
        <v>96654.9871000001</v>
      </c>
      <c r="F15">
        <v>1592</v>
      </c>
      <c r="G15">
        <v>3896</v>
      </c>
      <c r="I15">
        <f>C15-(F15*$I$3-G15*$J$3)</f>
        <v>-51869.101430466471</v>
      </c>
      <c r="L15">
        <v>-10</v>
      </c>
      <c r="M15">
        <v>1.8095888830866897</v>
      </c>
      <c r="N15">
        <v>2.1285077787033515</v>
      </c>
    </row>
    <row r="16" spans="2:14">
      <c r="B16" t="s">
        <v>25</v>
      </c>
      <c r="C16">
        <v>-32101.9038</v>
      </c>
      <c r="D16">
        <v>5508.9454100000003</v>
      </c>
      <c r="E16">
        <v>96654.9871000001</v>
      </c>
      <c r="F16">
        <v>1592.28</v>
      </c>
      <c r="G16">
        <v>3896.72</v>
      </c>
      <c r="I16">
        <f>C16-(F16*$I$3-G16*$J$3)</f>
        <v>-51876.799305120265</v>
      </c>
      <c r="J16">
        <f>I16-(SUM(F16:G16)/SUM(F15:G15))*I15</f>
        <v>1.7534922249324154</v>
      </c>
    </row>
    <row r="18" spans="2:10">
      <c r="B18" t="s">
        <v>41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21</v>
      </c>
    </row>
    <row r="19" spans="2:10">
      <c r="B19" t="s">
        <v>11</v>
      </c>
      <c r="C19">
        <v>-32107.1852</v>
      </c>
      <c r="D19">
        <v>9991.4752799999897</v>
      </c>
      <c r="E19">
        <v>96418.434800000003</v>
      </c>
      <c r="F19">
        <v>1592</v>
      </c>
      <c r="G19">
        <v>3896</v>
      </c>
      <c r="I19">
        <f>C19-(F19*$I$3-G19*$J$3)</f>
        <v>-51878.369530466472</v>
      </c>
    </row>
    <row r="20" spans="2:10">
      <c r="B20" t="s">
        <v>25</v>
      </c>
      <c r="C20">
        <v>-32111.0268</v>
      </c>
      <c r="D20">
        <v>10516.8815</v>
      </c>
      <c r="E20">
        <v>96418.434800000003</v>
      </c>
      <c r="F20">
        <v>1592.2750000000001</v>
      </c>
      <c r="G20">
        <v>3896.7249999999999</v>
      </c>
      <c r="I20">
        <f>C20-(F20*$I$3-G20*$J$3)</f>
        <v>-51885.976111313321</v>
      </c>
      <c r="J20">
        <f>I20-(SUM(F20:G20)/SUM(F19:G19))*I19</f>
        <v>1.8464748256083112</v>
      </c>
    </row>
    <row r="22" spans="2:10">
      <c r="B22" t="s">
        <v>44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21</v>
      </c>
    </row>
    <row r="23" spans="2:10">
      <c r="B23" t="s">
        <v>11</v>
      </c>
      <c r="C23">
        <v>-32075.419100000101</v>
      </c>
      <c r="D23">
        <v>-5002.3598099999999</v>
      </c>
      <c r="E23">
        <v>97142.722299999994</v>
      </c>
      <c r="F23">
        <v>1592</v>
      </c>
      <c r="G23">
        <v>3896</v>
      </c>
      <c r="I23">
        <f>C23-(F23*$I$3-G23*$J$3)</f>
        <v>-51846.603430466574</v>
      </c>
    </row>
    <row r="24" spans="2:10">
      <c r="B24" t="s">
        <v>25</v>
      </c>
      <c r="C24">
        <v>-32079.5769</v>
      </c>
      <c r="D24">
        <v>-4494.8853099999997</v>
      </c>
      <c r="E24">
        <v>97142.722299999994</v>
      </c>
      <c r="F24">
        <v>1592.287</v>
      </c>
      <c r="G24">
        <v>3896.7130000000002</v>
      </c>
      <c r="I24">
        <f>C24-(F24*$I$3-G24*$J$3)</f>
        <v>-51854.397076449983</v>
      </c>
      <c r="J24">
        <f>I24-(SUM(F24:G24)/SUM(F23:G23))*I23</f>
        <v>1.653621405515878</v>
      </c>
    </row>
    <row r="26" spans="2:10">
      <c r="B26" t="s">
        <v>42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21</v>
      </c>
    </row>
    <row r="27" spans="2:10">
      <c r="B27" t="s">
        <v>11</v>
      </c>
      <c r="C27">
        <v>-32061.844099999998</v>
      </c>
      <c r="D27">
        <v>-10003.89991</v>
      </c>
      <c r="E27">
        <v>97393.831200000001</v>
      </c>
      <c r="F27">
        <v>1592</v>
      </c>
      <c r="G27">
        <v>3896</v>
      </c>
      <c r="I27">
        <f>C27-(F27*$I$3-G27*$J$3)</f>
        <v>-51833.028430466467</v>
      </c>
    </row>
    <row r="28" spans="2:10">
      <c r="B28" t="s">
        <v>25</v>
      </c>
      <c r="C28">
        <v>-32066.026399999999</v>
      </c>
      <c r="D28">
        <v>-9499.3711199999998</v>
      </c>
      <c r="E28">
        <v>97393.831200000001</v>
      </c>
      <c r="F28">
        <v>1592.3040000000001</v>
      </c>
      <c r="G28">
        <v>3896.6959999999999</v>
      </c>
      <c r="I28">
        <f>C28-(F28*$I$3-G28*$J$3)</f>
        <v>-51840.66363539359</v>
      </c>
      <c r="J28">
        <f>I28-(SUM(F28:G28)/SUM(F27:G27))*I27</f>
        <v>1.8095888830866897</v>
      </c>
    </row>
    <row r="29" spans="2:10">
      <c r="B29" s="2"/>
      <c r="C29" s="2"/>
      <c r="D29" s="2"/>
      <c r="E29" s="2"/>
      <c r="F29" s="2"/>
      <c r="G29" s="2"/>
      <c r="H29" s="2"/>
      <c r="I29" s="2"/>
      <c r="J29" s="2"/>
    </row>
    <row r="31" spans="2:10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21</v>
      </c>
    </row>
    <row r="32" spans="2:10">
      <c r="B32" t="s">
        <v>11</v>
      </c>
      <c r="C32">
        <v>-32087.2778</v>
      </c>
      <c r="D32">
        <v>-7.4082649748999998</v>
      </c>
      <c r="E32">
        <v>96896.969700000103</v>
      </c>
      <c r="F32">
        <v>1592</v>
      </c>
      <c r="G32">
        <v>3896</v>
      </c>
      <c r="I32">
        <f>C32-(F32*$I$3-G32*$J$3)</f>
        <v>-51858.462130466476</v>
      </c>
    </row>
    <row r="33" spans="2:10">
      <c r="B33" t="s">
        <v>12</v>
      </c>
      <c r="C33">
        <v>-32079.0177</v>
      </c>
      <c r="D33">
        <v>-143.76773921</v>
      </c>
      <c r="E33">
        <v>96896.969700000103</v>
      </c>
      <c r="F33">
        <v>1591.721</v>
      </c>
      <c r="G33">
        <v>3895.279</v>
      </c>
      <c r="I33">
        <f>C33-(F33*$I$3-G33*$J$3)</f>
        <v>-51846.480094574072</v>
      </c>
      <c r="J33">
        <f>I33-(SUM(F33:G33)/SUM(F32:G32))*I32</f>
        <v>2.5326076616329374</v>
      </c>
    </row>
    <row r="35" spans="2:10">
      <c r="B35" t="s">
        <v>49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21</v>
      </c>
    </row>
    <row r="36" spans="2:10">
      <c r="B36" t="s">
        <v>11</v>
      </c>
      <c r="C36">
        <v>-32098.247200000002</v>
      </c>
      <c r="D36">
        <v>4996.7028099999898</v>
      </c>
      <c r="E36">
        <v>96654.769499999806</v>
      </c>
      <c r="F36">
        <v>1592</v>
      </c>
      <c r="G36">
        <v>3896</v>
      </c>
      <c r="I36">
        <f>C36-(F36*$I$3-G36*$J$3)</f>
        <v>-51869.431530466478</v>
      </c>
    </row>
    <row r="37" spans="2:10">
      <c r="B37" t="s">
        <v>12</v>
      </c>
      <c r="C37">
        <v>-32089.952799999999</v>
      </c>
      <c r="D37">
        <v>4855.2343300000002</v>
      </c>
      <c r="E37">
        <v>96654.769499999806</v>
      </c>
      <c r="F37">
        <v>1591.739</v>
      </c>
      <c r="G37">
        <v>3895.261</v>
      </c>
      <c r="I37">
        <f>C37-(F37*$I$3-G37*$J$3)</f>
        <v>-51857.221492279066</v>
      </c>
      <c r="J37">
        <f>I37-(SUM(F37:G37)/SUM(F36:G36))*I36</f>
        <v>2.7586111592681846</v>
      </c>
    </row>
    <row r="39" spans="2:10">
      <c r="B39" t="s">
        <v>27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21</v>
      </c>
    </row>
    <row r="40" spans="2:10">
      <c r="B40" t="s">
        <v>11</v>
      </c>
      <c r="C40">
        <v>-32107.730299999999</v>
      </c>
      <c r="D40">
        <v>9992.7931900000094</v>
      </c>
      <c r="E40">
        <v>96417.409100000004</v>
      </c>
      <c r="F40">
        <v>1592</v>
      </c>
      <c r="G40">
        <v>3896</v>
      </c>
      <c r="I40">
        <f>C40-(F40*$I$3-G40*$J$3)</f>
        <v>-51878.914630466476</v>
      </c>
    </row>
    <row r="41" spans="2:10">
      <c r="B41" t="s">
        <v>12</v>
      </c>
      <c r="C41">
        <v>-32099.476299999998</v>
      </c>
      <c r="D41">
        <v>9850.6653000000097</v>
      </c>
      <c r="E41">
        <v>96417.409100000004</v>
      </c>
      <c r="F41">
        <v>1591.6969999999999</v>
      </c>
      <c r="G41">
        <v>3895.3029999999999</v>
      </c>
      <c r="I41">
        <f>C41-(F41*$I$3-G41*$J$3)</f>
        <v>-51867.196964300747</v>
      </c>
      <c r="J41">
        <f>I41-(SUM(F41:G41)/SUM(F40:G40))*I40</f>
        <v>2.2645111674646614</v>
      </c>
    </row>
    <row r="43" spans="2:10">
      <c r="B43" t="s">
        <v>50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21</v>
      </c>
    </row>
    <row r="44" spans="2:10">
      <c r="B44" t="s">
        <v>11</v>
      </c>
      <c r="C44">
        <v>-32075.424599999998</v>
      </c>
      <c r="D44">
        <v>-5005.3925200000003</v>
      </c>
      <c r="E44">
        <v>97142.7628999999</v>
      </c>
      <c r="F44">
        <v>1592</v>
      </c>
      <c r="G44">
        <v>3896</v>
      </c>
      <c r="I44">
        <f>C44-(F44*$I$3-G44*$J$3)</f>
        <v>-51846.608930466471</v>
      </c>
    </row>
    <row r="45" spans="2:10">
      <c r="B45" t="s">
        <v>12</v>
      </c>
      <c r="C45">
        <v>-32067.146000000001</v>
      </c>
      <c r="D45">
        <v>-5137.2348300000003</v>
      </c>
      <c r="E45">
        <v>97142.7628999999</v>
      </c>
      <c r="F45">
        <v>1591.6890000000001</v>
      </c>
      <c r="G45">
        <v>3895.3110000000001</v>
      </c>
      <c r="I45">
        <f>C45-(F45*$I$3-G45*$J$3)</f>
        <v>-51834.95275420964</v>
      </c>
      <c r="J45">
        <f>I45-(SUM(F45:G45)/SUM(F44:G44))*I44</f>
        <v>2.20890786570817</v>
      </c>
    </row>
    <row r="47" spans="2:10">
      <c r="B47" t="s">
        <v>29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21</v>
      </c>
    </row>
    <row r="48" spans="2:10">
      <c r="B48" t="s">
        <v>11</v>
      </c>
      <c r="C48">
        <v>-32062.4666</v>
      </c>
      <c r="D48">
        <v>-10003.10663</v>
      </c>
      <c r="E48">
        <v>97393.615999999907</v>
      </c>
      <c r="F48">
        <v>1592</v>
      </c>
      <c r="G48">
        <v>3896</v>
      </c>
      <c r="I48">
        <f>C48-(F48*$I$3-G48*$J$3)</f>
        <v>-51833.650930466472</v>
      </c>
    </row>
    <row r="49" spans="2:10">
      <c r="B49" t="s">
        <v>12</v>
      </c>
      <c r="C49">
        <v>-32054.26</v>
      </c>
      <c r="D49">
        <v>-10137.56537</v>
      </c>
      <c r="E49">
        <v>97393.615999999907</v>
      </c>
      <c r="F49">
        <v>1591.6880000000001</v>
      </c>
      <c r="G49">
        <v>3895.3119999999999</v>
      </c>
      <c r="I49">
        <f>C49-(F49*$I$3-G49*$J$3)</f>
        <v>-51822.077515448254</v>
      </c>
      <c r="J49">
        <f>I49-(SUM(F49:G49)/SUM(F48:G48))*I48</f>
        <v>2.1285077787033515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2111-4A7A-A346-BDD2-EADD0C0F0D7F}">
  <dimension ref="B2:N49"/>
  <sheetViews>
    <sheetView topLeftCell="A8" workbookViewId="0">
      <selection activeCell="I31" sqref="I31:I49"/>
    </sheetView>
  </sheetViews>
  <sheetFormatPr baseColWidth="10" defaultRowHeight="16"/>
  <sheetData>
    <row r="2" spans="2:14">
      <c r="B2" t="s">
        <v>13</v>
      </c>
      <c r="D2" t="s">
        <v>6</v>
      </c>
      <c r="E2" t="s">
        <v>22</v>
      </c>
      <c r="F2" t="s">
        <v>23</v>
      </c>
      <c r="H2" t="s">
        <v>6</v>
      </c>
      <c r="I2" t="s">
        <v>22</v>
      </c>
      <c r="J2" t="s">
        <v>23</v>
      </c>
    </row>
    <row r="3" spans="2:14">
      <c r="B3" t="s">
        <v>14</v>
      </c>
      <c r="D3">
        <v>0</v>
      </c>
      <c r="E3">
        <v>-22154.601299999998</v>
      </c>
      <c r="F3">
        <v>-36903.076200000003</v>
      </c>
      <c r="H3">
        <v>0</v>
      </c>
      <c r="I3">
        <f>E3/5488</f>
        <v>-4.0369171465014571</v>
      </c>
      <c r="J3">
        <f>F3/5488</f>
        <v>-6.7243214650145777</v>
      </c>
    </row>
    <row r="4" spans="2:14">
      <c r="B4" t="s">
        <v>15</v>
      </c>
      <c r="D4">
        <v>5</v>
      </c>
      <c r="E4">
        <v>-22163.7706</v>
      </c>
      <c r="F4">
        <v>-36911.966200000003</v>
      </c>
      <c r="H4">
        <v>5</v>
      </c>
      <c r="I4">
        <f t="shared" ref="I4:I7" si="0">E4/5488</f>
        <v>-4.038587937317784</v>
      </c>
      <c r="J4">
        <f t="shared" ref="J4:J7" si="1">F4/5488</f>
        <v>-6.725941362973761</v>
      </c>
    </row>
    <row r="5" spans="2:14">
      <c r="D5">
        <v>10</v>
      </c>
      <c r="E5">
        <v>-22170.4944</v>
      </c>
      <c r="F5">
        <v>-36920.033799999997</v>
      </c>
      <c r="H5">
        <v>10</v>
      </c>
      <c r="I5">
        <f t="shared" si="0"/>
        <v>-4.0398131195335276</v>
      </c>
      <c r="J5">
        <f t="shared" si="1"/>
        <v>-6.7274114067055386</v>
      </c>
    </row>
    <row r="6" spans="2:14">
      <c r="B6" t="s">
        <v>3</v>
      </c>
      <c r="D6">
        <v>-5</v>
      </c>
      <c r="E6">
        <v>-22142.7012</v>
      </c>
      <c r="F6">
        <v>-36893.423300000002</v>
      </c>
      <c r="H6">
        <v>-5</v>
      </c>
      <c r="I6">
        <f t="shared" si="0"/>
        <v>-4.0347487609329447</v>
      </c>
      <c r="J6">
        <f t="shared" si="1"/>
        <v>-6.7225625546647239</v>
      </c>
    </row>
    <row r="7" spans="2:14">
      <c r="D7">
        <v>-10</v>
      </c>
      <c r="E7">
        <v>-22127.891199999998</v>
      </c>
      <c r="F7">
        <v>-36883.001199999999</v>
      </c>
      <c r="H7">
        <v>-10</v>
      </c>
      <c r="I7">
        <f t="shared" si="0"/>
        <v>-4.0320501457725948</v>
      </c>
      <c r="J7">
        <f t="shared" si="1"/>
        <v>-6.7206634839650148</v>
      </c>
    </row>
    <row r="9" spans="2:14">
      <c r="B9" t="s">
        <v>37</v>
      </c>
    </row>
    <row r="10" spans="2:14">
      <c r="B10" t="s">
        <v>16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I10" t="s">
        <v>10</v>
      </c>
      <c r="J10" t="s">
        <v>21</v>
      </c>
      <c r="L10" t="s">
        <v>6</v>
      </c>
      <c r="M10" t="s">
        <v>47</v>
      </c>
      <c r="N10" t="s">
        <v>48</v>
      </c>
    </row>
    <row r="11" spans="2:14">
      <c r="B11" t="s">
        <v>11</v>
      </c>
      <c r="C11">
        <v>-36903.076200000003</v>
      </c>
      <c r="D11">
        <v>-7.9238517027999897</v>
      </c>
      <c r="E11">
        <v>88125.176700000098</v>
      </c>
      <c r="F11">
        <v>0</v>
      </c>
      <c r="G11">
        <v>5488</v>
      </c>
      <c r="I11">
        <f>C11-(F11*$I$3+G11*$J$3)</f>
        <v>0</v>
      </c>
      <c r="L11">
        <v>0</v>
      </c>
      <c r="M11">
        <v>5.1887214650196256</v>
      </c>
      <c r="N11">
        <v>3.04388729946605</v>
      </c>
    </row>
    <row r="12" spans="2:14">
      <c r="B12" t="s">
        <v>25</v>
      </c>
      <c r="C12">
        <v>-36904.611799999999</v>
      </c>
      <c r="D12">
        <v>702.13241400000004</v>
      </c>
      <c r="E12">
        <v>88125.176700000098</v>
      </c>
      <c r="F12">
        <v>0</v>
      </c>
      <c r="G12">
        <v>5489</v>
      </c>
      <c r="I12">
        <f>C12-(F12*$I$3+G12*$J$3)</f>
        <v>5.1887214650196256</v>
      </c>
      <c r="J12">
        <f>I12-(SUM(F12:G12)/SUM(F11:G11))*I11</f>
        <v>5.1887214650196256</v>
      </c>
      <c r="L12">
        <v>5</v>
      </c>
      <c r="M12">
        <v>5.2765413629767242</v>
      </c>
      <c r="N12">
        <v>3.0509667821682882</v>
      </c>
    </row>
    <row r="13" spans="2:14">
      <c r="L13">
        <v>10</v>
      </c>
      <c r="M13">
        <v>5.3553114067056953</v>
      </c>
      <c r="N13">
        <v>3.1039789540837326</v>
      </c>
    </row>
    <row r="14" spans="2:14">
      <c r="B14" t="s">
        <v>43</v>
      </c>
      <c r="C14" t="s">
        <v>5</v>
      </c>
      <c r="D14" t="s">
        <v>6</v>
      </c>
      <c r="E14" t="s">
        <v>7</v>
      </c>
      <c r="F14" t="s">
        <v>8</v>
      </c>
      <c r="G14" t="s">
        <v>9</v>
      </c>
      <c r="I14" t="s">
        <v>10</v>
      </c>
      <c r="J14" t="s">
        <v>21</v>
      </c>
      <c r="L14">
        <v>-5</v>
      </c>
      <c r="M14">
        <v>5.1303625546662452</v>
      </c>
      <c r="N14">
        <v>3.1164435131188171</v>
      </c>
    </row>
    <row r="15" spans="2:14">
      <c r="B15" t="s">
        <v>11</v>
      </c>
      <c r="C15">
        <v>-36911.966200000003</v>
      </c>
      <c r="D15">
        <v>4988.60484</v>
      </c>
      <c r="E15">
        <v>87938.518800000005</v>
      </c>
      <c r="F15">
        <v>0</v>
      </c>
      <c r="G15">
        <v>5488</v>
      </c>
      <c r="I15">
        <f>C15-(F15*$I$4+G15*$J$4)</f>
        <v>0</v>
      </c>
      <c r="L15">
        <v>-10</v>
      </c>
      <c r="M15">
        <v>4.9709634840672372</v>
      </c>
      <c r="N15">
        <v>3.0719393403790249</v>
      </c>
    </row>
    <row r="16" spans="2:14">
      <c r="B16" t="s">
        <v>25</v>
      </c>
      <c r="C16">
        <v>-36913.4156</v>
      </c>
      <c r="D16">
        <v>5704.0578300000097</v>
      </c>
      <c r="E16">
        <v>87938.518800000005</v>
      </c>
      <c r="F16">
        <v>0</v>
      </c>
      <c r="G16">
        <v>5489</v>
      </c>
      <c r="I16">
        <f>C16-(F16*$I$4+G16*$J$4)</f>
        <v>5.2765413629749673</v>
      </c>
      <c r="J16">
        <f>I16-(SUM(F16:G16)/SUM(F15:G15))*I15</f>
        <v>5.2765413629749673</v>
      </c>
    </row>
    <row r="18" spans="2:10">
      <c r="B18" t="s">
        <v>41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I18" t="s">
        <v>10</v>
      </c>
      <c r="J18" t="s">
        <v>21</v>
      </c>
    </row>
    <row r="19" spans="2:10">
      <c r="B19" t="s">
        <v>11</v>
      </c>
      <c r="C19">
        <v>-36920.033799999997</v>
      </c>
      <c r="D19">
        <v>9994.0472999999893</v>
      </c>
      <c r="E19">
        <v>87754.293799999999</v>
      </c>
      <c r="F19">
        <v>0</v>
      </c>
      <c r="G19">
        <v>5488</v>
      </c>
      <c r="I19">
        <f>C19-(F19*$I$5+G19*$J$5)</f>
        <v>0</v>
      </c>
    </row>
    <row r="20" spans="2:10">
      <c r="B20" t="s">
        <v>25</v>
      </c>
      <c r="C20">
        <v>-36921.405899999998</v>
      </c>
      <c r="D20">
        <v>10711.139499999999</v>
      </c>
      <c r="E20">
        <v>87754.293799999999</v>
      </c>
      <c r="F20">
        <v>0</v>
      </c>
      <c r="G20">
        <v>5489</v>
      </c>
      <c r="I20">
        <f>C20-(F20*$I$5+G20*$J$5)</f>
        <v>5.3553114067035494</v>
      </c>
      <c r="J20">
        <f>I20-(SUM(F20:G20)/SUM(F19:G19))*I19</f>
        <v>5.3553114067035494</v>
      </c>
    </row>
    <row r="22" spans="2:10">
      <c r="B22" t="s">
        <v>44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I22" t="s">
        <v>10</v>
      </c>
      <c r="J22" t="s">
        <v>21</v>
      </c>
    </row>
    <row r="23" spans="2:10">
      <c r="B23" t="s">
        <v>11</v>
      </c>
      <c r="C23">
        <v>-36893.423300000002</v>
      </c>
      <c r="D23">
        <v>-5009.3542699999898</v>
      </c>
      <c r="E23">
        <v>88314.466499999995</v>
      </c>
      <c r="F23">
        <v>0</v>
      </c>
      <c r="G23">
        <v>5488</v>
      </c>
      <c r="I23">
        <f>C23-(F23*$I$6+G23*$J$6)</f>
        <v>0</v>
      </c>
    </row>
    <row r="24" spans="2:10">
      <c r="B24" t="s">
        <v>25</v>
      </c>
      <c r="C24">
        <v>-36895.015500000001</v>
      </c>
      <c r="D24">
        <v>-4300.3876799999998</v>
      </c>
      <c r="E24">
        <v>88314.466499999995</v>
      </c>
      <c r="F24">
        <v>0</v>
      </c>
      <c r="G24">
        <v>5489</v>
      </c>
      <c r="I24">
        <f>C24-(F24*$I$6+G24*$J$6)</f>
        <v>5.1303625546643161</v>
      </c>
      <c r="J24">
        <f>I24-(SUM(F24:G24)/SUM(F23:G23))*I23</f>
        <v>5.1303625546643161</v>
      </c>
    </row>
    <row r="26" spans="2:10">
      <c r="B26" t="s">
        <v>42</v>
      </c>
      <c r="C26" t="s">
        <v>5</v>
      </c>
      <c r="D26" t="s">
        <v>6</v>
      </c>
      <c r="E26" t="s">
        <v>7</v>
      </c>
      <c r="F26" t="s">
        <v>8</v>
      </c>
      <c r="G26" t="s">
        <v>9</v>
      </c>
      <c r="I26" t="s">
        <v>10</v>
      </c>
      <c r="J26" t="s">
        <v>21</v>
      </c>
    </row>
    <row r="27" spans="2:10">
      <c r="B27" t="s">
        <v>11</v>
      </c>
      <c r="C27">
        <v>-36883.001199999999</v>
      </c>
      <c r="D27">
        <v>-10004.48883</v>
      </c>
      <c r="E27">
        <v>88506.193100000004</v>
      </c>
      <c r="F27">
        <v>0</v>
      </c>
      <c r="G27">
        <v>5488</v>
      </c>
      <c r="I27">
        <f>C27-(F27*$I$7+G27*$J$7)</f>
        <v>0</v>
      </c>
    </row>
    <row r="28" spans="2:10">
      <c r="B28" t="s">
        <v>25</v>
      </c>
      <c r="C28">
        <v>-36884.750899999897</v>
      </c>
      <c r="D28">
        <v>-9307.1890500000009</v>
      </c>
      <c r="E28">
        <v>88506.193100000004</v>
      </c>
      <c r="F28">
        <v>0</v>
      </c>
      <c r="G28">
        <v>5489</v>
      </c>
      <c r="I28">
        <f>C28-(F28*$I$7+G28*$J$7)</f>
        <v>4.9709634840692161</v>
      </c>
      <c r="J28">
        <f>I28-(SUM(F28:G28)/SUM(F27:G27))*I27</f>
        <v>4.9709634840692161</v>
      </c>
    </row>
    <row r="29" spans="2:10">
      <c r="B29" s="2"/>
      <c r="C29" s="2"/>
      <c r="D29" s="2"/>
      <c r="E29" s="2"/>
      <c r="F29" s="2"/>
      <c r="G29" s="2"/>
      <c r="H29" s="2"/>
      <c r="I29" s="2"/>
      <c r="J29" s="2"/>
    </row>
    <row r="31" spans="2:10">
      <c r="B31" t="s">
        <v>4</v>
      </c>
      <c r="C31" t="s">
        <v>5</v>
      </c>
      <c r="D31" t="s">
        <v>6</v>
      </c>
      <c r="E31" t="s">
        <v>7</v>
      </c>
      <c r="F31" t="s">
        <v>8</v>
      </c>
      <c r="G31" t="s">
        <v>9</v>
      </c>
      <c r="I31" t="s">
        <v>10</v>
      </c>
      <c r="J31" t="s">
        <v>21</v>
      </c>
    </row>
    <row r="32" spans="2:10">
      <c r="B32" t="s">
        <v>11</v>
      </c>
      <c r="C32">
        <v>-36903.028100000003</v>
      </c>
      <c r="D32">
        <v>-7.6614560637999896</v>
      </c>
      <c r="E32">
        <v>88125.274700000096</v>
      </c>
      <c r="F32">
        <v>0</v>
      </c>
      <c r="G32">
        <v>5488</v>
      </c>
      <c r="I32">
        <f>C32-(F32*$I$3+G32*$J$3)</f>
        <v>4.8099999999976717E-2</v>
      </c>
    </row>
    <row r="33" spans="2:10">
      <c r="B33" t="s">
        <v>12</v>
      </c>
      <c r="C33">
        <v>-36893.259900000099</v>
      </c>
      <c r="D33">
        <v>-121.664588937</v>
      </c>
      <c r="E33">
        <v>88125.274700000096</v>
      </c>
      <c r="F33">
        <v>0</v>
      </c>
      <c r="G33">
        <v>5487</v>
      </c>
      <c r="I33">
        <f>C33-(F33*$I$3+G33*$J$3)</f>
        <v>3.0919785348887672</v>
      </c>
      <c r="J33">
        <f>I33-(SUM(F33:G33)/SUM(F32:G32))*I32</f>
        <v>3.04388729946605</v>
      </c>
    </row>
    <row r="35" spans="2:10">
      <c r="B35" t="s">
        <v>49</v>
      </c>
      <c r="C35" t="s">
        <v>5</v>
      </c>
      <c r="D35" t="s">
        <v>6</v>
      </c>
      <c r="E35" t="s">
        <v>7</v>
      </c>
      <c r="F35" t="s">
        <v>8</v>
      </c>
      <c r="G35" t="s">
        <v>9</v>
      </c>
      <c r="I35" t="s">
        <v>10</v>
      </c>
      <c r="J35" t="s">
        <v>21</v>
      </c>
    </row>
    <row r="36" spans="2:10">
      <c r="B36" t="s">
        <v>11</v>
      </c>
      <c r="C36">
        <v>-36911.921499999997</v>
      </c>
      <c r="D36">
        <v>4991.1762799999997</v>
      </c>
      <c r="E36">
        <v>87938.555500000002</v>
      </c>
      <c r="F36">
        <v>0</v>
      </c>
      <c r="G36">
        <v>5488</v>
      </c>
      <c r="I36">
        <f>C36-(F36*$I$4+G36*$J$4)</f>
        <v>4.4700000005832408E-2</v>
      </c>
    </row>
    <row r="37" spans="2:10">
      <c r="B37" t="s">
        <v>12</v>
      </c>
      <c r="C37">
        <v>-36902.144599999898</v>
      </c>
      <c r="D37">
        <v>4875.36402</v>
      </c>
      <c r="E37">
        <v>87938.555500000002</v>
      </c>
      <c r="F37">
        <v>0</v>
      </c>
      <c r="G37">
        <v>5487</v>
      </c>
      <c r="I37">
        <f>C37-(F37*$I$4+G37*$J$4)</f>
        <v>3.0956586371321464</v>
      </c>
      <c r="J37">
        <f>I37-(SUM(F37:G37)/SUM(F36:G36))*I36</f>
        <v>3.0509667821700468</v>
      </c>
    </row>
    <row r="39" spans="2:10">
      <c r="B39" t="s">
        <v>27</v>
      </c>
      <c r="C39" t="s">
        <v>5</v>
      </c>
      <c r="D39" t="s">
        <v>6</v>
      </c>
      <c r="E39" t="s">
        <v>7</v>
      </c>
      <c r="F39" t="s">
        <v>8</v>
      </c>
      <c r="G39" t="s">
        <v>9</v>
      </c>
      <c r="I39" t="s">
        <v>10</v>
      </c>
      <c r="J39" t="s">
        <v>21</v>
      </c>
    </row>
    <row r="40" spans="2:10">
      <c r="B40" t="s">
        <v>11</v>
      </c>
      <c r="C40">
        <v>-36920.0867</v>
      </c>
      <c r="D40">
        <v>9992.8766700000197</v>
      </c>
      <c r="E40">
        <v>87754.238899999997</v>
      </c>
      <c r="F40">
        <v>0</v>
      </c>
      <c r="G40">
        <v>5488</v>
      </c>
      <c r="I40">
        <f>C40-(F40*$I$5+G40*$J$5)</f>
        <v>-5.2900000002409797E-2</v>
      </c>
    </row>
    <row r="41" spans="2:10">
      <c r="B41" t="s">
        <v>12</v>
      </c>
      <c r="C41">
        <v>-36910.255299999997</v>
      </c>
      <c r="D41">
        <v>9878.8850000000002</v>
      </c>
      <c r="E41">
        <v>87754.238899999997</v>
      </c>
      <c r="F41">
        <v>0</v>
      </c>
      <c r="G41">
        <v>5487</v>
      </c>
      <c r="I41">
        <f>C41-(F41*$I$5+G41*$J$5)</f>
        <v>3.0510885932962992</v>
      </c>
      <c r="J41">
        <f>I41-(SUM(F41:G41)/SUM(F40:G40))*I40</f>
        <v>3.1039789540858806</v>
      </c>
    </row>
    <row r="43" spans="2:10">
      <c r="B43" t="s">
        <v>50</v>
      </c>
      <c r="C43" t="s">
        <v>5</v>
      </c>
      <c r="D43" t="s">
        <v>6</v>
      </c>
      <c r="E43" t="s">
        <v>7</v>
      </c>
      <c r="F43" t="s">
        <v>8</v>
      </c>
      <c r="G43" t="s">
        <v>9</v>
      </c>
      <c r="I43" t="s">
        <v>10</v>
      </c>
      <c r="J43" t="s">
        <v>21</v>
      </c>
    </row>
    <row r="44" spans="2:10">
      <c r="B44" t="s">
        <v>11</v>
      </c>
      <c r="C44">
        <v>-36893.39</v>
      </c>
      <c r="D44">
        <v>-5006.0029199999999</v>
      </c>
      <c r="E44">
        <v>88314.510699999999</v>
      </c>
      <c r="F44">
        <v>0</v>
      </c>
      <c r="G44">
        <v>5488</v>
      </c>
      <c r="I44">
        <f>C44-(F44*$I$6+G44*$J$6)</f>
        <v>3.3300000002782326E-2</v>
      </c>
    </row>
    <row r="45" spans="2:10">
      <c r="B45" t="s">
        <v>12</v>
      </c>
      <c r="C45">
        <v>-36883.550999999999</v>
      </c>
      <c r="D45">
        <v>-5113.9800400000004</v>
      </c>
      <c r="E45">
        <v>88314.510699999999</v>
      </c>
      <c r="F45">
        <v>0</v>
      </c>
      <c r="G45">
        <v>5487</v>
      </c>
      <c r="I45">
        <f>C45-(F45*$I$6+G45*$J$6)</f>
        <v>3.1497374453392695</v>
      </c>
      <c r="J45">
        <f>I45-(SUM(F45:G45)/SUM(F44:G44))*I44</f>
        <v>3.1164435131207444</v>
      </c>
    </row>
    <row r="47" spans="2:10">
      <c r="B47" t="s">
        <v>29</v>
      </c>
      <c r="C47" t="s">
        <v>5</v>
      </c>
      <c r="D47" t="s">
        <v>6</v>
      </c>
      <c r="E47" t="s">
        <v>7</v>
      </c>
      <c r="F47" t="s">
        <v>8</v>
      </c>
      <c r="G47" t="s">
        <v>9</v>
      </c>
      <c r="I47" t="s">
        <v>10</v>
      </c>
      <c r="J47" t="s">
        <v>21</v>
      </c>
    </row>
    <row r="48" spans="2:10">
      <c r="B48" t="s">
        <v>11</v>
      </c>
      <c r="C48">
        <v>-36882.985699999997</v>
      </c>
      <c r="D48">
        <v>-10008.18043</v>
      </c>
      <c r="E48">
        <v>88506.334600000104</v>
      </c>
      <c r="F48">
        <v>0</v>
      </c>
      <c r="G48">
        <v>5488</v>
      </c>
      <c r="I48">
        <f>C48-(F48*$I$7+G48*$J$7)</f>
        <v>1.5500000001338776E-2</v>
      </c>
    </row>
    <row r="49" spans="2:10">
      <c r="B49" t="s">
        <v>12</v>
      </c>
      <c r="C49">
        <v>-36873.193099999997</v>
      </c>
      <c r="D49">
        <v>-10117.42056</v>
      </c>
      <c r="E49">
        <v>88506.334600000104</v>
      </c>
      <c r="F49">
        <v>0</v>
      </c>
      <c r="G49">
        <v>5487</v>
      </c>
      <c r="I49">
        <f>C49-(F49*$I$7+G49*$J$7)</f>
        <v>3.0874365160416346</v>
      </c>
      <c r="J49">
        <f>I49-(SUM(F49:G49)/SUM(F48:G48))*I48</f>
        <v>3.0719393403843194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33301-314F-5945-89CB-73279FCEAECF}">
  <dimension ref="B2:H16"/>
  <sheetViews>
    <sheetView workbookViewId="0">
      <selection activeCell="F11" sqref="F11"/>
    </sheetView>
  </sheetViews>
  <sheetFormatPr baseColWidth="10" defaultRowHeight="16"/>
  <sheetData>
    <row r="2" spans="2:8">
      <c r="B2" t="s">
        <v>51</v>
      </c>
      <c r="F2" t="s">
        <v>52</v>
      </c>
    </row>
    <row r="3" spans="2:8">
      <c r="B3" t="s">
        <v>6</v>
      </c>
      <c r="C3" t="s">
        <v>47</v>
      </c>
      <c r="D3" t="s">
        <v>48</v>
      </c>
      <c r="F3" t="s">
        <v>6</v>
      </c>
      <c r="G3" t="s">
        <v>47</v>
      </c>
      <c r="H3" t="s">
        <v>48</v>
      </c>
    </row>
    <row r="4" spans="2:8">
      <c r="B4">
        <v>0</v>
      </c>
      <c r="C4">
        <v>1.223017146500833</v>
      </c>
      <c r="D4">
        <v>2.6331904518976588</v>
      </c>
      <c r="F4">
        <v>0</v>
      </c>
      <c r="G4">
        <v>5.1887214650196256</v>
      </c>
      <c r="H4">
        <v>3.04388729946605</v>
      </c>
    </row>
    <row r="5" spans="2:8">
      <c r="B5">
        <v>5</v>
      </c>
      <c r="C5">
        <v>1.2045879373192481</v>
      </c>
      <c r="D5">
        <v>2.6007093658913742</v>
      </c>
      <c r="F5">
        <v>5</v>
      </c>
      <c r="G5">
        <v>5.2765413629767242</v>
      </c>
      <c r="H5">
        <v>3.0509667821682882</v>
      </c>
    </row>
    <row r="6" spans="2:8">
      <c r="B6">
        <v>10</v>
      </c>
      <c r="C6">
        <v>1.2957131195340246</v>
      </c>
      <c r="D6">
        <v>2.4902879373209821</v>
      </c>
      <c r="F6">
        <v>10</v>
      </c>
      <c r="G6">
        <v>5.3553114067056953</v>
      </c>
      <c r="H6">
        <v>3.1039789540837326</v>
      </c>
    </row>
    <row r="7" spans="2:8">
      <c r="B7">
        <v>-5</v>
      </c>
      <c r="C7">
        <v>1.2071487609328049</v>
      </c>
      <c r="D7">
        <v>2.6850454262888039</v>
      </c>
      <c r="F7">
        <v>-5</v>
      </c>
      <c r="G7">
        <v>5.1303625546662452</v>
      </c>
      <c r="H7">
        <v>3.1164435131188171</v>
      </c>
    </row>
    <row r="8" spans="2:8">
      <c r="B8">
        <v>-10</v>
      </c>
      <c r="C8">
        <v>1.2027501457717449</v>
      </c>
      <c r="D8">
        <v>2.7591546282864314</v>
      </c>
      <c r="F8">
        <v>-10</v>
      </c>
      <c r="G8">
        <v>4.9709634840672372</v>
      </c>
      <c r="H8">
        <v>3.0719393403790249</v>
      </c>
    </row>
    <row r="10" spans="2:8">
      <c r="F10" t="s">
        <v>53</v>
      </c>
    </row>
    <row r="11" spans="2:8">
      <c r="F11" t="s">
        <v>6</v>
      </c>
      <c r="G11" t="s">
        <v>47</v>
      </c>
      <c r="H11" t="s">
        <v>48</v>
      </c>
    </row>
    <row r="12" spans="2:8">
      <c r="F12">
        <v>0</v>
      </c>
      <c r="G12">
        <v>1.6087571629759623</v>
      </c>
      <c r="H12">
        <v>2.5326076616329374</v>
      </c>
    </row>
    <row r="13" spans="2:8">
      <c r="F13">
        <v>5</v>
      </c>
      <c r="G13">
        <v>1.7534922249324154</v>
      </c>
      <c r="H13">
        <v>2.7586111592681846</v>
      </c>
    </row>
    <row r="14" spans="2:8">
      <c r="F14">
        <v>10</v>
      </c>
      <c r="G14">
        <v>1.8464748256083112</v>
      </c>
      <c r="H14">
        <v>2.2645111674646614</v>
      </c>
    </row>
    <row r="15" spans="2:8">
      <c r="F15">
        <v>-5</v>
      </c>
      <c r="G15">
        <v>1.653621405515878</v>
      </c>
      <c r="H15">
        <v>2.20890786570817</v>
      </c>
    </row>
    <row r="16" spans="2:8">
      <c r="F16">
        <v>-10</v>
      </c>
      <c r="G16">
        <v>1.8095888830866897</v>
      </c>
      <c r="H16">
        <v>2.1285077787033515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concentations</vt:lpstr>
      <vt:lpstr>bccU_old</vt:lpstr>
      <vt:lpstr>bccU</vt:lpstr>
      <vt:lpstr>u5mo</vt:lpstr>
      <vt:lpstr>u50mo</vt:lpstr>
      <vt:lpstr>bccMo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2021-04-26T19:37:00Z</dcterms:created>
  <dcterms:modified xsi:type="dcterms:W3CDTF">2021-05-11T16:58:37Z</dcterms:modified>
</cp:coreProperties>
</file>