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737A1F3E-7907-804E-8D46-D2D7B5EA5ED1}" xr6:coauthVersionLast="47" xr6:coauthVersionMax="47" xr10:uidLastSave="{00000000-0000-0000-0000-000000000000}"/>
  <bookViews>
    <workbookView xWindow="740" yWindow="3000" windowWidth="21480" windowHeight="16940" activeTab="1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KF" sheetId="5" r:id="rId5"/>
    <sheet name="LiF" sheetId="6" r:id="rId6"/>
    <sheet name="Na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6" i="5" l="1"/>
  <c r="K36" i="5"/>
  <c r="J36" i="5"/>
  <c r="F35" i="5"/>
  <c r="G35" i="5" s="1"/>
  <c r="H35" i="5" s="1"/>
  <c r="F34" i="5"/>
  <c r="G34" i="5" s="1"/>
  <c r="H34" i="5" s="1"/>
  <c r="F33" i="5"/>
  <c r="G33" i="5" s="1"/>
  <c r="H33" i="5" s="1"/>
  <c r="M27" i="5"/>
  <c r="K27" i="5"/>
  <c r="J27" i="5"/>
  <c r="F26" i="5"/>
  <c r="G26" i="5" s="1"/>
  <c r="H26" i="5" s="1"/>
  <c r="F25" i="5"/>
  <c r="G25" i="5" s="1"/>
  <c r="H25" i="5" s="1"/>
  <c r="F24" i="5"/>
  <c r="G24" i="5" s="1"/>
  <c r="H24" i="5" s="1"/>
  <c r="K19" i="7"/>
  <c r="F42" i="6"/>
  <c r="G42" i="6" s="1"/>
  <c r="H42" i="6" s="1"/>
  <c r="F40" i="6"/>
  <c r="G40" i="6" s="1"/>
  <c r="H40" i="6" s="1"/>
  <c r="F38" i="6"/>
  <c r="G38" i="6" s="1"/>
  <c r="H38" i="6" s="1"/>
  <c r="F39" i="6"/>
  <c r="G39" i="6"/>
  <c r="H39" i="6" s="1"/>
  <c r="F41" i="6"/>
  <c r="G41" i="6" s="1"/>
  <c r="H41" i="6" s="1"/>
  <c r="F43" i="6"/>
  <c r="G43" i="6" s="1"/>
  <c r="H43" i="6" s="1"/>
  <c r="F26" i="6"/>
  <c r="G26" i="6" s="1"/>
  <c r="H26" i="6" s="1"/>
  <c r="F27" i="6"/>
  <c r="G27" i="6"/>
  <c r="H27" i="6" s="1"/>
  <c r="F29" i="6"/>
  <c r="G29" i="6" s="1"/>
  <c r="H29" i="6" s="1"/>
  <c r="F30" i="6"/>
  <c r="G30" i="6" s="1"/>
  <c r="H30" i="6" s="1"/>
  <c r="D47" i="1" l="1"/>
  <c r="D41" i="1"/>
  <c r="D35" i="1"/>
  <c r="G46" i="1"/>
  <c r="D46" i="1" s="1"/>
  <c r="G45" i="1"/>
  <c r="G44" i="1"/>
  <c r="D44" i="1" s="1"/>
  <c r="M20" i="6"/>
  <c r="K20" i="6"/>
  <c r="J20" i="6"/>
  <c r="M30" i="6"/>
  <c r="K30" i="6"/>
  <c r="J30" i="6"/>
  <c r="M39" i="6"/>
  <c r="K39" i="6"/>
  <c r="F19" i="6"/>
  <c r="G19" i="6" s="1"/>
  <c r="H19" i="6" s="1"/>
  <c r="F18" i="6"/>
  <c r="G18" i="6" s="1"/>
  <c r="H18" i="6" s="1"/>
  <c r="F16" i="6"/>
  <c r="G16" i="6" s="1"/>
  <c r="H16" i="6" s="1"/>
  <c r="F28" i="6"/>
  <c r="G28" i="6" s="1"/>
  <c r="H28" i="6" s="1"/>
  <c r="G47" i="1" l="1"/>
  <c r="F44" i="1"/>
  <c r="D45" i="1"/>
  <c r="F3" i="3"/>
  <c r="F3" i="6"/>
  <c r="F3" i="4"/>
  <c r="F3" i="7"/>
  <c r="F3" i="5"/>
  <c r="F3" i="2"/>
  <c r="M18" i="2"/>
  <c r="K18" i="2"/>
  <c r="J18" i="2"/>
  <c r="F17" i="2"/>
  <c r="G17" i="2" s="1"/>
  <c r="H17" i="2" s="1"/>
  <c r="F16" i="2"/>
  <c r="G16" i="2" s="1"/>
  <c r="H16" i="2" s="1"/>
  <c r="F15" i="2"/>
  <c r="G15" i="2" s="1"/>
  <c r="H15" i="2" s="1"/>
  <c r="J10" i="2" a="1"/>
  <c r="J10" i="2" s="1"/>
  <c r="F22" i="3"/>
  <c r="G22" i="3" s="1"/>
  <c r="H22" i="3" s="1"/>
  <c r="F21" i="3"/>
  <c r="G21" i="3" s="1"/>
  <c r="H21" i="3" s="1"/>
  <c r="F20" i="3"/>
  <c r="G20" i="3" s="1"/>
  <c r="H20" i="3" s="1"/>
  <c r="F19" i="3"/>
  <c r="G19" i="3" s="1"/>
  <c r="H19" i="3" s="1"/>
  <c r="M18" i="3"/>
  <c r="K18" i="3"/>
  <c r="J18" i="3"/>
  <c r="F18" i="3"/>
  <c r="G18" i="3" s="1"/>
  <c r="H18" i="3" s="1"/>
  <c r="G17" i="3"/>
  <c r="H17" i="3" s="1"/>
  <c r="F17" i="3"/>
  <c r="F16" i="3"/>
  <c r="G16" i="3" s="1"/>
  <c r="H16" i="3" s="1"/>
  <c r="F15" i="3"/>
  <c r="G15" i="3" s="1"/>
  <c r="J10" i="3" a="1"/>
  <c r="J10" i="3" s="1"/>
  <c r="F22" i="4"/>
  <c r="G22" i="4" s="1"/>
  <c r="H22" i="4" s="1"/>
  <c r="F21" i="4"/>
  <c r="G21" i="4" s="1"/>
  <c r="H21" i="4" s="1"/>
  <c r="F20" i="4"/>
  <c r="G20" i="4" s="1"/>
  <c r="H20" i="4" s="1"/>
  <c r="F19" i="4"/>
  <c r="G19" i="4" s="1"/>
  <c r="H19" i="4" s="1"/>
  <c r="M18" i="4"/>
  <c r="K18" i="4"/>
  <c r="J18" i="4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J10" i="4" a="1"/>
  <c r="J10" i="4" s="1"/>
  <c r="M18" i="5"/>
  <c r="K18" i="5"/>
  <c r="J18" i="5"/>
  <c r="F17" i="5"/>
  <c r="G17" i="5" s="1"/>
  <c r="H17" i="5" s="1"/>
  <c r="F16" i="5"/>
  <c r="G16" i="5" s="1"/>
  <c r="H16" i="5" s="1"/>
  <c r="F15" i="5"/>
  <c r="G15" i="5" s="1"/>
  <c r="J10" i="5" a="1"/>
  <c r="J10" i="5" s="1"/>
  <c r="J39" i="6"/>
  <c r="F37" i="6"/>
  <c r="G37" i="6" s="1"/>
  <c r="H37" i="6" s="1"/>
  <c r="F36" i="6"/>
  <c r="G36" i="6" s="1"/>
  <c r="J10" i="6" a="1"/>
  <c r="J10" i="6" s="1"/>
  <c r="M19" i="7"/>
  <c r="J19" i="7"/>
  <c r="F18" i="7"/>
  <c r="G18" i="7" s="1"/>
  <c r="H18" i="7" s="1"/>
  <c r="F17" i="7"/>
  <c r="G17" i="7" s="1"/>
  <c r="H17" i="7" s="1"/>
  <c r="F16" i="7"/>
  <c r="G16" i="7" s="1"/>
  <c r="H16" i="7" s="1"/>
  <c r="F15" i="7"/>
  <c r="G15" i="7" s="1"/>
  <c r="J10" i="7" a="1"/>
  <c r="I44" i="1" l="1"/>
  <c r="H44" i="1"/>
  <c r="K11" i="2"/>
  <c r="L11" i="2"/>
  <c r="K11" i="3"/>
  <c r="L11" i="3"/>
  <c r="H15" i="3"/>
  <c r="J6" i="3" a="1"/>
  <c r="J6" i="3" s="1"/>
  <c r="K11" i="4"/>
  <c r="L11" i="4"/>
  <c r="H15" i="4"/>
  <c r="J6" i="4" a="1"/>
  <c r="J6" i="4" s="1"/>
  <c r="K11" i="5"/>
  <c r="L11" i="5"/>
  <c r="H15" i="5"/>
  <c r="J6" i="5" a="1"/>
  <c r="J6" i="5" s="1"/>
  <c r="K11" i="6"/>
  <c r="L11" i="6"/>
  <c r="H36" i="6"/>
  <c r="J6" i="6" a="1"/>
  <c r="J6" i="6" s="1"/>
  <c r="H15" i="7"/>
  <c r="J6" i="7" a="1"/>
  <c r="J10" i="7"/>
  <c r="K11" i="7" s="1"/>
  <c r="K7" i="3" l="1"/>
  <c r="L7" i="3"/>
  <c r="K7" i="4"/>
  <c r="L7" i="4"/>
  <c r="K7" i="5"/>
  <c r="L7" i="5"/>
  <c r="K7" i="6"/>
  <c r="L7" i="6"/>
  <c r="L11" i="7"/>
  <c r="J6" i="7"/>
  <c r="K7" i="7" s="1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J6" i="2" l="1" a="1"/>
  <c r="J6" i="2" s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<sst xmlns="http://schemas.openxmlformats.org/spreadsheetml/2006/main" count="294" uniqueCount="33">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</sst>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47"/>
  <sheetViews>
    <sheetView topLeftCell="A11" workbookViewId="0">
      <selection activeCell="K46" sqref="K46"/>
    </sheetView>
  </sheetViews>
  <sheetFormatPr baseColWidth="10" defaultRowHeight="16" x14ac:dyDescent="0.2"/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2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20"/>
  <sheetViews>
    <sheetView tabSelected="1" workbookViewId="0">
      <selection activeCell="G20" sqref="G20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F15">
        <f>$F$10*B15</f>
        <v>0</v>
      </c>
      <c r="G15">
        <f t="shared" ref="G15:G22" si="0">F15^3</f>
        <v>0</v>
      </c>
      <c r="H15" t="e">
        <f>$B$8/G15/(1E-24)</f>
        <v>#DIV/0!</v>
      </c>
    </row>
    <row r="16" spans="2:13" x14ac:dyDescent="0.2">
      <c r="F16">
        <f t="shared" ref="F16:F19" si="1">$F$10*B16</f>
        <v>0</v>
      </c>
      <c r="G16">
        <f t="shared" si="0"/>
        <v>0</v>
      </c>
      <c r="H16" t="e">
        <f t="shared" ref="H16:H22" si="2">$B$8/G16/(1E-24)</f>
        <v>#DIV/0!</v>
      </c>
    </row>
    <row r="17" spans="6:13" x14ac:dyDescent="0.2">
      <c r="F17">
        <f t="shared" si="1"/>
        <v>0</v>
      </c>
      <c r="G17">
        <f t="shared" si="0"/>
        <v>0</v>
      </c>
      <c r="H17" t="e">
        <f t="shared" si="2"/>
        <v>#DIV/0!</v>
      </c>
    </row>
    <row r="18" spans="6:13" x14ac:dyDescent="0.2"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20" spans="6:13" x14ac:dyDescent="0.2">
      <c r="K20" t="s">
        <v>3</v>
      </c>
      <c r="L2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22"/>
  <sheetViews>
    <sheetView workbookViewId="0">
      <selection activeCell="F4" sqref="F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1.4722832263277068</v>
      </c>
    </row>
    <row r="16" spans="2:13" x14ac:dyDescent="0.2">
      <c r="B16">
        <v>1.02</v>
      </c>
      <c r="F16">
        <f t="shared" ref="F16:F19" si="1">$F$10*B16</f>
        <v>17.085000000000001</v>
      </c>
      <c r="G16">
        <f t="shared" si="0"/>
        <v>4987.0640891250014</v>
      </c>
      <c r="H16">
        <f t="shared" ref="H16:H22" si="2">$B$8/G16/(1E-24)</f>
        <v>1.3873653669475792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1.3473477147793611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1.3088544271375973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1.2718136065890995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1.2361573869097526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1.201821671833321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1.1061481790591334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22"/>
  <sheetViews>
    <sheetView workbookViewId="0">
      <selection activeCell="E23" sqref="E23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F15">
        <f>$F$10*B15</f>
        <v>0</v>
      </c>
      <c r="G15">
        <f t="shared" ref="G15:G22" si="0">F15^3</f>
        <v>0</v>
      </c>
      <c r="H15" t="e">
        <f>$B$8/G15/(1E-24)</f>
        <v>#DIV/0!</v>
      </c>
    </row>
    <row r="16" spans="2:13" x14ac:dyDescent="0.2">
      <c r="F16">
        <f t="shared" ref="F16:F19" si="1">$F$10*B16</f>
        <v>0</v>
      </c>
      <c r="G16">
        <f t="shared" si="0"/>
        <v>0</v>
      </c>
      <c r="H16" t="e">
        <f t="shared" ref="H16:H22" si="2">$B$8/G16/(1E-24)</f>
        <v>#DIV/0!</v>
      </c>
    </row>
    <row r="17" spans="6:13" x14ac:dyDescent="0.2">
      <c r="F17">
        <f t="shared" si="1"/>
        <v>0</v>
      </c>
      <c r="G17">
        <f t="shared" si="0"/>
        <v>0</v>
      </c>
      <c r="H17" t="e">
        <f t="shared" si="2"/>
        <v>#DIV/0!</v>
      </c>
    </row>
    <row r="18" spans="6:13" x14ac:dyDescent="0.2">
      <c r="F18">
        <f t="shared" si="1"/>
        <v>0</v>
      </c>
      <c r="G18">
        <f t="shared" si="0"/>
        <v>0</v>
      </c>
      <c r="H18" t="e">
        <f t="shared" si="2"/>
        <v>#DIV/0!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6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6:13" x14ac:dyDescent="0.2">
      <c r="F20">
        <f>$F$10*B20</f>
        <v>0</v>
      </c>
      <c r="G20">
        <f t="shared" si="0"/>
        <v>0</v>
      </c>
      <c r="H20" t="e">
        <f t="shared" si="2"/>
        <v>#DIV/0!</v>
      </c>
      <c r="K20" t="s">
        <v>3</v>
      </c>
      <c r="L20">
        <v>100</v>
      </c>
    </row>
    <row r="21" spans="6:13" x14ac:dyDescent="0.2">
      <c r="F21">
        <f>$F$10*B21</f>
        <v>0</v>
      </c>
      <c r="G21">
        <f t="shared" si="0"/>
        <v>0</v>
      </c>
      <c r="H21" t="e">
        <f t="shared" si="2"/>
        <v>#DIV/0!</v>
      </c>
    </row>
    <row r="22" spans="6:13" x14ac:dyDescent="0.2">
      <c r="F22">
        <f>$F$10*B22</f>
        <v>0</v>
      </c>
      <c r="G22">
        <f t="shared" si="0"/>
        <v>0</v>
      </c>
      <c r="H22" t="e">
        <f t="shared" si="2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M38"/>
  <sheetViews>
    <sheetView workbookViewId="0">
      <selection activeCell="C30" sqref="C30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857+273</f>
        <v>1130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9.628E-21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16.399999999999999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:G22" si="0">F15^3</f>
        <v>4410.9439999999995</v>
      </c>
      <c r="H15">
        <f>$B$8/G15/(1E-24)</f>
        <v>2.1827527168787459</v>
      </c>
    </row>
    <row r="16" spans="2:13" x14ac:dyDescent="0.2">
      <c r="B16">
        <v>1.04</v>
      </c>
      <c r="F16">
        <f t="shared" ref="F16:F19" si="1">$F$10*B16</f>
        <v>17.055999999999997</v>
      </c>
      <c r="G16">
        <f t="shared" si="0"/>
        <v>4961.7121116159979</v>
      </c>
      <c r="H16">
        <f t="shared" ref="H16:H22" si="2">$B$8/G16/(1E-24)</f>
        <v>1.9404592171842521</v>
      </c>
    </row>
    <row r="17" spans="2:13" x14ac:dyDescent="0.2">
      <c r="B17">
        <v>1.06</v>
      </c>
      <c r="F17">
        <f t="shared" si="1"/>
        <v>17.384</v>
      </c>
      <c r="G17">
        <f t="shared" si="0"/>
        <v>5253.5048791040008</v>
      </c>
      <c r="H17">
        <f t="shared" si="2"/>
        <v>1.8326812711825409</v>
      </c>
    </row>
    <row r="18" spans="2:13" x14ac:dyDescent="0.2">
      <c r="J18">
        <f>I18^(1/3)</f>
        <v>0</v>
      </c>
      <c r="K18" t="e">
        <f>$L$5/(I18*(10^-24))</f>
        <v>#VALUE!</v>
      </c>
      <c r="M18">
        <f>L18/L20</f>
        <v>0</v>
      </c>
    </row>
    <row r="20" spans="2:13" x14ac:dyDescent="0.2">
      <c r="K20" t="s">
        <v>3</v>
      </c>
      <c r="L20">
        <v>100</v>
      </c>
    </row>
    <row r="21" spans="2:13" x14ac:dyDescent="0.2">
      <c r="B21">
        <v>1200</v>
      </c>
    </row>
    <row r="22" spans="2:13" x14ac:dyDescent="0.2">
      <c r="H22" t="s">
        <v>23</v>
      </c>
    </row>
    <row r="23" spans="2:13" x14ac:dyDescent="0.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27</v>
      </c>
      <c r="K23" t="s">
        <v>29</v>
      </c>
      <c r="L23" t="s">
        <v>31</v>
      </c>
      <c r="M23" t="s">
        <v>32</v>
      </c>
    </row>
    <row r="24" spans="2:13" x14ac:dyDescent="0.2">
      <c r="B24">
        <v>1</v>
      </c>
      <c r="C24">
        <v>-432.27106012444398</v>
      </c>
      <c r="D24">
        <v>33.883338444444398</v>
      </c>
      <c r="E24">
        <v>21.5077844444444</v>
      </c>
      <c r="F24">
        <f>$F$10*B24</f>
        <v>16.399999999999999</v>
      </c>
      <c r="G24">
        <f t="shared" ref="G24:G29" si="3">F24^3</f>
        <v>4410.9439999999995</v>
      </c>
      <c r="H24">
        <f>$B$8/G24/(1E-24)</f>
        <v>2.1827527168787459</v>
      </c>
    </row>
    <row r="25" spans="2:13" x14ac:dyDescent="0.2">
      <c r="B25">
        <v>1.04</v>
      </c>
      <c r="F25">
        <f t="shared" ref="F25:F28" si="4">$F$10*B25</f>
        <v>17.055999999999997</v>
      </c>
      <c r="G25">
        <f t="shared" si="3"/>
        <v>4961.7121116159979</v>
      </c>
      <c r="H25">
        <f t="shared" ref="H25:H29" si="5">$B$8/G25/(1E-24)</f>
        <v>1.9404592171842521</v>
      </c>
    </row>
    <row r="26" spans="2:13" x14ac:dyDescent="0.2">
      <c r="B26">
        <v>1.06</v>
      </c>
      <c r="F26">
        <f t="shared" si="4"/>
        <v>17.384</v>
      </c>
      <c r="G26">
        <f t="shared" si="3"/>
        <v>5253.5048791040008</v>
      </c>
      <c r="H26">
        <f t="shared" si="5"/>
        <v>1.8326812711825409</v>
      </c>
    </row>
    <row r="27" spans="2:13" x14ac:dyDescent="0.2">
      <c r="J27">
        <f>I27^(1/3)</f>
        <v>0</v>
      </c>
      <c r="K27" t="e">
        <f>$L$5/(I27*(10^-24))</f>
        <v>#VALUE!</v>
      </c>
      <c r="M27">
        <f>L27/L29</f>
        <v>0</v>
      </c>
    </row>
    <row r="29" spans="2:13" x14ac:dyDescent="0.2">
      <c r="K29" t="s">
        <v>3</v>
      </c>
      <c r="L29">
        <v>100</v>
      </c>
    </row>
    <row r="30" spans="2:13" x14ac:dyDescent="0.2">
      <c r="B30">
        <v>1100</v>
      </c>
    </row>
    <row r="31" spans="2:13" x14ac:dyDescent="0.2">
      <c r="H31" t="s">
        <v>23</v>
      </c>
    </row>
    <row r="32" spans="2:13" x14ac:dyDescent="0.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27</v>
      </c>
      <c r="K32" t="s">
        <v>29</v>
      </c>
      <c r="L32" t="s">
        <v>31</v>
      </c>
      <c r="M32" t="s">
        <v>32</v>
      </c>
    </row>
    <row r="33" spans="2:13" x14ac:dyDescent="0.2">
      <c r="B33">
        <v>1</v>
      </c>
      <c r="C33">
        <v>-432.27106012444398</v>
      </c>
      <c r="D33">
        <v>33.883338444444398</v>
      </c>
      <c r="E33">
        <v>21.5077844444444</v>
      </c>
      <c r="F33">
        <f>$F$10*B33</f>
        <v>16.399999999999999</v>
      </c>
      <c r="G33">
        <f t="shared" ref="G33:G38" si="6">F33^3</f>
        <v>4410.9439999999995</v>
      </c>
      <c r="H33">
        <f>$B$8/G33/(1E-24)</f>
        <v>2.1827527168787459</v>
      </c>
    </row>
    <row r="34" spans="2:13" x14ac:dyDescent="0.2">
      <c r="B34">
        <v>1.04</v>
      </c>
      <c r="F34">
        <f t="shared" ref="F34:F37" si="7">$F$10*B34</f>
        <v>17.055999999999997</v>
      </c>
      <c r="G34">
        <f t="shared" si="6"/>
        <v>4961.7121116159979</v>
      </c>
      <c r="H34">
        <f t="shared" ref="H34:H38" si="8">$B$8/G34/(1E-24)</f>
        <v>1.9404592171842521</v>
      </c>
    </row>
    <row r="35" spans="2:13" x14ac:dyDescent="0.2">
      <c r="B35">
        <v>1.06</v>
      </c>
      <c r="F35">
        <f t="shared" si="7"/>
        <v>17.384</v>
      </c>
      <c r="G35">
        <f t="shared" si="6"/>
        <v>5253.5048791040008</v>
      </c>
      <c r="H35">
        <f t="shared" si="8"/>
        <v>1.8326812711825409</v>
      </c>
    </row>
    <row r="36" spans="2:13" x14ac:dyDescent="0.2">
      <c r="J36">
        <f>I36^(1/3)</f>
        <v>0</v>
      </c>
      <c r="K36" t="e">
        <f>$L$5/(I36*(10^-24))</f>
        <v>#VALUE!</v>
      </c>
      <c r="M36">
        <f>L36/L38</f>
        <v>0</v>
      </c>
    </row>
    <row r="38" spans="2:13" x14ac:dyDescent="0.2">
      <c r="K38" t="s">
        <v>3</v>
      </c>
      <c r="L3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3"/>
  <sheetViews>
    <sheetView topLeftCell="A4" workbookViewId="0">
      <selection activeCell="H21" sqref="H21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LINEST(E36:E43,G36:G43^{1,2})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t="e" cm="1">
        <f t="array" ref="J10">LINEST(E36:E43,C36:C43^{1,2})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</row>
    <row r="16" spans="2:13" x14ac:dyDescent="0.2">
      <c r="B16">
        <v>1</v>
      </c>
      <c r="C16">
        <v>694.08717864666596</v>
      </c>
      <c r="D16">
        <v>33.302865111111103</v>
      </c>
      <c r="E16">
        <v>5.7049977777777796</v>
      </c>
      <c r="F16">
        <f>$F$10*B16</f>
        <v>13.5</v>
      </c>
      <c r="G16">
        <f t="shared" ref="G16:G19" si="0">F16^3</f>
        <v>2460.375</v>
      </c>
      <c r="H16">
        <f>$B$8/G16/(1E-24)</f>
        <v>1.754204135548443</v>
      </c>
    </row>
    <row r="17" spans="2:13" x14ac:dyDescent="0.2">
      <c r="B17">
        <v>1.01</v>
      </c>
    </row>
    <row r="18" spans="2:13" x14ac:dyDescent="0.2">
      <c r="B18">
        <v>1.04</v>
      </c>
      <c r="C18">
        <v>-688.667408139999</v>
      </c>
      <c r="D18">
        <v>33.481077555555501</v>
      </c>
      <c r="E18">
        <v>-6.5132377777777704</v>
      </c>
      <c r="F18">
        <f t="shared" ref="F18:F19" si="1">$F$10*B18</f>
        <v>14.040000000000001</v>
      </c>
      <c r="G18">
        <f t="shared" si="0"/>
        <v>2767.5872640000007</v>
      </c>
      <c r="H18">
        <f t="shared" ref="H18:H19" si="2">$B$8/G18/(1E-24)</f>
        <v>1.5594810888680253</v>
      </c>
    </row>
    <row r="19" spans="2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2:13" x14ac:dyDescent="0.2">
      <c r="J20">
        <f>I20^(1/3)</f>
        <v>0</v>
      </c>
      <c r="K20" t="e">
        <f>$B$8/(I20*(10^-24))</f>
        <v>#DIV/0!</v>
      </c>
      <c r="M20">
        <f>L20/L22</f>
        <v>0</v>
      </c>
    </row>
    <row r="22" spans="2:13" x14ac:dyDescent="0.2">
      <c r="K22" t="s">
        <v>3</v>
      </c>
      <c r="L22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0.98</v>
      </c>
      <c r="F26">
        <f t="shared" ref="F26:F27" si="3">$F$10*B26</f>
        <v>13.23</v>
      </c>
      <c r="G26">
        <f t="shared" ref="G26:G27" si="4">F26^3</f>
        <v>2315.6852670000003</v>
      </c>
      <c r="H26">
        <f t="shared" ref="H26:H27" si="5">$B$8/G26/(1E-24)</f>
        <v>1.8638111411363918</v>
      </c>
    </row>
    <row r="27" spans="2:13" x14ac:dyDescent="0.2">
      <c r="B27">
        <v>0.99</v>
      </c>
      <c r="F27">
        <f t="shared" si="3"/>
        <v>13.365</v>
      </c>
      <c r="G27">
        <f t="shared" si="4"/>
        <v>2387.2994021250001</v>
      </c>
      <c r="H27">
        <f t="shared" si="5"/>
        <v>1.8079005910017869</v>
      </c>
    </row>
    <row r="28" spans="2:13" x14ac:dyDescent="0.2">
      <c r="B28">
        <v>1</v>
      </c>
      <c r="C28">
        <v>-696.99797902</v>
      </c>
      <c r="D28">
        <v>31.145280444444399</v>
      </c>
      <c r="E28">
        <v>2.74336</v>
      </c>
      <c r="F28">
        <f>$F$10*B28</f>
        <v>13.5</v>
      </c>
      <c r="G28">
        <f t="shared" ref="G28" si="6">F28^3</f>
        <v>2460.375</v>
      </c>
      <c r="H28">
        <f>$B$8/G28/(1E-24)</f>
        <v>1.754204135548443</v>
      </c>
    </row>
    <row r="29" spans="2:13" x14ac:dyDescent="0.2">
      <c r="B29">
        <v>1.01</v>
      </c>
      <c r="F29">
        <f t="shared" ref="F29:F30" si="7">$F$10*B29</f>
        <v>13.635</v>
      </c>
      <c r="G29">
        <f t="shared" ref="G29:G30" si="8">F29^3</f>
        <v>2534.9268228749997</v>
      </c>
      <c r="H29">
        <f t="shared" ref="H29:H30" si="9">$B$8/G29/(1E-24)</f>
        <v>1.7026132514172492</v>
      </c>
    </row>
    <row r="30" spans="2:13" x14ac:dyDescent="0.2">
      <c r="B30">
        <v>1.04</v>
      </c>
      <c r="C30">
        <v>-691.47853550000104</v>
      </c>
      <c r="D30">
        <v>30.923824</v>
      </c>
      <c r="E30">
        <v>-8.7507800000000007</v>
      </c>
      <c r="F30">
        <f t="shared" si="7"/>
        <v>14.040000000000001</v>
      </c>
      <c r="G30">
        <f t="shared" si="8"/>
        <v>2767.5872640000007</v>
      </c>
      <c r="H30">
        <f t="shared" si="9"/>
        <v>1.5594810888680253</v>
      </c>
      <c r="J30">
        <f>I30^(1/3)</f>
        <v>0</v>
      </c>
      <c r="K30" t="e">
        <f>$B$8/(I30*(10^-24))</f>
        <v>#DIV/0!</v>
      </c>
      <c r="M30">
        <f>L30/L32</f>
        <v>0</v>
      </c>
    </row>
    <row r="32" spans="2:13" x14ac:dyDescent="0.2">
      <c r="K32" t="s">
        <v>3</v>
      </c>
      <c r="L32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0.92</v>
      </c>
      <c r="C36">
        <v>-705.24362527999995</v>
      </c>
      <c r="D36">
        <v>28.197187777777799</v>
      </c>
      <c r="E36">
        <v>65.867931111111105</v>
      </c>
      <c r="F36">
        <f>$F$10*B36</f>
        <v>12.42</v>
      </c>
      <c r="G36">
        <f t="shared" ref="G36:G37" si="10">F36^3</f>
        <v>1915.8644879999997</v>
      </c>
      <c r="H36">
        <f>$B$8/G36/(1E-24)</f>
        <v>2.2527689338328614</v>
      </c>
    </row>
    <row r="37" spans="2:13" x14ac:dyDescent="0.2">
      <c r="B37">
        <v>0.96</v>
      </c>
      <c r="C37">
        <v>-704.40935585333295</v>
      </c>
      <c r="D37">
        <v>27.930180666666601</v>
      </c>
      <c r="E37">
        <v>23.292300000000001</v>
      </c>
      <c r="F37">
        <f t="shared" ref="F37" si="11">$F$10*B37</f>
        <v>12.959999999999999</v>
      </c>
      <c r="G37">
        <f t="shared" si="10"/>
        <v>2176.7823359999993</v>
      </c>
      <c r="H37">
        <f t="shared" ref="H37" si="12">$B$8/G37/(1E-24)</f>
        <v>1.9827430279184339</v>
      </c>
    </row>
    <row r="38" spans="2:13" x14ac:dyDescent="0.2">
      <c r="B38">
        <v>0.98</v>
      </c>
      <c r="C38">
        <v>-702.96171035333305</v>
      </c>
      <c r="D38">
        <v>28.048037555555499</v>
      </c>
      <c r="E38">
        <v>10.6015511111111</v>
      </c>
      <c r="F38">
        <f t="shared" ref="F38:F43" si="13">$F$10*B38</f>
        <v>13.23</v>
      </c>
      <c r="G38">
        <f t="shared" ref="G38:G43" si="14">F38^3</f>
        <v>2315.6852670000003</v>
      </c>
      <c r="H38">
        <f t="shared" ref="H38:H43" si="15">$B$8/G38/(1E-24)</f>
        <v>1.8638111411363918</v>
      </c>
    </row>
    <row r="39" spans="2:13" x14ac:dyDescent="0.2">
      <c r="B39">
        <v>0.99</v>
      </c>
      <c r="C39">
        <v>-701.46734017555502</v>
      </c>
      <c r="D39">
        <v>28.026805555555601</v>
      </c>
      <c r="E39">
        <v>4.7461599999999997</v>
      </c>
      <c r="F39">
        <f t="shared" si="13"/>
        <v>13.365</v>
      </c>
      <c r="G39">
        <f t="shared" si="14"/>
        <v>2387.2994021250001</v>
      </c>
      <c r="H39">
        <f t="shared" si="15"/>
        <v>1.8079005910017869</v>
      </c>
      <c r="J39">
        <f>I39^(1/3)</f>
        <v>0</v>
      </c>
      <c r="K39" t="e">
        <f>$B$8/(I39*(10^-24))</f>
        <v>#DIV/0!</v>
      </c>
      <c r="M39">
        <f>L39/L43</f>
        <v>0</v>
      </c>
    </row>
    <row r="40" spans="2:13" x14ac:dyDescent="0.2">
      <c r="B40">
        <v>0.995</v>
      </c>
      <c r="F40">
        <f t="shared" si="13"/>
        <v>13.432499999999999</v>
      </c>
      <c r="G40">
        <f t="shared" si="14"/>
        <v>2423.6535955781246</v>
      </c>
      <c r="H40">
        <f t="shared" si="15"/>
        <v>1.7807825375187272</v>
      </c>
    </row>
    <row r="41" spans="2:13" x14ac:dyDescent="0.2">
      <c r="B41">
        <v>1</v>
      </c>
      <c r="C41">
        <v>-699.59121627111097</v>
      </c>
      <c r="D41">
        <v>28.620897111111098</v>
      </c>
      <c r="E41">
        <v>0.68576888888888998</v>
      </c>
      <c r="F41">
        <f t="shared" si="13"/>
        <v>13.5</v>
      </c>
      <c r="G41">
        <f t="shared" si="14"/>
        <v>2460.375</v>
      </c>
      <c r="H41">
        <f t="shared" si="15"/>
        <v>1.754204135548443</v>
      </c>
    </row>
    <row r="42" spans="2:13" x14ac:dyDescent="0.2">
      <c r="B42">
        <v>1.0049999999999999</v>
      </c>
      <c r="F42">
        <f t="shared" si="13"/>
        <v>13.567499999999999</v>
      </c>
      <c r="G42">
        <f t="shared" si="14"/>
        <v>2497.4654606718746</v>
      </c>
      <c r="H42">
        <f t="shared" si="15"/>
        <v>1.7281520277116862</v>
      </c>
    </row>
    <row r="43" spans="2:13" x14ac:dyDescent="0.2">
      <c r="B43">
        <v>1.01</v>
      </c>
      <c r="F43">
        <f t="shared" si="13"/>
        <v>13.635</v>
      </c>
      <c r="G43">
        <f t="shared" si="14"/>
        <v>2534.9268228749997</v>
      </c>
      <c r="H43">
        <f t="shared" si="15"/>
        <v>1.7026132514172492</v>
      </c>
      <c r="K43" t="s">
        <v>3</v>
      </c>
      <c r="L4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21"/>
  <sheetViews>
    <sheetView workbookViewId="0">
      <selection activeCell="H27" sqref="H27:L3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:G22" si="0">F15^3</f>
        <v>3241.7920000000004</v>
      </c>
      <c r="H15">
        <f>$B$8/G15/(1E-24)</f>
        <v>2.1506623497127517</v>
      </c>
    </row>
    <row r="16" spans="2:13" x14ac:dyDescent="0.2">
      <c r="B16">
        <v>1.03</v>
      </c>
      <c r="F16">
        <f t="shared" ref="F16:F19" si="1">$F$10*B16</f>
        <v>15.244000000000002</v>
      </c>
      <c r="G16">
        <f t="shared" si="0"/>
        <v>3542.3936467840012</v>
      </c>
      <c r="H16">
        <f t="shared" ref="H16:H22" si="2">$B$8/G16/(1E-24)</f>
        <v>1.9681607114244921</v>
      </c>
    </row>
    <row r="17" spans="2:13" x14ac:dyDescent="0.2">
      <c r="B17">
        <v>1.04</v>
      </c>
      <c r="F17">
        <f t="shared" si="1"/>
        <v>15.392000000000001</v>
      </c>
      <c r="G17">
        <f t="shared" si="0"/>
        <v>3646.575116288001</v>
      </c>
      <c r="H17">
        <f t="shared" si="2"/>
        <v>1.9119309976252696</v>
      </c>
    </row>
    <row r="18" spans="2:13" x14ac:dyDescent="0.2">
      <c r="B18">
        <v>1.05</v>
      </c>
      <c r="F18">
        <f t="shared" si="1"/>
        <v>15.540000000000001</v>
      </c>
      <c r="G18">
        <f t="shared" si="0"/>
        <v>3752.7794640000006</v>
      </c>
      <c r="H18">
        <f t="shared" si="2"/>
        <v>1.8578229994279247</v>
      </c>
    </row>
    <row r="19" spans="2:13" x14ac:dyDescent="0.2">
      <c r="J19">
        <f>I19^(1/3)</f>
        <v>0</v>
      </c>
      <c r="K19" t="e">
        <f>$B$8/(I19*(10^-24))</f>
        <v>#DIV/0!</v>
      </c>
      <c r="M19">
        <f>L19/L21</f>
        <v>0</v>
      </c>
    </row>
    <row r="21" spans="2:13" x14ac:dyDescent="0.2">
      <c r="K21" t="s">
        <v>3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0.40.60</vt:lpstr>
      <vt:lpstr>51.0.49</vt:lpstr>
      <vt:lpstr>61.39.0</vt:lpstr>
      <vt:lpstr>KF</vt:lpstr>
      <vt:lpstr>LiF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2022-08-15T13:02:11Z</dcterms:created>
  <dcterms:modified xsi:type="dcterms:W3CDTF">2022-08-25T13:16:20Z</dcterms:modified>
</cp:coreProperties>
</file>