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6C831E56-EEAB-7340-8650-CF949DC02E0B}" xr6:coauthVersionLast="47" xr6:coauthVersionMax="47" xr10:uidLastSave="{00000000-0000-0000-0000-000000000000}"/>
  <bookViews>
    <workbookView xWindow="1060" yWindow="2220" windowWidth="24520" windowHeight="20760" activeTab="3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1" i="4" l="1"/>
  <c r="F55" i="4"/>
  <c r="G55" i="4" s="1"/>
  <c r="H55" i="4" s="1"/>
  <c r="F54" i="4"/>
  <c r="G54" i="4" s="1"/>
  <c r="H54" i="4" s="1"/>
  <c r="F53" i="4"/>
  <c r="G53" i="4" s="1"/>
  <c r="H53" i="4" s="1"/>
  <c r="F52" i="4"/>
  <c r="G52" i="4" s="1"/>
  <c r="H52" i="4" s="1"/>
  <c r="G51" i="4"/>
  <c r="H51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/>
  <c r="H51" i="2"/>
  <c r="F55" i="2"/>
  <c r="G55" i="2" s="1"/>
  <c r="H55" i="2" s="1"/>
  <c r="F54" i="2"/>
  <c r="G54" i="2" s="1"/>
  <c r="H54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6" i="4"/>
  <c r="G26" i="4"/>
  <c r="H26" i="4"/>
  <c r="F27" i="4"/>
  <c r="G27" i="4" s="1"/>
  <c r="H27" i="4" s="1"/>
  <c r="F38" i="4"/>
  <c r="G38" i="4"/>
  <c r="H38" i="4"/>
  <c r="F39" i="4"/>
  <c r="G39" i="4" s="1"/>
  <c r="H39" i="4" s="1"/>
  <c r="F40" i="4"/>
  <c r="G40" i="4"/>
  <c r="H40" i="4" s="1"/>
  <c r="F15" i="4"/>
  <c r="G15" i="4"/>
  <c r="H15" i="4"/>
  <c r="F16" i="4"/>
  <c r="G16" i="4" s="1"/>
  <c r="H16" i="4" s="1"/>
  <c r="F18" i="4"/>
  <c r="G18" i="4"/>
  <c r="H18" i="4"/>
  <c r="J10" i="2" a="1"/>
  <c r="J10" i="2" s="1"/>
  <c r="J6" i="6" a="1"/>
  <c r="J6" i="6" s="1"/>
  <c r="J22" i="6"/>
  <c r="J34" i="6"/>
  <c r="J46" i="6"/>
  <c r="F37" i="7"/>
  <c r="G37" i="7"/>
  <c r="H37" i="7" s="1"/>
  <c r="F21" i="5"/>
  <c r="G21" i="5" s="1"/>
  <c r="H21" i="5" s="1"/>
  <c r="M44" i="4"/>
  <c r="K44" i="4"/>
  <c r="J44" i="4"/>
  <c r="F42" i="4"/>
  <c r="G42" i="4" s="1"/>
  <c r="H42" i="4" s="1"/>
  <c r="F41" i="4"/>
  <c r="G41" i="4" s="1"/>
  <c r="H41" i="4" s="1"/>
  <c r="M31" i="4"/>
  <c r="K31" i="4"/>
  <c r="J31" i="4"/>
  <c r="F29" i="4"/>
  <c r="G29" i="4" s="1"/>
  <c r="H29" i="4" s="1"/>
  <c r="F28" i="4"/>
  <c r="G28" i="4" s="1"/>
  <c r="H28" i="4" s="1"/>
  <c r="K19" i="4"/>
  <c r="K30" i="2"/>
  <c r="J10" i="6" a="1"/>
  <c r="J10" i="6" s="1"/>
  <c r="K31" i="6"/>
  <c r="D53" i="1" l="1"/>
  <c r="G52" i="1"/>
  <c r="D52" i="1" s="1"/>
  <c r="G51" i="1"/>
  <c r="D51" i="1"/>
  <c r="G50" i="1"/>
  <c r="D50" i="1"/>
  <c r="K35" i="5"/>
  <c r="P12" i="5"/>
  <c r="Q12" i="5"/>
  <c r="G53" i="1" l="1"/>
  <c r="F50" i="1"/>
  <c r="M35" i="5"/>
  <c r="J35" i="5"/>
  <c r="F34" i="5"/>
  <c r="G34" i="5" s="1"/>
  <c r="H34" i="5" s="1"/>
  <c r="F33" i="5"/>
  <c r="G33" i="5" s="1"/>
  <c r="H33" i="5" s="1"/>
  <c r="M40" i="3"/>
  <c r="K40" i="3"/>
  <c r="J40" i="3"/>
  <c r="M29" i="3"/>
  <c r="K29" i="3"/>
  <c r="J29" i="3"/>
  <c r="F18" i="2"/>
  <c r="G18" i="2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9" i="5"/>
  <c r="K49" i="5"/>
  <c r="J49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K19" i="3"/>
  <c r="J19" i="3"/>
  <c r="F15" i="3"/>
  <c r="G15" i="3" s="1"/>
  <c r="J10" i="3" a="1"/>
  <c r="J10" i="3" s="1"/>
  <c r="M19" i="4"/>
  <c r="J19" i="4"/>
  <c r="F17" i="4"/>
  <c r="G17" i="4" s="1"/>
  <c r="H17" i="4" s="1"/>
  <c r="J10" i="4" a="1"/>
  <c r="J10" i="4" s="1"/>
  <c r="M22" i="5"/>
  <c r="K22" i="5"/>
  <c r="J22" i="5"/>
  <c r="F15" i="5"/>
  <c r="G15" i="5" s="1"/>
  <c r="J10" i="5" a="1"/>
  <c r="J10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J6" i="2" a="1"/>
  <c r="J6" i="2" s="1"/>
  <c r="I44" i="1"/>
  <c r="H44" i="1"/>
  <c r="K11" i="2"/>
  <c r="L11" i="2"/>
  <c r="K11" i="3"/>
  <c r="L11" i="3"/>
  <c r="H15" i="3"/>
  <c r="J6" i="3" a="1"/>
  <c r="J6" i="3" s="1"/>
  <c r="K11" i="4"/>
  <c r="L11" i="4"/>
  <c r="J6" i="4" a="1"/>
  <c r="J6" i="4" s="1"/>
  <c r="K11" i="5"/>
  <c r="L11" i="5"/>
  <c r="H15" i="5"/>
  <c r="J6" i="5" a="1"/>
  <c r="J6" i="5" s="1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<sst xmlns="http://schemas.openxmlformats.org/spreadsheetml/2006/main" count="494" uniqueCount="45">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</sst>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5"/>
  <sheetViews>
    <sheetView topLeftCell="A16" workbookViewId="0">
      <selection activeCell="B48" sqref="B48:M55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F52">
        <f t="shared" ref="F52:F55" si="25">$F$10*B52</f>
        <v>16.038</v>
      </c>
      <c r="G52">
        <f t="shared" ref="G52:G55" si="26">F52^3</f>
        <v>4125.2533668719998</v>
      </c>
      <c r="H52">
        <f t="shared" ref="H52:H55" si="27">$B$8/G52/(1E-24)</f>
        <v>2.0763815548364541</v>
      </c>
    </row>
    <row r="53" spans="2:13" x14ac:dyDescent="0.2">
      <c r="B53">
        <v>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1.01</v>
      </c>
      <c r="F54">
        <f t="shared" si="25"/>
        <v>16.361999999999998</v>
      </c>
      <c r="G54">
        <f t="shared" si="26"/>
        <v>4380.3535499279978</v>
      </c>
      <c r="H54">
        <f t="shared" si="27"/>
        <v>1.9554585953777175</v>
      </c>
    </row>
    <row r="55" spans="2:13" x14ac:dyDescent="0.2">
      <c r="B55">
        <v>1.02</v>
      </c>
      <c r="F55">
        <f t="shared" si="25"/>
        <v>16.524000000000001</v>
      </c>
      <c r="G55">
        <f t="shared" si="26"/>
        <v>4511.7555258240009</v>
      </c>
      <c r="H55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1"/>
  <sheetViews>
    <sheetView workbookViewId="0">
      <selection activeCell="B44" sqref="B44:M5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LINEST(E15:E21,G15:G21^{1,2})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LINEST(E15:E21,C15:C21^{1,2})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F16">
        <f t="shared" ref="F16:F18" si="1">$F$10*B16</f>
        <v>15.37203032</v>
      </c>
      <c r="G16">
        <f t="shared" ref="G16:G18" si="2">F16^3</f>
        <v>3632.4002525914034</v>
      </c>
      <c r="H16">
        <f t="shared" ref="H16:H18" si="3">$B$8/G16/(1E-24)</f>
        <v>1.9047680648805094</v>
      </c>
    </row>
    <row r="17" spans="2:13" x14ac:dyDescent="0.2">
      <c r="B17">
        <v>1.02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J19">
        <f>I19^(1/3)</f>
        <v>0</v>
      </c>
      <c r="K19" t="e">
        <f>$L$5/(I19*(10^-24))</f>
        <v>#VALUE!</v>
      </c>
      <c r="M19">
        <f>L19/L21</f>
        <v>0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F29">
        <f t="shared" ref="F29" si="8">$F$10*B29</f>
        <v>15.676426960000001</v>
      </c>
      <c r="G29">
        <f t="shared" ref="G29" si="9">F29^3</f>
        <v>3852.4876039268588</v>
      </c>
      <c r="H29">
        <f t="shared" ref="H29" si="10">$B$8/G29/(1E-24)</f>
        <v>1.7959512687198669</v>
      </c>
      <c r="J29">
        <f>I29^(1/3)</f>
        <v>0</v>
      </c>
      <c r="K29" t="e">
        <f>$L$5/(I29*(10^-24))</f>
        <v>#VALUE!</v>
      </c>
      <c r="M29">
        <f>L29/L31</f>
        <v>0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>$F$10*B36</f>
        <v>15.06763368</v>
      </c>
      <c r="G36">
        <f t="shared" ref="G36" si="11">F36^3</f>
        <v>3420.8588875379</v>
      </c>
      <c r="H36">
        <f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>$F$10*B37</f>
        <v>15.219832</v>
      </c>
      <c r="G37">
        <f t="shared" ref="G37" si="12">F37^3</f>
        <v>3525.5718984951031</v>
      </c>
      <c r="H37">
        <f>$B$8/G37/(1E-24)</f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>$F$10*B38</f>
        <v>15.37203032</v>
      </c>
      <c r="G38">
        <f t="shared" ref="G38" si="13">F38^3</f>
        <v>3632.4002525914034</v>
      </c>
      <c r="H38">
        <f>$B$8/G38/(1E-24)</f>
        <v>1.9047680648805094</v>
      </c>
    </row>
    <row r="39" spans="2:13" x14ac:dyDescent="0.2">
      <c r="B39">
        <v>1.02</v>
      </c>
      <c r="F39">
        <f>$F$10*B39</f>
        <v>15.52422864</v>
      </c>
      <c r="G39">
        <f t="shared" ref="G39:G40" si="14">F39^3</f>
        <v>3741.365103258192</v>
      </c>
      <c r="H39">
        <f>$B$8/G39/(1E-24)</f>
        <v>1.849292920911314</v>
      </c>
    </row>
    <row r="40" spans="2:13" x14ac:dyDescent="0.2">
      <c r="B40">
        <v>1.03</v>
      </c>
      <c r="F40">
        <f>$F$10*B40</f>
        <v>15.676426960000001</v>
      </c>
      <c r="G40">
        <f t="shared" si="14"/>
        <v>3852.4876039268588</v>
      </c>
      <c r="H40">
        <f>$B$8/G40/(1E-24)</f>
        <v>1.7959512687198669</v>
      </c>
      <c r="J40">
        <f>I40^(1/3)</f>
        <v>0</v>
      </c>
      <c r="K40" t="e">
        <f>$L$5/(I40*(10^-24))</f>
        <v>#VALUE!</v>
      </c>
      <c r="M40">
        <f>L40/L42</f>
        <v>0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F47">
        <f t="shared" ref="F47:F51" si="15">$F$10*B47</f>
        <v>14.91543536</v>
      </c>
      <c r="G47">
        <f t="shared" ref="G47:G51" si="16">F47^3</f>
        <v>3318.2400662884033</v>
      </c>
      <c r="H47">
        <f t="shared" ref="H47:H51" si="17">$B$8/G47/(1E-24)</f>
        <v>2.0851053154026529</v>
      </c>
    </row>
    <row r="48" spans="2:13" x14ac:dyDescent="0.2">
      <c r="B48">
        <v>0.99</v>
      </c>
      <c r="F48">
        <f t="shared" si="15"/>
        <v>15.06763368</v>
      </c>
      <c r="G48">
        <f t="shared" si="16"/>
        <v>3420.8588875379</v>
      </c>
      <c r="H48">
        <f t="shared" si="17"/>
        <v>2.0225563893340652</v>
      </c>
    </row>
    <row r="49" spans="2:8" x14ac:dyDescent="0.2">
      <c r="B49">
        <v>1</v>
      </c>
      <c r="F49">
        <f t="shared" si="15"/>
        <v>15.219832</v>
      </c>
      <c r="G49">
        <f t="shared" si="16"/>
        <v>3525.5718984951031</v>
      </c>
      <c r="H49">
        <f t="shared" si="17"/>
        <v>1.9624844420144538</v>
      </c>
    </row>
    <row r="50" spans="2:8" x14ac:dyDescent="0.2">
      <c r="B50">
        <v>1.01</v>
      </c>
      <c r="F50">
        <f t="shared" si="15"/>
        <v>15.37203032</v>
      </c>
      <c r="G50">
        <f t="shared" si="16"/>
        <v>3632.4002525914034</v>
      </c>
      <c r="H50">
        <f t="shared" si="17"/>
        <v>1.9047680648805094</v>
      </c>
    </row>
    <row r="51" spans="2:8" x14ac:dyDescent="0.2">
      <c r="B51">
        <v>1.02</v>
      </c>
      <c r="F51">
        <f t="shared" si="15"/>
        <v>15.52422864</v>
      </c>
      <c r="G51">
        <f t="shared" si="16"/>
        <v>3741.365103258192</v>
      </c>
      <c r="H51">
        <f t="shared" si="17"/>
        <v>1.849292920911314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5"/>
  <sheetViews>
    <sheetView tabSelected="1" workbookViewId="0">
      <selection activeCell="F46" sqref="F46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LINEST(E16:E21,G16:G21^{1,2})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LINEST(E16:E21,C16:C21^{1,2})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16.5825</v>
      </c>
      <c r="G15">
        <f t="shared" ref="G15:G16" si="1">F15^3</f>
        <v>4559.8443458906249</v>
      </c>
      <c r="H15">
        <f t="shared" ref="H15:H16" si="2">$B$8/G15/(1E-24)</f>
        <v>1.1736891863037231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16.75</v>
      </c>
      <c r="G16">
        <f t="shared" si="1"/>
        <v>4699.421875</v>
      </c>
      <c r="H16">
        <f t="shared" si="2"/>
        <v>1.1388294437813162</v>
      </c>
    </row>
    <row r="17" spans="2:13" x14ac:dyDescent="0.2">
      <c r="B17">
        <v>1.01</v>
      </c>
      <c r="F17">
        <f t="shared" ref="F17" si="3">$F$10*B17</f>
        <v>16.9175</v>
      </c>
      <c r="G17">
        <f t="shared" ref="G17" si="4">F17^3</f>
        <v>4841.8190572343756</v>
      </c>
      <c r="H17">
        <f t="shared" ref="H17" si="5">$B$8/G17/(1E-24)</f>
        <v>1.1053366383040646</v>
      </c>
    </row>
    <row r="18" spans="2:13" x14ac:dyDescent="0.2">
      <c r="B18">
        <v>1.02</v>
      </c>
      <c r="F18">
        <f t="shared" ref="F18" si="6">$F$10*B18</f>
        <v>17.085000000000001</v>
      </c>
      <c r="G18">
        <f t="shared" ref="G18" si="7">F18^3</f>
        <v>4987.0640891250014</v>
      </c>
      <c r="H18">
        <f t="shared" ref="H18" si="8">$B$8/G18/(1E-24)</f>
        <v>1.0731444201149216</v>
      </c>
    </row>
    <row r="19" spans="2:13" x14ac:dyDescent="0.2">
      <c r="J19">
        <f>I19^(1/3)</f>
        <v>0</v>
      </c>
      <c r="K19" t="e">
        <f>$B$8/(I19*(10^-24))</f>
        <v>#DIV/0!</v>
      </c>
      <c r="M19">
        <f>L19/L21</f>
        <v>0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0.98</v>
      </c>
      <c r="F26">
        <f t="shared" ref="F26:F27" si="9">$F$10*B26</f>
        <v>16.414999999999999</v>
      </c>
      <c r="G26">
        <f t="shared" ref="G26:G27" si="10">F26^3</f>
        <v>4423.0582733749998</v>
      </c>
      <c r="H26">
        <f t="shared" ref="H26:H27" si="11">$B$8/G26/(1E-24)</f>
        <v>1.2099863192433811</v>
      </c>
    </row>
    <row r="27" spans="2:13" x14ac:dyDescent="0.2">
      <c r="B27">
        <v>0.99</v>
      </c>
      <c r="F27">
        <f t="shared" si="9"/>
        <v>16.5825</v>
      </c>
      <c r="G27">
        <f t="shared" si="10"/>
        <v>4559.8443458906249</v>
      </c>
      <c r="H27">
        <f t="shared" si="11"/>
        <v>1.1736891863037231</v>
      </c>
    </row>
    <row r="28" spans="2:13" x14ac:dyDescent="0.2">
      <c r="B28">
        <v>1</v>
      </c>
      <c r="C28">
        <v>-605.25256366444501</v>
      </c>
      <c r="D28">
        <v>30.706834666666602</v>
      </c>
      <c r="E28">
        <v>2.65153111111111</v>
      </c>
      <c r="F28">
        <f>$F$10*B28</f>
        <v>16.75</v>
      </c>
      <c r="G28">
        <f t="shared" ref="G28:G29" si="12">F28^3</f>
        <v>4699.421875</v>
      </c>
      <c r="H28">
        <f>$B$8/G28/(1E-24)</f>
        <v>1.1388294437813162</v>
      </c>
    </row>
    <row r="29" spans="2:13" x14ac:dyDescent="0.2">
      <c r="B29">
        <v>1.01</v>
      </c>
      <c r="F29">
        <f t="shared" ref="F29" si="13">$F$10*B29</f>
        <v>16.9175</v>
      </c>
      <c r="G29">
        <f t="shared" si="12"/>
        <v>4841.8190572343756</v>
      </c>
      <c r="H29">
        <f t="shared" ref="H29" si="14">$B$8/G29/(1E-24)</f>
        <v>1.1053366383040646</v>
      </c>
    </row>
    <row r="31" spans="2:13" x14ac:dyDescent="0.2">
      <c r="J31">
        <f>I31^(1/3)</f>
        <v>0</v>
      </c>
      <c r="K31" t="e">
        <f>$B$8/(I31*(10^-24))</f>
        <v>#DIV/0!</v>
      </c>
      <c r="M31">
        <f>L31/L33</f>
        <v>0</v>
      </c>
    </row>
    <row r="33" spans="2:13" x14ac:dyDescent="0.2">
      <c r="K33" t="s">
        <v>3</v>
      </c>
      <c r="L33">
        <v>100</v>
      </c>
    </row>
    <row r="35" spans="2:13" x14ac:dyDescent="0.2">
      <c r="B35">
        <v>1100</v>
      </c>
    </row>
    <row r="36" spans="2:13" x14ac:dyDescent="0.2">
      <c r="H36" t="s">
        <v>23</v>
      </c>
    </row>
    <row r="37" spans="2:13" x14ac:dyDescent="0.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 t="s">
        <v>29</v>
      </c>
      <c r="L37" t="s">
        <v>31</v>
      </c>
      <c r="M37" t="s">
        <v>32</v>
      </c>
    </row>
    <row r="38" spans="2:13" x14ac:dyDescent="0.2">
      <c r="B38">
        <v>0.97</v>
      </c>
      <c r="F38">
        <f t="shared" ref="F38:F40" si="15">$F$10*B38</f>
        <v>16.247499999999999</v>
      </c>
      <c r="G38">
        <f t="shared" ref="G38:G40" si="16">F38^3</f>
        <v>4289.0354609218739</v>
      </c>
      <c r="H38">
        <f t="shared" ref="H38:H40" si="17">$B$8/G38/(1E-24)</f>
        <v>1.2477956987675942</v>
      </c>
    </row>
    <row r="39" spans="2:13" x14ac:dyDescent="0.2">
      <c r="B39">
        <v>0.98</v>
      </c>
      <c r="F39">
        <f t="shared" si="15"/>
        <v>16.414999999999999</v>
      </c>
      <c r="G39">
        <f t="shared" si="16"/>
        <v>4423.0582733749998</v>
      </c>
      <c r="H39">
        <f t="shared" si="17"/>
        <v>1.2099863192433811</v>
      </c>
    </row>
    <row r="40" spans="2:13" x14ac:dyDescent="0.2">
      <c r="B40">
        <v>0.99</v>
      </c>
      <c r="F40">
        <f t="shared" si="15"/>
        <v>16.5825</v>
      </c>
      <c r="G40">
        <f t="shared" si="16"/>
        <v>4559.8443458906249</v>
      </c>
      <c r="H40">
        <f t="shared" si="17"/>
        <v>1.1736891863037231</v>
      </c>
    </row>
    <row r="41" spans="2:13" x14ac:dyDescent="0.2">
      <c r="B41">
        <v>1</v>
      </c>
      <c r="C41">
        <v>-607.80930280222196</v>
      </c>
      <c r="D41">
        <v>28.271678444444401</v>
      </c>
      <c r="E41">
        <v>-0.50625111111111099</v>
      </c>
      <c r="F41">
        <f>$F$10*B41</f>
        <v>16.75</v>
      </c>
      <c r="G41">
        <f t="shared" ref="G41:G42" si="18">F41^3</f>
        <v>4699.421875</v>
      </c>
      <c r="H41">
        <f>$B$8/G41/(1E-24)</f>
        <v>1.1388294437813162</v>
      </c>
    </row>
    <row r="42" spans="2:13" x14ac:dyDescent="0.2">
      <c r="F42">
        <f t="shared" ref="F42" si="19">$F$10*B42</f>
        <v>0</v>
      </c>
      <c r="G42">
        <f t="shared" si="18"/>
        <v>0</v>
      </c>
      <c r="H42" t="e">
        <f t="shared" ref="H42" si="20">$B$8/G42/(1E-24)</f>
        <v>#DIV/0!</v>
      </c>
    </row>
    <row r="44" spans="2:13" x14ac:dyDescent="0.2">
      <c r="J44">
        <f>I44^(1/3)</f>
        <v>0</v>
      </c>
      <c r="K44" t="e">
        <f>$B$8/(I44*(10^-24))</f>
        <v>#DIV/0!</v>
      </c>
      <c r="M44">
        <f>L44/L46</f>
        <v>0</v>
      </c>
    </row>
    <row r="46" spans="2:13" x14ac:dyDescent="0.2">
      <c r="K46" t="s">
        <v>3</v>
      </c>
      <c r="L46">
        <v>100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F51">
        <f>$F$10*B51</f>
        <v>16.414999999999999</v>
      </c>
      <c r="G51">
        <f t="shared" ref="G51:G55" si="21">F51^3</f>
        <v>4423.0582733749998</v>
      </c>
      <c r="H51">
        <f t="shared" ref="H51:H55" si="22">$B$8/G51/(1E-24)</f>
        <v>1.2099863192433811</v>
      </c>
    </row>
    <row r="52" spans="2:13" x14ac:dyDescent="0.2">
      <c r="B52">
        <v>0.99</v>
      </c>
      <c r="F52">
        <f t="shared" ref="F51:F55" si="23">$F$10*B52</f>
        <v>16.5825</v>
      </c>
      <c r="G52">
        <f t="shared" si="21"/>
        <v>4559.8443458906249</v>
      </c>
      <c r="H52">
        <f t="shared" si="22"/>
        <v>1.1736891863037231</v>
      </c>
    </row>
    <row r="53" spans="2:13" x14ac:dyDescent="0.2">
      <c r="B53">
        <v>1</v>
      </c>
      <c r="F53">
        <f t="shared" si="23"/>
        <v>16.75</v>
      </c>
      <c r="G53">
        <f t="shared" si="21"/>
        <v>4699.421875</v>
      </c>
      <c r="H53">
        <f t="shared" si="22"/>
        <v>1.1388294437813162</v>
      </c>
    </row>
    <row r="54" spans="2:13" x14ac:dyDescent="0.2">
      <c r="B54">
        <v>1.01</v>
      </c>
      <c r="F54">
        <f t="shared" si="23"/>
        <v>16.9175</v>
      </c>
      <c r="G54">
        <f t="shared" si="21"/>
        <v>4841.8190572343756</v>
      </c>
      <c r="H54">
        <f t="shared" si="22"/>
        <v>1.1053366383040646</v>
      </c>
    </row>
    <row r="55" spans="2:13" x14ac:dyDescent="0.2">
      <c r="B55">
        <v>1.02</v>
      </c>
      <c r="F55">
        <f t="shared" si="23"/>
        <v>17.085000000000001</v>
      </c>
      <c r="G55">
        <f t="shared" si="21"/>
        <v>4987.0640891250014</v>
      </c>
      <c r="H55">
        <f t="shared" si="22"/>
        <v>1.0731444201149216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51"/>
  <sheetViews>
    <sheetView workbookViewId="0">
      <selection activeCell="M44" sqref="M44"/>
    </sheetView>
  </sheetViews>
  <sheetFormatPr baseColWidth="10" defaultRowHeight="16" x14ac:dyDescent="0.2"/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t="e" cm="1">
        <f t="array" ref="J6">LINEST(E15:E24,G15:G24^{1,2})</f>
        <v>#VALUE!</v>
      </c>
    </row>
    <row r="7" spans="2:17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t="e" cm="1">
        <f t="array" ref="J10">LINEST(E15:E24,C15:C24^{1,2})</f>
        <v>#VALUE!</v>
      </c>
    </row>
    <row r="11" spans="2:17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  <c r="O11" s="1">
        <v>1.3281999999999999E-5</v>
      </c>
      <c r="P11" s="1">
        <v>-0.14873</v>
      </c>
      <c r="Q11" s="1">
        <v>415.46</v>
      </c>
    </row>
    <row r="12" spans="2:17" x14ac:dyDescent="0.2">
      <c r="B12">
        <v>1300</v>
      </c>
      <c r="O12" t="s">
        <v>20</v>
      </c>
      <c r="P12">
        <f>(-P11+SQRT(P11^2-4*O11*Q11))/(2*O11)</f>
        <v>5859.8893499363649</v>
      </c>
      <c r="Q12">
        <f>(-P11-SQRT(P11^2-4*O11*Q11))/(2*O11)</f>
        <v>5337.9724178696897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2" spans="2:13" x14ac:dyDescent="0.2">
      <c r="J22">
        <f>I22^(1/3)</f>
        <v>0</v>
      </c>
      <c r="K22" t="e">
        <f>$L$5/(I22*(10^-24))</f>
        <v>#VALUE!</v>
      </c>
      <c r="M22">
        <f>L22/L24</f>
        <v>0</v>
      </c>
    </row>
    <row r="24" spans="2:13" x14ac:dyDescent="0.2">
      <c r="K24" t="s">
        <v>3</v>
      </c>
      <c r="L24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5" spans="2:13" x14ac:dyDescent="0.2">
      <c r="J35">
        <f>I35^(1/3)</f>
        <v>0</v>
      </c>
      <c r="K35" t="e">
        <f>$B$8/(I35*(10^-24))</f>
        <v>#DIV/0!</v>
      </c>
      <c r="M35">
        <f>L35/L37</f>
        <v>0</v>
      </c>
    </row>
    <row r="37" spans="2:13" x14ac:dyDescent="0.2">
      <c r="K37" t="s">
        <v>3</v>
      </c>
      <c r="L37">
        <v>100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  <row r="49" spans="10:13" x14ac:dyDescent="0.2">
      <c r="J49">
        <f>I49^(1/3)</f>
        <v>0</v>
      </c>
      <c r="K49" t="e">
        <f>$L$5/(I49*(10^-24))</f>
        <v>#VALUE!</v>
      </c>
      <c r="M49">
        <f>L49/L51</f>
        <v>0</v>
      </c>
    </row>
    <row r="51" spans="10:13" x14ac:dyDescent="0.2">
      <c r="K51" t="s">
        <v>3</v>
      </c>
      <c r="L5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5:J39"/>
  <sheetViews>
    <sheetView workbookViewId="0">
      <selection activeCell="D39" sqref="D39"/>
    </sheetView>
  </sheetViews>
  <sheetFormatPr baseColWidth="10" defaultRowHeight="16" x14ac:dyDescent="0.2"/>
  <sheetData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1" spans="2:10" x14ac:dyDescent="0.2">
      <c r="B11" t="s">
        <v>37</v>
      </c>
      <c r="J11" t="s">
        <v>42</v>
      </c>
    </row>
    <row r="12" spans="2:10" x14ac:dyDescent="0.2">
      <c r="C12" t="s">
        <v>30</v>
      </c>
      <c r="D12" t="s">
        <v>27</v>
      </c>
      <c r="E12" t="s">
        <v>29</v>
      </c>
      <c r="F12" t="s">
        <v>31</v>
      </c>
      <c r="G12" t="s">
        <v>32</v>
      </c>
      <c r="I12" t="s">
        <v>43</v>
      </c>
      <c r="J12" t="s">
        <v>44</v>
      </c>
    </row>
    <row r="13" spans="2:10" x14ac:dyDescent="0.2">
      <c r="B13">
        <v>1300</v>
      </c>
    </row>
    <row r="14" spans="2:10" x14ac:dyDescent="0.2">
      <c r="B14">
        <v>1200</v>
      </c>
    </row>
    <row r="15" spans="2:10" x14ac:dyDescent="0.2">
      <c r="B15">
        <v>1100</v>
      </c>
    </row>
    <row r="17" spans="1:7" x14ac:dyDescent="0.2">
      <c r="B17" t="s">
        <v>38</v>
      </c>
    </row>
    <row r="18" spans="1:7" x14ac:dyDescent="0.2">
      <c r="C18" t="s">
        <v>30</v>
      </c>
      <c r="D18" t="s">
        <v>27</v>
      </c>
      <c r="E18" t="s">
        <v>29</v>
      </c>
      <c r="F18" t="s">
        <v>31</v>
      </c>
      <c r="G18" t="s">
        <v>32</v>
      </c>
    </row>
    <row r="19" spans="1:7" x14ac:dyDescent="0.2">
      <c r="B19">
        <v>1300</v>
      </c>
    </row>
    <row r="20" spans="1:7" x14ac:dyDescent="0.2">
      <c r="B20">
        <v>1200</v>
      </c>
    </row>
    <row r="21" spans="1:7" x14ac:dyDescent="0.2">
      <c r="B21">
        <v>1100</v>
      </c>
    </row>
    <row r="23" spans="1:7" x14ac:dyDescent="0.2">
      <c r="A23" t="s">
        <v>39</v>
      </c>
      <c r="B23" t="s">
        <v>7</v>
      </c>
    </row>
    <row r="24" spans="1:7" x14ac:dyDescent="0.2">
      <c r="C24" t="s">
        <v>30</v>
      </c>
      <c r="D24" t="s">
        <v>27</v>
      </c>
      <c r="E24" t="s">
        <v>29</v>
      </c>
      <c r="F24" t="s">
        <v>31</v>
      </c>
      <c r="G24" t="s">
        <v>32</v>
      </c>
    </row>
    <row r="25" spans="1:7" x14ac:dyDescent="0.2">
      <c r="B25">
        <v>1300</v>
      </c>
      <c r="C25">
        <v>2581.5804088422565</v>
      </c>
      <c r="D25">
        <v>13.718139625769327</v>
      </c>
      <c r="E25">
        <v>1.671844109607094</v>
      </c>
      <c r="F25">
        <v>-691.54626535596321</v>
      </c>
      <c r="G25">
        <v>-6.915462653559632</v>
      </c>
    </row>
    <row r="26" spans="1:7" x14ac:dyDescent="0.2">
      <c r="B26">
        <v>1200</v>
      </c>
      <c r="C26">
        <v>2521.3529193271552</v>
      </c>
      <c r="D26">
        <v>13.610619083982041</v>
      </c>
      <c r="E26">
        <v>1.711779404983798</v>
      </c>
      <c r="F26">
        <v>-696.0788016990648</v>
      </c>
      <c r="G26">
        <v>-6.960788016990648</v>
      </c>
    </row>
    <row r="27" spans="1:7" x14ac:dyDescent="0.2">
      <c r="B27">
        <v>1100</v>
      </c>
      <c r="C27">
        <v>2467.363315382197</v>
      </c>
      <c r="D27">
        <v>13.512769473054608</v>
      </c>
      <c r="E27">
        <v>1.7492357015656799</v>
      </c>
      <c r="F27">
        <v>-699.81345169767326</v>
      </c>
      <c r="G27">
        <v>-6.9981345169767328</v>
      </c>
    </row>
    <row r="29" spans="1:7" x14ac:dyDescent="0.2">
      <c r="A29" t="s">
        <v>40</v>
      </c>
      <c r="B29" t="s">
        <v>8</v>
      </c>
    </row>
    <row r="30" spans="1:7" x14ac:dyDescent="0.2">
      <c r="C30" t="s">
        <v>30</v>
      </c>
      <c r="D30" t="s">
        <v>27</v>
      </c>
      <c r="E30" t="s">
        <v>29</v>
      </c>
      <c r="F30" t="s">
        <v>31</v>
      </c>
      <c r="G30" t="s">
        <v>32</v>
      </c>
    </row>
    <row r="31" spans="1:7" x14ac:dyDescent="0.2">
      <c r="B31">
        <v>1300</v>
      </c>
      <c r="C31">
        <v>3732.6556968502064</v>
      </c>
      <c r="D31">
        <v>15.512173159079465</v>
      </c>
      <c r="E31">
        <v>1.8678390310371533</v>
      </c>
      <c r="F31">
        <v>-449.48106021942283</v>
      </c>
      <c r="G31">
        <v>-4.494810602194228</v>
      </c>
    </row>
    <row r="32" spans="1:7" x14ac:dyDescent="0.2">
      <c r="B32">
        <v>1200</v>
      </c>
      <c r="C32">
        <v>3609.3715029974123</v>
      </c>
      <c r="D32">
        <v>15.339476145183413</v>
      </c>
      <c r="E32">
        <v>1.9316382351359742</v>
      </c>
      <c r="F32">
        <v>-454.8282640788716</v>
      </c>
      <c r="G32">
        <v>-4.5482826407887158</v>
      </c>
    </row>
    <row r="33" spans="1:7" x14ac:dyDescent="0.2">
      <c r="B33">
        <v>1100</v>
      </c>
      <c r="C33">
        <v>3520.8378237816814</v>
      </c>
      <c r="D33">
        <v>15.213016642763073</v>
      </c>
      <c r="E33">
        <v>1.9802104922036636</v>
      </c>
      <c r="F33">
        <v>-458.67455662511031</v>
      </c>
      <c r="G33">
        <v>-4.5867455662511034</v>
      </c>
    </row>
    <row r="35" spans="1:7" x14ac:dyDescent="0.2">
      <c r="A35" t="s">
        <v>41</v>
      </c>
      <c r="B35" t="s">
        <v>2</v>
      </c>
    </row>
    <row r="36" spans="1:7" x14ac:dyDescent="0.2">
      <c r="C36" t="s">
        <v>30</v>
      </c>
      <c r="D36" t="s">
        <v>27</v>
      </c>
      <c r="E36" t="s">
        <v>29</v>
      </c>
      <c r="F36" t="s">
        <v>31</v>
      </c>
      <c r="G36" t="s">
        <v>32</v>
      </c>
    </row>
    <row r="37" spans="1:7" x14ac:dyDescent="0.2">
      <c r="B37">
        <v>1300</v>
      </c>
    </row>
    <row r="38" spans="1:7" x14ac:dyDescent="0.2">
      <c r="B38">
        <v>1200</v>
      </c>
    </row>
    <row r="39" spans="1:7" x14ac:dyDescent="0.2">
      <c r="B3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2022-09-15T21:12:38Z</dcterms:modified>
</cp:coreProperties>
</file>