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7AB1E954-5A66-8541-AC91-91B27C84785E}" xr6:coauthVersionLast="47" xr6:coauthVersionMax="47" xr10:uidLastSave="{00000000-0000-0000-0000-000000000000}"/>
  <bookViews>
    <workbookView xWindow="18600" yWindow="1860" windowWidth="21440" windowHeight="17360" activeTab="3" xr2:uid="{0E6BB70D-C716-1A4F-B0AB-916842A43933}"/>
  </bookViews>
  <sheets>
    <sheet name="eopp" sheetId="1" r:id="rId1"/>
    <sheet name="poly5" sheetId="2" r:id="rId2"/>
    <sheet name="tab" sheetId="4" r:id="rId3"/>
    <sheet name="test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4" i="3" l="1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73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42" i="3"/>
  <c r="Q32" i="3"/>
  <c r="P32" i="3"/>
  <c r="O32" i="3"/>
  <c r="M32" i="3"/>
  <c r="L32" i="3"/>
  <c r="Q38" i="3"/>
  <c r="P38" i="3"/>
  <c r="O38" i="3"/>
  <c r="M38" i="3"/>
  <c r="L38" i="3"/>
  <c r="Q36" i="3"/>
  <c r="P36" i="3"/>
  <c r="O36" i="3"/>
  <c r="N36" i="3"/>
  <c r="M36" i="3"/>
  <c r="L36" i="3"/>
  <c r="Q30" i="3"/>
  <c r="P30" i="3"/>
  <c r="O30" i="3"/>
  <c r="M30" i="3"/>
  <c r="L30" i="3"/>
  <c r="P25" i="3"/>
  <c r="O25" i="3"/>
  <c r="N25" i="3"/>
  <c r="M25" i="3"/>
  <c r="L25" i="3"/>
  <c r="M10" i="1"/>
  <c r="C71" i="1"/>
  <c r="D71" i="1"/>
  <c r="C72" i="1"/>
  <c r="D72" i="1"/>
  <c r="C73" i="1"/>
  <c r="D73" i="1"/>
  <c r="C74" i="1"/>
  <c r="D74" i="1"/>
  <c r="C75" i="1"/>
  <c r="D7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1" i="1"/>
  <c r="C11" i="1"/>
  <c r="E71" i="1" l="1"/>
  <c r="E74" i="1"/>
  <c r="E72" i="1"/>
  <c r="E11" i="1"/>
  <c r="E73" i="1"/>
  <c r="E75" i="1"/>
  <c r="L10" i="2" l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11" i="2"/>
  <c r="H10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10" i="2"/>
  <c r="B11" i="2" l="1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10" i="2"/>
  <c r="D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10" i="2"/>
  <c r="I10" i="2" s="1"/>
  <c r="V25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V70" i="2"/>
  <c r="V71" i="2"/>
  <c r="V72" i="2"/>
  <c r="V73" i="2"/>
  <c r="V74" i="2"/>
  <c r="Q70" i="2"/>
  <c r="Q71" i="2"/>
  <c r="Q72" i="2"/>
  <c r="Q73" i="2"/>
  <c r="Q74" i="2"/>
  <c r="V13" i="2"/>
  <c r="V14" i="2"/>
  <c r="V15" i="2"/>
  <c r="V16" i="2"/>
  <c r="V17" i="2"/>
  <c r="V18" i="2"/>
  <c r="V19" i="2"/>
  <c r="V20" i="2"/>
  <c r="V21" i="2"/>
  <c r="V22" i="2"/>
  <c r="V23" i="2"/>
  <c r="V24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11" i="2"/>
  <c r="V12" i="2"/>
  <c r="V10" i="2"/>
  <c r="Q10" i="2"/>
  <c r="H10" i="1"/>
  <c r="H11" i="1"/>
  <c r="M11" i="1"/>
  <c r="H12" i="1"/>
  <c r="M12" i="1"/>
  <c r="H13" i="1"/>
  <c r="M13" i="1"/>
  <c r="H14" i="1"/>
  <c r="M14" i="1"/>
  <c r="H15" i="1"/>
  <c r="M15" i="1"/>
  <c r="H16" i="1"/>
  <c r="M16" i="1"/>
  <c r="H17" i="1"/>
  <c r="M17" i="1"/>
  <c r="H18" i="1"/>
  <c r="M18" i="1"/>
  <c r="H19" i="1"/>
  <c r="M19" i="1"/>
  <c r="H20" i="1"/>
  <c r="M20" i="1"/>
  <c r="H21" i="1"/>
  <c r="M21" i="1"/>
  <c r="H22" i="1"/>
  <c r="M22" i="1"/>
  <c r="H23" i="1"/>
  <c r="M23" i="1"/>
  <c r="H24" i="1"/>
  <c r="M24" i="1"/>
  <c r="H25" i="1"/>
  <c r="M25" i="1"/>
  <c r="H26" i="1"/>
  <c r="M26" i="1"/>
  <c r="H27" i="1"/>
  <c r="M27" i="1"/>
  <c r="H28" i="1"/>
  <c r="M28" i="1"/>
  <c r="H29" i="1"/>
  <c r="M29" i="1"/>
  <c r="H30" i="1"/>
  <c r="M30" i="1"/>
  <c r="H31" i="1"/>
  <c r="M31" i="1"/>
  <c r="H32" i="1"/>
  <c r="M32" i="1"/>
  <c r="H33" i="1"/>
  <c r="M33" i="1"/>
  <c r="H34" i="1"/>
  <c r="M34" i="1"/>
  <c r="H35" i="1"/>
  <c r="M35" i="1"/>
  <c r="H36" i="1"/>
  <c r="M36" i="1"/>
  <c r="H37" i="1"/>
  <c r="M37" i="1"/>
  <c r="H38" i="1"/>
  <c r="M38" i="1"/>
  <c r="H39" i="1"/>
  <c r="M39" i="1"/>
  <c r="H40" i="1"/>
  <c r="M40" i="1"/>
  <c r="H41" i="1"/>
  <c r="M41" i="1"/>
  <c r="H42" i="1"/>
  <c r="M42" i="1"/>
  <c r="H43" i="1"/>
  <c r="M43" i="1"/>
  <c r="H44" i="1"/>
  <c r="M44" i="1"/>
  <c r="H45" i="1"/>
  <c r="M45" i="1"/>
  <c r="H46" i="1"/>
  <c r="M46" i="1"/>
  <c r="H47" i="1"/>
  <c r="M47" i="1"/>
  <c r="H48" i="1"/>
  <c r="M48" i="1"/>
  <c r="H49" i="1"/>
  <c r="M49" i="1"/>
  <c r="H50" i="1"/>
  <c r="M50" i="1"/>
  <c r="H51" i="1"/>
  <c r="M51" i="1"/>
  <c r="H52" i="1"/>
  <c r="M52" i="1"/>
  <c r="H53" i="1"/>
  <c r="M53" i="1"/>
  <c r="H54" i="1"/>
  <c r="M54" i="1"/>
  <c r="H55" i="1"/>
  <c r="M55" i="1"/>
  <c r="H56" i="1"/>
  <c r="M56" i="1"/>
  <c r="H57" i="1"/>
  <c r="M57" i="1"/>
  <c r="H58" i="1"/>
  <c r="M58" i="1"/>
  <c r="H59" i="1"/>
  <c r="M59" i="1"/>
  <c r="H60" i="1"/>
  <c r="M60" i="1"/>
  <c r="H61" i="1"/>
  <c r="M61" i="1"/>
  <c r="H62" i="1"/>
  <c r="M62" i="1"/>
  <c r="H63" i="1"/>
  <c r="M63" i="1"/>
  <c r="H64" i="1"/>
  <c r="M64" i="1"/>
  <c r="H65" i="1"/>
  <c r="M65" i="1"/>
  <c r="H66" i="1"/>
  <c r="M66" i="1"/>
  <c r="H67" i="1"/>
  <c r="M67" i="1"/>
  <c r="H68" i="1"/>
  <c r="M68" i="1"/>
  <c r="H69" i="1"/>
  <c r="M69" i="1"/>
  <c r="O14" i="3"/>
  <c r="P14" i="3"/>
  <c r="Q14" i="3"/>
  <c r="O18" i="3"/>
  <c r="P18" i="3"/>
  <c r="Q18" i="3"/>
  <c r="P20" i="3"/>
  <c r="O20" i="3"/>
  <c r="N20" i="3"/>
  <c r="M20" i="3"/>
  <c r="L20" i="3"/>
  <c r="M18" i="3"/>
  <c r="L18" i="3"/>
  <c r="M14" i="3"/>
  <c r="L14" i="3"/>
  <c r="Q12" i="3"/>
  <c r="P12" i="3"/>
  <c r="O12" i="3"/>
  <c r="M12" i="3"/>
  <c r="L12" i="3"/>
  <c r="P7" i="3"/>
  <c r="O7" i="3"/>
  <c r="N7" i="3"/>
  <c r="M7" i="3"/>
  <c r="L7" i="3"/>
  <c r="F30" i="3"/>
  <c r="G30" i="3"/>
  <c r="H30" i="3"/>
  <c r="G38" i="3"/>
  <c r="F38" i="3"/>
  <c r="E38" i="3"/>
  <c r="D38" i="3"/>
  <c r="C38" i="3"/>
  <c r="G36" i="3"/>
  <c r="F36" i="3"/>
  <c r="E36" i="3"/>
  <c r="D36" i="3"/>
  <c r="C36" i="3"/>
  <c r="G32" i="3"/>
  <c r="F32" i="3"/>
  <c r="E32" i="3"/>
  <c r="D32" i="3"/>
  <c r="C32" i="3"/>
  <c r="D30" i="3"/>
  <c r="C30" i="3"/>
  <c r="G25" i="3"/>
  <c r="F25" i="3"/>
  <c r="E25" i="3"/>
  <c r="D25" i="3"/>
  <c r="C25" i="3"/>
  <c r="G20" i="3"/>
  <c r="F20" i="3"/>
  <c r="E20" i="3"/>
  <c r="D20" i="3"/>
  <c r="C20" i="3"/>
  <c r="G18" i="3"/>
  <c r="F18" i="3"/>
  <c r="E18" i="3"/>
  <c r="D18" i="3"/>
  <c r="C18" i="3"/>
  <c r="D14" i="3"/>
  <c r="C14" i="3"/>
  <c r="F14" i="3"/>
  <c r="G14" i="3"/>
  <c r="E14" i="3"/>
  <c r="G12" i="3"/>
  <c r="F12" i="3"/>
  <c r="E12" i="3"/>
  <c r="D12" i="3"/>
  <c r="C12" i="3"/>
  <c r="D7" i="3"/>
  <c r="C7" i="3"/>
  <c r="G7" i="3"/>
  <c r="F7" i="3"/>
  <c r="E7" i="3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W14" i="1" l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12" i="1"/>
  <c r="W13" i="1"/>
  <c r="W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11" i="1"/>
  <c r="C69" i="1"/>
  <c r="E69" i="1" s="1"/>
  <c r="C70" i="1"/>
  <c r="E70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</calcChain>
</file>

<file path=xl/sharedStrings.xml><?xml version="1.0" encoding="utf-8"?>
<sst xmlns="http://schemas.openxmlformats.org/spreadsheetml/2006/main" count="153" uniqueCount="54">
  <si>
    <t>F0</t>
  </si>
  <si>
    <t>gamma</t>
  </si>
  <si>
    <t>rho</t>
  </si>
  <si>
    <t>eopp_exp</t>
  </si>
  <si>
    <t>k</t>
  </si>
  <si>
    <t>phi</t>
  </si>
  <si>
    <t>r</t>
  </si>
  <si>
    <t>a</t>
  </si>
  <si>
    <t>F2</t>
  </si>
  <si>
    <t>q1</t>
  </si>
  <si>
    <t>q2</t>
  </si>
  <si>
    <t>q3</t>
  </si>
  <si>
    <t>exp_plus_sc</t>
  </si>
  <si>
    <t>c</t>
  </si>
  <si>
    <t>u</t>
  </si>
  <si>
    <t>csw2</t>
  </si>
  <si>
    <t>alpha</t>
  </si>
  <si>
    <t>beta</t>
  </si>
  <si>
    <t>bjs</t>
  </si>
  <si>
    <t>F</t>
  </si>
  <si>
    <t>poly5</t>
  </si>
  <si>
    <t>potential D</t>
  </si>
  <si>
    <t>alpha U</t>
  </si>
  <si>
    <t>bccU</t>
  </si>
  <si>
    <t>E</t>
  </si>
  <si>
    <t>Lx</t>
  </si>
  <si>
    <t>Ly</t>
  </si>
  <si>
    <t>Lz</t>
  </si>
  <si>
    <t>Vol</t>
  </si>
  <si>
    <t>0K</t>
  </si>
  <si>
    <t>100K</t>
  </si>
  <si>
    <t>alphaU</t>
  </si>
  <si>
    <t>transformed</t>
  </si>
  <si>
    <t>1200K</t>
  </si>
  <si>
    <t>potential E</t>
  </si>
  <si>
    <t>P</t>
  </si>
  <si>
    <t>went to hcp</t>
  </si>
  <si>
    <t>potential C</t>
  </si>
  <si>
    <t>cutoff</t>
  </si>
  <si>
    <t>phi*cutoff</t>
  </si>
  <si>
    <t>w</t>
  </si>
  <si>
    <t>rho*cutoff</t>
  </si>
  <si>
    <t>F_0</t>
  </si>
  <si>
    <t>F_2</t>
  </si>
  <si>
    <t>C_1</t>
  </si>
  <si>
    <t>eta_1</t>
  </si>
  <si>
    <t>C_2</t>
  </si>
  <si>
    <t>eta_2</t>
  </si>
  <si>
    <t>h</t>
  </si>
  <si>
    <t>F_1</t>
  </si>
  <si>
    <t>potential G_tab</t>
  </si>
  <si>
    <t>bcc phase changes, which is fine at 100 K</t>
  </si>
  <si>
    <t>phase changes to bcc</t>
  </si>
  <si>
    <t>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</si>
</sst>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eopp!$B$11:$B$75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eopp!$C$11:$C$75</c:f>
              <c:numCache>
                <c:formatCode>General</c:formatCode>
                <c:ptCount val="65"/>
                <c:pt idx="0">
                  <c:v>-14467980.637247661</c:v>
                </c:pt>
                <c:pt idx="1">
                  <c:v>-142092.15161369194</c:v>
                </c:pt>
                <c:pt idx="2">
                  <c:v>4033.7687451219417</c:v>
                </c:pt>
                <c:pt idx="3">
                  <c:v>4993.8044513876666</c:v>
                </c:pt>
                <c:pt idx="4">
                  <c:v>2692.8649175090441</c:v>
                </c:pt>
                <c:pt idx="5">
                  <c:v>1414.155391237603</c:v>
                </c:pt>
                <c:pt idx="6">
                  <c:v>766.96299141608506</c:v>
                </c:pt>
                <c:pt idx="7">
                  <c:v>432.6824439094745</c:v>
                </c:pt>
                <c:pt idx="8">
                  <c:v>254.26881626265953</c:v>
                </c:pt>
                <c:pt idx="9">
                  <c:v>155.90813664335326</c:v>
                </c:pt>
                <c:pt idx="10">
                  <c:v>99.819286504320374</c:v>
                </c:pt>
                <c:pt idx="11">
                  <c:v>66.550077782456242</c:v>
                </c:pt>
                <c:pt idx="12">
                  <c:v>45.85726427865778</c:v>
                </c:pt>
                <c:pt idx="13">
                  <c:v>32.285040388864985</c:v>
                </c:pt>
                <c:pt idx="14">
                  <c:v>22.917402949722014</c:v>
                </c:pt>
                <c:pt idx="15">
                  <c:v>16.191670212412831</c:v>
                </c:pt>
                <c:pt idx="16">
                  <c:v>11.257702832873406</c:v>
                </c:pt>
                <c:pt idx="17">
                  <c:v>7.6303190987041258</c:v>
                </c:pt>
                <c:pt idx="18">
                  <c:v>5.0041204573839115</c:v>
                </c:pt>
                <c:pt idx="19">
                  <c:v>3.1594178819118324</c:v>
                </c:pt>
                <c:pt idx="20">
                  <c:v>1.9186902606738567</c:v>
                </c:pt>
                <c:pt idx="21">
                  <c:v>1.1298391477826231</c:v>
                </c:pt>
                <c:pt idx="22">
                  <c:v>0.66225821228619342</c:v>
                </c:pt>
                <c:pt idx="23">
                  <c:v>0.40767389215097238</c:v>
                </c:pt>
                <c:pt idx="24">
                  <c:v>0.28145164780718157</c:v>
                </c:pt>
                <c:pt idx="25">
                  <c:v>0.22243283401325611</c:v>
                </c:pt>
                <c:pt idx="26">
                  <c:v>0.19082656184642321</c:v>
                </c:pt>
                <c:pt idx="27">
                  <c:v>0.16450303892576079</c:v>
                </c:pt>
                <c:pt idx="28">
                  <c:v>0.13440591300185784</c:v>
                </c:pt>
                <c:pt idx="29">
                  <c:v>9.9863074161370274E-2</c:v>
                </c:pt>
                <c:pt idx="30">
                  <c:v>6.4444099664211385E-2</c:v>
                </c:pt>
                <c:pt idx="31">
                  <c:v>3.2783444711272425E-2</c:v>
                </c:pt>
                <c:pt idx="32">
                  <c:v>8.5366727102278092E-3</c:v>
                </c:pt>
                <c:pt idx="33">
                  <c:v>-6.5838192393818749E-3</c:v>
                </c:pt>
                <c:pt idx="34">
                  <c:v>-1.2904830054139546E-2</c:v>
                </c:pt>
                <c:pt idx="35">
                  <c:v>-1.2313689573999814E-2</c:v>
                </c:pt>
                <c:pt idx="36">
                  <c:v>-7.5094330732164236E-3</c:v>
                </c:pt>
                <c:pt idx="37">
                  <c:v>-1.243603797164399E-3</c:v>
                </c:pt>
                <c:pt idx="38">
                  <c:v>4.2683597347305136E-3</c:v>
                </c:pt>
                <c:pt idx="39">
                  <c:v>7.674557858555091E-3</c:v>
                </c:pt>
                <c:pt idx="40">
                  <c:v>8.5448753863085584E-3</c:v>
                </c:pt>
                <c:pt idx="41">
                  <c:v>7.2134644943127697E-3</c:v>
                </c:pt>
                <c:pt idx="42">
                  <c:v>4.4928345905256156E-3</c:v>
                </c:pt>
                <c:pt idx="43">
                  <c:v>1.353658628011549E-3</c:v>
                </c:pt>
                <c:pt idx="44">
                  <c:v>-1.3506519182171169E-3</c:v>
                </c:pt>
                <c:pt idx="45">
                  <c:v>-3.0640180481241851E-3</c:v>
                </c:pt>
                <c:pt idx="46">
                  <c:v>-3.5945881503536199E-3</c:v>
                </c:pt>
                <c:pt idx="47">
                  <c:v>-3.0797851403167849E-3</c:v>
                </c:pt>
                <c:pt idx="48">
                  <c:v>-1.88097031072971E-3</c:v>
                </c:pt>
                <c:pt idx="49">
                  <c:v>-4.4796794714696E-4</c:v>
                </c:pt>
                <c:pt idx="50">
                  <c:v>8.0833117110913502E-4</c:v>
                </c:pt>
                <c:pt idx="51">
                  <c:v>1.607168479600401E-3</c:v>
                </c:pt>
                <c:pt idx="52">
                  <c:v>1.8390735248593358E-3</c:v>
                </c:pt>
                <c:pt idx="53">
                  <c:v>1.5575718342556147E-3</c:v>
                </c:pt>
                <c:pt idx="54">
                  <c:v>9.3340181517440589E-4</c:v>
                </c:pt>
                <c:pt idx="55">
                  <c:v>1.8955227924486438E-4</c:v>
                </c:pt>
                <c:pt idx="56">
                  <c:v>-4.6367130425185144E-4</c:v>
                </c:pt>
                <c:pt idx="57">
                  <c:v>-8.7805644181897713E-4</c:v>
                </c:pt>
                <c:pt idx="58">
                  <c:v>-9.9247562691053459E-4</c:v>
                </c:pt>
                <c:pt idx="59">
                  <c:v>-8.3200684646874302E-4</c:v>
                </c:pt>
                <c:pt idx="60">
                  <c:v>-4.8613966935570895E-4</c:v>
                </c:pt>
                <c:pt idx="61">
                  <c:v>-7.510976497901808E-5</c:v>
                </c:pt>
                <c:pt idx="62">
                  <c:v>2.8536962399672446E-4</c:v>
                </c:pt>
                <c:pt idx="63">
                  <c:v>5.1212923609924091E-4</c:v>
                </c:pt>
                <c:pt idx="64">
                  <c:v>5.6974179897867718E-4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B-7044-84A4-461453C7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poly5!$P$10:$P$74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poly5!$Q$10:$Q$74</c:f>
              <c:numCache>
                <c:formatCode>General</c:formatCode>
                <c:ptCount val="65"/>
                <c:pt idx="0">
                  <c:v>1.2025000000000001</c:v>
                </c:pt>
                <c:pt idx="1">
                  <c:v>1.1600000000000001</c:v>
                </c:pt>
                <c:pt idx="2">
                  <c:v>1.1225000000000001</c:v>
                </c:pt>
                <c:pt idx="3">
                  <c:v>1.0900000000000001</c:v>
                </c:pt>
                <c:pt idx="4">
                  <c:v>1.0625</c:v>
                </c:pt>
                <c:pt idx="5">
                  <c:v>1.04</c:v>
                </c:pt>
                <c:pt idx="6">
                  <c:v>1.0225</c:v>
                </c:pt>
                <c:pt idx="7">
                  <c:v>1.01</c:v>
                </c:pt>
                <c:pt idx="8">
                  <c:v>1.0024999999999999</c:v>
                </c:pt>
                <c:pt idx="9">
                  <c:v>1</c:v>
                </c:pt>
                <c:pt idx="10">
                  <c:v>1.0024999999999999</c:v>
                </c:pt>
                <c:pt idx="11">
                  <c:v>1.01</c:v>
                </c:pt>
                <c:pt idx="12">
                  <c:v>1.0225</c:v>
                </c:pt>
                <c:pt idx="13">
                  <c:v>1.04</c:v>
                </c:pt>
                <c:pt idx="14">
                  <c:v>1.0625</c:v>
                </c:pt>
                <c:pt idx="15">
                  <c:v>1.0900000000000001</c:v>
                </c:pt>
                <c:pt idx="16">
                  <c:v>1.1225000000000001</c:v>
                </c:pt>
                <c:pt idx="17">
                  <c:v>1.1600000000000001</c:v>
                </c:pt>
                <c:pt idx="18">
                  <c:v>1.2024999999999999</c:v>
                </c:pt>
                <c:pt idx="19">
                  <c:v>1.25</c:v>
                </c:pt>
                <c:pt idx="20">
                  <c:v>1.3025</c:v>
                </c:pt>
                <c:pt idx="21">
                  <c:v>1.36</c:v>
                </c:pt>
                <c:pt idx="22">
                  <c:v>1.4224999999999999</c:v>
                </c:pt>
                <c:pt idx="23">
                  <c:v>1.49</c:v>
                </c:pt>
                <c:pt idx="24">
                  <c:v>1.5625</c:v>
                </c:pt>
                <c:pt idx="25">
                  <c:v>1.6400000000000001</c:v>
                </c:pt>
                <c:pt idx="26">
                  <c:v>1.7225000000000001</c:v>
                </c:pt>
                <c:pt idx="27">
                  <c:v>1.8099999999999998</c:v>
                </c:pt>
                <c:pt idx="28">
                  <c:v>1.9024999999999999</c:v>
                </c:pt>
                <c:pt idx="29">
                  <c:v>2</c:v>
                </c:pt>
                <c:pt idx="30">
                  <c:v>2.1025</c:v>
                </c:pt>
                <c:pt idx="31">
                  <c:v>2.21</c:v>
                </c:pt>
                <c:pt idx="32">
                  <c:v>2.3224999999999998</c:v>
                </c:pt>
                <c:pt idx="33">
                  <c:v>2.44</c:v>
                </c:pt>
                <c:pt idx="34">
                  <c:v>2.5625</c:v>
                </c:pt>
                <c:pt idx="35">
                  <c:v>2.6900000000000004</c:v>
                </c:pt>
                <c:pt idx="36">
                  <c:v>2.8225000000000002</c:v>
                </c:pt>
                <c:pt idx="37">
                  <c:v>2.96</c:v>
                </c:pt>
                <c:pt idx="38">
                  <c:v>3.1025</c:v>
                </c:pt>
                <c:pt idx="39">
                  <c:v>3.25</c:v>
                </c:pt>
                <c:pt idx="40">
                  <c:v>3.4024999999999994</c:v>
                </c:pt>
                <c:pt idx="41">
                  <c:v>3.5600000000000005</c:v>
                </c:pt>
                <c:pt idx="42">
                  <c:v>3.7224999999999997</c:v>
                </c:pt>
                <c:pt idx="43">
                  <c:v>3.8900000000000006</c:v>
                </c:pt>
                <c:pt idx="44">
                  <c:v>4.0625</c:v>
                </c:pt>
                <c:pt idx="45">
                  <c:v>4.2399999999999993</c:v>
                </c:pt>
                <c:pt idx="46">
                  <c:v>4.4225000000000003</c:v>
                </c:pt>
                <c:pt idx="47">
                  <c:v>4.6099999999999994</c:v>
                </c:pt>
                <c:pt idx="48">
                  <c:v>4.8025000000000002</c:v>
                </c:pt>
                <c:pt idx="49">
                  <c:v>5</c:v>
                </c:pt>
                <c:pt idx="50">
                  <c:v>5.2024999999999997</c:v>
                </c:pt>
                <c:pt idx="51">
                  <c:v>5.41</c:v>
                </c:pt>
                <c:pt idx="52">
                  <c:v>5.6224999999999996</c:v>
                </c:pt>
                <c:pt idx="53">
                  <c:v>5.8400000000000007</c:v>
                </c:pt>
                <c:pt idx="54">
                  <c:v>6.0625</c:v>
                </c:pt>
                <c:pt idx="55">
                  <c:v>6.2899999999999991</c:v>
                </c:pt>
                <c:pt idx="56">
                  <c:v>6.5225000000000009</c:v>
                </c:pt>
                <c:pt idx="57">
                  <c:v>6.76</c:v>
                </c:pt>
                <c:pt idx="58">
                  <c:v>7.0025000000000013</c:v>
                </c:pt>
                <c:pt idx="59">
                  <c:v>7.25</c:v>
                </c:pt>
                <c:pt idx="60">
                  <c:v>7.5024999999999995</c:v>
                </c:pt>
                <c:pt idx="61">
                  <c:v>7.7600000000000007</c:v>
                </c:pt>
                <c:pt idx="62">
                  <c:v>8.0225000000000009</c:v>
                </c:pt>
                <c:pt idx="63">
                  <c:v>8.2900000000000009</c:v>
                </c:pt>
                <c:pt idx="64">
                  <c:v>8.5625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FE4A-83A9-F056C119F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poly5!$U$10:$U$74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poly5!$V$10:$V$74</c:f>
              <c:numCache>
                <c:formatCode>General</c:formatCode>
                <c:ptCount val="65"/>
                <c:pt idx="0">
                  <c:v>0.94324500000000022</c:v>
                </c:pt>
                <c:pt idx="1">
                  <c:v>0.56832000000000016</c:v>
                </c:pt>
                <c:pt idx="2">
                  <c:v>0.3040449999999999</c:v>
                </c:pt>
                <c:pt idx="3">
                  <c:v>0.13031999999999999</c:v>
                </c:pt>
                <c:pt idx="4">
                  <c:v>2.8125000000000001E-2</c:v>
                </c:pt>
                <c:pt idx="5">
                  <c:v>-2.0479999999999995E-2</c:v>
                </c:pt>
                <c:pt idx="6">
                  <c:v>-3.2355000000000002E-2</c:v>
                </c:pt>
                <c:pt idx="7">
                  <c:v>-2.3279999999999992E-2</c:v>
                </c:pt>
                <c:pt idx="8">
                  <c:v>-7.9549999999999968E-3</c:v>
                </c:pt>
                <c:pt idx="9">
                  <c:v>0</c:v>
                </c:pt>
                <c:pt idx="10">
                  <c:v>-1.1955000000000023E-2</c:v>
                </c:pt>
                <c:pt idx="11">
                  <c:v>-5.5279999999999968E-2</c:v>
                </c:pt>
                <c:pt idx="12">
                  <c:v>-0.14035500000000004</c:v>
                </c:pt>
                <c:pt idx="13">
                  <c:v>-0.27647999999999984</c:v>
                </c:pt>
                <c:pt idx="14">
                  <c:v>-0.47187499999999999</c:v>
                </c:pt>
                <c:pt idx="15">
                  <c:v>-0.73368000000000022</c:v>
                </c:pt>
                <c:pt idx="16">
                  <c:v>-1.0679549999999998</c:v>
                </c:pt>
                <c:pt idx="17">
                  <c:v>-1.4796800000000003</c:v>
                </c:pt>
                <c:pt idx="18">
                  <c:v>-1.9727549999999994</c:v>
                </c:pt>
                <c:pt idx="19">
                  <c:v>-2.5499999999999998</c:v>
                </c:pt>
                <c:pt idx="20">
                  <c:v>-3.2131550000000004</c:v>
                </c:pt>
                <c:pt idx="21">
                  <c:v>-3.9628800000000011</c:v>
                </c:pt>
                <c:pt idx="22">
                  <c:v>-4.7987549999999981</c:v>
                </c:pt>
                <c:pt idx="23">
                  <c:v>-5.7192799999999995</c:v>
                </c:pt>
                <c:pt idx="24">
                  <c:v>-6.7218749999999998</c:v>
                </c:pt>
                <c:pt idx="25">
                  <c:v>-7.8028800000000009</c:v>
                </c:pt>
                <c:pt idx="26">
                  <c:v>-8.957555000000001</c:v>
                </c:pt>
                <c:pt idx="27">
                  <c:v>-10.180079999999998</c:v>
                </c:pt>
                <c:pt idx="28">
                  <c:v>-11.463554999999999</c:v>
                </c:pt>
                <c:pt idx="29">
                  <c:v>-12.8</c:v>
                </c:pt>
                <c:pt idx="30">
                  <c:v>-14.180355000000002</c:v>
                </c:pt>
                <c:pt idx="31">
                  <c:v>-15.594480000000003</c:v>
                </c:pt>
                <c:pt idx="32">
                  <c:v>-17.031154999999995</c:v>
                </c:pt>
                <c:pt idx="33">
                  <c:v>-18.478080000000002</c:v>
                </c:pt>
                <c:pt idx="34">
                  <c:v>-19.921875</c:v>
                </c:pt>
                <c:pt idx="35">
                  <c:v>-21.348080000000003</c:v>
                </c:pt>
                <c:pt idx="36">
                  <c:v>-22.741154999999999</c:v>
                </c:pt>
                <c:pt idx="37">
                  <c:v>-24.084479999999992</c:v>
                </c:pt>
                <c:pt idx="38">
                  <c:v>-25.360355000000002</c:v>
                </c:pt>
                <c:pt idx="39">
                  <c:v>-26.549999999999997</c:v>
                </c:pt>
                <c:pt idx="40">
                  <c:v>-27.633555000000001</c:v>
                </c:pt>
                <c:pt idx="41">
                  <c:v>-28.590079999999986</c:v>
                </c:pt>
                <c:pt idx="42">
                  <c:v>-29.397555000000004</c:v>
                </c:pt>
                <c:pt idx="43">
                  <c:v>-30.032879999999992</c:v>
                </c:pt>
                <c:pt idx="44">
                  <c:v>-30.471874999999997</c:v>
                </c:pt>
                <c:pt idx="45">
                  <c:v>-30.689279999999997</c:v>
                </c:pt>
                <c:pt idx="46">
                  <c:v>-30.658754999999999</c:v>
                </c:pt>
                <c:pt idx="47">
                  <c:v>-30.352879999999985</c:v>
                </c:pt>
                <c:pt idx="48">
                  <c:v>-29.743155000000002</c:v>
                </c:pt>
                <c:pt idx="49">
                  <c:v>-28.799999999999997</c:v>
                </c:pt>
                <c:pt idx="50">
                  <c:v>-27.492755000000017</c:v>
                </c:pt>
                <c:pt idx="51">
                  <c:v>-25.789680000000033</c:v>
                </c:pt>
                <c:pt idx="52">
                  <c:v>-23.657954999999987</c:v>
                </c:pt>
                <c:pt idx="53">
                  <c:v>-21.063680000000005</c:v>
                </c:pt>
                <c:pt idx="54">
                  <c:v>-17.971874999999983</c:v>
                </c:pt>
                <c:pt idx="55">
                  <c:v>-14.346479999999985</c:v>
                </c:pt>
                <c:pt idx="56">
                  <c:v>-10.150354999999962</c:v>
                </c:pt>
                <c:pt idx="57">
                  <c:v>-5.3452800000000025</c:v>
                </c:pt>
                <c:pt idx="58">
                  <c:v>0.10804500000006101</c:v>
                </c:pt>
                <c:pt idx="59">
                  <c:v>6.25</c:v>
                </c:pt>
                <c:pt idx="60">
                  <c:v>13.122044999999957</c:v>
                </c:pt>
                <c:pt idx="61">
                  <c:v>20.766719999999964</c:v>
                </c:pt>
                <c:pt idx="62">
                  <c:v>29.227645000000052</c:v>
                </c:pt>
                <c:pt idx="63">
                  <c:v>38.54952000000003</c:v>
                </c:pt>
                <c:pt idx="64">
                  <c:v>48.778124999999989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D-E140-94EA-4F1E3EBA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poly5!$A$20:$A$74</c:f>
              <c:numCache>
                <c:formatCode>General</c:formatCode>
                <c:ptCount val="55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</c:numCache>
            </c:numRef>
          </c:xVal>
          <c:yVal>
            <c:numRef>
              <c:f>poly5!$D$20:$D$74</c:f>
              <c:numCache>
                <c:formatCode>General</c:formatCode>
                <c:ptCount val="55"/>
                <c:pt idx="0">
                  <c:v>0.7215590909121542</c:v>
                </c:pt>
                <c:pt idx="1">
                  <c:v>0.68166484134750871</c:v>
                </c:pt>
                <c:pt idx="2">
                  <c:v>0.62216177926864003</c:v>
                </c:pt>
                <c:pt idx="3">
                  <c:v>0.54801342451349955</c:v>
                </c:pt>
                <c:pt idx="4">
                  <c:v>0.4636387963298052</c:v>
                </c:pt>
                <c:pt idx="5">
                  <c:v>0.37293818240852378</c:v>
                </c:pt>
                <c:pt idx="6">
                  <c:v>0.27931890312553981</c:v>
                </c:pt>
                <c:pt idx="7">
                  <c:v>0.18572107071352073</c:v>
                </c:pt>
                <c:pt idx="8">
                  <c:v>9.464334314038389E-2</c:v>
                </c:pt>
                <c:pt idx="9">
                  <c:v>8.168672557939528E-3</c:v>
                </c:pt>
                <c:pt idx="10">
                  <c:v>-7.2009951684162896E-2</c:v>
                </c:pt>
                <c:pt idx="11">
                  <c:v>-0.14456376527315756</c:v>
                </c:pt>
                <c:pt idx="12">
                  <c:v>-0.20850249596093826</c:v>
                </c:pt>
                <c:pt idx="13">
                  <c:v>-0.2631486345566475</c:v>
                </c:pt>
                <c:pt idx="14">
                  <c:v>-0.30811170854968661</c:v>
                </c:pt>
                <c:pt idx="15">
                  <c:v>-0.3432625563522162</c:v>
                </c:pt>
                <c:pt idx="16">
                  <c:v>-0.36870759925981006</c:v>
                </c:pt>
                <c:pt idx="17">
                  <c:v>-0.38476310707688549</c:v>
                </c:pt>
                <c:pt idx="18">
                  <c:v>-0.39192945189225031</c:v>
                </c:pt>
                <c:pt idx="19">
                  <c:v>-0.39086534268358375</c:v>
                </c:pt>
                <c:pt idx="20">
                  <c:v>-0.38236203127570417</c:v>
                </c:pt>
                <c:pt idx="21">
                  <c:v>-0.36731747774875245</c:v>
                </c:pt>
                <c:pt idx="22">
                  <c:v>-0.34671046091445851</c:v>
                </c:pt>
                <c:pt idx="23">
                  <c:v>-0.32157461746473326</c:v>
                </c:pt>
                <c:pt idx="24">
                  <c:v>-0.29297239288945914</c:v>
                </c:pt>
                <c:pt idx="25">
                  <c:v>-0.26196889024303116</c:v>
                </c:pt>
                <c:pt idx="26">
                  <c:v>-0.22960561294136708</c:v>
                </c:pt>
                <c:pt idx="27">
                  <c:v>-0.19687412143694641</c:v>
                </c:pt>
                <c:pt idx="28">
                  <c:v>-0.16468967202150583</c:v>
                </c:pt>
                <c:pt idx="29">
                  <c:v>-0.13386499804841034</c:v>
                </c:pt>
                <c:pt idx="30">
                  <c:v>-0.1050845606866383</c:v>
                </c:pt>
                <c:pt idx="31">
                  <c:v>-7.8879887414392946E-2</c:v>
                </c:pt>
                <c:pt idx="32">
                  <c:v>-5.5607106585159563E-2</c:v>
                </c:pt>
                <c:pt idx="33">
                  <c:v>-3.5428579360927484E-2</c:v>
                </c:pt>
                <c:pt idx="34">
                  <c:v>-1.8301748720267397E-2</c:v>
                </c:pt>
                <c:pt idx="35">
                  <c:v>-3.9800606022165792E-3</c:v>
                </c:pt>
                <c:pt idx="36">
                  <c:v>7.9670149004332398E-3</c:v>
                </c:pt>
                <c:pt idx="37">
                  <c:v>1.8105779825488198E-2</c:v>
                </c:pt>
                <c:pt idx="38">
                  <c:v>2.7052460420705221E-2</c:v>
                </c:pt>
                <c:pt idx="39">
                  <c:v>3.5344697845894328E-2</c:v>
                </c:pt>
                <c:pt idx="40">
                  <c:v>4.3279240345942688E-2</c:v>
                </c:pt>
                <c:pt idx="41">
                  <c:v>5.0751402987116903E-2</c:v>
                </c:pt>
                <c:pt idx="42">
                  <c:v>5.7166293621798918E-2</c:v>
                </c:pt>
                <c:pt idx="43">
                  <c:v>6.1511064511923702E-2</c:v>
                </c:pt>
                <c:pt idx="44">
                  <c:v>6.2643453603257432E-2</c:v>
                </c:pt>
                <c:pt idx="45">
                  <c:v>5.9744901269501112E-2</c:v>
                </c:pt>
                <c:pt idx="46">
                  <c:v>5.2755316458276774E-2</c:v>
                </c:pt>
                <c:pt idx="47">
                  <c:v>4.256188893108994E-2</c:v>
                </c:pt>
                <c:pt idx="48">
                  <c:v>3.0822776060412851E-2</c:v>
                </c:pt>
                <c:pt idx="49">
                  <c:v>1.9496413166996358E-2</c:v>
                </c:pt>
                <c:pt idx="50">
                  <c:v>1.0274422208675906E-2</c:v>
                </c:pt>
                <c:pt idx="51">
                  <c:v>4.1165035391386466E-3</c:v>
                </c:pt>
                <c:pt idx="52">
                  <c:v>1.0163666173568415E-3</c:v>
                </c:pt>
                <c:pt idx="53">
                  <c:v>7.8558990700655968E-5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C-B149-AC44-46D0AFCF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  <c:max val="6.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tab!$B$4:$B$18</c:f>
              <c:numCache>
                <c:formatCode>0.00E+00</c:formatCode>
                <c:ptCount val="15"/>
                <c:pt idx="0">
                  <c:v>2</c:v>
                </c:pt>
                <c:pt idx="1">
                  <c:v>2.3214285714285698</c:v>
                </c:pt>
                <c:pt idx="2">
                  <c:v>2.6428571428571401</c:v>
                </c:pt>
                <c:pt idx="3">
                  <c:v>2.96428571428571</c:v>
                </c:pt>
                <c:pt idx="4">
                  <c:v>3.2857142857142798</c:v>
                </c:pt>
                <c:pt idx="5">
                  <c:v>3.6071428571428501</c:v>
                </c:pt>
                <c:pt idx="6">
                  <c:v>3.9285714285714199</c:v>
                </c:pt>
                <c:pt idx="7">
                  <c:v>4.25</c:v>
                </c:pt>
                <c:pt idx="8">
                  <c:v>4.5714285714285703</c:v>
                </c:pt>
                <c:pt idx="9">
                  <c:v>4.8928571428571397</c:v>
                </c:pt>
                <c:pt idx="10">
                  <c:v>5.21428571428571</c:v>
                </c:pt>
                <c:pt idx="11">
                  <c:v>5.5357142857142803</c:v>
                </c:pt>
                <c:pt idx="12">
                  <c:v>5.8571428571428497</c:v>
                </c:pt>
                <c:pt idx="13">
                  <c:v>6.1785714285714199</c:v>
                </c:pt>
                <c:pt idx="14">
                  <c:v>6.5</c:v>
                </c:pt>
              </c:numCache>
            </c:numRef>
          </c:xVal>
          <c:yVal>
            <c:numRef>
              <c:f>tab!$C$4:$C$18</c:f>
              <c:numCache>
                <c:formatCode>0.00E+00</c:formatCode>
                <c:ptCount val="15"/>
                <c:pt idx="0">
                  <c:v>2.3490989933370101</c:v>
                </c:pt>
                <c:pt idx="1">
                  <c:v>0.34855623801104502</c:v>
                </c:pt>
                <c:pt idx="2">
                  <c:v>3.0102614954654799E-2</c:v>
                </c:pt>
                <c:pt idx="3">
                  <c:v>0.103501678604709</c:v>
                </c:pt>
                <c:pt idx="4">
                  <c:v>9.9316064682623495E-2</c:v>
                </c:pt>
                <c:pt idx="5">
                  <c:v>0.15938368270713499</c:v>
                </c:pt>
                <c:pt idx="6">
                  <c:v>0.22573381600803299</c:v>
                </c:pt>
                <c:pt idx="7">
                  <c:v>0.206374400663875</c:v>
                </c:pt>
                <c:pt idx="8">
                  <c:v>0.113959135647985</c:v>
                </c:pt>
                <c:pt idx="9">
                  <c:v>4.76063803757815E-2</c:v>
                </c:pt>
                <c:pt idx="10">
                  <c:v>6.1672559049075404E-3</c:v>
                </c:pt>
                <c:pt idx="11">
                  <c:v>-2.4894939405894798E-2</c:v>
                </c:pt>
                <c:pt idx="12">
                  <c:v>-3.9641169588638503E-2</c:v>
                </c:pt>
                <c:pt idx="13">
                  <c:v>-2.55504245038373E-2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D-534E-B11A-B1B5D562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9935"/>
        <c:axId val="355818847"/>
      </c:scatterChart>
      <c:valAx>
        <c:axId val="10455993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8847"/>
        <c:crosses val="autoZero"/>
        <c:crossBetween val="midCat"/>
      </c:valAx>
      <c:valAx>
        <c:axId val="355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tab!$B$20:$B$29</c:f>
              <c:numCache>
                <c:formatCode>0.00E+00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</c:numCache>
            </c:numRef>
          </c:xVal>
          <c:yVal>
            <c:numRef>
              <c:f>tab!$C$20:$C$29</c:f>
              <c:numCache>
                <c:formatCode>0.00E+00</c:formatCode>
                <c:ptCount val="10"/>
                <c:pt idx="0">
                  <c:v>0.265275658270687</c:v>
                </c:pt>
                <c:pt idx="1">
                  <c:v>0.12756537016494299</c:v>
                </c:pt>
                <c:pt idx="2">
                  <c:v>7.3541986030725703E-2</c:v>
                </c:pt>
                <c:pt idx="3">
                  <c:v>5.6873883465916902E-2</c:v>
                </c:pt>
                <c:pt idx="4">
                  <c:v>4.8415908407375197E-2</c:v>
                </c:pt>
                <c:pt idx="5">
                  <c:v>1.49968066521007E-2</c:v>
                </c:pt>
                <c:pt idx="6">
                  <c:v>4.56128214931822E-3</c:v>
                </c:pt>
                <c:pt idx="7">
                  <c:v>-7.05948655694324E-3</c:v>
                </c:pt>
                <c:pt idx="8">
                  <c:v>-6.8179731482710696E-3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F-6049-BFF6-62F2F77A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9935"/>
        <c:axId val="355818847"/>
      </c:scatterChart>
      <c:valAx>
        <c:axId val="10455993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8847"/>
        <c:crosses val="autoZero"/>
        <c:crossBetween val="midCat"/>
      </c:valAx>
      <c:valAx>
        <c:axId val="355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tab!$B$31:$B$40</c:f>
              <c:numCache>
                <c:formatCode>0.00E+00</c:formatCode>
                <c:ptCount val="10"/>
                <c:pt idx="0">
                  <c:v>0</c:v>
                </c:pt>
                <c:pt idx="1">
                  <c:v>1.1111111111111101</c:v>
                </c:pt>
                <c:pt idx="2">
                  <c:v>2.2222222222222201</c:v>
                </c:pt>
                <c:pt idx="3">
                  <c:v>3.3333333333333299</c:v>
                </c:pt>
                <c:pt idx="4">
                  <c:v>4.4444444444444402</c:v>
                </c:pt>
                <c:pt idx="5">
                  <c:v>5.55555555555555</c:v>
                </c:pt>
                <c:pt idx="6">
                  <c:v>6.6666666666666599</c:v>
                </c:pt>
                <c:pt idx="7">
                  <c:v>7.7777777777777697</c:v>
                </c:pt>
                <c:pt idx="8">
                  <c:v>8.8888888888888804</c:v>
                </c:pt>
                <c:pt idx="9">
                  <c:v>10</c:v>
                </c:pt>
              </c:numCache>
            </c:numRef>
          </c:xVal>
          <c:yVal>
            <c:numRef>
              <c:f>tab!$C$31:$C$40</c:f>
              <c:numCache>
                <c:formatCode>0.00E+00</c:formatCode>
                <c:ptCount val="10"/>
                <c:pt idx="0">
                  <c:v>-0.60875746697515998</c:v>
                </c:pt>
                <c:pt idx="1">
                  <c:v>-6.2646757491048204</c:v>
                </c:pt>
                <c:pt idx="2">
                  <c:v>13006.528079706901</c:v>
                </c:pt>
                <c:pt idx="3">
                  <c:v>13535094484592.801</c:v>
                </c:pt>
                <c:pt idx="4">
                  <c:v>53057737145730</c:v>
                </c:pt>
                <c:pt idx="5">
                  <c:v>-21334245159958.602</c:v>
                </c:pt>
                <c:pt idx="6">
                  <c:v>-153375987866604</c:v>
                </c:pt>
                <c:pt idx="7">
                  <c:v>-154076499761603</c:v>
                </c:pt>
                <c:pt idx="8">
                  <c:v>1295622430050.51</c:v>
                </c:pt>
                <c:pt idx="9">
                  <c:v>260237614620697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7-884F-A042-04E39A7B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9935"/>
        <c:axId val="355818847"/>
      </c:scatterChart>
      <c:valAx>
        <c:axId val="10455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8847"/>
        <c:crosses val="autoZero"/>
        <c:crossBetween val="midCat"/>
      </c:valAx>
      <c:valAx>
        <c:axId val="355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tab!$B$42:$B$49</c:f>
              <c:numCache>
                <c:formatCode>0.00E+00</c:formatCode>
                <c:ptCount val="8"/>
                <c:pt idx="0">
                  <c:v>2</c:v>
                </c:pt>
                <c:pt idx="1">
                  <c:v>2.6428571428571401</c:v>
                </c:pt>
                <c:pt idx="2">
                  <c:v>3.2857142857142798</c:v>
                </c:pt>
                <c:pt idx="3">
                  <c:v>3.9285714285714199</c:v>
                </c:pt>
                <c:pt idx="4">
                  <c:v>4.5714285714285703</c:v>
                </c:pt>
                <c:pt idx="5">
                  <c:v>5.21428571428571</c:v>
                </c:pt>
                <c:pt idx="6">
                  <c:v>5.8571428571428497</c:v>
                </c:pt>
                <c:pt idx="7">
                  <c:v>6.5</c:v>
                </c:pt>
              </c:numCache>
            </c:numRef>
          </c:xVal>
          <c:yVal>
            <c:numRef>
              <c:f>tab!$C$42:$C$49</c:f>
              <c:numCache>
                <c:formatCode>0.00E+00</c:formatCode>
                <c:ptCount val="8"/>
                <c:pt idx="0">
                  <c:v>0.48065606275644501</c:v>
                </c:pt>
                <c:pt idx="1">
                  <c:v>0.22167461064296501</c:v>
                </c:pt>
                <c:pt idx="2">
                  <c:v>7.7264209904209499E-2</c:v>
                </c:pt>
                <c:pt idx="3">
                  <c:v>3.8385133486121298E-2</c:v>
                </c:pt>
                <c:pt idx="4">
                  <c:v>5.7515398447915899E-3</c:v>
                </c:pt>
                <c:pt idx="5">
                  <c:v>3.76858313453969E-3</c:v>
                </c:pt>
                <c:pt idx="6">
                  <c:v>-1.7061337805756899E-4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5-A34A-8C9D-5779AD06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9935"/>
        <c:axId val="355818847"/>
      </c:scatterChart>
      <c:valAx>
        <c:axId val="10455993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8847"/>
        <c:crosses val="autoZero"/>
        <c:crossBetween val="midCat"/>
      </c:valAx>
      <c:valAx>
        <c:axId val="355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tab!$B$51:$B$58</c:f>
              <c:numCache>
                <c:formatCode>0.00E+00</c:formatCode>
                <c:ptCount val="8"/>
                <c:pt idx="0">
                  <c:v>2</c:v>
                </c:pt>
                <c:pt idx="1">
                  <c:v>2.6428571428571401</c:v>
                </c:pt>
                <c:pt idx="2">
                  <c:v>3.2857142857142798</c:v>
                </c:pt>
                <c:pt idx="3">
                  <c:v>3.9285714285714199</c:v>
                </c:pt>
                <c:pt idx="4">
                  <c:v>4.5714285714285703</c:v>
                </c:pt>
                <c:pt idx="5">
                  <c:v>5.21428571428571</c:v>
                </c:pt>
                <c:pt idx="6">
                  <c:v>5.8571428571428497</c:v>
                </c:pt>
                <c:pt idx="7">
                  <c:v>6.5</c:v>
                </c:pt>
              </c:numCache>
            </c:numRef>
          </c:xVal>
          <c:yVal>
            <c:numRef>
              <c:f>tab!$C$51:$C$58</c:f>
              <c:numCache>
                <c:formatCode>0.00E+00</c:formatCode>
                <c:ptCount val="8"/>
                <c:pt idx="0">
                  <c:v>-0.30757550323021299</c:v>
                </c:pt>
                <c:pt idx="1">
                  <c:v>-0.114353370544943</c:v>
                </c:pt>
                <c:pt idx="2">
                  <c:v>-2.9942197125053499E-2</c:v>
                </c:pt>
                <c:pt idx="3">
                  <c:v>-1.47333659715946E-2</c:v>
                </c:pt>
                <c:pt idx="4">
                  <c:v>-5.8489650021120599E-3</c:v>
                </c:pt>
                <c:pt idx="5">
                  <c:v>-1.53787800779799E-3</c:v>
                </c:pt>
                <c:pt idx="6">
                  <c:v>-1.3223233558323999E-4</c:v>
                </c:pt>
                <c:pt idx="7">
                  <c:v>1.3941715981979899E-4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4-CC48-A65B-1DA6CF0B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9935"/>
        <c:axId val="355818847"/>
      </c:scatterChart>
      <c:valAx>
        <c:axId val="10455993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8847"/>
        <c:crosses val="autoZero"/>
        <c:crossBetween val="midCat"/>
      </c:valAx>
      <c:valAx>
        <c:axId val="355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tab!$M$4:$M$9</c:f>
              <c:numCache>
                <c:formatCode>0.00E+00</c:formatCode>
                <c:ptCount val="6"/>
                <c:pt idx="0">
                  <c:v>-0.170299684652647</c:v>
                </c:pt>
                <c:pt idx="1">
                  <c:v>-0.70953418018180703</c:v>
                </c:pt>
                <c:pt idx="2">
                  <c:v>-0.75376948251785203</c:v>
                </c:pt>
                <c:pt idx="3">
                  <c:v>-0.73385648876539999</c:v>
                </c:pt>
                <c:pt idx="4">
                  <c:v>-0.491703049732237</c:v>
                </c:pt>
                <c:pt idx="5">
                  <c:v>-0.43769486509660999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7947-B432-DF7CCD2D1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tab!$N$4:$N$9</c:f>
              <c:numCache>
                <c:formatCode>0.00E+00</c:formatCode>
                <c:ptCount val="6"/>
                <c:pt idx="0">
                  <c:v>0.201468782245973</c:v>
                </c:pt>
                <c:pt idx="1">
                  <c:v>-0.16987454338354499</c:v>
                </c:pt>
                <c:pt idx="2">
                  <c:v>-0.33549431379296402</c:v>
                </c:pt>
                <c:pt idx="3">
                  <c:v>-0.33419617260933698</c:v>
                </c:pt>
                <c:pt idx="4">
                  <c:v>-0.19322853570849799</c:v>
                </c:pt>
                <c:pt idx="5">
                  <c:v>-4.0389286676947897E-2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7-7947-B432-DF7CCD2D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14783"/>
        <c:axId val="1969176352"/>
      </c:scatterChart>
      <c:valAx>
        <c:axId val="1048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76352"/>
        <c:crosses val="autoZero"/>
        <c:crossBetween val="midCat"/>
      </c:valAx>
      <c:valAx>
        <c:axId val="19691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testing!$L$42:$L$71</c:f>
              <c:numCache>
                <c:formatCode>General</c:formatCode>
                <c:ptCount val="30"/>
                <c:pt idx="0">
                  <c:v>154.77500000000001</c:v>
                </c:pt>
                <c:pt idx="1">
                  <c:v>182.71199999999999</c:v>
                </c:pt>
                <c:pt idx="2">
                  <c:v>243.047</c:v>
                </c:pt>
                <c:pt idx="3">
                  <c:v>282.36200000000002</c:v>
                </c:pt>
                <c:pt idx="4">
                  <c:v>330.745</c:v>
                </c:pt>
                <c:pt idx="5">
                  <c:v>379.637</c:v>
                </c:pt>
                <c:pt idx="6">
                  <c:v>421.50099999999998</c:v>
                </c:pt>
                <c:pt idx="7">
                  <c:v>477.35700000000003</c:v>
                </c:pt>
                <c:pt idx="8">
                  <c:v>512.48699999999997</c:v>
                </c:pt>
                <c:pt idx="9">
                  <c:v>571.54700000000003</c:v>
                </c:pt>
                <c:pt idx="10">
                  <c:v>600.94799999999998</c:v>
                </c:pt>
                <c:pt idx="11">
                  <c:v>642.99900000000002</c:v>
                </c:pt>
                <c:pt idx="12">
                  <c:v>725.70899999999995</c:v>
                </c:pt>
                <c:pt idx="13">
                  <c:v>752.14</c:v>
                </c:pt>
                <c:pt idx="14">
                  <c:v>815.38300000000004</c:v>
                </c:pt>
                <c:pt idx="15">
                  <c:v>850.91</c:v>
                </c:pt>
                <c:pt idx="16">
                  <c:v>904.22500000000002</c:v>
                </c:pt>
                <c:pt idx="17">
                  <c:v>952.66899999999998</c:v>
                </c:pt>
                <c:pt idx="18">
                  <c:v>995.779</c:v>
                </c:pt>
                <c:pt idx="19">
                  <c:v>1038.5</c:v>
                </c:pt>
                <c:pt idx="20">
                  <c:v>1067.6099999999999</c:v>
                </c:pt>
                <c:pt idx="21">
                  <c:v>1128.0899999999999</c:v>
                </c:pt>
                <c:pt idx="22">
                  <c:v>1163.4000000000001</c:v>
                </c:pt>
                <c:pt idx="23">
                  <c:v>1272.53</c:v>
                </c:pt>
                <c:pt idx="24">
                  <c:v>1232.08</c:v>
                </c:pt>
                <c:pt idx="25">
                  <c:v>1308.75</c:v>
                </c:pt>
                <c:pt idx="26">
                  <c:v>1317.81</c:v>
                </c:pt>
                <c:pt idx="27">
                  <c:v>1421.01</c:v>
                </c:pt>
                <c:pt idx="28">
                  <c:v>1425.62</c:v>
                </c:pt>
                <c:pt idx="29">
                  <c:v>1501.94</c:v>
                </c:pt>
              </c:numCache>
            </c:numRef>
          </c:xVal>
          <c:yVal>
            <c:numRef>
              <c:f>testing!$S$42:$S$71</c:f>
              <c:numCache>
                <c:formatCode>General</c:formatCode>
                <c:ptCount val="30"/>
                <c:pt idx="0">
                  <c:v>-5.5850874999999993</c:v>
                </c:pt>
                <c:pt idx="1">
                  <c:v>-5.5813499999999996</c:v>
                </c:pt>
                <c:pt idx="2">
                  <c:v>-5.5733249999999996</c:v>
                </c:pt>
                <c:pt idx="3">
                  <c:v>-5.5678625000000004</c:v>
                </c:pt>
                <c:pt idx="4">
                  <c:v>-5.5610625000000002</c:v>
                </c:pt>
                <c:pt idx="5">
                  <c:v>-5.5542875</c:v>
                </c:pt>
                <c:pt idx="6">
                  <c:v>-5.5484124999999995</c:v>
                </c:pt>
                <c:pt idx="7">
                  <c:v>-5.5402999999999993</c:v>
                </c:pt>
                <c:pt idx="8">
                  <c:v>-5.5340999999999996</c:v>
                </c:pt>
                <c:pt idx="9">
                  <c:v>-5.5251125000000005</c:v>
                </c:pt>
                <c:pt idx="10">
                  <c:v>-5.5199375000000002</c:v>
                </c:pt>
                <c:pt idx="11">
                  <c:v>-5.5123375000000001</c:v>
                </c:pt>
                <c:pt idx="12">
                  <c:v>-5.4976500000000001</c:v>
                </c:pt>
                <c:pt idx="13">
                  <c:v>-5.493125</c:v>
                </c:pt>
                <c:pt idx="14">
                  <c:v>-5.4728999999999992</c:v>
                </c:pt>
                <c:pt idx="15">
                  <c:v>-5.4726750000000006</c:v>
                </c:pt>
                <c:pt idx="16">
                  <c:v>-5.4340875000000004</c:v>
                </c:pt>
                <c:pt idx="17">
                  <c:v>-5.4236874999999998</c:v>
                </c:pt>
                <c:pt idx="18">
                  <c:v>-5.4217499999999994</c:v>
                </c:pt>
                <c:pt idx="19">
                  <c:v>-5.4117125000000001</c:v>
                </c:pt>
                <c:pt idx="20">
                  <c:v>-5.4044500000000006</c:v>
                </c:pt>
                <c:pt idx="21">
                  <c:v>-5.399375</c:v>
                </c:pt>
                <c:pt idx="22">
                  <c:v>-5.3912500000000003</c:v>
                </c:pt>
                <c:pt idx="23">
                  <c:v>-5.3774875</c:v>
                </c:pt>
                <c:pt idx="24">
                  <c:v>-5.3824500000000004</c:v>
                </c:pt>
                <c:pt idx="25">
                  <c:v>-5.3735375000000003</c:v>
                </c:pt>
                <c:pt idx="26">
                  <c:v>-5.3732749999999996</c:v>
                </c:pt>
                <c:pt idx="27">
                  <c:v>-5.3602874999999992</c:v>
                </c:pt>
                <c:pt idx="28">
                  <c:v>-5.3595624999999991</c:v>
                </c:pt>
                <c:pt idx="29">
                  <c:v>-5.3479749999999999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BE-7047-9AEE-E6EEDBE753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testing!$L$73:$L$102</c:f>
              <c:numCache>
                <c:formatCode>General</c:formatCode>
                <c:ptCount val="30"/>
                <c:pt idx="0">
                  <c:v>1451.68</c:v>
                </c:pt>
                <c:pt idx="1">
                  <c:v>1393.87</c:v>
                </c:pt>
                <c:pt idx="2">
                  <c:v>1353.95</c:v>
                </c:pt>
                <c:pt idx="3">
                  <c:v>1309.9100000000001</c:v>
                </c:pt>
                <c:pt idx="4">
                  <c:v>1266.26</c:v>
                </c:pt>
                <c:pt idx="5">
                  <c:v>1250.6600000000001</c:v>
                </c:pt>
                <c:pt idx="6">
                  <c:v>1178.8399999999999</c:v>
                </c:pt>
                <c:pt idx="7">
                  <c:v>1132.9100000000001</c:v>
                </c:pt>
                <c:pt idx="8">
                  <c:v>1072.74</c:v>
                </c:pt>
                <c:pt idx="9">
                  <c:v>1044.19</c:v>
                </c:pt>
                <c:pt idx="10">
                  <c:v>982.77</c:v>
                </c:pt>
                <c:pt idx="11">
                  <c:v>949.74099999999999</c:v>
                </c:pt>
                <c:pt idx="12">
                  <c:v>890.64200000000005</c:v>
                </c:pt>
                <c:pt idx="13">
                  <c:v>858.09400000000005</c:v>
                </c:pt>
                <c:pt idx="14">
                  <c:v>794.14300000000003</c:v>
                </c:pt>
                <c:pt idx="15">
                  <c:v>764.02499999999998</c:v>
                </c:pt>
                <c:pt idx="16">
                  <c:v>708.80700000000002</c:v>
                </c:pt>
                <c:pt idx="17">
                  <c:v>670.70299999999997</c:v>
                </c:pt>
                <c:pt idx="18">
                  <c:v>620.44399999999996</c:v>
                </c:pt>
                <c:pt idx="19">
                  <c:v>573.89300000000003</c:v>
                </c:pt>
                <c:pt idx="20">
                  <c:v>519.08399999999995</c:v>
                </c:pt>
                <c:pt idx="21">
                  <c:v>468.66699999999997</c:v>
                </c:pt>
                <c:pt idx="22">
                  <c:v>429.351</c:v>
                </c:pt>
                <c:pt idx="23">
                  <c:v>381.05599999999998</c:v>
                </c:pt>
                <c:pt idx="24">
                  <c:v>335.30399999999997</c:v>
                </c:pt>
                <c:pt idx="25">
                  <c:v>287.65899999999999</c:v>
                </c:pt>
                <c:pt idx="26">
                  <c:v>243.12700000000001</c:v>
                </c:pt>
                <c:pt idx="27">
                  <c:v>197.30699999999999</c:v>
                </c:pt>
                <c:pt idx="28">
                  <c:v>151.14699999999999</c:v>
                </c:pt>
                <c:pt idx="29">
                  <c:v>103.762</c:v>
                </c:pt>
              </c:numCache>
            </c:numRef>
          </c:xVal>
          <c:yVal>
            <c:numRef>
              <c:f>testing!$S$73:$S$102</c:f>
              <c:numCache>
                <c:formatCode>General</c:formatCode>
                <c:ptCount val="30"/>
                <c:pt idx="0">
                  <c:v>-5.3613425925925924</c:v>
                </c:pt>
                <c:pt idx="1">
                  <c:v>-5.3725462962962967</c:v>
                </c:pt>
                <c:pt idx="2">
                  <c:v>-5.3728240740740736</c:v>
                </c:pt>
                <c:pt idx="3">
                  <c:v>-5.3842592592592595</c:v>
                </c:pt>
                <c:pt idx="4">
                  <c:v>-5.3866203703703706</c:v>
                </c:pt>
                <c:pt idx="5">
                  <c:v>-5.3883564814814813</c:v>
                </c:pt>
                <c:pt idx="6">
                  <c:v>-5.3977314814814816</c:v>
                </c:pt>
                <c:pt idx="7">
                  <c:v>-5.4012500000000001</c:v>
                </c:pt>
                <c:pt idx="8">
                  <c:v>-5.4085185185185187</c:v>
                </c:pt>
                <c:pt idx="9">
                  <c:v>-5.4112268518518523</c:v>
                </c:pt>
                <c:pt idx="10">
                  <c:v>-5.41849537037037</c:v>
                </c:pt>
                <c:pt idx="11">
                  <c:v>-5.4212268518518512</c:v>
                </c:pt>
                <c:pt idx="12">
                  <c:v>-5.4302777777777784</c:v>
                </c:pt>
                <c:pt idx="13">
                  <c:v>-5.4326851851851856</c:v>
                </c:pt>
                <c:pt idx="14">
                  <c:v>-5.4436342592592597</c:v>
                </c:pt>
                <c:pt idx="15">
                  <c:v>-5.4477314814814815</c:v>
                </c:pt>
                <c:pt idx="16">
                  <c:v>-5.4984490740740739</c:v>
                </c:pt>
                <c:pt idx="17">
                  <c:v>-5.5056018518518517</c:v>
                </c:pt>
                <c:pt idx="18">
                  <c:v>-5.515300925925926</c:v>
                </c:pt>
                <c:pt idx="19">
                  <c:v>-5.522870370370371</c:v>
                </c:pt>
                <c:pt idx="20">
                  <c:v>-5.5313425925925923</c:v>
                </c:pt>
                <c:pt idx="21">
                  <c:v>-5.540162037037037</c:v>
                </c:pt>
                <c:pt idx="22">
                  <c:v>-5.546388888888889</c:v>
                </c:pt>
                <c:pt idx="23">
                  <c:v>-5.5533796296296298</c:v>
                </c:pt>
                <c:pt idx="24">
                  <c:v>-5.5601157407407404</c:v>
                </c:pt>
                <c:pt idx="25">
                  <c:v>-5.5668055555555558</c:v>
                </c:pt>
                <c:pt idx="26">
                  <c:v>-5.5731018518518516</c:v>
                </c:pt>
                <c:pt idx="27">
                  <c:v>-5.579305555555556</c:v>
                </c:pt>
                <c:pt idx="28">
                  <c:v>-5.5854861111111109</c:v>
                </c:pt>
                <c:pt idx="29">
                  <c:v>-5.5918287037037038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BE-7047-9AEE-E6EEDBE7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66575"/>
        <c:axId val="1978055424"/>
      </c:scatterChart>
      <c:valAx>
        <c:axId val="3703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55424"/>
        <c:crosses val="autoZero"/>
        <c:crossBetween val="midCat"/>
      </c:valAx>
      <c:valAx>
        <c:axId val="19780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6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eopp!$B$11:$B$75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eopp!$C$11:$C$75</c:f>
              <c:numCache>
                <c:formatCode>General</c:formatCode>
                <c:ptCount val="65"/>
                <c:pt idx="0">
                  <c:v>-14467980.637247661</c:v>
                </c:pt>
                <c:pt idx="1">
                  <c:v>-142092.15161369194</c:v>
                </c:pt>
                <c:pt idx="2">
                  <c:v>4033.7687451219417</c:v>
                </c:pt>
                <c:pt idx="3">
                  <c:v>4993.8044513876666</c:v>
                </c:pt>
                <c:pt idx="4">
                  <c:v>2692.8649175090441</c:v>
                </c:pt>
                <c:pt idx="5">
                  <c:v>1414.155391237603</c:v>
                </c:pt>
                <c:pt idx="6">
                  <c:v>766.96299141608506</c:v>
                </c:pt>
                <c:pt idx="7">
                  <c:v>432.6824439094745</c:v>
                </c:pt>
                <c:pt idx="8">
                  <c:v>254.26881626265953</c:v>
                </c:pt>
                <c:pt idx="9">
                  <c:v>155.90813664335326</c:v>
                </c:pt>
                <c:pt idx="10">
                  <c:v>99.819286504320374</c:v>
                </c:pt>
                <c:pt idx="11">
                  <c:v>66.550077782456242</c:v>
                </c:pt>
                <c:pt idx="12">
                  <c:v>45.85726427865778</c:v>
                </c:pt>
                <c:pt idx="13">
                  <c:v>32.285040388864985</c:v>
                </c:pt>
                <c:pt idx="14">
                  <c:v>22.917402949722014</c:v>
                </c:pt>
                <c:pt idx="15">
                  <c:v>16.191670212412831</c:v>
                </c:pt>
                <c:pt idx="16">
                  <c:v>11.257702832873406</c:v>
                </c:pt>
                <c:pt idx="17">
                  <c:v>7.6303190987041258</c:v>
                </c:pt>
                <c:pt idx="18">
                  <c:v>5.0041204573839115</c:v>
                </c:pt>
                <c:pt idx="19">
                  <c:v>3.1594178819118324</c:v>
                </c:pt>
                <c:pt idx="20">
                  <c:v>1.9186902606738567</c:v>
                </c:pt>
                <c:pt idx="21">
                  <c:v>1.1298391477826231</c:v>
                </c:pt>
                <c:pt idx="22">
                  <c:v>0.66225821228619342</c:v>
                </c:pt>
                <c:pt idx="23">
                  <c:v>0.40767389215097238</c:v>
                </c:pt>
                <c:pt idx="24">
                  <c:v>0.28145164780718157</c:v>
                </c:pt>
                <c:pt idx="25">
                  <c:v>0.22243283401325611</c:v>
                </c:pt>
                <c:pt idx="26">
                  <c:v>0.19082656184642321</c:v>
                </c:pt>
                <c:pt idx="27">
                  <c:v>0.16450303892576079</c:v>
                </c:pt>
                <c:pt idx="28">
                  <c:v>0.13440591300185784</c:v>
                </c:pt>
                <c:pt idx="29">
                  <c:v>9.9863074161370274E-2</c:v>
                </c:pt>
                <c:pt idx="30">
                  <c:v>6.4444099664211385E-2</c:v>
                </c:pt>
                <c:pt idx="31">
                  <c:v>3.2783444711272425E-2</c:v>
                </c:pt>
                <c:pt idx="32">
                  <c:v>8.5366727102278092E-3</c:v>
                </c:pt>
                <c:pt idx="33">
                  <c:v>-6.5838192393818749E-3</c:v>
                </c:pt>
                <c:pt idx="34">
                  <c:v>-1.2904830054139546E-2</c:v>
                </c:pt>
                <c:pt idx="35">
                  <c:v>-1.2313689573999814E-2</c:v>
                </c:pt>
                <c:pt idx="36">
                  <c:v>-7.5094330732164236E-3</c:v>
                </c:pt>
                <c:pt idx="37">
                  <c:v>-1.243603797164399E-3</c:v>
                </c:pt>
                <c:pt idx="38">
                  <c:v>4.2683597347305136E-3</c:v>
                </c:pt>
                <c:pt idx="39">
                  <c:v>7.674557858555091E-3</c:v>
                </c:pt>
                <c:pt idx="40">
                  <c:v>8.5448753863085584E-3</c:v>
                </c:pt>
                <c:pt idx="41">
                  <c:v>7.2134644943127697E-3</c:v>
                </c:pt>
                <c:pt idx="42">
                  <c:v>4.4928345905256156E-3</c:v>
                </c:pt>
                <c:pt idx="43">
                  <c:v>1.353658628011549E-3</c:v>
                </c:pt>
                <c:pt idx="44">
                  <c:v>-1.3506519182171169E-3</c:v>
                </c:pt>
                <c:pt idx="45">
                  <c:v>-3.0640180481241851E-3</c:v>
                </c:pt>
                <c:pt idx="46">
                  <c:v>-3.5945881503536199E-3</c:v>
                </c:pt>
                <c:pt idx="47">
                  <c:v>-3.0797851403167849E-3</c:v>
                </c:pt>
                <c:pt idx="48">
                  <c:v>-1.88097031072971E-3</c:v>
                </c:pt>
                <c:pt idx="49">
                  <c:v>-4.4796794714696E-4</c:v>
                </c:pt>
                <c:pt idx="50">
                  <c:v>8.0833117110913502E-4</c:v>
                </c:pt>
                <c:pt idx="51">
                  <c:v>1.607168479600401E-3</c:v>
                </c:pt>
                <c:pt idx="52">
                  <c:v>1.8390735248593358E-3</c:v>
                </c:pt>
                <c:pt idx="53">
                  <c:v>1.5575718342556147E-3</c:v>
                </c:pt>
                <c:pt idx="54">
                  <c:v>9.3340181517440589E-4</c:v>
                </c:pt>
                <c:pt idx="55">
                  <c:v>1.8955227924486438E-4</c:v>
                </c:pt>
                <c:pt idx="56">
                  <c:v>-4.6367130425185144E-4</c:v>
                </c:pt>
                <c:pt idx="57">
                  <c:v>-8.7805644181897713E-4</c:v>
                </c:pt>
                <c:pt idx="58">
                  <c:v>-9.9247562691053459E-4</c:v>
                </c:pt>
                <c:pt idx="59">
                  <c:v>-8.3200684646874302E-4</c:v>
                </c:pt>
                <c:pt idx="60">
                  <c:v>-4.8613966935570895E-4</c:v>
                </c:pt>
                <c:pt idx="61">
                  <c:v>-7.510976497901808E-5</c:v>
                </c:pt>
                <c:pt idx="62">
                  <c:v>2.8536962399672446E-4</c:v>
                </c:pt>
                <c:pt idx="63">
                  <c:v>5.1212923609924091E-4</c:v>
                </c:pt>
                <c:pt idx="64">
                  <c:v>5.6974179897867718E-4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C-3F46-9A2B-CAA5C30C08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eopp!$B$11:$B$75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eopp!$D$11:$D$75</c:f>
              <c:numCache>
                <c:formatCode>General</c:formatCode>
                <c:ptCount val="65"/>
                <c:pt idx="0">
                  <c:v>0.99995939266570399</c:v>
                </c:pt>
                <c:pt idx="1">
                  <c:v>0.99995675249752047</c:v>
                </c:pt>
                <c:pt idx="2">
                  <c:v>0.99995389423517733</c:v>
                </c:pt>
                <c:pt idx="3">
                  <c:v>0.99995079589880864</c:v>
                </c:pt>
                <c:pt idx="4">
                  <c:v>0.99994743288037047</c:v>
                </c:pt>
                <c:pt idx="5">
                  <c:v>0.999943777578301</c:v>
                </c:pt>
                <c:pt idx="6">
                  <c:v>0.9999397989740485</c:v>
                </c:pt>
                <c:pt idx="7">
                  <c:v>0.99993546214000306</c:v>
                </c:pt>
                <c:pt idx="8">
                  <c:v>0.99993072766626356</c:v>
                </c:pt>
                <c:pt idx="9">
                  <c:v>0.99992555099109148</c:v>
                </c:pt>
                <c:pt idx="10">
                  <c:v>0.99991988161673084</c:v>
                </c:pt>
                <c:pt idx="11">
                  <c:v>0.99991366218837163</c:v>
                </c:pt>
                <c:pt idx="12">
                  <c:v>0.99990682740919912</c:v>
                </c:pt>
                <c:pt idx="13">
                  <c:v>0.99989930275847327</c:v>
                </c:pt>
                <c:pt idx="14">
                  <c:v>0.99989100297209887</c:v>
                </c:pt>
                <c:pt idx="15">
                  <c:v>0.99988183023578003</c:v>
                </c:pt>
                <c:pt idx="16">
                  <c:v>0.99987167202907601</c:v>
                </c:pt>
                <c:pt idx="17">
                  <c:v>0.99986039854379594</c:v>
                </c:pt>
                <c:pt idx="18">
                  <c:v>0.9998478595813014</c:v>
                </c:pt>
                <c:pt idx="19">
                  <c:v>0.99983388080921132</c:v>
                </c:pt>
                <c:pt idx="20">
                  <c:v>0.99981825922717693</c:v>
                </c:pt>
                <c:pt idx="21">
                  <c:v>0.99980075765166432</c:v>
                </c:pt>
                <c:pt idx="22">
                  <c:v>0.99978109797824566</c:v>
                </c:pt>
                <c:pt idx="23">
                  <c:v>0.99975895291288752</c:v>
                </c:pt>
                <c:pt idx="24">
                  <c:v>0.99973393577593417</c:v>
                </c:pt>
                <c:pt idx="25">
                  <c:v>0.99970558786672459</c:v>
                </c:pt>
                <c:pt idx="26">
                  <c:v>0.99967336272317808</c:v>
                </c:pt>
                <c:pt idx="27">
                  <c:v>0.99963660640545016</c:v>
                </c:pt>
                <c:pt idx="28">
                  <c:v>0.99959453265658893</c:v>
                </c:pt>
                <c:pt idx="29">
                  <c:v>0.99954619141870182</c:v>
                </c:pt>
                <c:pt idx="30">
                  <c:v>0.99949042867150628</c:v>
                </c:pt>
                <c:pt idx="31">
                  <c:v>0.99942583485518877</c:v>
                </c:pt>
                <c:pt idx="32">
                  <c:v>0.99935067815969858</c:v>
                </c:pt>
                <c:pt idx="33">
                  <c:v>0.99926281758822044</c:v>
                </c:pt>
                <c:pt idx="34">
                  <c:v>0.99915958875590272</c:v>
                </c:pt>
                <c:pt idx="35">
                  <c:v>0.99903765259928923</c:v>
                </c:pt>
                <c:pt idx="36">
                  <c:v>0.99889279314226076</c:v>
                </c:pt>
                <c:pt idx="37">
                  <c:v>0.99871964456780249</c:v>
                </c:pt>
                <c:pt idx="38">
                  <c:v>0.99851131911101565</c:v>
                </c:pt>
                <c:pt idx="39">
                  <c:v>0.99825889418396996</c:v>
                </c:pt>
                <c:pt idx="40">
                  <c:v>0.99795069720825136</c:v>
                </c:pt>
                <c:pt idx="41">
                  <c:v>0.99757129586178916</c:v>
                </c:pt>
                <c:pt idx="42">
                  <c:v>0.99710005321338258</c:v>
                </c:pt>
                <c:pt idx="43">
                  <c:v>0.99650903035662219</c:v>
                </c:pt>
                <c:pt idx="44">
                  <c:v>0.99575989452056213</c:v>
                </c:pt>
                <c:pt idx="45">
                  <c:v>0.9947992847826912</c:v>
                </c:pt>
                <c:pt idx="46">
                  <c:v>0.99355174088283005</c:v>
                </c:pt>
                <c:pt idx="47">
                  <c:v>0.99190870512230145</c:v>
                </c:pt>
                <c:pt idx="48">
                  <c:v>0.98971106302752376</c:v>
                </c:pt>
                <c:pt idx="49">
                  <c:v>0.9867208196812286</c:v>
                </c:pt>
                <c:pt idx="50">
                  <c:v>0.98257410139277579</c:v>
                </c:pt>
                <c:pt idx="51">
                  <c:v>0.97670136917302519</c:v>
                </c:pt>
                <c:pt idx="52">
                  <c:v>0.96818901057361861</c:v>
                </c:pt>
                <c:pt idx="53">
                  <c:v>0.95553504161203517</c:v>
                </c:pt>
                <c:pt idx="54">
                  <c:v>0.93621513092222253</c:v>
                </c:pt>
                <c:pt idx="55">
                  <c:v>0.90592696382336801</c:v>
                </c:pt>
                <c:pt idx="56">
                  <c:v>0.85738704415291767</c:v>
                </c:pt>
                <c:pt idx="57">
                  <c:v>0.77896232419002798</c:v>
                </c:pt>
                <c:pt idx="58">
                  <c:v>0.65543735095861788</c:v>
                </c:pt>
                <c:pt idx="59">
                  <c:v>0.47844850354043994</c:v>
                </c:pt>
                <c:pt idx="60">
                  <c:v>0.27312327684032495</c:v>
                </c:pt>
                <c:pt idx="61">
                  <c:v>0.10625658660060833</c:v>
                </c:pt>
                <c:pt idx="62">
                  <c:v>2.2945460436645221E-2</c:v>
                </c:pt>
                <c:pt idx="63">
                  <c:v>1.4656187431204342E-3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B-9F43-B05E-4201F3687E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eopp!$B$11:$B$75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eopp!$E$11:$E$75</c:f>
              <c:numCache>
                <c:formatCode>General</c:formatCode>
                <c:ptCount val="65"/>
                <c:pt idx="0">
                  <c:v>-14467393.131121336</c:v>
                </c:pt>
                <c:pt idx="1">
                  <c:v>-142086.00648301269</c:v>
                </c:pt>
                <c:pt idx="2">
                  <c:v>4033.58276512883</c:v>
                </c:pt>
                <c:pt idx="3">
                  <c:v>4993.5587357281111</c:v>
                </c:pt>
                <c:pt idx="4">
                  <c:v>2692.7233613567792</c:v>
                </c:pt>
                <c:pt idx="5">
                  <c:v>1414.0758839968489</c:v>
                </c:pt>
                <c:pt idx="6">
                  <c:v>766.91681945713503</c:v>
                </c:pt>
                <c:pt idx="7">
                  <c:v>432.65451951048635</c:v>
                </c:pt>
                <c:pt idx="8">
                  <c:v>254.25120246836062</c:v>
                </c:pt>
                <c:pt idx="9">
                  <c:v>155.89652943709939</c:v>
                </c:pt>
                <c:pt idx="10">
                  <c:v>99.811289144466571</c:v>
                </c:pt>
                <c:pt idx="11">
                  <c:v>66.544331994376805</c:v>
                </c:pt>
                <c:pt idx="12">
                  <c:v>45.852991638537894</c:v>
                </c:pt>
                <c:pt idx="13">
                  <c:v>32.281789374355249</c:v>
                </c:pt>
                <c:pt idx="14">
                  <c:v>22.914905020913281</c:v>
                </c:pt>
                <c:pt idx="15">
                  <c:v>16.189756846561501</c:v>
                </c:pt>
                <c:pt idx="16">
                  <c:v>11.256258154711597</c:v>
                </c:pt>
                <c:pt idx="17">
                  <c:v>7.6292538950466451</c:v>
                </c:pt>
                <c:pt idx="18">
                  <c:v>5.0033591284023071</c:v>
                </c:pt>
                <c:pt idx="19">
                  <c:v>3.1588930419699257</c:v>
                </c:pt>
                <c:pt idx="20">
                  <c:v>1.9183415564230737</c:v>
                </c:pt>
                <c:pt idx="21">
                  <c:v>1.1296140359775773</c:v>
                </c:pt>
                <c:pt idx="22">
                  <c:v>0.66211324262460058</c:v>
                </c:pt>
                <c:pt idx="23">
                  <c:v>0.40757562354677757</c:v>
                </c:pt>
                <c:pt idx="24">
                  <c:v>0.28137676359289571</c:v>
                </c:pt>
                <c:pt idx="25">
                  <c:v>0.22236734708808378</c:v>
                </c:pt>
                <c:pt idx="26">
                  <c:v>0.1907642307779164</c:v>
                </c:pt>
                <c:pt idx="27">
                  <c:v>0.16444325957513117</c:v>
                </c:pt>
                <c:pt idx="28">
                  <c:v>0.13435141579337423</c:v>
                </c:pt>
                <c:pt idx="29">
                  <c:v>9.9817755441361025E-2</c:v>
                </c:pt>
                <c:pt idx="30">
                  <c:v>6.4411260798731912E-2</c:v>
                </c:pt>
                <c:pt idx="31">
                  <c:v>3.2764621599992369E-2</c:v>
                </c:pt>
                <c:pt idx="32">
                  <c:v>8.5311296621935536E-3</c:v>
                </c:pt>
                <c:pt idx="33">
                  <c:v>-6.5789657636362671E-3</c:v>
                </c:pt>
                <c:pt idx="34">
                  <c:v>-1.2893984689858883E-2</c:v>
                </c:pt>
                <c:pt idx="35">
                  <c:v>-1.2301839526845116E-2</c:v>
                </c:pt>
                <c:pt idx="36">
                  <c:v>-7.5011185774200243E-3</c:v>
                </c:pt>
                <c:pt idx="37">
                  <c:v>-1.2420115422871981E-3</c:v>
                </c:pt>
                <c:pt idx="38">
                  <c:v>4.2620055091661096E-3</c:v>
                </c:pt>
                <c:pt idx="39">
                  <c:v>7.6611956412321013E-3</c:v>
                </c:pt>
                <c:pt idx="40">
                  <c:v>8.5273643493242526E-3</c:v>
                </c:pt>
                <c:pt idx="41">
                  <c:v>7.1959451232445956E-3</c:v>
                </c:pt>
                <c:pt idx="42">
                  <c:v>4.4798056092920169E-3</c:v>
                </c:pt>
                <c:pt idx="43">
                  <c:v>1.3489330468336642E-3</c:v>
                </c:pt>
                <c:pt idx="44">
                  <c:v>-1.3449250116178712E-3</c:v>
                </c:pt>
                <c:pt idx="45">
                  <c:v>-3.0480829628351967E-3</c:v>
                </c:pt>
                <c:pt idx="46">
                  <c:v>-3.5714093145406312E-3</c:v>
                </c:pt>
                <c:pt idx="47">
                  <c:v>-3.0548656905865276E-3</c:v>
                </c:pt>
                <c:pt idx="48">
                  <c:v>-1.8616171257555131E-3</c:v>
                </c:pt>
                <c:pt idx="49">
                  <c:v>-4.4201929999976568E-4</c:v>
                </c:pt>
                <c:pt idx="50">
                  <c:v>7.9424527408032848E-4</c:v>
                </c:pt>
                <c:pt idx="51">
                  <c:v>1.569723654517441E-3</c:v>
                </c:pt>
                <c:pt idx="52">
                  <c:v>1.7805707764056975E-3</c:v>
                </c:pt>
                <c:pt idx="53">
                  <c:v>1.4883144674591726E-3</c:v>
                </c:pt>
                <c:pt idx="54">
                  <c:v>8.7386490259654657E-4</c:v>
                </c:pt>
                <c:pt idx="55">
                  <c:v>1.717205208220992E-4</c:v>
                </c:pt>
                <c:pt idx="56">
                  <c:v>-3.9754576901102306E-4</c:v>
                </c:pt>
                <c:pt idx="57">
                  <c:v>-6.8397288668933646E-4</c:v>
                </c:pt>
                <c:pt idx="58">
                  <c:v>-6.5050559579323442E-4</c:v>
                </c:pt>
                <c:pt idx="59">
                  <c:v>-3.9807243062837066E-4</c:v>
                </c:pt>
                <c:pt idx="60">
                  <c:v>-1.3277605949650332E-4</c:v>
                </c:pt>
                <c:pt idx="61">
                  <c:v>-7.9809072470443733E-6</c:v>
                </c:pt>
                <c:pt idx="62">
                  <c:v>6.5479374172371634E-6</c:v>
                </c:pt>
                <c:pt idx="63">
                  <c:v>7.505862073269976E-7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B-9F43-B05E-4201F368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  <c:max val="0.05"/>
          <c:min val="-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testing!$L$42:$L$71</c:f>
              <c:numCache>
                <c:formatCode>General</c:formatCode>
                <c:ptCount val="30"/>
                <c:pt idx="0">
                  <c:v>154.77500000000001</c:v>
                </c:pt>
                <c:pt idx="1">
                  <c:v>182.71199999999999</c:v>
                </c:pt>
                <c:pt idx="2">
                  <c:v>243.047</c:v>
                </c:pt>
                <c:pt idx="3">
                  <c:v>282.36200000000002</c:v>
                </c:pt>
                <c:pt idx="4">
                  <c:v>330.745</c:v>
                </c:pt>
                <c:pt idx="5">
                  <c:v>379.637</c:v>
                </c:pt>
                <c:pt idx="6">
                  <c:v>421.50099999999998</c:v>
                </c:pt>
                <c:pt idx="7">
                  <c:v>477.35700000000003</c:v>
                </c:pt>
                <c:pt idx="8">
                  <c:v>512.48699999999997</c:v>
                </c:pt>
                <c:pt idx="9">
                  <c:v>571.54700000000003</c:v>
                </c:pt>
                <c:pt idx="10">
                  <c:v>600.94799999999998</c:v>
                </c:pt>
                <c:pt idx="11">
                  <c:v>642.99900000000002</c:v>
                </c:pt>
                <c:pt idx="12">
                  <c:v>725.70899999999995</c:v>
                </c:pt>
                <c:pt idx="13">
                  <c:v>752.14</c:v>
                </c:pt>
                <c:pt idx="14">
                  <c:v>815.38300000000004</c:v>
                </c:pt>
                <c:pt idx="15">
                  <c:v>850.91</c:v>
                </c:pt>
                <c:pt idx="16">
                  <c:v>904.22500000000002</c:v>
                </c:pt>
                <c:pt idx="17">
                  <c:v>952.66899999999998</c:v>
                </c:pt>
                <c:pt idx="18">
                  <c:v>995.779</c:v>
                </c:pt>
                <c:pt idx="19">
                  <c:v>1038.5</c:v>
                </c:pt>
                <c:pt idx="20">
                  <c:v>1067.6099999999999</c:v>
                </c:pt>
                <c:pt idx="21">
                  <c:v>1128.0899999999999</c:v>
                </c:pt>
                <c:pt idx="22">
                  <c:v>1163.4000000000001</c:v>
                </c:pt>
                <c:pt idx="23">
                  <c:v>1272.53</c:v>
                </c:pt>
                <c:pt idx="24">
                  <c:v>1232.08</c:v>
                </c:pt>
                <c:pt idx="25">
                  <c:v>1308.75</c:v>
                </c:pt>
                <c:pt idx="26">
                  <c:v>1317.81</c:v>
                </c:pt>
                <c:pt idx="27">
                  <c:v>1421.01</c:v>
                </c:pt>
                <c:pt idx="28">
                  <c:v>1425.62</c:v>
                </c:pt>
                <c:pt idx="29">
                  <c:v>1501.94</c:v>
                </c:pt>
              </c:numCache>
            </c:numRef>
          </c:xVal>
          <c:yVal>
            <c:numRef>
              <c:f>testing!$S$42:$S$71</c:f>
              <c:numCache>
                <c:formatCode>General</c:formatCode>
                <c:ptCount val="30"/>
                <c:pt idx="0">
                  <c:v>-5.5850874999999993</c:v>
                </c:pt>
                <c:pt idx="1">
                  <c:v>-5.5813499999999996</c:v>
                </c:pt>
                <c:pt idx="2">
                  <c:v>-5.5733249999999996</c:v>
                </c:pt>
                <c:pt idx="3">
                  <c:v>-5.5678625000000004</c:v>
                </c:pt>
                <c:pt idx="4">
                  <c:v>-5.5610625000000002</c:v>
                </c:pt>
                <c:pt idx="5">
                  <c:v>-5.5542875</c:v>
                </c:pt>
                <c:pt idx="6">
                  <c:v>-5.5484124999999995</c:v>
                </c:pt>
                <c:pt idx="7">
                  <c:v>-5.5402999999999993</c:v>
                </c:pt>
                <c:pt idx="8">
                  <c:v>-5.5340999999999996</c:v>
                </c:pt>
                <c:pt idx="9">
                  <c:v>-5.5251125000000005</c:v>
                </c:pt>
                <c:pt idx="10">
                  <c:v>-5.5199375000000002</c:v>
                </c:pt>
                <c:pt idx="11">
                  <c:v>-5.5123375000000001</c:v>
                </c:pt>
                <c:pt idx="12">
                  <c:v>-5.4976500000000001</c:v>
                </c:pt>
                <c:pt idx="13">
                  <c:v>-5.493125</c:v>
                </c:pt>
                <c:pt idx="14">
                  <c:v>-5.4728999999999992</c:v>
                </c:pt>
                <c:pt idx="15">
                  <c:v>-5.4726750000000006</c:v>
                </c:pt>
                <c:pt idx="16">
                  <c:v>-5.4340875000000004</c:v>
                </c:pt>
                <c:pt idx="17">
                  <c:v>-5.4236874999999998</c:v>
                </c:pt>
                <c:pt idx="18">
                  <c:v>-5.4217499999999994</c:v>
                </c:pt>
                <c:pt idx="19">
                  <c:v>-5.4117125000000001</c:v>
                </c:pt>
                <c:pt idx="20">
                  <c:v>-5.4044500000000006</c:v>
                </c:pt>
                <c:pt idx="21">
                  <c:v>-5.399375</c:v>
                </c:pt>
                <c:pt idx="22">
                  <c:v>-5.3912500000000003</c:v>
                </c:pt>
                <c:pt idx="23">
                  <c:v>-5.3774875</c:v>
                </c:pt>
                <c:pt idx="24">
                  <c:v>-5.3824500000000004</c:v>
                </c:pt>
                <c:pt idx="25">
                  <c:v>-5.3735375000000003</c:v>
                </c:pt>
                <c:pt idx="26">
                  <c:v>-5.3732749999999996</c:v>
                </c:pt>
                <c:pt idx="27">
                  <c:v>-5.3602874999999992</c:v>
                </c:pt>
                <c:pt idx="28">
                  <c:v>-5.3595624999999991</c:v>
                </c:pt>
                <c:pt idx="29">
                  <c:v>-5.3479749999999999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B-BB4D-BDA3-1A2E611AB9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testing!$L$73:$L$102</c:f>
              <c:numCache>
                <c:formatCode>General</c:formatCode>
                <c:ptCount val="30"/>
                <c:pt idx="0">
                  <c:v>1451.68</c:v>
                </c:pt>
                <c:pt idx="1">
                  <c:v>1393.87</c:v>
                </c:pt>
                <c:pt idx="2">
                  <c:v>1353.95</c:v>
                </c:pt>
                <c:pt idx="3">
                  <c:v>1309.9100000000001</c:v>
                </c:pt>
                <c:pt idx="4">
                  <c:v>1266.26</c:v>
                </c:pt>
                <c:pt idx="5">
                  <c:v>1250.6600000000001</c:v>
                </c:pt>
                <c:pt idx="6">
                  <c:v>1178.8399999999999</c:v>
                </c:pt>
                <c:pt idx="7">
                  <c:v>1132.9100000000001</c:v>
                </c:pt>
                <c:pt idx="8">
                  <c:v>1072.74</c:v>
                </c:pt>
                <c:pt idx="9">
                  <c:v>1044.19</c:v>
                </c:pt>
                <c:pt idx="10">
                  <c:v>982.77</c:v>
                </c:pt>
                <c:pt idx="11">
                  <c:v>949.74099999999999</c:v>
                </c:pt>
                <c:pt idx="12">
                  <c:v>890.64200000000005</c:v>
                </c:pt>
                <c:pt idx="13">
                  <c:v>858.09400000000005</c:v>
                </c:pt>
                <c:pt idx="14">
                  <c:v>794.14300000000003</c:v>
                </c:pt>
                <c:pt idx="15">
                  <c:v>764.02499999999998</c:v>
                </c:pt>
                <c:pt idx="16">
                  <c:v>708.80700000000002</c:v>
                </c:pt>
                <c:pt idx="17">
                  <c:v>670.70299999999997</c:v>
                </c:pt>
                <c:pt idx="18">
                  <c:v>620.44399999999996</c:v>
                </c:pt>
                <c:pt idx="19">
                  <c:v>573.89300000000003</c:v>
                </c:pt>
                <c:pt idx="20">
                  <c:v>519.08399999999995</c:v>
                </c:pt>
                <c:pt idx="21">
                  <c:v>468.66699999999997</c:v>
                </c:pt>
                <c:pt idx="22">
                  <c:v>429.351</c:v>
                </c:pt>
                <c:pt idx="23">
                  <c:v>381.05599999999998</c:v>
                </c:pt>
                <c:pt idx="24">
                  <c:v>335.30399999999997</c:v>
                </c:pt>
                <c:pt idx="25">
                  <c:v>287.65899999999999</c:v>
                </c:pt>
                <c:pt idx="26">
                  <c:v>243.12700000000001</c:v>
                </c:pt>
                <c:pt idx="27">
                  <c:v>197.30699999999999</c:v>
                </c:pt>
                <c:pt idx="28">
                  <c:v>151.14699999999999</c:v>
                </c:pt>
                <c:pt idx="29">
                  <c:v>103.762</c:v>
                </c:pt>
              </c:numCache>
            </c:numRef>
          </c:xVal>
          <c:yVal>
            <c:numRef>
              <c:f>testing!$S$73:$S$102</c:f>
              <c:numCache>
                <c:formatCode>General</c:formatCode>
                <c:ptCount val="30"/>
                <c:pt idx="0">
                  <c:v>-5.3613425925925924</c:v>
                </c:pt>
                <c:pt idx="1">
                  <c:v>-5.3725462962962967</c:v>
                </c:pt>
                <c:pt idx="2">
                  <c:v>-5.3728240740740736</c:v>
                </c:pt>
                <c:pt idx="3">
                  <c:v>-5.3842592592592595</c:v>
                </c:pt>
                <c:pt idx="4">
                  <c:v>-5.3866203703703706</c:v>
                </c:pt>
                <c:pt idx="5">
                  <c:v>-5.3883564814814813</c:v>
                </c:pt>
                <c:pt idx="6">
                  <c:v>-5.3977314814814816</c:v>
                </c:pt>
                <c:pt idx="7">
                  <c:v>-5.4012500000000001</c:v>
                </c:pt>
                <c:pt idx="8">
                  <c:v>-5.4085185185185187</c:v>
                </c:pt>
                <c:pt idx="9">
                  <c:v>-5.4112268518518523</c:v>
                </c:pt>
                <c:pt idx="10">
                  <c:v>-5.41849537037037</c:v>
                </c:pt>
                <c:pt idx="11">
                  <c:v>-5.4212268518518512</c:v>
                </c:pt>
                <c:pt idx="12">
                  <c:v>-5.4302777777777784</c:v>
                </c:pt>
                <c:pt idx="13">
                  <c:v>-5.4326851851851856</c:v>
                </c:pt>
                <c:pt idx="14">
                  <c:v>-5.4436342592592597</c:v>
                </c:pt>
                <c:pt idx="15">
                  <c:v>-5.4477314814814815</c:v>
                </c:pt>
                <c:pt idx="16">
                  <c:v>-5.4984490740740739</c:v>
                </c:pt>
                <c:pt idx="17">
                  <c:v>-5.5056018518518517</c:v>
                </c:pt>
                <c:pt idx="18">
                  <c:v>-5.515300925925926</c:v>
                </c:pt>
                <c:pt idx="19">
                  <c:v>-5.522870370370371</c:v>
                </c:pt>
                <c:pt idx="20">
                  <c:v>-5.5313425925925923</c:v>
                </c:pt>
                <c:pt idx="21">
                  <c:v>-5.540162037037037</c:v>
                </c:pt>
                <c:pt idx="22">
                  <c:v>-5.546388888888889</c:v>
                </c:pt>
                <c:pt idx="23">
                  <c:v>-5.5533796296296298</c:v>
                </c:pt>
                <c:pt idx="24">
                  <c:v>-5.5601157407407404</c:v>
                </c:pt>
                <c:pt idx="25">
                  <c:v>-5.5668055555555558</c:v>
                </c:pt>
                <c:pt idx="26">
                  <c:v>-5.5731018518518516</c:v>
                </c:pt>
                <c:pt idx="27">
                  <c:v>-5.579305555555556</c:v>
                </c:pt>
                <c:pt idx="28">
                  <c:v>-5.5854861111111109</c:v>
                </c:pt>
                <c:pt idx="29">
                  <c:v>-5.5918287037037038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B-BB4D-BDA3-1A2E611A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66575"/>
        <c:axId val="1978055424"/>
      </c:scatterChart>
      <c:valAx>
        <c:axId val="370366575"/>
        <c:scaling>
          <c:orientation val="minMax"/>
          <c:max val="7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55424"/>
        <c:crosses val="autoZero"/>
        <c:crossBetween val="midCat"/>
      </c:valAx>
      <c:valAx>
        <c:axId val="1978055424"/>
        <c:scaling>
          <c:orientation val="minMax"/>
          <c:max val="-5.4900000000010003"/>
          <c:min val="-5.600000000000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6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eopp!$Q$11:$Q$70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eopp!$R$11:$R$70</c:f>
              <c:numCache>
                <c:formatCode>General</c:formatCode>
                <c:ptCount val="60"/>
                <c:pt idx="0">
                  <c:v>3.5417291103555217</c:v>
                </c:pt>
                <c:pt idx="1">
                  <c:v>3.195179060535235</c:v>
                </c:pt>
                <c:pt idx="2">
                  <c:v>2.8819798707800564</c:v>
                </c:pt>
                <c:pt idx="3">
                  <c:v>2.5989219617877759</c:v>
                </c:pt>
                <c:pt idx="4">
                  <c:v>2.3431046338256216</c:v>
                </c:pt>
                <c:pt idx="5">
                  <c:v>2.1119063411558292</c:v>
                </c:pt>
                <c:pt idx="6">
                  <c:v>1.9029578271547185</c:v>
                </c:pt>
                <c:pt idx="7">
                  <c:v>1.7141178448213334</c:v>
                </c:pt>
                <c:pt idx="8">
                  <c:v>1.5434512138660945</c:v>
                </c:pt>
                <c:pt idx="9">
                  <c:v>1.3892089895145285</c:v>
                </c:pt>
                <c:pt idx="10">
                  <c:v>1.2498105398014241</c:v>
                </c:pt>
                <c:pt idx="11">
                  <c:v>1.1238273476884431</c:v>
                </c:pt>
                <c:pt idx="12">
                  <c:v>1.0099683720137351</c:v>
                </c:pt>
                <c:pt idx="13">
                  <c:v>0.90706681725659144</c:v>
                </c:pt>
                <c:pt idx="14">
                  <c:v>0.81406817653731067</c:v>
                </c:pt>
                <c:pt idx="15">
                  <c:v>0.73001942532023123</c:v>
                </c:pt>
                <c:pt idx="16">
                  <c:v>0.65405925507995877</c:v>
                </c:pt>
                <c:pt idx="17">
                  <c:v>0.58540924684808526</c:v>
                </c:pt>
                <c:pt idx="18">
                  <c:v>0.52336589418933044</c:v>
                </c:pt>
                <c:pt idx="19">
                  <c:v>0.46729339386075192</c:v>
                </c:pt>
                <c:pt idx="20">
                  <c:v>0.41661713027468406</c:v>
                </c:pt>
                <c:pt idx="21">
                  <c:v>0.37081778699596529</c:v>
                </c:pt>
                <c:pt idx="22">
                  <c:v>0.32942602492969936</c:v>
                </c:pt>
                <c:pt idx="23">
                  <c:v>0.29201767266307438</c:v>
                </c:pt>
                <c:pt idx="24">
                  <c:v>0.25820937967318991</c:v>
                </c:pt>
                <c:pt idx="25">
                  <c:v>0.22765468785615356</c:v>
                </c:pt>
                <c:pt idx="26">
                  <c:v>0.20004048111955763</c:v>
                </c:pt>
                <c:pt idx="27">
                  <c:v>0.17508377665473671</c:v>
                </c:pt>
                <c:pt idx="28">
                  <c:v>0.15252882500664203</c:v>
                </c:pt>
                <c:pt idx="29">
                  <c:v>0.13214448922364663</c:v>
                </c:pt>
                <c:pt idx="30">
                  <c:v>0.11372187622952795</c:v>
                </c:pt>
                <c:pt idx="31">
                  <c:v>9.7072196144578182E-2</c:v>
                </c:pt>
                <c:pt idx="32">
                  <c:v>8.2024827618752183E-2</c:v>
                </c:pt>
                <c:pt idx="33">
                  <c:v>6.8425569350919702E-2</c:v>
                </c:pt>
                <c:pt idx="34">
                  <c:v>5.6135059876270023E-2</c:v>
                </c:pt>
                <c:pt idx="35">
                  <c:v>4.5027349428284645E-2</c:v>
                </c:pt>
                <c:pt idx="36">
                  <c:v>3.4988609240111997E-2</c:v>
                </c:pt>
                <c:pt idx="37">
                  <c:v>2.5915965058618186E-2</c:v>
                </c:pt>
                <c:pt idx="38">
                  <c:v>1.7716442917286808E-2</c:v>
                </c:pt>
                <c:pt idx="39">
                  <c:v>1.0306016364538144E-2</c:v>
                </c:pt>
                <c:pt idx="40">
                  <c:v>3.6087453837238756E-3</c:v>
                </c:pt>
                <c:pt idx="41">
                  <c:v>-2.4440018193126467E-3</c:v>
                </c:pt>
                <c:pt idx="42">
                  <c:v>-7.9142521360188317E-3</c:v>
                </c:pt>
                <c:pt idx="43">
                  <c:v>-1.2858063189685881E-2</c:v>
                </c:pt>
                <c:pt idx="44">
                  <c:v>-1.7326097798580499E-2</c:v>
                </c:pt>
                <c:pt idx="45">
                  <c:v>-2.1364143154596456E-2</c:v>
                </c:pt>
                <c:pt idx="46">
                  <c:v>-2.5013580037825084E-2</c:v>
                </c:pt>
                <c:pt idx="47">
                  <c:v>-2.8311806875427867E-2</c:v>
                </c:pt>
                <c:pt idx="48">
                  <c:v>-3.1292622990449895E-2</c:v>
                </c:pt>
                <c:pt idx="49">
                  <c:v>-3.3986574968001802E-2</c:v>
                </c:pt>
                <c:pt idx="50">
                  <c:v>-3.642126968827715E-2</c:v>
                </c:pt>
                <c:pt idx="51">
                  <c:v>-3.8621657234280696E-2</c:v>
                </c:pt>
                <c:pt idx="52">
                  <c:v>-4.0610286573428314E-2</c:v>
                </c:pt>
                <c:pt idx="53">
                  <c:v>-4.2407536633174092E-2</c:v>
                </c:pt>
                <c:pt idx="54">
                  <c:v>-4.4031825138663362E-2</c:v>
                </c:pt>
                <c:pt idx="55">
                  <c:v>-4.5499797352523103E-2</c:v>
                </c:pt>
                <c:pt idx="56">
                  <c:v>-4.68264966509431E-2</c:v>
                </c:pt>
                <c:pt idx="57">
                  <c:v>-4.8025518684064683E-2</c:v>
                </c:pt>
                <c:pt idx="58">
                  <c:v>-4.9109150700470491E-2</c:v>
                </c:pt>
                <c:pt idx="59">
                  <c:v>-5.00884974635342E-2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F-0845-96A4-D2B60B41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eopp!$V$11:$V$70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eopp!$W$11:$W$70</c:f>
              <c:numCache>
                <c:formatCode>General</c:formatCode>
                <c:ptCount val="60"/>
                <c:pt idx="0">
                  <c:v>51.523155846303311</c:v>
                </c:pt>
                <c:pt idx="1">
                  <c:v>40.388659652608709</c:v>
                </c:pt>
                <c:pt idx="2">
                  <c:v>31.660264859963746</c:v>
                </c:pt>
                <c:pt idx="3">
                  <c:v>24.818026618469307</c:v>
                </c:pt>
                <c:pt idx="4">
                  <c:v>19.454357207821314</c:v>
                </c:pt>
                <c:pt idx="5">
                  <c:v>15.249746299616897</c:v>
                </c:pt>
                <c:pt idx="6">
                  <c:v>11.953727933105412</c:v>
                </c:pt>
                <c:pt idx="7">
                  <c:v>9.3699604194021298</c:v>
                </c:pt>
                <c:pt idx="8">
                  <c:v>7.344530393678645</c:v>
                </c:pt>
                <c:pt idx="9">
                  <c:v>5.7567842952603838</c:v>
                </c:pt>
                <c:pt idx="10">
                  <c:v>4.5121411128122846</c:v>
                </c:pt>
                <c:pt idx="11">
                  <c:v>3.5364582544775649</c:v>
                </c:pt>
                <c:pt idx="12">
                  <c:v>2.7716149214864982</c:v>
                </c:pt>
                <c:pt idx="13">
                  <c:v>2.1720498896488731</c:v>
                </c:pt>
                <c:pt idx="14">
                  <c:v>1.7020474566059578</c:v>
                </c:pt>
                <c:pt idx="15">
                  <c:v>1.3336098804697891</c:v>
                </c:pt>
                <c:pt idx="16">
                  <c:v>1.044789572391299</c:v>
                </c:pt>
                <c:pt idx="17">
                  <c:v>0.81838169284395001</c:v>
                </c:pt>
                <c:pt idx="18">
                  <c:v>0.64089927042649519</c:v>
                </c:pt>
                <c:pt idx="19">
                  <c:v>0.50176979167272828</c:v>
                </c:pt>
                <c:pt idx="20">
                  <c:v>0.39270540324126263</c:v>
                </c:pt>
                <c:pt idx="21">
                  <c:v>0.307209209835826</c:v>
                </c:pt>
                <c:pt idx="22">
                  <c:v>0.24018825834153493</c:v>
                </c:pt>
                <c:pt idx="23">
                  <c:v>0.18765015389167605</c:v>
                </c:pt>
                <c:pt idx="24">
                  <c:v>0.14646523547971668</c:v>
                </c:pt>
                <c:pt idx="25">
                  <c:v>0.11418014407108842</c:v>
                </c:pt>
                <c:pt idx="26">
                  <c:v>8.8871677587376602E-2</c:v>
                </c:pt>
                <c:pt idx="27">
                  <c:v>6.903222699855209E-2</c:v>
                </c:pt>
                <c:pt idx="28">
                  <c:v>5.347996902512922E-2</c:v>
                </c:pt>
                <c:pt idx="29">
                  <c:v>4.1288465687423899E-2</c:v>
                </c:pt>
                <c:pt idx="30">
                  <c:v>3.1731476992452566E-2</c:v>
                </c:pt>
                <c:pt idx="31">
                  <c:v>2.4239699285815691E-2</c:v>
                </c:pt>
                <c:pt idx="32">
                  <c:v>1.8366852200081066E-2</c:v>
                </c:pt>
                <c:pt idx="33">
                  <c:v>1.3763094021048699E-2</c:v>
                </c:pt>
                <c:pt idx="34">
                  <c:v>1.0154181842407104E-2</c:v>
                </c:pt>
                <c:pt idx="35">
                  <c:v>7.3251350926308127E-3</c:v>
                </c:pt>
                <c:pt idx="36">
                  <c:v>5.1074292809498295E-3</c:v>
                </c:pt>
                <c:pt idx="37">
                  <c:v>3.368957102095746E-3</c:v>
                </c:pt>
                <c:pt idx="38">
                  <c:v>2.0061588893071788E-3</c:v>
                </c:pt>
                <c:pt idx="39">
                  <c:v>9.3785363175401173E-4</c:v>
                </c:pt>
                <c:pt idx="40">
                  <c:v>1.0040307406621388E-4</c:v>
                </c:pt>
                <c:pt idx="41">
                  <c:v>-5.5607917350590508E-4</c:v>
                </c:pt>
                <c:pt idx="42">
                  <c:v>-1.0706993351632577E-3</c:v>
                </c:pt>
                <c:pt idx="43">
                  <c:v>-1.4741130021187372E-3</c:v>
                </c:pt>
                <c:pt idx="44">
                  <c:v>-1.7903512663996119E-3</c:v>
                </c:pt>
                <c:pt idx="45">
                  <c:v>-2.0382522375048317E-3</c:v>
                </c:pt>
                <c:pt idx="46">
                  <c:v>-2.2325832164414245E-3</c:v>
                </c:pt>
                <c:pt idx="47">
                  <c:v>-2.3849203743238159E-3</c:v>
                </c:pt>
                <c:pt idx="48">
                  <c:v>-2.504338337423034E-3</c:v>
                </c:pt>
                <c:pt idx="49">
                  <c:v>-2.5979507568025242E-3</c:v>
                </c:pt>
                <c:pt idx="50">
                  <c:v>-2.671334063925261E-3</c:v>
                </c:pt>
                <c:pt idx="51">
                  <c:v>-2.7288596550804215E-3</c:v>
                </c:pt>
                <c:pt idx="52">
                  <c:v>-2.7739542926417384E-3</c:v>
                </c:pt>
                <c:pt idx="53">
                  <c:v>-2.8093042350925976E-3</c:v>
                </c:pt>
                <c:pt idx="54">
                  <c:v>-2.8370152557118423E-3</c:v>
                </c:pt>
                <c:pt idx="55">
                  <c:v>-2.8587380821302362E-3</c:v>
                </c:pt>
                <c:pt idx="56">
                  <c:v>-2.875766729111068E-3</c:v>
                </c:pt>
                <c:pt idx="57">
                  <c:v>-2.8891155821752462E-3</c:v>
                </c:pt>
                <c:pt idx="58">
                  <c:v>-2.8995798238927238E-3</c:v>
                </c:pt>
                <c:pt idx="59">
                  <c:v>-2.9077828023954719E-3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4-9E4F-A8C8-69306DB8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9199"/>
        <c:axId val="1342363375"/>
      </c:scatterChart>
      <c:valAx>
        <c:axId val="13422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75"/>
        <c:crosses val="autoZero"/>
        <c:crossBetween val="midCat"/>
      </c:valAx>
      <c:valAx>
        <c:axId val="13423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eopp!$G$10:$G$69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eopp!$H$10:$H$69</c:f>
              <c:numCache>
                <c:formatCode>General</c:formatCode>
                <c:ptCount val="60"/>
                <c:pt idx="0">
                  <c:v>485.00215505025147</c:v>
                </c:pt>
                <c:pt idx="1">
                  <c:v>93.509786358764003</c:v>
                </c:pt>
                <c:pt idx="2">
                  <c:v>36.298917151784629</c:v>
                </c:pt>
                <c:pt idx="3">
                  <c:v>18.710989861609548</c:v>
                </c:pt>
                <c:pt idx="4">
                  <c:v>11.243357910911675</c:v>
                </c:pt>
                <c:pt idx="5">
                  <c:v>7.4326116361919174</c:v>
                </c:pt>
                <c:pt idx="6">
                  <c:v>5.2414068254796957</c:v>
                </c:pt>
                <c:pt idx="7">
                  <c:v>3.8711971206224822</c:v>
                </c:pt>
                <c:pt idx="8">
                  <c:v>2.9594096026517671</c:v>
                </c:pt>
                <c:pt idx="9">
                  <c:v>2.3229101465112851</c:v>
                </c:pt>
                <c:pt idx="10">
                  <c:v>1.8613909311252419</c:v>
                </c:pt>
                <c:pt idx="11">
                  <c:v>1.5162902877895721</c:v>
                </c:pt>
                <c:pt idx="12">
                  <c:v>1.2516078424962791</c:v>
                </c:pt>
                <c:pt idx="13">
                  <c:v>1.0442485731770383</c:v>
                </c:pt>
                <c:pt idx="14">
                  <c:v>0.87885589241132167</c:v>
                </c:pt>
                <c:pt idx="15">
                  <c:v>0.74490183799827525</c:v>
                </c:pt>
                <c:pt idx="16">
                  <c:v>0.63497581493659894</c:v>
                </c:pt>
                <c:pt idx="17">
                  <c:v>0.54374003812615446</c:v>
                </c:pt>
                <c:pt idx="18">
                  <c:v>0.46727097708601756</c:v>
                </c:pt>
                <c:pt idx="19">
                  <c:v>0.40263221766410706</c:v>
                </c:pt>
                <c:pt idx="20">
                  <c:v>0.34759038495777428</c:v>
                </c:pt>
                <c:pt idx="21">
                  <c:v>0.3004219442100875</c:v>
                </c:pt>
                <c:pt idx="22">
                  <c:v>0.25977914975240307</c:v>
                </c:pt>
                <c:pt idx="23">
                  <c:v>0.22459533960394815</c:v>
                </c:pt>
                <c:pt idx="24">
                  <c:v>0.19401692408022952</c:v>
                </c:pt>
                <c:pt idx="25">
                  <c:v>0.16735381200144181</c:v>
                </c:pt>
                <c:pt idx="26">
                  <c:v>0.14404278141850638</c:v>
                </c:pt>
                <c:pt idx="27">
                  <c:v>0.12362007524640481</c:v>
                </c:pt>
                <c:pt idx="28">
                  <c:v>0.10570066203066598</c:v>
                </c:pt>
                <c:pt idx="29">
                  <c:v>8.9962373831072473E-2</c:v>
                </c:pt>
                <c:pt idx="30">
                  <c:v>7.6133654989157848E-2</c:v>
                </c:pt>
                <c:pt idx="31">
                  <c:v>6.398401356008622E-2</c:v>
                </c:pt>
                <c:pt idx="32">
                  <c:v>5.3316516217701032E-2</c:v>
                </c:pt>
                <c:pt idx="33">
                  <c:v>4.3961842878027992E-2</c:v>
                </c:pt>
                <c:pt idx="34">
                  <c:v>3.5773542353176972E-2</c:v>
                </c:pt>
                <c:pt idx="35">
                  <c:v>2.8624220500037552E-2</c:v>
                </c:pt>
                <c:pt idx="36">
                  <c:v>2.2402457991676578E-2</c:v>
                </c:pt>
                <c:pt idx="37">
                  <c:v>1.7010303134762355E-2</c:v>
                </c:pt>
                <c:pt idx="38">
                  <c:v>1.2361221004945565E-2</c:v>
                </c:pt>
                <c:pt idx="39">
                  <c:v>8.3784070128830983E-3</c:v>
                </c:pt>
                <c:pt idx="40">
                  <c:v>4.9933932747579816E-3</c:v>
                </c:pt>
                <c:pt idx="41">
                  <c:v>2.1448915742599164E-3</c:v>
                </c:pt>
                <c:pt idx="42">
                  <c:v>-2.2217148573938763E-4</c:v>
                </c:pt>
                <c:pt idx="43">
                  <c:v>-2.1574624292926112E-3</c:v>
                </c:pt>
                <c:pt idx="44">
                  <c:v>-3.7059201589570269E-3</c:v>
                </c:pt>
                <c:pt idx="45">
                  <c:v>-4.9083291863665788E-3</c:v>
                </c:pt>
                <c:pt idx="46">
                  <c:v>-5.8018051632495321E-3</c:v>
                </c:pt>
                <c:pt idx="47">
                  <c:v>-6.4202075921791476E-3</c:v>
                </c:pt>
                <c:pt idx="48">
                  <c:v>-6.794491858825363E-3</c:v>
                </c:pt>
                <c:pt idx="49">
                  <c:v>-6.9530105388471075E-3</c:v>
                </c:pt>
                <c:pt idx="50">
                  <c:v>-6.9217721738793715E-3</c:v>
                </c:pt>
                <c:pt idx="51">
                  <c:v>-6.7246642909596409E-3</c:v>
                </c:pt>
                <c:pt idx="52">
                  <c:v>-6.3836462876188391E-3</c:v>
                </c:pt>
                <c:pt idx="53">
                  <c:v>-5.9189168659038293E-3</c:v>
                </c:pt>
                <c:pt idx="54">
                  <c:v>-5.3490599299956271E-3</c:v>
                </c:pt>
                <c:pt idx="55">
                  <c:v>-4.6911722302450283E-3</c:v>
                </c:pt>
                <c:pt idx="56">
                  <c:v>-3.9609755148826533E-3</c:v>
                </c:pt>
                <c:pt idx="57">
                  <c:v>-3.1729155183919697E-3</c:v>
                </c:pt>
                <c:pt idx="58">
                  <c:v>-2.3402497558738028E-3</c:v>
                </c:pt>
                <c:pt idx="59">
                  <c:v>-1.4751257923413747E-3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3-314E-9C42-E04013B9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eopp!$L$10:$L$69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</c:numCache>
            </c:numRef>
          </c:xVal>
          <c:yVal>
            <c:numRef>
              <c:f>eopp!$M$10:$M$69</c:f>
              <c:numCache>
                <c:formatCode>General</c:formatCode>
                <c:ptCount val="60"/>
                <c:pt idx="0">
                  <c:v>-0.86790318901311891</c:v>
                </c:pt>
                <c:pt idx="1">
                  <c:v>-1.8810090896665785</c:v>
                </c:pt>
                <c:pt idx="2">
                  <c:v>-2.8394773583889679</c:v>
                </c:pt>
                <c:pt idx="3">
                  <c:v>-3.6989002767674202</c:v>
                </c:pt>
                <c:pt idx="4">
                  <c:v>-4.440323968466342</c:v>
                </c:pt>
                <c:pt idx="5">
                  <c:v>-5.0541236436779693</c:v>
                </c:pt>
                <c:pt idx="6">
                  <c:v>-5.5350388393449581</c:v>
                </c:pt>
                <c:pt idx="7">
                  <c:v>-5.8801421935767042</c:v>
                </c:pt>
                <c:pt idx="8">
                  <c:v>-6.0878636300379982</c:v>
                </c:pt>
                <c:pt idx="9">
                  <c:v>-6.1574694000000001</c:v>
                </c:pt>
                <c:pt idx="10">
                  <c:v>-6.0887622824719339</c:v>
                </c:pt>
                <c:pt idx="11">
                  <c:v>-5.8818991035981583</c:v>
                </c:pt>
                <c:pt idx="12">
                  <c:v>-5.5372747486580058</c:v>
                </c:pt>
                <c:pt idx="13">
                  <c:v>-5.0554458724771525</c:v>
                </c:pt>
                <c:pt idx="14">
                  <c:v>-4.4370793269651569</c:v>
                </c:pt>
                <c:pt idx="15">
                  <c:v>-3.6829165183982191</c:v>
                </c:pt>
                <c:pt idx="16">
                  <c:v>-2.7937483310821434</c:v>
                </c:pt>
                <c:pt idx="17">
                  <c:v>-1.7703972322661106</c:v>
                </c:pt>
                <c:pt idx="18">
                  <c:v>-0.61370435970391302</c:v>
                </c:pt>
                <c:pt idx="19">
                  <c:v>0.67547987182080438</c:v>
                </c:pt>
                <c:pt idx="20">
                  <c:v>2.0963026406029432</c:v>
                </c:pt>
                <c:pt idx="21">
                  <c:v>3.6479137548436675</c:v>
                </c:pt>
                <c:pt idx="22">
                  <c:v>5.3294693425294426</c:v>
                </c:pt>
                <c:pt idx="23">
                  <c:v>7.1401345421761988</c:v>
                </c:pt>
                <c:pt idx="24">
                  <c:v>9.0790854464557373</c:v>
                </c:pt>
                <c:pt idx="25">
                  <c:v>11.145510483444159</c:v>
                </c:pt>
                <c:pt idx="26">
                  <c:v>13.33861137232415</c:v>
                </c:pt>
                <c:pt idx="27">
                  <c:v>15.657603755827211</c:v>
                </c:pt>
                <c:pt idx="28">
                  <c:v>18.101717586507601</c:v>
                </c:pt>
                <c:pt idx="29">
                  <c:v>20.67019732537355</c:v>
                </c:pt>
                <c:pt idx="30">
                  <c:v>23.362301997591242</c:v>
                </c:pt>
                <c:pt idx="31">
                  <c:v>26.177305139615687</c:v>
                </c:pt>
                <c:pt idx="32">
                  <c:v>29.114494664267518</c:v>
                </c:pt>
                <c:pt idx="33">
                  <c:v>32.173172664309241</c:v>
                </c:pt>
                <c:pt idx="34">
                  <c:v>35.352655170500455</c:v>
                </c:pt>
                <c:pt idx="35">
                  <c:v>38.652271876585999</c:v>
                </c:pt>
                <c:pt idx="36">
                  <c:v>42.071365840938434</c:v>
                </c:pt>
                <c:pt idx="37">
                  <c:v>45.609293172446854</c:v>
                </c:pt>
                <c:pt idx="38">
                  <c:v>49.265422706580715</c:v>
                </c:pt>
                <c:pt idx="39">
                  <c:v>53.039135676248357</c:v>
                </c:pt>
                <c:pt idx="40">
                  <c:v>56.929825381043145</c:v>
                </c:pt>
                <c:pt idx="41">
                  <c:v>60.936896857654645</c:v>
                </c:pt>
                <c:pt idx="42">
                  <c:v>65.059766553579948</c:v>
                </c:pt>
                <c:pt idx="43">
                  <c:v>69.297862005760166</c:v>
                </c:pt>
                <c:pt idx="44">
                  <c:v>73.650621525360521</c:v>
                </c:pt>
                <c:pt idx="45">
                  <c:v>78.11749388959241</c:v>
                </c:pt>
                <c:pt idx="46">
                  <c:v>82.697938041219246</c:v>
                </c:pt>
                <c:pt idx="47">
                  <c:v>87.3914227961846</c:v>
                </c:pt>
                <c:pt idx="48">
                  <c:v>92.197426559641599</c:v>
                </c:pt>
                <c:pt idx="49">
                  <c:v>97.11543705053522</c:v>
                </c:pt>
                <c:pt idx="50">
                  <c:v>102.14495103478879</c:v>
                </c:pt>
                <c:pt idx="51">
                  <c:v>107.28547406706721</c:v>
                </c:pt>
                <c:pt idx="52">
                  <c:v>112.53652024103255</c:v>
                </c:pt>
                <c:pt idx="53">
                  <c:v>117.89761194795427</c:v>
                </c:pt>
                <c:pt idx="54">
                  <c:v>123.36827964350788</c:v>
                </c:pt>
                <c:pt idx="55">
                  <c:v>128.94806162256583</c:v>
                </c:pt>
                <c:pt idx="56">
                  <c:v>134.6365038017652</c:v>
                </c:pt>
                <c:pt idx="57">
                  <c:v>140.4331595096252</c:v>
                </c:pt>
                <c:pt idx="58">
                  <c:v>146.33758928398061</c:v>
                </c:pt>
                <c:pt idx="59">
                  <c:v>152.34936067648584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0-EE44-9CC0-42BD243B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poly5!$A$10:$A$74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poly5!$B$10:$B$74</c:f>
              <c:numCache>
                <c:formatCode>General</c:formatCode>
                <c:ptCount val="65"/>
                <c:pt idx="0">
                  <c:v>-1.4937505136356002</c:v>
                </c:pt>
                <c:pt idx="1">
                  <c:v>-0.92536499593920019</c:v>
                </c:pt>
                <c:pt idx="2">
                  <c:v>-0.46193369743079971</c:v>
                </c:pt>
                <c:pt idx="3">
                  <c:v>-9.1630763334399928E-2</c:v>
                </c:pt>
                <c:pt idx="4">
                  <c:v>0.19656738375000005</c:v>
                </c:pt>
                <c:pt idx="5">
                  <c:v>0.41290786117439998</c:v>
                </c:pt>
                <c:pt idx="6">
                  <c:v>0.56688714357079995</c:v>
                </c:pt>
                <c:pt idx="7">
                  <c:v>0.66727688017920017</c:v>
                </c:pt>
                <c:pt idx="8">
                  <c:v>0.72214971217560009</c:v>
                </c:pt>
                <c:pt idx="9">
                  <c:v>0.73890509000000004</c:v>
                </c:pt>
                <c:pt idx="10">
                  <c:v>0.72429509068440001</c:v>
                </c:pt>
                <c:pt idx="11">
                  <c:v>0.68445023518080017</c:v>
                </c:pt>
                <c:pt idx="12">
                  <c:v>0.62490530568919989</c:v>
                </c:pt>
                <c:pt idx="13">
                  <c:v>0.55062516298560016</c:v>
                </c:pt>
                <c:pt idx="14">
                  <c:v>0.46603056375000007</c:v>
                </c:pt>
                <c:pt idx="15">
                  <c:v>0.37502397789440001</c:v>
                </c:pt>
                <c:pt idx="16">
                  <c:v>0.2810154058908001</c:v>
                </c:pt>
                <c:pt idx="17">
                  <c:v>0.18694819609919991</c:v>
                </c:pt>
                <c:pt idx="18">
                  <c:v>9.5324862095600024E-2</c:v>
                </c:pt>
                <c:pt idx="19">
                  <c:v>8.2328999999999632E-3</c:v>
                </c:pt>
                <c:pt idx="20">
                  <c:v>-7.2629394195599842E-2</c:v>
                </c:pt>
                <c:pt idx="21">
                  <c:v>-0.14592710729920003</c:v>
                </c:pt>
                <c:pt idx="22">
                  <c:v>-0.21066289159079971</c:v>
                </c:pt>
                <c:pt idx="23">
                  <c:v>-0.26615114749440028</c:v>
                </c:pt>
                <c:pt idx="24">
                  <c:v>-0.31199220625000001</c:v>
                </c:pt>
                <c:pt idx="25">
                  <c:v>-0.34804651258560038</c:v>
                </c:pt>
                <c:pt idx="26">
                  <c:v>-0.37440880738920129</c:v>
                </c:pt>
                <c:pt idx="27">
                  <c:v>-0.39138231038079996</c:v>
                </c:pt>
                <c:pt idx="28">
                  <c:v>-0.39945290278440126</c:v>
                </c:pt>
                <c:pt idx="29">
                  <c:v>-0.39926331000000015</c:v>
                </c:pt>
                <c:pt idx="30">
                  <c:v>-0.39158728427559941</c:v>
                </c:pt>
                <c:pt idx="31">
                  <c:v>-0.37730378737919823</c:v>
                </c:pt>
                <c:pt idx="32">
                  <c:v>-0.35737117327080159</c:v>
                </c:pt>
                <c:pt idx="33">
                  <c:v>-0.3328013707744002</c:v>
                </c:pt>
                <c:pt idx="34">
                  <c:v>-0.30463406625000244</c:v>
                </c:pt>
                <c:pt idx="35">
                  <c:v>-0.27391088626559768</c:v>
                </c:pt>
                <c:pt idx="36">
                  <c:v>-0.24164958026920091</c:v>
                </c:pt>
                <c:pt idx="37">
                  <c:v>-0.20881820326080147</c:v>
                </c:pt>
                <c:pt idx="38">
                  <c:v>-0.17630929846440235</c:v>
                </c:pt>
                <c:pt idx="39">
                  <c:v>-0.14491408000000394</c:v>
                </c:pt>
                <c:pt idx="40">
                  <c:v>-0.11529661555560189</c:v>
                </c:pt>
                <c:pt idx="41">
                  <c:v>-8.7968009059205876E-2</c:v>
                </c:pt>
                <c:pt idx="42">
                  <c:v>-6.3260583350800204E-2</c:v>
                </c:pt>
                <c:pt idx="43">
                  <c:v>-4.1302062854411403E-2</c:v>
                </c:pt>
                <c:pt idx="44">
                  <c:v>-2.1989756250004433E-2</c:v>
                </c:pt>
                <c:pt idx="45">
                  <c:v>-4.9647391455991396E-3</c:v>
                </c:pt>
                <c:pt idx="46">
                  <c:v>1.041396325079802E-2</c:v>
                </c:pt>
                <c:pt idx="47">
                  <c:v>2.5095193459190313E-2</c:v>
                </c:pt>
                <c:pt idx="48">
                  <c:v>4.0361479055601279E-2</c:v>
                </c:pt>
                <c:pt idx="49">
                  <c:v>5.785485000000179E-2</c:v>
                </c:pt>
                <c:pt idx="50">
                  <c:v>7.9602655964400526E-2</c:v>
                </c:pt>
                <c:pt idx="51">
                  <c:v>0.10804338366079946</c:v>
                </c:pt>
                <c:pt idx="52">
                  <c:v>0.14605247416920619</c:v>
                </c:pt>
                <c:pt idx="53">
                  <c:v>0.19696814026561071</c:v>
                </c:pt>
                <c:pt idx="54">
                  <c:v>0.26461718374999776</c:v>
                </c:pt>
                <c:pt idx="55">
                  <c:v>0.35334081277439822</c:v>
                </c:pt>
                <c:pt idx="56">
                  <c:v>0.46802045917078772</c:v>
                </c:pt>
                <c:pt idx="57">
                  <c:v>0.61410359577920559</c:v>
                </c:pt>
                <c:pt idx="58">
                  <c:v>0.79762955377557887</c:v>
                </c:pt>
                <c:pt idx="59">
                  <c:v>1.0252553399999869</c:v>
                </c:pt>
                <c:pt idx="60">
                  <c:v>1.3042814542843928</c:v>
                </c:pt>
                <c:pt idx="61">
                  <c:v>1.6426777067808445</c:v>
                </c:pt>
                <c:pt idx="62">
                  <c:v>2.0491090352891916</c:v>
                </c:pt>
                <c:pt idx="63">
                  <c:v>2.5329613225856065</c:v>
                </c:pt>
                <c:pt idx="64">
                  <c:v>3.1043672137499811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8-E841-9055-5828062066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poly5!$A$10:$A$74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poly5!$C$10:$C$74</c:f>
              <c:numCache>
                <c:formatCode>General</c:formatCode>
                <c:ptCount val="65"/>
                <c:pt idx="0">
                  <c:v>0.99808192542579954</c:v>
                </c:pt>
                <c:pt idx="1">
                  <c:v>0.99795746725451817</c:v>
                </c:pt>
                <c:pt idx="2">
                  <c:v>0.99782276231726086</c:v>
                </c:pt>
                <c:pt idx="3">
                  <c:v>0.99767678330793153</c:v>
                </c:pt>
                <c:pt idx="4">
                  <c:v>0.99751838103752943</c:v>
                </c:pt>
                <c:pt idx="5">
                  <c:v>0.99734626768070278</c:v>
                </c:pt>
                <c:pt idx="6">
                  <c:v>0.99715899739809111</c:v>
                </c:pt>
                <c:pt idx="7">
                  <c:v>0.99695494387232142</c:v>
                </c:pt>
                <c:pt idx="8">
                  <c:v>0.99673227420506572</c:v>
                </c:pt>
                <c:pt idx="9">
                  <c:v>0.99648891851262933</c:v>
                </c:pt>
                <c:pt idx="10">
                  <c:v>0.99622253442355868</c:v>
                </c:pt>
                <c:pt idx="11">
                  <c:v>0.99593046551798514</c:v>
                </c:pt>
                <c:pt idx="12">
                  <c:v>0.99560969254768272</c:v>
                </c:pt>
                <c:pt idx="13">
                  <c:v>0.99525677602901541</c:v>
                </c:pt>
                <c:pt idx="14">
                  <c:v>0.99486778849664048</c:v>
                </c:pt>
                <c:pt idx="15">
                  <c:v>0.99443823432947653</c:v>
                </c:pt>
                <c:pt idx="16">
                  <c:v>0.9939629545936014</c:v>
                </c:pt>
                <c:pt idx="17">
                  <c:v>0.99343601376593105</c:v>
                </c:pt>
                <c:pt idx="18">
                  <c:v>0.99285056447778908</c:v>
                </c:pt>
                <c:pt idx="19">
                  <c:v>0.99219868551052059</c:v>
                </c:pt>
                <c:pt idx="20">
                  <c:v>0.991471187137143</c:v>
                </c:pt>
                <c:pt idx="21">
                  <c:v>0.99065737647189056</c:v>
                </c:pt>
                <c:pt idx="22">
                  <c:v>0.98974477368298019</c:v>
                </c:pt>
                <c:pt idx="23">
                  <c:v>0.98871876764004574</c:v>
                </c:pt>
                <c:pt idx="24">
                  <c:v>0.98756219667486189</c:v>
                </c:pt>
                <c:pt idx="25">
                  <c:v>0.98625483646468781</c:v>
                </c:pt>
                <c:pt idx="26">
                  <c:v>0.98477277238976701</c:v>
                </c:pt>
                <c:pt idx="27">
                  <c:v>0.98308762780444969</c:v>
                </c:pt>
                <c:pt idx="28">
                  <c:v>0.9811656121667699</c:v>
                </c:pt>
                <c:pt idx="29">
                  <c:v>0.97896634349793776</c:v>
                </c:pt>
                <c:pt idx="30">
                  <c:v>0.97644138773055134</c:v>
                </c:pt>
                <c:pt idx="31">
                  <c:v>0.97353244265102135</c:v>
                </c:pt>
                <c:pt idx="32">
                  <c:v>0.9701690758692928</c:v>
                </c:pt>
                <c:pt idx="33">
                  <c:v>0.96626590424329317</c:v>
                </c:pt>
                <c:pt idx="34">
                  <c:v>0.96171907658228561</c:v>
                </c:pt>
                <c:pt idx="35">
                  <c:v>0.95640189338445292</c:v>
                </c:pt>
                <c:pt idx="36">
                  <c:v>0.95015936996697159</c:v>
                </c:pt>
                <c:pt idx="37">
                  <c:v>0.94280152957289065</c:v>
                </c:pt>
                <c:pt idx="38">
                  <c:v>0.93409521480659408</c:v>
                </c:pt>
                <c:pt idx="39">
                  <c:v>0.92375425526909949</c:v>
                </c:pt>
                <c:pt idx="40">
                  <c:v>0.91142797366815309</c:v>
                </c:pt>
                <c:pt idx="41">
                  <c:v>0.89668833315647423</c:v>
                </c:pt>
                <c:pt idx="42">
                  <c:v>0.87901665839532872</c:v>
                </c:pt>
                <c:pt idx="43">
                  <c:v>0.85779200631726849</c:v>
                </c:pt>
                <c:pt idx="44">
                  <c:v>0.83228520190003052</c:v>
                </c:pt>
                <c:pt idx="45">
                  <c:v>0.80166560326630609</c:v>
                </c:pt>
                <c:pt idx="46">
                  <c:v>0.76503197760206521</c:v>
                </c:pt>
                <c:pt idx="47">
                  <c:v>0.72148397082221072</c:v>
                </c:pt>
                <c:pt idx="48">
                  <c:v>0.67025443699519083</c:v>
                </c:pt>
                <c:pt idx="49">
                  <c:v>0.61092022269339963</c:v>
                </c:pt>
                <c:pt idx="50">
                  <c:v>0.54369090857091251</c:v>
                </c:pt>
                <c:pt idx="51">
                  <c:v>0.46973170653790469</c:v>
                </c:pt>
                <c:pt idx="52">
                  <c:v>0.39140927907575224</c:v>
                </c:pt>
                <c:pt idx="53">
                  <c:v>0.31228941101325469</c:v>
                </c:pt>
                <c:pt idx="54">
                  <c:v>0.23673237208374592</c:v>
                </c:pt>
                <c:pt idx="55">
                  <c:v>0.16908576396932432</c:v>
                </c:pt>
                <c:pt idx="56">
                  <c:v>0.11272010747509985</c:v>
                </c:pt>
                <c:pt idx="57">
                  <c:v>6.9307343620232789E-2</c:v>
                </c:pt>
                <c:pt idx="58">
                  <c:v>3.8642971432682333E-2</c:v>
                </c:pt>
                <c:pt idx="59">
                  <c:v>1.9016153738830182E-2</c:v>
                </c:pt>
                <c:pt idx="60">
                  <c:v>7.8774578714784164E-3</c:v>
                </c:pt>
                <c:pt idx="61">
                  <c:v>2.505971513551346E-3</c:v>
                </c:pt>
                <c:pt idx="62">
                  <c:v>4.9600416564138633E-4</c:v>
                </c:pt>
                <c:pt idx="63">
                  <c:v>3.1014682300977339E-5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8-E841-9055-5828062066B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poly5!$A$10:$A$74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poly5!$D$10:$D$74</c:f>
              <c:numCache>
                <c:formatCode>General</c:formatCode>
                <c:ptCount val="65"/>
                <c:pt idx="0">
                  <c:v>-1.4908853887551969</c:v>
                </c:pt>
                <c:pt idx="1">
                  <c:v>-0.92347490763347173</c:v>
                </c:pt>
                <c:pt idx="2">
                  <c:v>-0.46092795797782637</c:v>
                </c:pt>
                <c:pt idx="3">
                  <c:v>-9.1417885215514472E-2</c:v>
                </c:pt>
                <c:pt idx="4">
                  <c:v>0.19607957840308282</c:v>
                </c:pt>
                <c:pt idx="5">
                  <c:v>0.4118121142383096</c:v>
                </c:pt>
                <c:pt idx="6">
                  <c:v>0.56527661572092658</c:v>
                </c:pt>
                <c:pt idx="7">
                  <c:v>0.66524498462635229</c:v>
                </c:pt>
                <c:pt idx="8">
                  <c:v>0.7197899249333195</c:v>
                </c:pt>
                <c:pt idx="9">
                  <c:v>0.73631073401757707</c:v>
                </c:pt>
                <c:pt idx="10">
                  <c:v>0.7215590909121542</c:v>
                </c:pt>
                <c:pt idx="11">
                  <c:v>0.68166484134750871</c:v>
                </c:pt>
                <c:pt idx="12">
                  <c:v>0.62216177926864003</c:v>
                </c:pt>
                <c:pt idx="13">
                  <c:v>0.54801342451349955</c:v>
                </c:pt>
                <c:pt idx="14">
                  <c:v>0.4636387963298052</c:v>
                </c:pt>
                <c:pt idx="15">
                  <c:v>0.37293818240852378</c:v>
                </c:pt>
                <c:pt idx="16">
                  <c:v>0.27931890312553981</c:v>
                </c:pt>
                <c:pt idx="17">
                  <c:v>0.18572107071352073</c:v>
                </c:pt>
                <c:pt idx="18">
                  <c:v>9.464334314038389E-2</c:v>
                </c:pt>
                <c:pt idx="19">
                  <c:v>8.168672557939528E-3</c:v>
                </c:pt>
                <c:pt idx="20">
                  <c:v>-7.2009951684162896E-2</c:v>
                </c:pt>
                <c:pt idx="21">
                  <c:v>-0.14456376527315756</c:v>
                </c:pt>
                <c:pt idx="22">
                  <c:v>-0.20850249596093826</c:v>
                </c:pt>
                <c:pt idx="23">
                  <c:v>-0.2631486345566475</c:v>
                </c:pt>
                <c:pt idx="24">
                  <c:v>-0.30811170854968661</c:v>
                </c:pt>
                <c:pt idx="25">
                  <c:v>-0.3432625563522162</c:v>
                </c:pt>
                <c:pt idx="26">
                  <c:v>-0.36870759925981006</c:v>
                </c:pt>
                <c:pt idx="27">
                  <c:v>-0.38476310707688549</c:v>
                </c:pt>
                <c:pt idx="28">
                  <c:v>-0.39192945189225031</c:v>
                </c:pt>
                <c:pt idx="29">
                  <c:v>-0.39086534268358375</c:v>
                </c:pt>
                <c:pt idx="30">
                  <c:v>-0.38236203127570417</c:v>
                </c:pt>
                <c:pt idx="31">
                  <c:v>-0.36731747774875245</c:v>
                </c:pt>
                <c:pt idx="32">
                  <c:v>-0.34671046091445851</c:v>
                </c:pt>
                <c:pt idx="33">
                  <c:v>-0.32157461746473326</c:v>
                </c:pt>
                <c:pt idx="34">
                  <c:v>-0.29297239288945914</c:v>
                </c:pt>
                <c:pt idx="35">
                  <c:v>-0.26196889024303116</c:v>
                </c:pt>
                <c:pt idx="36">
                  <c:v>-0.22960561294136708</c:v>
                </c:pt>
                <c:pt idx="37">
                  <c:v>-0.19687412143694641</c:v>
                </c:pt>
                <c:pt idx="38">
                  <c:v>-0.16468967202150583</c:v>
                </c:pt>
                <c:pt idx="39">
                  <c:v>-0.13386499804841034</c:v>
                </c:pt>
                <c:pt idx="40">
                  <c:v>-0.1050845606866383</c:v>
                </c:pt>
                <c:pt idx="41">
                  <c:v>-7.8879887414392946E-2</c:v>
                </c:pt>
                <c:pt idx="42">
                  <c:v>-5.5607106585159563E-2</c:v>
                </c:pt>
                <c:pt idx="43">
                  <c:v>-3.5428579360927484E-2</c:v>
                </c:pt>
                <c:pt idx="44">
                  <c:v>-1.8301748720267397E-2</c:v>
                </c:pt>
                <c:pt idx="45">
                  <c:v>-3.9800606022165792E-3</c:v>
                </c:pt>
                <c:pt idx="46">
                  <c:v>7.9670149004332398E-3</c:v>
                </c:pt>
                <c:pt idx="47">
                  <c:v>1.8105779825488198E-2</c:v>
                </c:pt>
                <c:pt idx="48">
                  <c:v>2.7052460420705221E-2</c:v>
                </c:pt>
                <c:pt idx="49">
                  <c:v>3.5344697845894328E-2</c:v>
                </c:pt>
                <c:pt idx="50">
                  <c:v>4.3279240345942688E-2</c:v>
                </c:pt>
                <c:pt idx="51">
                  <c:v>5.0751402987116903E-2</c:v>
                </c:pt>
                <c:pt idx="52">
                  <c:v>5.7166293621798918E-2</c:v>
                </c:pt>
                <c:pt idx="53">
                  <c:v>6.1511064511923702E-2</c:v>
                </c:pt>
                <c:pt idx="54">
                  <c:v>6.2643453603257432E-2</c:v>
                </c:pt>
                <c:pt idx="55">
                  <c:v>5.9744901269501112E-2</c:v>
                </c:pt>
                <c:pt idx="56">
                  <c:v>5.2755316458276774E-2</c:v>
                </c:pt>
                <c:pt idx="57">
                  <c:v>4.256188893108994E-2</c:v>
                </c:pt>
                <c:pt idx="58">
                  <c:v>3.0822776060412851E-2</c:v>
                </c:pt>
                <c:pt idx="59">
                  <c:v>1.9496413166996358E-2</c:v>
                </c:pt>
                <c:pt idx="60">
                  <c:v>1.0274422208675906E-2</c:v>
                </c:pt>
                <c:pt idx="61">
                  <c:v>4.1165035391386466E-3</c:v>
                </c:pt>
                <c:pt idx="62">
                  <c:v>1.0163666173568415E-3</c:v>
                </c:pt>
                <c:pt idx="63">
                  <c:v>7.8558990700655968E-5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8-E841-9055-58280620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poly5!$F$10:$F$74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poly5!$G$10:$G$74</c:f>
              <c:numCache>
                <c:formatCode>General</c:formatCode>
                <c:ptCount val="65"/>
                <c:pt idx="0">
                  <c:v>3.7517068121101</c:v>
                </c:pt>
                <c:pt idx="1">
                  <c:v>3.7950505731231998</c:v>
                </c:pt>
                <c:pt idx="2">
                  <c:v>3.8334268505442997</c:v>
                </c:pt>
                <c:pt idx="3">
                  <c:v>3.8668002185824002</c:v>
                </c:pt>
                <c:pt idx="4">
                  <c:v>3.8951354115624999</c:v>
                </c:pt>
                <c:pt idx="5">
                  <c:v>3.9183972873376005</c:v>
                </c:pt>
                <c:pt idx="6">
                  <c:v>3.9365507907006991</c:v>
                </c:pt>
                <c:pt idx="7">
                  <c:v>3.9495609167967993</c:v>
                </c:pt>
                <c:pt idx="8">
                  <c:v>3.9573926745349004</c:v>
                </c:pt>
                <c:pt idx="9">
                  <c:v>3.9600110499999999</c:v>
                </c:pt>
                <c:pt idx="10">
                  <c:v>3.9573809698650999</c:v>
                </c:pt>
                <c:pt idx="11">
                  <c:v>3.9494672648032001</c:v>
                </c:pt>
                <c:pt idx="12">
                  <c:v>3.9362346328992999</c:v>
                </c:pt>
                <c:pt idx="13">
                  <c:v>3.9176476030623997</c:v>
                </c:pt>
                <c:pt idx="14">
                  <c:v>3.8936704984374999</c:v>
                </c:pt>
                <c:pt idx="15">
                  <c:v>3.8642673998175998</c:v>
                </c:pt>
                <c:pt idx="16">
                  <c:v>3.8294021090557</c:v>
                </c:pt>
                <c:pt idx="17">
                  <c:v>3.7890381124768004</c:v>
                </c:pt>
                <c:pt idx="18">
                  <c:v>3.7431385442898999</c:v>
                </c:pt>
                <c:pt idx="19">
                  <c:v>3.6916661500000005</c:v>
                </c:pt>
                <c:pt idx="20">
                  <c:v>3.6345832498200994</c:v>
                </c:pt>
                <c:pt idx="21">
                  <c:v>3.5718517020831997</c:v>
                </c:pt>
                <c:pt idx="22">
                  <c:v>3.5034328666543</c:v>
                </c:pt>
                <c:pt idx="23">
                  <c:v>3.4292875683424002</c:v>
                </c:pt>
                <c:pt idx="24">
                  <c:v>3.3493760603124998</c:v>
                </c:pt>
                <c:pt idx="25">
                  <c:v>3.2636579874975999</c:v>
                </c:pt>
                <c:pt idx="26">
                  <c:v>3.1720923500107001</c:v>
                </c:pt>
                <c:pt idx="27">
                  <c:v>3.0746374665567999</c:v>
                </c:pt>
                <c:pt idx="28">
                  <c:v>2.9712509378448999</c:v>
                </c:pt>
                <c:pt idx="29">
                  <c:v>2.86188961</c:v>
                </c:pt>
                <c:pt idx="30">
                  <c:v>2.7465095379751001</c:v>
                </c:pt>
                <c:pt idx="31">
                  <c:v>2.6250659489631993</c:v>
                </c:pt>
                <c:pt idx="32">
                  <c:v>2.4975132058092999</c:v>
                </c:pt>
                <c:pt idx="33">
                  <c:v>2.3638047704223997</c:v>
                </c:pt>
                <c:pt idx="34">
                  <c:v>2.2238931671874997</c:v>
                </c:pt>
                <c:pt idx="35">
                  <c:v>2.0777299463775991</c:v>
                </c:pt>
                <c:pt idx="36">
                  <c:v>1.9252656475656997</c:v>
                </c:pt>
                <c:pt idx="37">
                  <c:v>1.7664497630368001</c:v>
                </c:pt>
                <c:pt idx="38">
                  <c:v>1.6012307011998999</c:v>
                </c:pt>
                <c:pt idx="39">
                  <c:v>1.42955575</c:v>
                </c:pt>
                <c:pt idx="40">
                  <c:v>1.2513710403301006</c:v>
                </c:pt>
                <c:pt idx="41">
                  <c:v>1.0666215094431992</c:v>
                </c:pt>
                <c:pt idx="42">
                  <c:v>0.87525086436430011</c:v>
                </c:pt>
                <c:pt idx="43">
                  <c:v>0.67720154530239896</c:v>
                </c:pt>
                <c:pt idx="44">
                  <c:v>0.47241468906249989</c:v>
                </c:pt>
                <c:pt idx="45">
                  <c:v>0.26083009245760042</c:v>
                </c:pt>
                <c:pt idx="46">
                  <c:v>4.2386175720699276E-2</c:v>
                </c:pt>
                <c:pt idx="47">
                  <c:v>-0.18298005408320003</c:v>
                </c:pt>
                <c:pt idx="48">
                  <c:v>-0.41533303964510093</c:v>
                </c:pt>
                <c:pt idx="49">
                  <c:v>-0.65473871000000039</c:v>
                </c:pt>
                <c:pt idx="50">
                  <c:v>-0.90126451711490041</c:v>
                </c:pt>
                <c:pt idx="51">
                  <c:v>-1.1549794724768003</c:v>
                </c:pt>
                <c:pt idx="52">
                  <c:v>-1.4159541836807004</c:v>
                </c:pt>
                <c:pt idx="53">
                  <c:v>-1.6842608910176011</c:v>
                </c:pt>
                <c:pt idx="54">
                  <c:v>-1.9599735040625008</c:v>
                </c:pt>
                <c:pt idx="55">
                  <c:v>-2.2431676382624</c:v>
                </c:pt>
                <c:pt idx="56">
                  <c:v>-2.5339206515243018</c:v>
                </c:pt>
                <c:pt idx="57">
                  <c:v>-2.8323116808031998</c:v>
                </c:pt>
                <c:pt idx="58">
                  <c:v>-3.1384216786901016</c:v>
                </c:pt>
                <c:pt idx="59">
                  <c:v>-3.4523334500000002</c:v>
                </c:pt>
                <c:pt idx="60">
                  <c:v>-3.774131688359899</c:v>
                </c:pt>
                <c:pt idx="61">
                  <c:v>-4.1039030127968008</c:v>
                </c:pt>
                <c:pt idx="62">
                  <c:v>-4.4417360043257004</c:v>
                </c:pt>
                <c:pt idx="63">
                  <c:v>-4.787721242537601</c:v>
                </c:pt>
                <c:pt idx="64">
                  <c:v>-5.1419513421875012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82-7D4A-B3A0-FF740C06CC8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poly5!$F$10:$F$74</c:f>
              <c:numCache>
                <c:formatCode>General</c:formatCode>
                <c:ptCount val="6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</c:numCache>
            </c:numRef>
          </c:xVal>
          <c:yVal>
            <c:numRef>
              <c:f>poly5!$I$10:$I$74</c:f>
              <c:numCache>
                <c:formatCode>General</c:formatCode>
                <c:ptCount val="65"/>
                <c:pt idx="0">
                  <c:v>3.7513316789422055</c:v>
                </c:pt>
                <c:pt idx="1">
                  <c:v>3.7946464357493039</c:v>
                </c:pt>
                <c:pt idx="2">
                  <c:v>3.8329916484156281</c:v>
                </c:pt>
                <c:pt idx="3">
                  <c:v>3.8663317292898394</c:v>
                </c:pt>
                <c:pt idx="4">
                  <c:v>3.8946312366435376</c:v>
                </c:pt>
                <c:pt idx="5">
                  <c:v>3.917854836742519</c:v>
                </c:pt>
                <c:pt idx="6">
                  <c:v>3.9359672657916893</c:v>
                </c:pt>
                <c:pt idx="7">
                  <c:v>3.9489332917444222</c:v>
                </c:pt>
                <c:pt idx="8">
                  <c:v>3.9567176759676053</c:v>
                </c:pt>
                <c:pt idx="9">
                  <c:v>3.959285134754742</c:v>
                </c:pt>
                <c:pt idx="10">
                  <c:v>3.9566003006813357</c:v>
                </c:pt>
                <c:pt idx="11">
                  <c:v>3.9486276837997774</c:v>
                </c:pt>
                <c:pt idx="12">
                  <c:v>3.9353316326756418</c:v>
                </c:pt>
                <c:pt idx="13">
                  <c:v>3.9166762952740886</c:v>
                </c:pt>
                <c:pt idx="14">
                  <c:v>3.8926255797149718</c:v>
                </c:pt>
                <c:pt idx="15">
                  <c:v>3.8631431149293949</c:v>
                </c:pt>
                <c:pt idx="16">
                  <c:v>3.8281922112704097</c:v>
                </c:pt>
                <c:pt idx="17">
                  <c:v>3.7877358211585257</c:v>
                </c:pt>
                <c:pt idx="18">
                  <c:v>3.7417364998817897</c:v>
                </c:pt>
                <c:pt idx="19">
                  <c:v>3.6901563667245654</c:v>
                </c:pt>
                <c:pt idx="20">
                  <c:v>3.6329570666746749</c:v>
                </c:pt>
                <c:pt idx="21">
                  <c:v>3.5700997330635595</c:v>
                </c:pt>
                <c:pt idx="22">
                  <c:v>3.5015449516398713</c:v>
                </c:pt>
                <c:pt idx="23">
                  <c:v>3.4272527267799404</c:v>
                </c:pt>
                <c:pt idx="24">
                  <c:v>3.3471824508215295</c:v>
                </c:pt>
                <c:pt idx="25">
                  <c:v>3.2612928779031973</c:v>
                </c:pt>
                <c:pt idx="26">
                  <c:v>3.1695421042471601</c:v>
                </c:pt>
                <c:pt idx="27">
                  <c:v>3.071887557606519</c:v>
                </c:pt>
                <c:pt idx="28">
                  <c:v>2.968285999706251</c:v>
                </c:pt>
                <c:pt idx="29">
                  <c:v>2.8586935470850641</c:v>
                </c:pt>
                <c:pt idx="30">
                  <c:v>2.7430657180036899</c:v>
                </c:pt>
                <c:pt idx="31">
                  <c:v>2.621357516338696</c:v>
                </c:pt>
                <c:pt idx="32">
                  <c:v>2.4935235681003394</c:v>
                </c:pt>
                <c:pt idx="33">
                  <c:v>2.3595183331101404</c:v>
                </c:pt>
                <c:pt idx="34">
                  <c:v>2.2192964245353446</c:v>
                </c:pt>
                <c:pt idx="35">
                  <c:v>2.0728130840782857</c:v>
                </c:pt>
                <c:pt idx="36">
                  <c:v>1.920024883269575</c:v>
                </c:pt>
                <c:pt idx="37">
                  <c:v>1.7608907556287179</c:v>
                </c:pt>
                <c:pt idx="38">
                  <c:v>1.5953735169943195</c:v>
                </c:pt>
                <c:pt idx="39">
                  <c:v>1.4234421126782977</c:v>
                </c:pt>
                <c:pt idx="40">
                  <c:v>1.2450749575816384</c:v>
                </c:pt>
                <c:pt idx="41">
                  <c:v>1.0602649377194895</c:v>
                </c:pt>
                <c:pt idx="42">
                  <c:v>0.86902696694682025</c:v>
                </c:pt>
                <c:pt idx="43">
                  <c:v>0.67140952315400826</c:v>
                </c:pt>
                <c:pt idx="44">
                  <c:v>0.46751246555171633</c:v>
                </c:pt>
                <c:pt idx="45">
                  <c:v>0.25751490671381583</c:v>
                </c:pt>
                <c:pt idx="46">
                  <c:v>4.1719417904083032E-2</c:v>
                </c:pt>
                <c:pt idx="47">
                  <c:v>-0.17937683582664168</c:v>
                </c:pt>
                <c:pt idx="48">
                  <c:v>-0.40496591229046502</c:v>
                </c:pt>
                <c:pt idx="49">
                  <c:v>-0.63373656627746155</c:v>
                </c:pt>
                <c:pt idx="50">
                  <c:v>-0.86355110745034991</c:v>
                </c:pt>
                <c:pt idx="51">
                  <c:v>-1.0908982578618631</c:v>
                </c:pt>
                <c:pt idx="52">
                  <c:v>-1.3099665676584027</c:v>
                </c:pt>
                <c:pt idx="53">
                  <c:v>-1.5111026653821151</c:v>
                </c:pt>
                <c:pt idx="54">
                  <c:v>-1.6783869073077584</c:v>
                </c:pt>
                <c:pt idx="55">
                  <c:v>-1.7863721568938087</c:v>
                </c:pt>
                <c:pt idx="56">
                  <c:v>-1.7976168072675238</c:v>
                </c:pt>
                <c:pt idx="57">
                  <c:v>-1.6672823037513729</c:v>
                </c:pt>
                <c:pt idx="58">
                  <c:v>-1.3677791813404343</c:v>
                </c:pt>
                <c:pt idx="59">
                  <c:v>-0.93702530355818969</c:v>
                </c:pt>
                <c:pt idx="60">
                  <c:v>-0.49964674967696338</c:v>
                </c:pt>
                <c:pt idx="61">
                  <c:v>-0.18901009917461642</c:v>
                </c:pt>
                <c:pt idx="62">
                  <c:v>-4.1959538137325197E-2</c:v>
                </c:pt>
                <c:pt idx="63">
                  <c:v>-2.8520043124110233E-3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82-7D4A-B3A0-FF740C06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poly5!$K$10:$K$110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7.8999999999999897</c:v>
                </c:pt>
                <c:pt idx="79">
                  <c:v>7.9999999999999902</c:v>
                </c:pt>
                <c:pt idx="80">
                  <c:v>8.0999999999999908</c:v>
                </c:pt>
                <c:pt idx="81">
                  <c:v>8.1999999999999904</c:v>
                </c:pt>
                <c:pt idx="82">
                  <c:v>8.2999999999999901</c:v>
                </c:pt>
                <c:pt idx="83">
                  <c:v>8.3999999999999897</c:v>
                </c:pt>
                <c:pt idx="84">
                  <c:v>8.4999999999999893</c:v>
                </c:pt>
                <c:pt idx="85">
                  <c:v>8.5999999999999908</c:v>
                </c:pt>
                <c:pt idx="86">
                  <c:v>8.6999999999999904</c:v>
                </c:pt>
                <c:pt idx="87">
                  <c:v>8.7999999999999901</c:v>
                </c:pt>
                <c:pt idx="88">
                  <c:v>8.8999999999999897</c:v>
                </c:pt>
                <c:pt idx="89">
                  <c:v>8.9999999999999893</c:v>
                </c:pt>
                <c:pt idx="90">
                  <c:v>9.0999999999999908</c:v>
                </c:pt>
                <c:pt idx="91">
                  <c:v>9.1999999999999904</c:v>
                </c:pt>
                <c:pt idx="92">
                  <c:v>9.2999999999999901</c:v>
                </c:pt>
                <c:pt idx="93">
                  <c:v>9.3999999999999897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</c:numCache>
            </c:numRef>
          </c:xVal>
          <c:yVal>
            <c:numRef>
              <c:f>poly5!$L$10:$L$110</c:f>
              <c:numCache>
                <c:formatCode>General</c:formatCode>
                <c:ptCount val="101"/>
                <c:pt idx="0">
                  <c:v>-3.7205571677609002</c:v>
                </c:pt>
                <c:pt idx="1">
                  <c:v>-3.7206583879167998</c:v>
                </c:pt>
                <c:pt idx="2">
                  <c:v>-3.7207500302047003</c:v>
                </c:pt>
                <c:pt idx="3">
                  <c:v>-3.7208314593055998</c:v>
                </c:pt>
                <c:pt idx="4">
                  <c:v>-3.7209020453125006</c:v>
                </c:pt>
                <c:pt idx="5">
                  <c:v>-3.7209611641984002</c:v>
                </c:pt>
                <c:pt idx="6">
                  <c:v>-3.7210081982843</c:v>
                </c:pt>
                <c:pt idx="7">
                  <c:v>-3.7210425367072002</c:v>
                </c:pt>
                <c:pt idx="8">
                  <c:v>-3.7210635758881003</c:v>
                </c:pt>
                <c:pt idx="9">
                  <c:v>-3.7210707200000002</c:v>
                </c:pt>
                <c:pt idx="10">
                  <c:v>-3.7210633814359002</c:v>
                </c:pt>
                <c:pt idx="11">
                  <c:v>-3.7210409812768006</c:v>
                </c:pt>
                <c:pt idx="12">
                  <c:v>-3.7210029497597001</c:v>
                </c:pt>
                <c:pt idx="13">
                  <c:v>-3.7209487267456001</c:v>
                </c:pt>
                <c:pt idx="14">
                  <c:v>-3.7208777621875</c:v>
                </c:pt>
                <c:pt idx="15">
                  <c:v>-3.7207895165984</c:v>
                </c:pt>
                <c:pt idx="16">
                  <c:v>-3.7206834615193007</c:v>
                </c:pt>
                <c:pt idx="17">
                  <c:v>-3.7205590799872001</c:v>
                </c:pt>
                <c:pt idx="18">
                  <c:v>-3.7204158670031</c:v>
                </c:pt>
                <c:pt idx="19">
                  <c:v>-3.7202533300000002</c:v>
                </c:pt>
                <c:pt idx="20">
                  <c:v>-3.7200709893109005</c:v>
                </c:pt>
                <c:pt idx="21">
                  <c:v>-3.7198683786368001</c:v>
                </c:pt>
                <c:pt idx="22">
                  <c:v>-3.7196450455146999</c:v>
                </c:pt>
                <c:pt idx="23">
                  <c:v>-3.7194005517856006</c:v>
                </c:pt>
                <c:pt idx="24">
                  <c:v>-3.7191344740625003</c:v>
                </c:pt>
                <c:pt idx="25">
                  <c:v>-3.7188464041984002</c:v>
                </c:pt>
                <c:pt idx="26">
                  <c:v>-3.7185359497542998</c:v>
                </c:pt>
                <c:pt idx="27">
                  <c:v>-3.7182027344671997</c:v>
                </c:pt>
                <c:pt idx="28">
                  <c:v>-3.7178463987181001</c:v>
                </c:pt>
                <c:pt idx="29">
                  <c:v>-3.7174666000000003</c:v>
                </c:pt>
                <c:pt idx="30">
                  <c:v>-3.7170630133859004</c:v>
                </c:pt>
                <c:pt idx="31">
                  <c:v>-3.7166353319968004</c:v>
                </c:pt>
                <c:pt idx="32">
                  <c:v>-3.7161832674697002</c:v>
                </c:pt>
                <c:pt idx="33">
                  <c:v>-3.7157065504256006</c:v>
                </c:pt>
                <c:pt idx="34">
                  <c:v>-3.7152049309375004</c:v>
                </c:pt>
                <c:pt idx="35">
                  <c:v>-3.7146781789983998</c:v>
                </c:pt>
                <c:pt idx="36">
                  <c:v>-3.7141260849893003</c:v>
                </c:pt>
                <c:pt idx="37">
                  <c:v>-3.7135484601472006</c:v>
                </c:pt>
                <c:pt idx="38">
                  <c:v>-3.7129451370330999</c:v>
                </c:pt>
                <c:pt idx="39">
                  <c:v>-3.7123159700000001</c:v>
                </c:pt>
                <c:pt idx="40">
                  <c:v>-3.7116608356608998</c:v>
                </c:pt>
                <c:pt idx="41">
                  <c:v>-3.7109796333567999</c:v>
                </c:pt>
                <c:pt idx="42">
                  <c:v>-3.7102722856247006</c:v>
                </c:pt>
                <c:pt idx="43">
                  <c:v>-3.7095387386656</c:v>
                </c:pt>
                <c:pt idx="44">
                  <c:v>-3.7087789628125005</c:v>
                </c:pt>
                <c:pt idx="45">
                  <c:v>-3.7079929529983997</c:v>
                </c:pt>
                <c:pt idx="46">
                  <c:v>-3.7071807292243002</c:v>
                </c:pt>
                <c:pt idx="47">
                  <c:v>-3.7063423370272002</c:v>
                </c:pt>
                <c:pt idx="48">
                  <c:v>-3.7054778479480999</c:v>
                </c:pt>
                <c:pt idx="49">
                  <c:v>-3.7045873600000001</c:v>
                </c:pt>
                <c:pt idx="50">
                  <c:v>-3.7036709981358999</c:v>
                </c:pt>
                <c:pt idx="51">
                  <c:v>-3.7027289147168001</c:v>
                </c:pt>
                <c:pt idx="52">
                  <c:v>-3.7017612899797001</c:v>
                </c:pt>
                <c:pt idx="53">
                  <c:v>-3.7007683325056004</c:v>
                </c:pt>
                <c:pt idx="54">
                  <c:v>-3.6997502796874997</c:v>
                </c:pt>
                <c:pt idx="55">
                  <c:v>-3.6987073981983998</c:v>
                </c:pt>
                <c:pt idx="56">
                  <c:v>-3.6976399844593</c:v>
                </c:pt>
                <c:pt idx="57">
                  <c:v>-3.6965483651072</c:v>
                </c:pt>
                <c:pt idx="58">
                  <c:v>-3.6954328974631006</c:v>
                </c:pt>
                <c:pt idx="59">
                  <c:v>-3.6942939700000004</c:v>
                </c:pt>
                <c:pt idx="60">
                  <c:v>-3.6931320028109003</c:v>
                </c:pt>
                <c:pt idx="61">
                  <c:v>-3.6919474480768004</c:v>
                </c:pt>
                <c:pt idx="62">
                  <c:v>-3.6907407905347007</c:v>
                </c:pt>
                <c:pt idx="63">
                  <c:v>-3.6895125479456006</c:v>
                </c:pt>
                <c:pt idx="64">
                  <c:v>-3.6882632715625001</c:v>
                </c:pt>
                <c:pt idx="65">
                  <c:v>-3.6869935465984005</c:v>
                </c:pt>
                <c:pt idx="66">
                  <c:v>-3.6857039926942998</c:v>
                </c:pt>
                <c:pt idx="67">
                  <c:v>-3.6843952643872</c:v>
                </c:pt>
                <c:pt idx="68">
                  <c:v>-3.6830680515781</c:v>
                </c:pt>
                <c:pt idx="69">
                  <c:v>-3.6817230800000003</c:v>
                </c:pt>
                <c:pt idx="70">
                  <c:v>-3.6803611116859001</c:v>
                </c:pt>
                <c:pt idx="71">
                  <c:v>-3.6789829454367999</c:v>
                </c:pt>
                <c:pt idx="72">
                  <c:v>-3.6775894172896999</c:v>
                </c:pt>
                <c:pt idx="73">
                  <c:v>-3.6761814009856</c:v>
                </c:pt>
                <c:pt idx="74">
                  <c:v>-3.6747598084374999</c:v>
                </c:pt>
                <c:pt idx="75">
                  <c:v>-3.6733255901984001</c:v>
                </c:pt>
                <c:pt idx="76">
                  <c:v>-3.6718797359292998</c:v>
                </c:pt>
                <c:pt idx="77">
                  <c:v>-3.6704232748672001</c:v>
                </c:pt>
                <c:pt idx="78">
                  <c:v>-3.6689572762931006</c:v>
                </c:pt>
                <c:pt idx="79">
                  <c:v>-3.6674828500000003</c:v>
                </c:pt>
                <c:pt idx="80">
                  <c:v>-3.6660011467609004</c:v>
                </c:pt>
                <c:pt idx="81">
                  <c:v>-3.6645133587968002</c:v>
                </c:pt>
                <c:pt idx="82">
                  <c:v>-3.6630207202446998</c:v>
                </c:pt>
                <c:pt idx="83">
                  <c:v>-3.6615245076256002</c:v>
                </c:pt>
                <c:pt idx="84">
                  <c:v>-3.6600260403125002</c:v>
                </c:pt>
                <c:pt idx="85">
                  <c:v>-3.6585266809984005</c:v>
                </c:pt>
                <c:pt idx="86">
                  <c:v>-3.6570278361643007</c:v>
                </c:pt>
                <c:pt idx="87">
                  <c:v>-3.6555309565472003</c:v>
                </c:pt>
                <c:pt idx="88">
                  <c:v>-3.6540375376081005</c:v>
                </c:pt>
                <c:pt idx="89">
                  <c:v>-3.6525491200000006</c:v>
                </c:pt>
                <c:pt idx="90">
                  <c:v>-3.6510672900359005</c:v>
                </c:pt>
                <c:pt idx="91">
                  <c:v>-3.6495936801568005</c:v>
                </c:pt>
                <c:pt idx="92">
                  <c:v>-3.6481299693997</c:v>
                </c:pt>
                <c:pt idx="93">
                  <c:v>-3.6466778838656002</c:v>
                </c:pt>
                <c:pt idx="94">
                  <c:v>-3.6452391971875002</c:v>
                </c:pt>
                <c:pt idx="95">
                  <c:v>-3.6438157309984001</c:v>
                </c:pt>
                <c:pt idx="96">
                  <c:v>-3.6424093553993004</c:v>
                </c:pt>
                <c:pt idx="97">
                  <c:v>-3.6410219894272005</c:v>
                </c:pt>
                <c:pt idx="98">
                  <c:v>-3.6396556015231001</c:v>
                </c:pt>
                <c:pt idx="99">
                  <c:v>-3.6383122100000005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9-234F-9F7C-07EB8212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25599"/>
        <c:axId val="792713119"/>
      </c:scatterChart>
      <c:valAx>
        <c:axId val="75452559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3119"/>
        <c:crosses val="autoZero"/>
        <c:crossBetween val="midCat"/>
      </c:valAx>
      <c:valAx>
        <c:axId val="7927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12</xdr:row>
      <xdr:rowOff>127000</xdr:rowOff>
    </xdr:from>
    <xdr:to>
      <xdr:col>4</xdr:col>
      <xdr:colOff>736600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7BC2-D69C-0146-A9E2-24ABF27FB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27</xdr:row>
      <xdr:rowOff>25400</xdr:rowOff>
    </xdr:from>
    <xdr:to>
      <xdr:col>5</xdr:col>
      <xdr:colOff>584200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38F60-AA4A-AE49-BEB8-FA9335954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558800</xdr:colOff>
      <xdr:row>13</xdr:row>
      <xdr:rowOff>101600</xdr:rowOff>
    </xdr:from>
    <xdr:to>
      <xdr:col>19</xdr:col>
      <xdr:colOff>520700</xdr:colOff>
      <xdr:row>26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A0ED17-0BE0-1B4D-AB3D-36BC17FB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13</xdr:row>
      <xdr:rowOff>0</xdr:rowOff>
    </xdr:from>
    <xdr:to>
      <xdr:col>26</xdr:col>
      <xdr:colOff>25400</xdr:colOff>
      <xdr:row>26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BD1DEF-DD43-9641-B133-D1C0F46EF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196850</xdr:colOff>
      <xdr:row>11</xdr:row>
      <xdr:rowOff>190500</xdr:rowOff>
    </xdr:from>
    <xdr:to>
      <xdr:col>10</xdr:col>
      <xdr:colOff>254000</xdr:colOff>
      <xdr:row>25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894907-D629-6745-8017-C5D0911F1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15</xdr:col>
      <xdr:colOff>57150</xdr:colOff>
      <xdr:row>41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5DC8E3-2FDB-4B4C-9978-32073C9ED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11</xdr:row>
      <xdr:rowOff>127000</xdr:rowOff>
    </xdr:from>
    <xdr:to>
      <xdr:col>4</xdr:col>
      <xdr:colOff>457200</xdr:colOff>
      <xdr:row>26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B49ED7-8F8C-604E-BCB9-C6AF1817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190500</xdr:rowOff>
    </xdr:from>
    <xdr:to>
      <xdr:col>8</xdr:col>
      <xdr:colOff>203200</xdr:colOff>
      <xdr:row>24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AD573C-849C-8D4F-B8CC-7D81AB823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26</xdr:row>
      <xdr:rowOff>76200</xdr:rowOff>
    </xdr:from>
    <xdr:to>
      <xdr:col>13</xdr:col>
      <xdr:colOff>596900</xdr:colOff>
      <xdr:row>39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54603-F9E3-1E47-83F7-670F9DF9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571500</xdr:colOff>
      <xdr:row>12</xdr:row>
      <xdr:rowOff>12700</xdr:rowOff>
    </xdr:from>
    <xdr:to>
      <xdr:col>17</xdr:col>
      <xdr:colOff>508000</xdr:colOff>
      <xdr:row>24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D1BBE5-9AC9-3646-B017-FA4840AD9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23</xdr:col>
      <xdr:colOff>762000</xdr:colOff>
      <xdr:row>39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F43D95-A863-4B4B-8AAC-B86B0D398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482600</xdr:colOff>
      <xdr:row>26</xdr:row>
      <xdr:rowOff>127000</xdr:rowOff>
    </xdr:from>
    <xdr:to>
      <xdr:col>4</xdr:col>
      <xdr:colOff>673100</xdr:colOff>
      <xdr:row>41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1A4BAD-C183-C944-96E5-B9C371A9E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6350</xdr:rowOff>
    </xdr:from>
    <xdr:to>
      <xdr:col>9</xdr:col>
      <xdr:colOff>203200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80E42-6A04-47BF-D210-9C1B4F8C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17</xdr:row>
      <xdr:rowOff>25400</xdr:rowOff>
    </xdr:from>
    <xdr:to>
      <xdr:col>9</xdr:col>
      <xdr:colOff>69850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8B899-90BD-BE4A-BA9F-60353653C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30</xdr:row>
      <xdr:rowOff>101600</xdr:rowOff>
    </xdr:from>
    <xdr:to>
      <xdr:col>8</xdr:col>
      <xdr:colOff>781050</xdr:colOff>
      <xdr:row>43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85483-79F1-A144-BFF8-8415EA4A1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88900</xdr:colOff>
      <xdr:row>43</xdr:row>
      <xdr:rowOff>139700</xdr:rowOff>
    </xdr:from>
    <xdr:to>
      <xdr:col>8</xdr:col>
      <xdr:colOff>717550</xdr:colOff>
      <xdr:row>56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1AC10-6B38-8B4A-81A7-8688B5784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46</xdr:row>
      <xdr:rowOff>165100</xdr:rowOff>
    </xdr:from>
    <xdr:to>
      <xdr:col>14</xdr:col>
      <xdr:colOff>628650</xdr:colOff>
      <xdr:row>59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F10B03-EDD3-8542-BCFC-1301C8A0E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666750</xdr:colOff>
      <xdr:row>9</xdr:row>
      <xdr:rowOff>196850</xdr:rowOff>
    </xdr:from>
    <xdr:to>
      <xdr:col>16</xdr:col>
      <xdr:colOff>285750</xdr:colOff>
      <xdr:row>23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01DE62-FDDE-1FDE-E503-898CC34A1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43</xdr:row>
      <xdr:rowOff>31750</xdr:rowOff>
    </xdr:from>
    <xdr:to>
      <xdr:col>17</xdr:col>
      <xdr:colOff>342900</xdr:colOff>
      <xdr:row>61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174A0-51E4-F6D4-CE3A-C88E86AF1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63</xdr:row>
      <xdr:rowOff>63500</xdr:rowOff>
    </xdr:from>
    <xdr:to>
      <xdr:col>16</xdr:col>
      <xdr:colOff>800100</xdr:colOff>
      <xdr:row>82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F59E6-68DC-6549-BD48-F01C3ADE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C984-370B-9142-8B7F-8E54DF3DEC7A}">
  <dimension ref="B2:Y75"/>
  <sheetViews>
    <sheetView workbookViewId="0">
      <selection activeCell="U9" sqref="U9"/>
    </sheetView>
  </sheetViews>
  <sheetFormatPr baseColWidth="10" defaultRowHeight="16" x14ac:dyDescent="0.2"/>
  <cols>
    <col min="3" max="3" width="11.83203125" bestFit="1" customWidth="1"/>
    <col min="5" max="5" width="11.83203125" bestFit="1" customWidth="1"/>
  </cols>
  <sheetData>
    <row r="2" spans="2:25" x14ac:dyDescent="0.2">
      <c r="B2" t="s">
        <v>3</v>
      </c>
      <c r="Q2" t="s">
        <v>12</v>
      </c>
      <c r="V2" t="s">
        <v>12</v>
      </c>
    </row>
    <row r="3" spans="2:25" x14ac:dyDescent="0.2">
      <c r="B3" t="s">
        <v>44</v>
      </c>
      <c r="C3">
        <v>9969.6264133500008</v>
      </c>
      <c r="G3" t="s">
        <v>15</v>
      </c>
      <c r="L3" t="s">
        <v>18</v>
      </c>
      <c r="Q3" t="s">
        <v>16</v>
      </c>
      <c r="R3">
        <v>3.9844669499999998</v>
      </c>
      <c r="S3">
        <v>0</v>
      </c>
      <c r="T3">
        <v>200</v>
      </c>
      <c r="V3" t="s">
        <v>16</v>
      </c>
      <c r="W3">
        <v>65.729965739999997</v>
      </c>
      <c r="X3">
        <v>0</v>
      </c>
      <c r="Y3">
        <v>200</v>
      </c>
    </row>
    <row r="4" spans="2:25" x14ac:dyDescent="0.2">
      <c r="B4" t="s">
        <v>45</v>
      </c>
      <c r="C4">
        <v>4.05944269</v>
      </c>
      <c r="G4" t="s">
        <v>7</v>
      </c>
      <c r="H4">
        <v>1.3832850800000001</v>
      </c>
      <c r="L4" t="s">
        <v>42</v>
      </c>
      <c r="M4">
        <v>-6.1529897199999999</v>
      </c>
      <c r="Q4" t="s">
        <v>17</v>
      </c>
      <c r="R4">
        <v>1.0118787499999999</v>
      </c>
      <c r="S4">
        <v>-10</v>
      </c>
      <c r="T4">
        <v>10</v>
      </c>
      <c r="V4" t="s">
        <v>17</v>
      </c>
      <c r="W4">
        <v>2.4346657399999998</v>
      </c>
      <c r="X4">
        <v>-10</v>
      </c>
      <c r="Y4">
        <v>10</v>
      </c>
    </row>
    <row r="5" spans="2:25" x14ac:dyDescent="0.2">
      <c r="B5" t="s">
        <v>46</v>
      </c>
      <c r="C5">
        <v>-28.362338380000001</v>
      </c>
      <c r="G5" t="s">
        <v>16</v>
      </c>
      <c r="H5">
        <v>0.81323999000000002</v>
      </c>
      <c r="L5" t="s">
        <v>1</v>
      </c>
      <c r="M5">
        <v>1.49945503</v>
      </c>
      <c r="Q5" t="s">
        <v>13</v>
      </c>
      <c r="R5">
        <v>-5.9285579999999997E-2</v>
      </c>
      <c r="S5">
        <v>-2</v>
      </c>
      <c r="T5">
        <v>2</v>
      </c>
      <c r="V5" t="s">
        <v>13</v>
      </c>
      <c r="W5">
        <v>-2.9375400000000002E-3</v>
      </c>
      <c r="X5">
        <v>-2</v>
      </c>
      <c r="Y5">
        <v>2</v>
      </c>
    </row>
    <row r="6" spans="2:25" x14ac:dyDescent="0.2">
      <c r="B6" t="s">
        <v>47</v>
      </c>
      <c r="C6">
        <v>5.7763540899999999</v>
      </c>
      <c r="G6" t="s">
        <v>5</v>
      </c>
      <c r="H6">
        <v>5.1734076399999998</v>
      </c>
      <c r="L6" t="s">
        <v>49</v>
      </c>
      <c r="M6">
        <v>-4.4796799999999998E-3</v>
      </c>
    </row>
    <row r="7" spans="2:25" x14ac:dyDescent="0.2">
      <c r="B7" t="s">
        <v>4</v>
      </c>
      <c r="C7">
        <v>5.3015424700000002</v>
      </c>
      <c r="G7" t="s">
        <v>17</v>
      </c>
      <c r="H7">
        <v>2.4517394000000001</v>
      </c>
    </row>
    <row r="8" spans="2:25" x14ac:dyDescent="0.2">
      <c r="B8" t="s">
        <v>5</v>
      </c>
      <c r="C8">
        <v>6.3000001900000004</v>
      </c>
    </row>
    <row r="9" spans="2:25" x14ac:dyDescent="0.2">
      <c r="B9" t="s">
        <v>48</v>
      </c>
      <c r="C9">
        <v>0.51089952999999999</v>
      </c>
      <c r="G9" t="s">
        <v>6</v>
      </c>
      <c r="H9" t="s">
        <v>2</v>
      </c>
      <c r="L9" t="s">
        <v>2</v>
      </c>
      <c r="M9" t="s">
        <v>19</v>
      </c>
    </row>
    <row r="10" spans="2:25" x14ac:dyDescent="0.2">
      <c r="B10" t="s">
        <v>6</v>
      </c>
      <c r="C10" t="s">
        <v>5</v>
      </c>
      <c r="D10" t="s">
        <v>38</v>
      </c>
      <c r="E10" t="s">
        <v>39</v>
      </c>
      <c r="G10">
        <v>0.1</v>
      </c>
      <c r="H10">
        <f t="shared" ref="H10:H41" si="0">(1+$H$4*COS($H$5*G10+$H$6))/(G10^$H$7)</f>
        <v>485.00215505025147</v>
      </c>
      <c r="L10">
        <v>0.1</v>
      </c>
      <c r="M10">
        <f t="shared" ref="M10:M41" si="1">$M$4*(1-$M$5*LN(L10))*L10^$M$5+$M$6*L10</f>
        <v>-0.86790318901311891</v>
      </c>
      <c r="Q10" t="s">
        <v>6</v>
      </c>
      <c r="R10" t="s">
        <v>14</v>
      </c>
      <c r="V10" t="s">
        <v>6</v>
      </c>
      <c r="W10" t="s">
        <v>14</v>
      </c>
    </row>
    <row r="11" spans="2:25" x14ac:dyDescent="0.2">
      <c r="B11">
        <v>0.1</v>
      </c>
      <c r="C11">
        <f>$C$3*EXP(-$C$4*B11)+($C$5/(B11^$C$6))*COS($C$7*B11+$C$8)</f>
        <v>-14467980.637247661</v>
      </c>
      <c r="D11">
        <f>(((B11-6.5)/C$9)^4)/(1+((B11-6.5)/C$9)^4)</f>
        <v>0.99995939266570399</v>
      </c>
      <c r="E11">
        <f>C11*D11</f>
        <v>-14467393.131121336</v>
      </c>
      <c r="G11">
        <v>0.2</v>
      </c>
      <c r="H11">
        <f t="shared" si="0"/>
        <v>93.509786358764003</v>
      </c>
      <c r="L11">
        <v>0.2</v>
      </c>
      <c r="M11">
        <f t="shared" si="1"/>
        <v>-1.8810090896665785</v>
      </c>
      <c r="Q11">
        <v>0.1</v>
      </c>
      <c r="R11">
        <f>$R$3*EXP(-$R$4*Q11)+$R$5</f>
        <v>3.5417291103555217</v>
      </c>
      <c r="V11">
        <v>0.1</v>
      </c>
      <c r="W11">
        <f>$W$3*EXP(-$W$4*V11)+$W$5</f>
        <v>51.523155846303311</v>
      </c>
    </row>
    <row r="12" spans="2:25" x14ac:dyDescent="0.2">
      <c r="B12">
        <v>0.2</v>
      </c>
      <c r="C12">
        <f t="shared" ref="C12:C70" si="2">$C$3*EXP(-$C$4*B12)+($C$5/(B12^$C$6))*COS($C$7*B12+$C$8)</f>
        <v>-142092.15161369194</v>
      </c>
      <c r="D12">
        <f t="shared" ref="D12:D70" si="3">(((B12-6.5)/C$9)^4)/(1+((B12-6.5)/C$9)^4)</f>
        <v>0.99995675249752047</v>
      </c>
      <c r="E12">
        <f t="shared" ref="E12:E70" si="4">C12*D12</f>
        <v>-142086.00648301269</v>
      </c>
      <c r="G12">
        <v>0.3</v>
      </c>
      <c r="H12">
        <f t="shared" si="0"/>
        <v>36.298917151784629</v>
      </c>
      <c r="L12">
        <v>0.3</v>
      </c>
      <c r="M12">
        <f t="shared" si="1"/>
        <v>-2.8394773583889679</v>
      </c>
      <c r="Q12">
        <v>0.2</v>
      </c>
      <c r="R12">
        <f t="shared" ref="R12:R70" si="5">$R$3*EXP(-$R$4*Q12)+$R$5</f>
        <v>3.195179060535235</v>
      </c>
      <c r="V12">
        <v>0.2</v>
      </c>
      <c r="W12">
        <f t="shared" ref="W12:W70" si="6">$W$3*EXP(-$W$4*V12)+$W$5</f>
        <v>40.388659652608709</v>
      </c>
    </row>
    <row r="13" spans="2:25" x14ac:dyDescent="0.2">
      <c r="B13">
        <v>0.3</v>
      </c>
      <c r="C13">
        <f t="shared" si="2"/>
        <v>4033.7687451219417</v>
      </c>
      <c r="D13">
        <f t="shared" si="3"/>
        <v>0.99995389423517733</v>
      </c>
      <c r="E13">
        <f t="shared" si="4"/>
        <v>4033.58276512883</v>
      </c>
      <c r="G13">
        <v>0.4</v>
      </c>
      <c r="H13">
        <f t="shared" si="0"/>
        <v>18.710989861609548</v>
      </c>
      <c r="L13">
        <v>0.4</v>
      </c>
      <c r="M13">
        <f t="shared" si="1"/>
        <v>-3.6989002767674202</v>
      </c>
      <c r="Q13">
        <v>0.3</v>
      </c>
      <c r="R13">
        <f t="shared" si="5"/>
        <v>2.8819798707800564</v>
      </c>
      <c r="V13">
        <v>0.3</v>
      </c>
      <c r="W13">
        <f t="shared" si="6"/>
        <v>31.660264859963746</v>
      </c>
    </row>
    <row r="14" spans="2:25" x14ac:dyDescent="0.2">
      <c r="B14">
        <v>0.4</v>
      </c>
      <c r="C14">
        <f t="shared" si="2"/>
        <v>4993.8044513876666</v>
      </c>
      <c r="D14">
        <f t="shared" si="3"/>
        <v>0.99995079589880864</v>
      </c>
      <c r="E14">
        <f t="shared" si="4"/>
        <v>4993.5587357281111</v>
      </c>
      <c r="G14">
        <v>0.5</v>
      </c>
      <c r="H14">
        <f t="shared" si="0"/>
        <v>11.243357910911675</v>
      </c>
      <c r="L14">
        <v>0.5</v>
      </c>
      <c r="M14">
        <f t="shared" si="1"/>
        <v>-4.440323968466342</v>
      </c>
      <c r="Q14">
        <v>0.4</v>
      </c>
      <c r="R14">
        <f t="shared" si="5"/>
        <v>2.5989219617877759</v>
      </c>
      <c r="V14">
        <v>0.4</v>
      </c>
      <c r="W14">
        <f t="shared" si="6"/>
        <v>24.818026618469307</v>
      </c>
    </row>
    <row r="15" spans="2:25" x14ac:dyDescent="0.2">
      <c r="B15">
        <v>0.5</v>
      </c>
      <c r="C15">
        <f t="shared" si="2"/>
        <v>2692.8649175090441</v>
      </c>
      <c r="D15">
        <f t="shared" si="3"/>
        <v>0.99994743288037047</v>
      </c>
      <c r="E15">
        <f t="shared" si="4"/>
        <v>2692.7233613567792</v>
      </c>
      <c r="G15">
        <v>0.6</v>
      </c>
      <c r="H15">
        <f t="shared" si="0"/>
        <v>7.4326116361919174</v>
      </c>
      <c r="L15">
        <v>0.6</v>
      </c>
      <c r="M15">
        <f t="shared" si="1"/>
        <v>-5.0541236436779693</v>
      </c>
      <c r="Q15">
        <v>0.5</v>
      </c>
      <c r="R15">
        <f t="shared" si="5"/>
        <v>2.3431046338256216</v>
      </c>
      <c r="V15">
        <v>0.5</v>
      </c>
      <c r="W15">
        <f t="shared" si="6"/>
        <v>19.454357207821314</v>
      </c>
    </row>
    <row r="16" spans="2:25" x14ac:dyDescent="0.2">
      <c r="B16">
        <v>0.6</v>
      </c>
      <c r="C16">
        <f t="shared" si="2"/>
        <v>1414.155391237603</v>
      </c>
      <c r="D16">
        <f t="shared" si="3"/>
        <v>0.999943777578301</v>
      </c>
      <c r="E16">
        <f t="shared" si="4"/>
        <v>1414.0758839968489</v>
      </c>
      <c r="G16">
        <v>0.7</v>
      </c>
      <c r="H16">
        <f t="shared" si="0"/>
        <v>5.2414068254796957</v>
      </c>
      <c r="L16">
        <v>0.7</v>
      </c>
      <c r="M16">
        <f t="shared" si="1"/>
        <v>-5.5350388393449581</v>
      </c>
      <c r="Q16">
        <v>0.6</v>
      </c>
      <c r="R16">
        <f t="shared" si="5"/>
        <v>2.1119063411558292</v>
      </c>
      <c r="V16">
        <v>0.6</v>
      </c>
      <c r="W16">
        <f t="shared" si="6"/>
        <v>15.249746299616897</v>
      </c>
    </row>
    <row r="17" spans="2:23" x14ac:dyDescent="0.2">
      <c r="B17">
        <v>0.7</v>
      </c>
      <c r="C17">
        <f t="shared" si="2"/>
        <v>766.96299141608506</v>
      </c>
      <c r="D17">
        <f t="shared" si="3"/>
        <v>0.9999397989740485</v>
      </c>
      <c r="E17">
        <f t="shared" si="4"/>
        <v>766.91681945713503</v>
      </c>
      <c r="G17">
        <v>0.8</v>
      </c>
      <c r="H17">
        <f t="shared" si="0"/>
        <v>3.8711971206224822</v>
      </c>
      <c r="L17">
        <v>0.8</v>
      </c>
      <c r="M17">
        <f t="shared" si="1"/>
        <v>-5.8801421935767042</v>
      </c>
      <c r="Q17">
        <v>0.7</v>
      </c>
      <c r="R17">
        <f t="shared" si="5"/>
        <v>1.9029578271547185</v>
      </c>
      <c r="V17">
        <v>0.7</v>
      </c>
      <c r="W17">
        <f t="shared" si="6"/>
        <v>11.953727933105412</v>
      </c>
    </row>
    <row r="18" spans="2:23" x14ac:dyDescent="0.2">
      <c r="B18">
        <v>0.8</v>
      </c>
      <c r="C18">
        <f t="shared" si="2"/>
        <v>432.6824439094745</v>
      </c>
      <c r="D18">
        <f t="shared" si="3"/>
        <v>0.99993546214000306</v>
      </c>
      <c r="E18">
        <f t="shared" si="4"/>
        <v>432.65451951048635</v>
      </c>
      <c r="G18">
        <v>0.9</v>
      </c>
      <c r="H18">
        <f t="shared" si="0"/>
        <v>2.9594096026517671</v>
      </c>
      <c r="L18">
        <v>0.9</v>
      </c>
      <c r="M18">
        <f t="shared" si="1"/>
        <v>-6.0878636300379982</v>
      </c>
      <c r="Q18">
        <v>0.8</v>
      </c>
      <c r="R18">
        <f t="shared" si="5"/>
        <v>1.7141178448213334</v>
      </c>
      <c r="V18">
        <v>0.8</v>
      </c>
      <c r="W18">
        <f t="shared" si="6"/>
        <v>9.3699604194021298</v>
      </c>
    </row>
    <row r="19" spans="2:23" x14ac:dyDescent="0.2">
      <c r="B19">
        <v>0.9</v>
      </c>
      <c r="C19">
        <f t="shared" si="2"/>
        <v>254.26881626265953</v>
      </c>
      <c r="D19">
        <f t="shared" si="3"/>
        <v>0.99993072766626356</v>
      </c>
      <c r="E19">
        <f t="shared" si="4"/>
        <v>254.25120246836062</v>
      </c>
      <c r="G19">
        <v>1</v>
      </c>
      <c r="H19">
        <f t="shared" si="0"/>
        <v>2.3229101465112851</v>
      </c>
      <c r="L19">
        <v>1</v>
      </c>
      <c r="M19">
        <f t="shared" si="1"/>
        <v>-6.1574694000000001</v>
      </c>
      <c r="Q19">
        <v>0.9</v>
      </c>
      <c r="R19">
        <f t="shared" si="5"/>
        <v>1.5434512138660945</v>
      </c>
      <c r="V19">
        <v>0.9</v>
      </c>
      <c r="W19">
        <f t="shared" si="6"/>
        <v>7.344530393678645</v>
      </c>
    </row>
    <row r="20" spans="2:23" x14ac:dyDescent="0.2">
      <c r="B20">
        <v>1</v>
      </c>
      <c r="C20">
        <f t="shared" si="2"/>
        <v>155.90813664335326</v>
      </c>
      <c r="D20">
        <f t="shared" si="3"/>
        <v>0.99992555099109148</v>
      </c>
      <c r="E20">
        <f t="shared" si="4"/>
        <v>155.89652943709939</v>
      </c>
      <c r="G20">
        <v>1.1000000000000001</v>
      </c>
      <c r="H20">
        <f t="shared" si="0"/>
        <v>1.8613909311252419</v>
      </c>
      <c r="L20">
        <v>1.1000000000000001</v>
      </c>
      <c r="M20">
        <f t="shared" si="1"/>
        <v>-6.0887622824719339</v>
      </c>
      <c r="Q20">
        <v>1</v>
      </c>
      <c r="R20">
        <f t="shared" si="5"/>
        <v>1.3892089895145285</v>
      </c>
      <c r="V20">
        <v>1</v>
      </c>
      <c r="W20">
        <f t="shared" si="6"/>
        <v>5.7567842952603838</v>
      </c>
    </row>
    <row r="21" spans="2:23" x14ac:dyDescent="0.2">
      <c r="B21">
        <v>1.1000000000000001</v>
      </c>
      <c r="C21">
        <f t="shared" si="2"/>
        <v>99.819286504320374</v>
      </c>
      <c r="D21">
        <f t="shared" si="3"/>
        <v>0.99991988161673084</v>
      </c>
      <c r="E21">
        <f t="shared" si="4"/>
        <v>99.811289144466571</v>
      </c>
      <c r="G21">
        <v>1.2</v>
      </c>
      <c r="H21">
        <f t="shared" si="0"/>
        <v>1.5162902877895721</v>
      </c>
      <c r="L21">
        <v>1.2</v>
      </c>
      <c r="M21">
        <f t="shared" si="1"/>
        <v>-5.8818991035981583</v>
      </c>
      <c r="Q21">
        <v>1.1000000000000001</v>
      </c>
      <c r="R21">
        <f t="shared" si="5"/>
        <v>1.2498105398014241</v>
      </c>
      <c r="V21">
        <v>1.1000000000000001</v>
      </c>
      <c r="W21">
        <f t="shared" si="6"/>
        <v>4.5121411128122846</v>
      </c>
    </row>
    <row r="22" spans="2:23" x14ac:dyDescent="0.2">
      <c r="B22">
        <v>1.2</v>
      </c>
      <c r="C22">
        <f t="shared" si="2"/>
        <v>66.550077782456242</v>
      </c>
      <c r="D22">
        <f t="shared" si="3"/>
        <v>0.99991366218837163</v>
      </c>
      <c r="E22">
        <f t="shared" si="4"/>
        <v>66.544331994376805</v>
      </c>
      <c r="G22">
        <v>1.3</v>
      </c>
      <c r="H22">
        <f t="shared" si="0"/>
        <v>1.2516078424962791</v>
      </c>
      <c r="L22">
        <v>1.3</v>
      </c>
      <c r="M22">
        <f t="shared" si="1"/>
        <v>-5.5372747486580058</v>
      </c>
      <c r="Q22">
        <v>1.2</v>
      </c>
      <c r="R22">
        <f t="shared" si="5"/>
        <v>1.1238273476884431</v>
      </c>
      <c r="V22">
        <v>1.2</v>
      </c>
      <c r="W22">
        <f t="shared" si="6"/>
        <v>3.5364582544775649</v>
      </c>
    </row>
    <row r="23" spans="2:23" x14ac:dyDescent="0.2">
      <c r="B23">
        <v>1.3</v>
      </c>
      <c r="C23">
        <f t="shared" si="2"/>
        <v>45.85726427865778</v>
      </c>
      <c r="D23">
        <f t="shared" si="3"/>
        <v>0.99990682740919912</v>
      </c>
      <c r="E23">
        <f t="shared" si="4"/>
        <v>45.852991638537894</v>
      </c>
      <c r="G23">
        <v>1.4</v>
      </c>
      <c r="H23">
        <f t="shared" si="0"/>
        <v>1.0442485731770383</v>
      </c>
      <c r="L23">
        <v>1.4</v>
      </c>
      <c r="M23">
        <f t="shared" si="1"/>
        <v>-5.0554458724771525</v>
      </c>
      <c r="Q23">
        <v>1.3</v>
      </c>
      <c r="R23">
        <f t="shared" si="5"/>
        <v>1.0099683720137351</v>
      </c>
      <c r="V23">
        <v>1.3</v>
      </c>
      <c r="W23">
        <f t="shared" si="6"/>
        <v>2.7716149214864982</v>
      </c>
    </row>
    <row r="24" spans="2:23" x14ac:dyDescent="0.2">
      <c r="B24">
        <v>1.4</v>
      </c>
      <c r="C24">
        <f t="shared" si="2"/>
        <v>32.285040388864985</v>
      </c>
      <c r="D24">
        <f t="shared" si="3"/>
        <v>0.99989930275847327</v>
      </c>
      <c r="E24">
        <f t="shared" si="4"/>
        <v>32.281789374355249</v>
      </c>
      <c r="G24">
        <v>1.5</v>
      </c>
      <c r="H24">
        <f t="shared" si="0"/>
        <v>0.87885589241132167</v>
      </c>
      <c r="L24">
        <v>1.5</v>
      </c>
      <c r="M24">
        <f t="shared" si="1"/>
        <v>-4.4370793269651569</v>
      </c>
      <c r="Q24">
        <v>1.4</v>
      </c>
      <c r="R24">
        <f t="shared" si="5"/>
        <v>0.90706681725659144</v>
      </c>
      <c r="V24">
        <v>1.4</v>
      </c>
      <c r="W24">
        <f t="shared" si="6"/>
        <v>2.1720498896488731</v>
      </c>
    </row>
    <row r="25" spans="2:23" x14ac:dyDescent="0.2">
      <c r="B25">
        <v>1.5</v>
      </c>
      <c r="C25">
        <f t="shared" si="2"/>
        <v>22.917402949722014</v>
      </c>
      <c r="D25">
        <f t="shared" si="3"/>
        <v>0.99989100297209887</v>
      </c>
      <c r="E25">
        <f t="shared" si="4"/>
        <v>22.914905020913281</v>
      </c>
      <c r="G25">
        <v>1.6</v>
      </c>
      <c r="H25">
        <f t="shared" si="0"/>
        <v>0.74490183799827525</v>
      </c>
      <c r="L25">
        <v>1.6</v>
      </c>
      <c r="M25">
        <f t="shared" si="1"/>
        <v>-3.6829165183982191</v>
      </c>
      <c r="Q25">
        <v>1.5</v>
      </c>
      <c r="R25">
        <f t="shared" si="5"/>
        <v>0.81406817653731067</v>
      </c>
      <c r="V25">
        <v>1.5</v>
      </c>
      <c r="W25">
        <f t="shared" si="6"/>
        <v>1.7020474566059578</v>
      </c>
    </row>
    <row r="26" spans="2:23" x14ac:dyDescent="0.2">
      <c r="B26">
        <v>1.6</v>
      </c>
      <c r="C26">
        <f t="shared" si="2"/>
        <v>16.191670212412831</v>
      </c>
      <c r="D26">
        <f t="shared" si="3"/>
        <v>0.99988183023578003</v>
      </c>
      <c r="E26">
        <f t="shared" si="4"/>
        <v>16.189756846561501</v>
      </c>
      <c r="G26">
        <v>1.7</v>
      </c>
      <c r="H26">
        <f t="shared" si="0"/>
        <v>0.63497581493659894</v>
      </c>
      <c r="L26">
        <v>1.7</v>
      </c>
      <c r="M26">
        <f t="shared" si="1"/>
        <v>-2.7937483310821434</v>
      </c>
      <c r="Q26">
        <v>1.6</v>
      </c>
      <c r="R26">
        <f t="shared" si="5"/>
        <v>0.73001942532023123</v>
      </c>
      <c r="V26">
        <v>1.6</v>
      </c>
      <c r="W26">
        <f t="shared" si="6"/>
        <v>1.3336098804697891</v>
      </c>
    </row>
    <row r="27" spans="2:23" x14ac:dyDescent="0.2">
      <c r="B27">
        <v>1.7</v>
      </c>
      <c r="C27">
        <f t="shared" si="2"/>
        <v>11.257702832873406</v>
      </c>
      <c r="D27">
        <f t="shared" si="3"/>
        <v>0.99987167202907601</v>
      </c>
      <c r="E27">
        <f t="shared" si="4"/>
        <v>11.256258154711597</v>
      </c>
      <c r="G27">
        <v>1.8</v>
      </c>
      <c r="H27">
        <f t="shared" si="0"/>
        <v>0.54374003812615446</v>
      </c>
      <c r="L27">
        <v>1.8</v>
      </c>
      <c r="M27">
        <f t="shared" si="1"/>
        <v>-1.7703972322661106</v>
      </c>
      <c r="Q27">
        <v>1.7</v>
      </c>
      <c r="R27">
        <f t="shared" si="5"/>
        <v>0.65405925507995877</v>
      </c>
      <c r="V27">
        <v>1.7</v>
      </c>
      <c r="W27">
        <f t="shared" si="6"/>
        <v>1.044789572391299</v>
      </c>
    </row>
    <row r="28" spans="2:23" x14ac:dyDescent="0.2">
      <c r="B28">
        <v>1.8</v>
      </c>
      <c r="C28">
        <f t="shared" si="2"/>
        <v>7.6303190987041258</v>
      </c>
      <c r="D28">
        <f t="shared" si="3"/>
        <v>0.99986039854379594</v>
      </c>
      <c r="E28">
        <f t="shared" si="4"/>
        <v>7.6292538950466451</v>
      </c>
      <c r="G28">
        <v>1.9</v>
      </c>
      <c r="H28">
        <f t="shared" si="0"/>
        <v>0.46727097708601756</v>
      </c>
      <c r="L28">
        <v>1.9</v>
      </c>
      <c r="M28">
        <f t="shared" si="1"/>
        <v>-0.61370435970391302</v>
      </c>
      <c r="Q28">
        <v>1.8</v>
      </c>
      <c r="R28">
        <f t="shared" si="5"/>
        <v>0.58540924684808526</v>
      </c>
      <c r="V28">
        <v>1.8</v>
      </c>
      <c r="W28">
        <f t="shared" si="6"/>
        <v>0.81838169284395001</v>
      </c>
    </row>
    <row r="29" spans="2:23" x14ac:dyDescent="0.2">
      <c r="B29">
        <v>1.9</v>
      </c>
      <c r="C29">
        <f t="shared" si="2"/>
        <v>5.0041204573839115</v>
      </c>
      <c r="D29">
        <f t="shared" si="3"/>
        <v>0.9998478595813014</v>
      </c>
      <c r="E29">
        <f t="shared" si="4"/>
        <v>5.0033591284023071</v>
      </c>
      <c r="G29">
        <v>2</v>
      </c>
      <c r="H29">
        <f t="shared" si="0"/>
        <v>0.40263221766410706</v>
      </c>
      <c r="L29">
        <v>2</v>
      </c>
      <c r="M29">
        <f t="shared" si="1"/>
        <v>0.67547987182080438</v>
      </c>
      <c r="Q29">
        <v>1.9</v>
      </c>
      <c r="R29">
        <f t="shared" si="5"/>
        <v>0.52336589418933044</v>
      </c>
      <c r="V29">
        <v>1.9</v>
      </c>
      <c r="W29">
        <f t="shared" si="6"/>
        <v>0.64089927042649519</v>
      </c>
    </row>
    <row r="30" spans="2:23" x14ac:dyDescent="0.2">
      <c r="B30">
        <v>2</v>
      </c>
      <c r="C30">
        <f t="shared" si="2"/>
        <v>3.1594178819118324</v>
      </c>
      <c r="D30">
        <f t="shared" si="3"/>
        <v>0.99983388080921132</v>
      </c>
      <c r="E30">
        <f t="shared" si="4"/>
        <v>3.1588930419699257</v>
      </c>
      <c r="G30">
        <v>2.1</v>
      </c>
      <c r="H30">
        <f t="shared" si="0"/>
        <v>0.34759038495777428</v>
      </c>
      <c r="L30">
        <v>2.1</v>
      </c>
      <c r="M30">
        <f t="shared" si="1"/>
        <v>2.0963026406029432</v>
      </c>
      <c r="Q30">
        <v>2</v>
      </c>
      <c r="R30">
        <f t="shared" si="5"/>
        <v>0.46729339386075192</v>
      </c>
      <c r="V30">
        <v>2</v>
      </c>
      <c r="W30">
        <f t="shared" si="6"/>
        <v>0.50176979167272828</v>
      </c>
    </row>
    <row r="31" spans="2:23" x14ac:dyDescent="0.2">
      <c r="B31">
        <v>2.1</v>
      </c>
      <c r="C31">
        <f t="shared" si="2"/>
        <v>1.9186902606738567</v>
      </c>
      <c r="D31">
        <f t="shared" si="3"/>
        <v>0.99981825922717693</v>
      </c>
      <c r="E31">
        <f t="shared" si="4"/>
        <v>1.9183415564230737</v>
      </c>
      <c r="G31">
        <v>2.2000000000000002</v>
      </c>
      <c r="H31">
        <f t="shared" si="0"/>
        <v>0.3004219442100875</v>
      </c>
      <c r="L31">
        <v>2.2000000000000002</v>
      </c>
      <c r="M31">
        <f t="shared" si="1"/>
        <v>3.6479137548436675</v>
      </c>
      <c r="Q31">
        <v>2.1</v>
      </c>
      <c r="R31">
        <f t="shared" si="5"/>
        <v>0.41661713027468406</v>
      </c>
      <c r="V31">
        <v>2.1</v>
      </c>
      <c r="W31">
        <f t="shared" si="6"/>
        <v>0.39270540324126263</v>
      </c>
    </row>
    <row r="32" spans="2:23" x14ac:dyDescent="0.2">
      <c r="B32">
        <v>2.2000000000000002</v>
      </c>
      <c r="C32">
        <f t="shared" si="2"/>
        <v>1.1298391477826231</v>
      </c>
      <c r="D32">
        <f t="shared" si="3"/>
        <v>0.99980075765166432</v>
      </c>
      <c r="E32">
        <f t="shared" si="4"/>
        <v>1.1296140359775773</v>
      </c>
      <c r="G32">
        <v>2.2999999999999998</v>
      </c>
      <c r="H32">
        <f t="shared" si="0"/>
        <v>0.25977914975240307</v>
      </c>
      <c r="L32">
        <v>2.2999999999999998</v>
      </c>
      <c r="M32">
        <f t="shared" si="1"/>
        <v>5.3294693425294426</v>
      </c>
      <c r="Q32">
        <v>2.2000000000000002</v>
      </c>
      <c r="R32">
        <f t="shared" si="5"/>
        <v>0.37081778699596529</v>
      </c>
      <c r="V32">
        <v>2.2000000000000002</v>
      </c>
      <c r="W32">
        <f t="shared" si="6"/>
        <v>0.307209209835826</v>
      </c>
    </row>
    <row r="33" spans="2:23" x14ac:dyDescent="0.2">
      <c r="B33">
        <v>2.2999999999999998</v>
      </c>
      <c r="C33">
        <f t="shared" si="2"/>
        <v>0.66225821228619342</v>
      </c>
      <c r="D33">
        <f t="shared" si="3"/>
        <v>0.99978109797824566</v>
      </c>
      <c r="E33">
        <f t="shared" si="4"/>
        <v>0.66211324262460058</v>
      </c>
      <c r="G33">
        <v>2.4</v>
      </c>
      <c r="H33">
        <f t="shared" si="0"/>
        <v>0.22459533960394815</v>
      </c>
      <c r="L33">
        <v>2.4</v>
      </c>
      <c r="M33">
        <f t="shared" si="1"/>
        <v>7.1401345421761988</v>
      </c>
      <c r="Q33">
        <v>2.2999999999999998</v>
      </c>
      <c r="R33">
        <f t="shared" si="5"/>
        <v>0.32942602492969936</v>
      </c>
      <c r="V33">
        <v>2.2999999999999998</v>
      </c>
      <c r="W33">
        <f t="shared" si="6"/>
        <v>0.24018825834153493</v>
      </c>
    </row>
    <row r="34" spans="2:23" x14ac:dyDescent="0.2">
      <c r="B34">
        <v>2.4</v>
      </c>
      <c r="C34">
        <f t="shared" si="2"/>
        <v>0.40767389215097238</v>
      </c>
      <c r="D34">
        <f t="shared" si="3"/>
        <v>0.99975895291288752</v>
      </c>
      <c r="E34">
        <f t="shared" si="4"/>
        <v>0.40757562354677757</v>
      </c>
      <c r="G34">
        <v>2.5</v>
      </c>
      <c r="H34">
        <f t="shared" si="0"/>
        <v>0.19401692408022952</v>
      </c>
      <c r="L34">
        <v>2.5</v>
      </c>
      <c r="M34">
        <f t="shared" si="1"/>
        <v>9.0790854464557373</v>
      </c>
      <c r="Q34">
        <v>2.4</v>
      </c>
      <c r="R34">
        <f t="shared" si="5"/>
        <v>0.29201767266307438</v>
      </c>
      <c r="V34">
        <v>2.4</v>
      </c>
      <c r="W34">
        <f t="shared" si="6"/>
        <v>0.18765015389167605</v>
      </c>
    </row>
    <row r="35" spans="2:23" x14ac:dyDescent="0.2">
      <c r="B35">
        <v>2.5</v>
      </c>
      <c r="C35">
        <f t="shared" si="2"/>
        <v>0.28145164780718157</v>
      </c>
      <c r="D35">
        <f t="shared" si="3"/>
        <v>0.99973393577593417</v>
      </c>
      <c r="E35">
        <f t="shared" si="4"/>
        <v>0.28137676359289571</v>
      </c>
      <c r="G35">
        <v>2.6</v>
      </c>
      <c r="H35">
        <f t="shared" si="0"/>
        <v>0.16735381200144181</v>
      </c>
      <c r="L35">
        <v>2.6</v>
      </c>
      <c r="M35">
        <f t="shared" si="1"/>
        <v>11.145510483444159</v>
      </c>
      <c r="Q35">
        <v>2.5</v>
      </c>
      <c r="R35">
        <f t="shared" si="5"/>
        <v>0.25820937967318991</v>
      </c>
      <c r="V35">
        <v>2.5</v>
      </c>
      <c r="W35">
        <f t="shared" si="6"/>
        <v>0.14646523547971668</v>
      </c>
    </row>
    <row r="36" spans="2:23" x14ac:dyDescent="0.2">
      <c r="B36">
        <v>2.6</v>
      </c>
      <c r="C36">
        <f t="shared" si="2"/>
        <v>0.22243283401325611</v>
      </c>
      <c r="D36">
        <f t="shared" si="3"/>
        <v>0.99970558786672459</v>
      </c>
      <c r="E36">
        <f t="shared" si="4"/>
        <v>0.22236734708808378</v>
      </c>
      <c r="G36">
        <v>2.7</v>
      </c>
      <c r="H36">
        <f t="shared" si="0"/>
        <v>0.14404278141850638</v>
      </c>
      <c r="L36">
        <v>2.7</v>
      </c>
      <c r="M36">
        <f t="shared" si="1"/>
        <v>13.33861137232415</v>
      </c>
      <c r="Q36">
        <v>2.6</v>
      </c>
      <c r="R36">
        <f t="shared" si="5"/>
        <v>0.22765468785615356</v>
      </c>
      <c r="V36">
        <v>2.6</v>
      </c>
      <c r="W36">
        <f t="shared" si="6"/>
        <v>0.11418014407108842</v>
      </c>
    </row>
    <row r="37" spans="2:23" x14ac:dyDescent="0.2">
      <c r="B37">
        <v>2.7</v>
      </c>
      <c r="C37">
        <f t="shared" si="2"/>
        <v>0.19082656184642321</v>
      </c>
      <c r="D37">
        <f t="shared" si="3"/>
        <v>0.99967336272317808</v>
      </c>
      <c r="E37">
        <f t="shared" si="4"/>
        <v>0.1907642307779164</v>
      </c>
      <c r="G37">
        <v>2.8</v>
      </c>
      <c r="H37">
        <f t="shared" si="0"/>
        <v>0.12362007524640481</v>
      </c>
      <c r="L37">
        <v>2.8</v>
      </c>
      <c r="M37">
        <f t="shared" si="1"/>
        <v>15.657603755827211</v>
      </c>
      <c r="Q37">
        <v>2.7</v>
      </c>
      <c r="R37">
        <f t="shared" si="5"/>
        <v>0.20004048111955763</v>
      </c>
      <c r="V37">
        <v>2.7</v>
      </c>
      <c r="W37">
        <f t="shared" si="6"/>
        <v>8.8871677587376602E-2</v>
      </c>
    </row>
    <row r="38" spans="2:23" x14ac:dyDescent="0.2">
      <c r="B38">
        <v>2.8</v>
      </c>
      <c r="C38">
        <f t="shared" si="2"/>
        <v>0.16450303892576079</v>
      </c>
      <c r="D38">
        <f t="shared" si="3"/>
        <v>0.99963660640545016</v>
      </c>
      <c r="E38">
        <f t="shared" si="4"/>
        <v>0.16444325957513117</v>
      </c>
      <c r="G38">
        <v>2.9</v>
      </c>
      <c r="H38">
        <f t="shared" si="0"/>
        <v>0.10570066203066598</v>
      </c>
      <c r="L38">
        <v>2.9</v>
      </c>
      <c r="M38">
        <f t="shared" si="1"/>
        <v>18.101717586507601</v>
      </c>
      <c r="Q38">
        <v>2.8</v>
      </c>
      <c r="R38">
        <f t="shared" si="5"/>
        <v>0.17508377665473671</v>
      </c>
      <c r="V38">
        <v>2.8</v>
      </c>
      <c r="W38">
        <f t="shared" si="6"/>
        <v>6.903222699855209E-2</v>
      </c>
    </row>
    <row r="39" spans="2:23" x14ac:dyDescent="0.2">
      <c r="B39">
        <v>2.9</v>
      </c>
      <c r="C39">
        <f t="shared" si="2"/>
        <v>0.13440591300185784</v>
      </c>
      <c r="D39">
        <f t="shared" si="3"/>
        <v>0.99959453265658893</v>
      </c>
      <c r="E39">
        <f t="shared" si="4"/>
        <v>0.13435141579337423</v>
      </c>
      <c r="G39">
        <v>3</v>
      </c>
      <c r="H39">
        <f t="shared" si="0"/>
        <v>8.9962373831072473E-2</v>
      </c>
      <c r="L39">
        <v>3</v>
      </c>
      <c r="M39">
        <f t="shared" si="1"/>
        <v>20.67019732537355</v>
      </c>
      <c r="Q39">
        <v>2.9</v>
      </c>
      <c r="R39">
        <f t="shared" si="5"/>
        <v>0.15252882500664203</v>
      </c>
      <c r="V39">
        <v>2.9</v>
      </c>
      <c r="W39">
        <f t="shared" si="6"/>
        <v>5.347996902512922E-2</v>
      </c>
    </row>
    <row r="40" spans="2:23" x14ac:dyDescent="0.2">
      <c r="B40">
        <v>3</v>
      </c>
      <c r="C40">
        <f t="shared" si="2"/>
        <v>9.9863074161370274E-2</v>
      </c>
      <c r="D40">
        <f t="shared" si="3"/>
        <v>0.99954619141870182</v>
      </c>
      <c r="E40">
        <f t="shared" si="4"/>
        <v>9.9817755441361025E-2</v>
      </c>
      <c r="G40">
        <v>3.1</v>
      </c>
      <c r="H40">
        <f t="shared" si="0"/>
        <v>7.6133654989157848E-2</v>
      </c>
      <c r="L40">
        <v>3.1</v>
      </c>
      <c r="M40">
        <f t="shared" si="1"/>
        <v>23.362301997591242</v>
      </c>
      <c r="Q40">
        <v>3</v>
      </c>
      <c r="R40">
        <f t="shared" si="5"/>
        <v>0.13214448922364663</v>
      </c>
      <c r="V40">
        <v>3</v>
      </c>
      <c r="W40">
        <f t="shared" si="6"/>
        <v>4.1288465687423899E-2</v>
      </c>
    </row>
    <row r="41" spans="2:23" x14ac:dyDescent="0.2">
      <c r="B41">
        <v>3.1</v>
      </c>
      <c r="C41">
        <f t="shared" si="2"/>
        <v>6.4444099664211385E-2</v>
      </c>
      <c r="D41">
        <f t="shared" si="3"/>
        <v>0.99949042867150628</v>
      </c>
      <c r="E41">
        <f t="shared" si="4"/>
        <v>6.4411260798731912E-2</v>
      </c>
      <c r="G41">
        <v>3.2</v>
      </c>
      <c r="H41">
        <f t="shared" si="0"/>
        <v>6.398401356008622E-2</v>
      </c>
      <c r="L41">
        <v>3.2</v>
      </c>
      <c r="M41">
        <f t="shared" si="1"/>
        <v>26.177305139615687</v>
      </c>
      <c r="Q41">
        <v>3.1</v>
      </c>
      <c r="R41">
        <f t="shared" si="5"/>
        <v>0.11372187622952795</v>
      </c>
      <c r="V41">
        <v>3.1</v>
      </c>
      <c r="W41">
        <f t="shared" si="6"/>
        <v>3.1731476992452566E-2</v>
      </c>
    </row>
    <row r="42" spans="2:23" x14ac:dyDescent="0.2">
      <c r="B42">
        <v>3.2</v>
      </c>
      <c r="C42">
        <f t="shared" si="2"/>
        <v>3.2783444711272425E-2</v>
      </c>
      <c r="D42">
        <f t="shared" si="3"/>
        <v>0.99942583485518877</v>
      </c>
      <c r="E42">
        <f t="shared" si="4"/>
        <v>3.2764621599992369E-2</v>
      </c>
      <c r="G42">
        <v>3.3</v>
      </c>
      <c r="H42">
        <f t="shared" ref="H42:H69" si="7">(1+$H$4*COS($H$5*G42+$H$6))/(G42^$H$7)</f>
        <v>5.3316516217701032E-2</v>
      </c>
      <c r="L42">
        <v>3.3</v>
      </c>
      <c r="M42">
        <f t="shared" ref="M42:M69" si="8">$M$4*(1-$M$5*LN(L42))*L42^$M$5+$M$6*L42</f>
        <v>29.114494664267518</v>
      </c>
      <c r="Q42">
        <v>3.2</v>
      </c>
      <c r="R42">
        <f t="shared" si="5"/>
        <v>9.7072196144578182E-2</v>
      </c>
      <c r="V42">
        <v>3.2</v>
      </c>
      <c r="W42">
        <f t="shared" si="6"/>
        <v>2.4239699285815691E-2</v>
      </c>
    </row>
    <row r="43" spans="2:23" x14ac:dyDescent="0.2">
      <c r="B43">
        <v>3.3</v>
      </c>
      <c r="C43">
        <f t="shared" si="2"/>
        <v>8.5366727102278092E-3</v>
      </c>
      <c r="D43">
        <f t="shared" si="3"/>
        <v>0.99935067815969858</v>
      </c>
      <c r="E43">
        <f t="shared" si="4"/>
        <v>8.5311296621935536E-3</v>
      </c>
      <c r="G43">
        <v>3.4</v>
      </c>
      <c r="H43">
        <f t="shared" si="7"/>
        <v>4.3961842878027992E-2</v>
      </c>
      <c r="L43">
        <v>3.4</v>
      </c>
      <c r="M43">
        <f t="shared" si="8"/>
        <v>32.173172664309241</v>
      </c>
      <c r="Q43">
        <v>3.3</v>
      </c>
      <c r="R43">
        <f t="shared" si="5"/>
        <v>8.2024827618752183E-2</v>
      </c>
      <c r="V43">
        <v>3.3</v>
      </c>
      <c r="W43">
        <f t="shared" si="6"/>
        <v>1.8366852200081066E-2</v>
      </c>
    </row>
    <row r="44" spans="2:23" x14ac:dyDescent="0.2">
      <c r="B44">
        <v>3.4</v>
      </c>
      <c r="C44">
        <f t="shared" si="2"/>
        <v>-6.5838192393818749E-3</v>
      </c>
      <c r="D44">
        <f t="shared" si="3"/>
        <v>0.99926281758822044</v>
      </c>
      <c r="E44">
        <f t="shared" si="4"/>
        <v>-6.5789657636362671E-3</v>
      </c>
      <c r="G44">
        <v>3.5</v>
      </c>
      <c r="H44">
        <f t="shared" si="7"/>
        <v>3.5773542353176972E-2</v>
      </c>
      <c r="L44">
        <v>3.5</v>
      </c>
      <c r="M44">
        <f t="shared" si="8"/>
        <v>35.352655170500455</v>
      </c>
      <c r="Q44">
        <v>3.4</v>
      </c>
      <c r="R44">
        <f t="shared" si="5"/>
        <v>6.8425569350919702E-2</v>
      </c>
      <c r="V44">
        <v>3.4</v>
      </c>
      <c r="W44">
        <f t="shared" si="6"/>
        <v>1.3763094021048699E-2</v>
      </c>
    </row>
    <row r="45" spans="2:23" x14ac:dyDescent="0.2">
      <c r="B45">
        <v>3.5</v>
      </c>
      <c r="C45">
        <f t="shared" si="2"/>
        <v>-1.2904830054139546E-2</v>
      </c>
      <c r="D45">
        <f t="shared" si="3"/>
        <v>0.99915958875590272</v>
      </c>
      <c r="E45">
        <f t="shared" si="4"/>
        <v>-1.2893984689858883E-2</v>
      </c>
      <c r="G45">
        <v>3.6</v>
      </c>
      <c r="H45">
        <f t="shared" si="7"/>
        <v>2.8624220500037552E-2</v>
      </c>
      <c r="L45">
        <v>3.6</v>
      </c>
      <c r="M45">
        <f t="shared" si="8"/>
        <v>38.652271876585999</v>
      </c>
      <c r="Q45">
        <v>3.5</v>
      </c>
      <c r="R45">
        <f t="shared" si="5"/>
        <v>5.6135059876270023E-2</v>
      </c>
      <c r="V45">
        <v>3.5</v>
      </c>
      <c r="W45">
        <f t="shared" si="6"/>
        <v>1.0154181842407104E-2</v>
      </c>
    </row>
    <row r="46" spans="2:23" x14ac:dyDescent="0.2">
      <c r="B46">
        <v>3.6</v>
      </c>
      <c r="C46">
        <f t="shared" si="2"/>
        <v>-1.2313689573999814E-2</v>
      </c>
      <c r="D46">
        <f t="shared" si="3"/>
        <v>0.99903765259928923</v>
      </c>
      <c r="E46">
        <f t="shared" si="4"/>
        <v>-1.2301839526845116E-2</v>
      </c>
      <c r="G46">
        <v>3.7</v>
      </c>
      <c r="H46">
        <f t="shared" si="7"/>
        <v>2.2402457991676578E-2</v>
      </c>
      <c r="L46">
        <v>3.7</v>
      </c>
      <c r="M46">
        <f t="shared" si="8"/>
        <v>42.071365840938434</v>
      </c>
      <c r="Q46">
        <v>3.6</v>
      </c>
      <c r="R46">
        <f t="shared" si="5"/>
        <v>4.5027349428284645E-2</v>
      </c>
      <c r="V46">
        <v>3.6</v>
      </c>
      <c r="W46">
        <f t="shared" si="6"/>
        <v>7.3251350926308127E-3</v>
      </c>
    </row>
    <row r="47" spans="2:23" x14ac:dyDescent="0.2">
      <c r="B47">
        <v>3.7</v>
      </c>
      <c r="C47">
        <f t="shared" si="2"/>
        <v>-7.5094330732164236E-3</v>
      </c>
      <c r="D47">
        <f t="shared" si="3"/>
        <v>0.99889279314226076</v>
      </c>
      <c r="E47">
        <f t="shared" si="4"/>
        <v>-7.5011185774200243E-3</v>
      </c>
      <c r="G47">
        <v>3.8</v>
      </c>
      <c r="H47">
        <f t="shared" si="7"/>
        <v>1.7010303134762355E-2</v>
      </c>
      <c r="L47">
        <v>3.8</v>
      </c>
      <c r="M47">
        <f t="shared" si="8"/>
        <v>45.609293172446854</v>
      </c>
      <c r="Q47">
        <v>3.7</v>
      </c>
      <c r="R47">
        <f t="shared" si="5"/>
        <v>3.4988609240111997E-2</v>
      </c>
      <c r="V47">
        <v>3.7</v>
      </c>
      <c r="W47">
        <f t="shared" si="6"/>
        <v>5.1074292809498295E-3</v>
      </c>
    </row>
    <row r="48" spans="2:23" x14ac:dyDescent="0.2">
      <c r="B48">
        <v>3.8</v>
      </c>
      <c r="C48">
        <f t="shared" si="2"/>
        <v>-1.243603797164399E-3</v>
      </c>
      <c r="D48">
        <f t="shared" si="3"/>
        <v>0.99871964456780249</v>
      </c>
      <c r="E48">
        <f t="shared" si="4"/>
        <v>-1.2420115422871981E-3</v>
      </c>
      <c r="G48">
        <v>3.9</v>
      </c>
      <c r="H48">
        <f t="shared" si="7"/>
        <v>1.2361221004945565E-2</v>
      </c>
      <c r="L48">
        <v>3.9</v>
      </c>
      <c r="M48">
        <f t="shared" si="8"/>
        <v>49.265422706580715</v>
      </c>
      <c r="Q48">
        <v>3.8</v>
      </c>
      <c r="R48">
        <f t="shared" si="5"/>
        <v>2.5915965058618186E-2</v>
      </c>
      <c r="V48">
        <v>3.8</v>
      </c>
      <c r="W48">
        <f t="shared" si="6"/>
        <v>3.368957102095746E-3</v>
      </c>
    </row>
    <row r="49" spans="2:23" x14ac:dyDescent="0.2">
      <c r="B49">
        <v>3.9</v>
      </c>
      <c r="C49">
        <f t="shared" si="2"/>
        <v>4.2683597347305136E-3</v>
      </c>
      <c r="D49">
        <f t="shared" si="3"/>
        <v>0.99851131911101565</v>
      </c>
      <c r="E49">
        <f t="shared" si="4"/>
        <v>4.2620055091661096E-3</v>
      </c>
      <c r="G49">
        <v>4</v>
      </c>
      <c r="H49">
        <f t="shared" si="7"/>
        <v>8.3784070128830983E-3</v>
      </c>
      <c r="L49">
        <v>4</v>
      </c>
      <c r="M49">
        <f t="shared" si="8"/>
        <v>53.039135676248357</v>
      </c>
      <c r="Q49">
        <v>3.9</v>
      </c>
      <c r="R49">
        <f t="shared" si="5"/>
        <v>1.7716442917286808E-2</v>
      </c>
      <c r="V49">
        <v>3.9</v>
      </c>
      <c r="W49">
        <f t="shared" si="6"/>
        <v>2.0061588893071788E-3</v>
      </c>
    </row>
    <row r="50" spans="2:23" x14ac:dyDescent="0.2">
      <c r="B50">
        <v>4</v>
      </c>
      <c r="C50">
        <f t="shared" si="2"/>
        <v>7.674557858555091E-3</v>
      </c>
      <c r="D50">
        <f t="shared" si="3"/>
        <v>0.99825889418396996</v>
      </c>
      <c r="E50">
        <f t="shared" si="4"/>
        <v>7.6611956412321013E-3</v>
      </c>
      <c r="G50">
        <v>4.0999999999999996</v>
      </c>
      <c r="H50">
        <f t="shared" si="7"/>
        <v>4.9933932747579816E-3</v>
      </c>
      <c r="L50">
        <v>4.0999999999999996</v>
      </c>
      <c r="M50">
        <f t="shared" si="8"/>
        <v>56.929825381043145</v>
      </c>
      <c r="Q50">
        <v>4</v>
      </c>
      <c r="R50">
        <f t="shared" si="5"/>
        <v>1.0306016364538144E-2</v>
      </c>
      <c r="V50">
        <v>4</v>
      </c>
      <c r="W50">
        <f t="shared" si="6"/>
        <v>9.3785363175401173E-4</v>
      </c>
    </row>
    <row r="51" spans="2:23" x14ac:dyDescent="0.2">
      <c r="B51">
        <v>4.0999999999999996</v>
      </c>
      <c r="C51">
        <f t="shared" si="2"/>
        <v>8.5448753863085584E-3</v>
      </c>
      <c r="D51">
        <f t="shared" si="3"/>
        <v>0.99795069720825136</v>
      </c>
      <c r="E51">
        <f t="shared" si="4"/>
        <v>8.5273643493242526E-3</v>
      </c>
      <c r="G51">
        <v>4.2</v>
      </c>
      <c r="H51">
        <f t="shared" si="7"/>
        <v>2.1448915742599164E-3</v>
      </c>
      <c r="L51">
        <v>4.2</v>
      </c>
      <c r="M51">
        <f t="shared" si="8"/>
        <v>60.936896857654645</v>
      </c>
      <c r="Q51">
        <v>4.0999999999999996</v>
      </c>
      <c r="R51">
        <f t="shared" si="5"/>
        <v>3.6087453837238756E-3</v>
      </c>
      <c r="V51">
        <v>4.0999999999999996</v>
      </c>
      <c r="W51">
        <f t="shared" si="6"/>
        <v>1.0040307406621388E-4</v>
      </c>
    </row>
    <row r="52" spans="2:23" x14ac:dyDescent="0.2">
      <c r="B52">
        <v>4.2</v>
      </c>
      <c r="C52">
        <f t="shared" si="2"/>
        <v>7.2134644943127697E-3</v>
      </c>
      <c r="D52">
        <f t="shared" si="3"/>
        <v>0.99757129586178916</v>
      </c>
      <c r="E52">
        <f t="shared" si="4"/>
        <v>7.1959451232445956E-3</v>
      </c>
      <c r="G52">
        <v>4.3</v>
      </c>
      <c r="H52">
        <f t="shared" si="7"/>
        <v>-2.2217148573938763E-4</v>
      </c>
      <c r="L52">
        <v>4.3</v>
      </c>
      <c r="M52">
        <f t="shared" si="8"/>
        <v>65.059766553579948</v>
      </c>
      <c r="Q52">
        <v>4.2</v>
      </c>
      <c r="R52">
        <f t="shared" si="5"/>
        <v>-2.4440018193126467E-3</v>
      </c>
      <c r="V52">
        <v>4.2</v>
      </c>
      <c r="W52">
        <f t="shared" si="6"/>
        <v>-5.5607917350590508E-4</v>
      </c>
    </row>
    <row r="53" spans="2:23" x14ac:dyDescent="0.2">
      <c r="B53">
        <v>4.3</v>
      </c>
      <c r="C53">
        <f t="shared" si="2"/>
        <v>4.4928345905256156E-3</v>
      </c>
      <c r="D53">
        <f t="shared" si="3"/>
        <v>0.99710005321338258</v>
      </c>
      <c r="E53">
        <f t="shared" si="4"/>
        <v>4.4798056092920169E-3</v>
      </c>
      <c r="G53">
        <v>4.4000000000000004</v>
      </c>
      <c r="H53">
        <f t="shared" si="7"/>
        <v>-2.1574624292926112E-3</v>
      </c>
      <c r="L53">
        <v>4.4000000000000004</v>
      </c>
      <c r="M53">
        <f t="shared" si="8"/>
        <v>69.297862005760166</v>
      </c>
      <c r="Q53">
        <v>4.3</v>
      </c>
      <c r="R53">
        <f t="shared" si="5"/>
        <v>-7.9142521360188317E-3</v>
      </c>
      <c r="V53">
        <v>4.3</v>
      </c>
      <c r="W53">
        <f t="shared" si="6"/>
        <v>-1.0706993351632577E-3</v>
      </c>
    </row>
    <row r="54" spans="2:23" x14ac:dyDescent="0.2">
      <c r="B54">
        <v>4.4000000000000004</v>
      </c>
      <c r="C54">
        <f t="shared" si="2"/>
        <v>1.353658628011549E-3</v>
      </c>
      <c r="D54">
        <f t="shared" si="3"/>
        <v>0.99650903035662219</v>
      </c>
      <c r="E54">
        <f t="shared" si="4"/>
        <v>1.3489330468336642E-3</v>
      </c>
      <c r="G54">
        <v>4.5</v>
      </c>
      <c r="H54">
        <f t="shared" si="7"/>
        <v>-3.7059201589570269E-3</v>
      </c>
      <c r="L54">
        <v>4.5</v>
      </c>
      <c r="M54">
        <f t="shared" si="8"/>
        <v>73.650621525360521</v>
      </c>
      <c r="Q54">
        <v>4.4000000000000004</v>
      </c>
      <c r="R54">
        <f t="shared" si="5"/>
        <v>-1.2858063189685881E-2</v>
      </c>
      <c r="V54">
        <v>4.4000000000000004</v>
      </c>
      <c r="W54">
        <f t="shared" si="6"/>
        <v>-1.4741130021187372E-3</v>
      </c>
    </row>
    <row r="55" spans="2:23" x14ac:dyDescent="0.2">
      <c r="B55">
        <v>4.5</v>
      </c>
      <c r="C55">
        <f t="shared" si="2"/>
        <v>-1.3506519182171169E-3</v>
      </c>
      <c r="D55">
        <f t="shared" si="3"/>
        <v>0.99575989452056213</v>
      </c>
      <c r="E55">
        <f t="shared" si="4"/>
        <v>-1.3449250116178712E-3</v>
      </c>
      <c r="G55">
        <v>4.5999999999999996</v>
      </c>
      <c r="H55">
        <f t="shared" si="7"/>
        <v>-4.9083291863665788E-3</v>
      </c>
      <c r="L55">
        <v>4.5999999999999996</v>
      </c>
      <c r="M55">
        <f t="shared" si="8"/>
        <v>78.11749388959241</v>
      </c>
      <c r="Q55">
        <v>4.5</v>
      </c>
      <c r="R55">
        <f t="shared" si="5"/>
        <v>-1.7326097798580499E-2</v>
      </c>
      <c r="V55">
        <v>4.5</v>
      </c>
      <c r="W55">
        <f t="shared" si="6"/>
        <v>-1.7903512663996119E-3</v>
      </c>
    </row>
    <row r="56" spans="2:23" x14ac:dyDescent="0.2">
      <c r="B56">
        <v>4.5999999999999996</v>
      </c>
      <c r="C56">
        <f t="shared" si="2"/>
        <v>-3.0640180481241851E-3</v>
      </c>
      <c r="D56">
        <f t="shared" si="3"/>
        <v>0.9947992847826912</v>
      </c>
      <c r="E56">
        <f t="shared" si="4"/>
        <v>-3.0480829628351967E-3</v>
      </c>
      <c r="G56">
        <v>4.7</v>
      </c>
      <c r="H56">
        <f t="shared" si="7"/>
        <v>-5.8018051632495321E-3</v>
      </c>
      <c r="L56">
        <v>4.7</v>
      </c>
      <c r="M56">
        <f t="shared" si="8"/>
        <v>82.697938041219246</v>
      </c>
      <c r="Q56">
        <v>4.5999999999999996</v>
      </c>
      <c r="R56">
        <f t="shared" si="5"/>
        <v>-2.1364143154596456E-2</v>
      </c>
      <c r="V56">
        <v>4.5999999999999996</v>
      </c>
      <c r="W56">
        <f t="shared" si="6"/>
        <v>-2.0382522375048317E-3</v>
      </c>
    </row>
    <row r="57" spans="2:23" x14ac:dyDescent="0.2">
      <c r="B57">
        <v>4.7</v>
      </c>
      <c r="C57">
        <f t="shared" si="2"/>
        <v>-3.5945881503536199E-3</v>
      </c>
      <c r="D57">
        <f t="shared" si="3"/>
        <v>0.99355174088283005</v>
      </c>
      <c r="E57">
        <f t="shared" si="4"/>
        <v>-3.5714093145406312E-3</v>
      </c>
      <c r="G57">
        <v>4.8</v>
      </c>
      <c r="H57">
        <f t="shared" si="7"/>
        <v>-6.4202075921791476E-3</v>
      </c>
      <c r="L57">
        <v>4.8</v>
      </c>
      <c r="M57">
        <f t="shared" si="8"/>
        <v>87.3914227961846</v>
      </c>
      <c r="Q57">
        <v>4.7</v>
      </c>
      <c r="R57">
        <f t="shared" si="5"/>
        <v>-2.5013580037825084E-2</v>
      </c>
      <c r="V57">
        <v>4.7</v>
      </c>
      <c r="W57">
        <f t="shared" si="6"/>
        <v>-2.2325832164414245E-3</v>
      </c>
    </row>
    <row r="58" spans="2:23" x14ac:dyDescent="0.2">
      <c r="B58">
        <v>4.8</v>
      </c>
      <c r="C58">
        <f t="shared" si="2"/>
        <v>-3.0797851403167849E-3</v>
      </c>
      <c r="D58">
        <f t="shared" si="3"/>
        <v>0.99190870512230145</v>
      </c>
      <c r="E58">
        <f t="shared" si="4"/>
        <v>-3.0548656905865276E-3</v>
      </c>
      <c r="G58">
        <v>4.9000000000000004</v>
      </c>
      <c r="H58">
        <f t="shared" si="7"/>
        <v>-6.794491858825363E-3</v>
      </c>
      <c r="L58">
        <v>4.9000000000000004</v>
      </c>
      <c r="M58">
        <f t="shared" si="8"/>
        <v>92.197426559641599</v>
      </c>
      <c r="Q58">
        <v>4.8</v>
      </c>
      <c r="R58">
        <f t="shared" si="5"/>
        <v>-2.8311806875427867E-2</v>
      </c>
      <c r="V58">
        <v>4.8</v>
      </c>
      <c r="W58">
        <f t="shared" si="6"/>
        <v>-2.3849203743238159E-3</v>
      </c>
    </row>
    <row r="59" spans="2:23" x14ac:dyDescent="0.2">
      <c r="B59">
        <v>4.9000000000000004</v>
      </c>
      <c r="C59">
        <f t="shared" si="2"/>
        <v>-1.88097031072971E-3</v>
      </c>
      <c r="D59">
        <f t="shared" si="3"/>
        <v>0.98971106302752376</v>
      </c>
      <c r="E59">
        <f t="shared" si="4"/>
        <v>-1.8616171257555131E-3</v>
      </c>
      <c r="G59">
        <v>5</v>
      </c>
      <c r="H59">
        <f t="shared" si="7"/>
        <v>-6.9530105388471075E-3</v>
      </c>
      <c r="L59">
        <v>5</v>
      </c>
      <c r="M59">
        <f t="shared" si="8"/>
        <v>97.11543705053522</v>
      </c>
      <c r="Q59">
        <v>4.9000000000000004</v>
      </c>
      <c r="R59">
        <f t="shared" si="5"/>
        <v>-3.1292622990449895E-2</v>
      </c>
      <c r="V59">
        <v>4.9000000000000004</v>
      </c>
      <c r="W59">
        <f t="shared" si="6"/>
        <v>-2.504338337423034E-3</v>
      </c>
    </row>
    <row r="60" spans="2:23" x14ac:dyDescent="0.2">
      <c r="B60">
        <v>5</v>
      </c>
      <c r="C60">
        <f t="shared" si="2"/>
        <v>-4.4796794714696E-4</v>
      </c>
      <c r="D60">
        <f t="shared" si="3"/>
        <v>0.9867208196812286</v>
      </c>
      <c r="E60">
        <f t="shared" si="4"/>
        <v>-4.4201929999976568E-4</v>
      </c>
      <c r="G60">
        <v>5.0999999999999996</v>
      </c>
      <c r="H60">
        <f t="shared" si="7"/>
        <v>-6.9217721738793715E-3</v>
      </c>
      <c r="L60">
        <v>5.0999999999999996</v>
      </c>
      <c r="M60">
        <f t="shared" si="8"/>
        <v>102.14495103478879</v>
      </c>
      <c r="Q60">
        <v>5</v>
      </c>
      <c r="R60">
        <f t="shared" si="5"/>
        <v>-3.3986574968001802E-2</v>
      </c>
      <c r="V60">
        <v>5</v>
      </c>
      <c r="W60">
        <f t="shared" si="6"/>
        <v>-2.5979507568025242E-3</v>
      </c>
    </row>
    <row r="61" spans="2:23" x14ac:dyDescent="0.2">
      <c r="B61">
        <v>5.0999999999999996</v>
      </c>
      <c r="C61">
        <f t="shared" si="2"/>
        <v>8.0833117110913502E-4</v>
      </c>
      <c r="D61">
        <f t="shared" si="3"/>
        <v>0.98257410139277579</v>
      </c>
      <c r="E61">
        <f t="shared" si="4"/>
        <v>7.9424527408032848E-4</v>
      </c>
      <c r="G61">
        <v>5.2</v>
      </c>
      <c r="H61">
        <f t="shared" si="7"/>
        <v>-6.7246642909596409E-3</v>
      </c>
      <c r="L61">
        <v>5.2</v>
      </c>
      <c r="M61">
        <f t="shared" si="8"/>
        <v>107.28547406706721</v>
      </c>
      <c r="Q61">
        <v>5.0999999999999996</v>
      </c>
      <c r="R61">
        <f t="shared" si="5"/>
        <v>-3.642126968827715E-2</v>
      </c>
      <c r="V61">
        <v>5.0999999999999996</v>
      </c>
      <c r="W61">
        <f t="shared" si="6"/>
        <v>-2.671334063925261E-3</v>
      </c>
    </row>
    <row r="62" spans="2:23" x14ac:dyDescent="0.2">
      <c r="B62">
        <v>5.2</v>
      </c>
      <c r="C62">
        <f t="shared" si="2"/>
        <v>1.607168479600401E-3</v>
      </c>
      <c r="D62">
        <f t="shared" si="3"/>
        <v>0.97670136917302519</v>
      </c>
      <c r="E62">
        <f t="shared" si="4"/>
        <v>1.569723654517441E-3</v>
      </c>
      <c r="G62">
        <v>5.3</v>
      </c>
      <c r="H62">
        <f t="shared" si="7"/>
        <v>-6.3836462876188391E-3</v>
      </c>
      <c r="L62">
        <v>5.3</v>
      </c>
      <c r="M62">
        <f t="shared" si="8"/>
        <v>112.53652024103255</v>
      </c>
      <c r="Q62">
        <v>5.2</v>
      </c>
      <c r="R62">
        <f t="shared" si="5"/>
        <v>-3.8621657234280696E-2</v>
      </c>
      <c r="V62">
        <v>5.2</v>
      </c>
      <c r="W62">
        <f t="shared" si="6"/>
        <v>-2.7288596550804215E-3</v>
      </c>
    </row>
    <row r="63" spans="2:23" x14ac:dyDescent="0.2">
      <c r="B63">
        <v>5.3</v>
      </c>
      <c r="C63">
        <f t="shared" si="2"/>
        <v>1.8390735248593358E-3</v>
      </c>
      <c r="D63">
        <f t="shared" si="3"/>
        <v>0.96818901057361861</v>
      </c>
      <c r="E63">
        <f t="shared" si="4"/>
        <v>1.7805707764056975E-3</v>
      </c>
      <c r="G63">
        <v>5.4</v>
      </c>
      <c r="H63">
        <f t="shared" si="7"/>
        <v>-5.9189168659038293E-3</v>
      </c>
      <c r="L63">
        <v>5.4</v>
      </c>
      <c r="M63">
        <f t="shared" si="8"/>
        <v>117.89761194795427</v>
      </c>
      <c r="Q63">
        <v>5.3</v>
      </c>
      <c r="R63">
        <f t="shared" si="5"/>
        <v>-4.0610286573428314E-2</v>
      </c>
      <c r="V63">
        <v>5.3</v>
      </c>
      <c r="W63">
        <f t="shared" si="6"/>
        <v>-2.7739542926417384E-3</v>
      </c>
    </row>
    <row r="64" spans="2:23" x14ac:dyDescent="0.2">
      <c r="B64">
        <v>5.4</v>
      </c>
      <c r="C64">
        <f t="shared" si="2"/>
        <v>1.5575718342556147E-3</v>
      </c>
      <c r="D64">
        <f t="shared" si="3"/>
        <v>0.95553504161203517</v>
      </c>
      <c r="E64">
        <f t="shared" si="4"/>
        <v>1.4883144674591726E-3</v>
      </c>
      <c r="G64">
        <v>5.5</v>
      </c>
      <c r="H64">
        <f t="shared" si="7"/>
        <v>-5.3490599299956271E-3</v>
      </c>
      <c r="L64">
        <v>5.5</v>
      </c>
      <c r="M64">
        <f t="shared" si="8"/>
        <v>123.36827964350788</v>
      </c>
      <c r="Q64">
        <v>5.4</v>
      </c>
      <c r="R64">
        <f t="shared" si="5"/>
        <v>-4.2407536633174092E-2</v>
      </c>
      <c r="V64">
        <v>5.4</v>
      </c>
      <c r="W64">
        <f t="shared" si="6"/>
        <v>-2.8093042350925976E-3</v>
      </c>
    </row>
    <row r="65" spans="2:23" x14ac:dyDescent="0.2">
      <c r="B65">
        <v>5.5</v>
      </c>
      <c r="C65">
        <f t="shared" si="2"/>
        <v>9.3340181517440589E-4</v>
      </c>
      <c r="D65">
        <f t="shared" si="3"/>
        <v>0.93621513092222253</v>
      </c>
      <c r="E65">
        <f t="shared" si="4"/>
        <v>8.7386490259654657E-4</v>
      </c>
      <c r="G65">
        <v>5.6</v>
      </c>
      <c r="H65">
        <f t="shared" si="7"/>
        <v>-4.6911722302450283E-3</v>
      </c>
      <c r="L65">
        <v>5.6</v>
      </c>
      <c r="M65">
        <f t="shared" si="8"/>
        <v>128.94806162256583</v>
      </c>
      <c r="Q65">
        <v>5.5</v>
      </c>
      <c r="R65">
        <f t="shared" si="5"/>
        <v>-4.4031825138663362E-2</v>
      </c>
      <c r="V65">
        <v>5.5</v>
      </c>
      <c r="W65">
        <f t="shared" si="6"/>
        <v>-2.8370152557118423E-3</v>
      </c>
    </row>
    <row r="66" spans="2:23" x14ac:dyDescent="0.2">
      <c r="B66">
        <v>5.6</v>
      </c>
      <c r="C66">
        <f t="shared" si="2"/>
        <v>1.8955227924486438E-4</v>
      </c>
      <c r="D66">
        <f t="shared" si="3"/>
        <v>0.90592696382336801</v>
      </c>
      <c r="E66">
        <f t="shared" si="4"/>
        <v>1.717205208220992E-4</v>
      </c>
      <c r="G66">
        <v>5.7</v>
      </c>
      <c r="H66">
        <f t="shared" si="7"/>
        <v>-3.9609755148826533E-3</v>
      </c>
      <c r="L66">
        <v>5.7</v>
      </c>
      <c r="M66">
        <f t="shared" si="8"/>
        <v>134.6365038017652</v>
      </c>
      <c r="Q66">
        <v>5.6</v>
      </c>
      <c r="R66">
        <f t="shared" si="5"/>
        <v>-4.5499797352523103E-2</v>
      </c>
      <c r="V66">
        <v>5.6</v>
      </c>
      <c r="W66">
        <f t="shared" si="6"/>
        <v>-2.8587380821302362E-3</v>
      </c>
    </row>
    <row r="67" spans="2:23" x14ac:dyDescent="0.2">
      <c r="B67">
        <v>5.7</v>
      </c>
      <c r="C67">
        <f t="shared" si="2"/>
        <v>-4.6367130425185144E-4</v>
      </c>
      <c r="D67">
        <f t="shared" si="3"/>
        <v>0.85738704415291767</v>
      </c>
      <c r="E67">
        <f t="shared" si="4"/>
        <v>-3.9754576901102306E-4</v>
      </c>
      <c r="G67">
        <v>5.8</v>
      </c>
      <c r="H67">
        <f t="shared" si="7"/>
        <v>-3.1729155183919697E-3</v>
      </c>
      <c r="L67">
        <v>5.8</v>
      </c>
      <c r="M67">
        <f t="shared" si="8"/>
        <v>140.4331595096252</v>
      </c>
      <c r="Q67">
        <v>5.7</v>
      </c>
      <c r="R67">
        <f t="shared" si="5"/>
        <v>-4.68264966509431E-2</v>
      </c>
      <c r="V67">
        <v>5.7</v>
      </c>
      <c r="W67">
        <f t="shared" si="6"/>
        <v>-2.875766729111068E-3</v>
      </c>
    </row>
    <row r="68" spans="2:23" x14ac:dyDescent="0.2">
      <c r="B68">
        <v>5.8</v>
      </c>
      <c r="C68">
        <f t="shared" si="2"/>
        <v>-8.7805644181897713E-4</v>
      </c>
      <c r="D68">
        <f t="shared" si="3"/>
        <v>0.77896232419002798</v>
      </c>
      <c r="E68">
        <f t="shared" si="4"/>
        <v>-6.8397288668933646E-4</v>
      </c>
      <c r="G68">
        <v>5.9</v>
      </c>
      <c r="H68">
        <f t="shared" si="7"/>
        <v>-2.3402497558738028E-3</v>
      </c>
      <c r="L68">
        <v>5.9</v>
      </c>
      <c r="M68">
        <f t="shared" si="8"/>
        <v>146.33758928398061</v>
      </c>
      <c r="Q68">
        <v>5.8</v>
      </c>
      <c r="R68">
        <f t="shared" si="5"/>
        <v>-4.8025518684064683E-2</v>
      </c>
      <c r="V68">
        <v>5.8</v>
      </c>
      <c r="W68">
        <f t="shared" si="6"/>
        <v>-2.8891155821752462E-3</v>
      </c>
    </row>
    <row r="69" spans="2:23" x14ac:dyDescent="0.2">
      <c r="B69">
        <v>5.9</v>
      </c>
      <c r="C69">
        <f t="shared" si="2"/>
        <v>-9.9247562691053459E-4</v>
      </c>
      <c r="D69">
        <f t="shared" si="3"/>
        <v>0.65543735095861788</v>
      </c>
      <c r="E69">
        <f t="shared" si="4"/>
        <v>-6.5050559579323442E-4</v>
      </c>
      <c r="G69">
        <v>6</v>
      </c>
      <c r="H69">
        <f t="shared" si="7"/>
        <v>-1.4751257923413747E-3</v>
      </c>
      <c r="L69">
        <v>6</v>
      </c>
      <c r="M69">
        <f t="shared" si="8"/>
        <v>152.34936067648584</v>
      </c>
      <c r="Q69">
        <v>5.9</v>
      </c>
      <c r="R69">
        <f t="shared" si="5"/>
        <v>-4.9109150700470491E-2</v>
      </c>
      <c r="V69">
        <v>5.9</v>
      </c>
      <c r="W69">
        <f t="shared" si="6"/>
        <v>-2.8995798238927238E-3</v>
      </c>
    </row>
    <row r="70" spans="2:23" x14ac:dyDescent="0.2">
      <c r="B70">
        <v>6</v>
      </c>
      <c r="C70">
        <f t="shared" si="2"/>
        <v>-8.3200684646874302E-4</v>
      </c>
      <c r="D70">
        <f t="shared" si="3"/>
        <v>0.47844850354043994</v>
      </c>
      <c r="E70">
        <f t="shared" si="4"/>
        <v>-3.9807243062837066E-4</v>
      </c>
      <c r="Q70">
        <v>6</v>
      </c>
      <c r="R70">
        <f t="shared" si="5"/>
        <v>-5.00884974635342E-2</v>
      </c>
      <c r="V70">
        <v>6</v>
      </c>
      <c r="W70">
        <f t="shared" si="6"/>
        <v>-2.9077828023954719E-3</v>
      </c>
    </row>
    <row r="71" spans="2:23" x14ac:dyDescent="0.2">
      <c r="B71">
        <v>6.1</v>
      </c>
      <c r="C71">
        <f t="shared" ref="C71:C75" si="9">$C$3*EXP(-$C$4*B71)+($C$5/(B71^$C$6))*COS($C$7*B71+$C$8)</f>
        <v>-4.8613966935570895E-4</v>
      </c>
      <c r="D71">
        <f t="shared" ref="D71:D75" si="10">(((B71-6.5)/C$9)^4)/(1+((B71-6.5)/C$9)^4)</f>
        <v>0.27312327684032495</v>
      </c>
      <c r="E71">
        <f t="shared" ref="E71:E75" si="11">C71*D71</f>
        <v>-1.3277605949650332E-4</v>
      </c>
    </row>
    <row r="72" spans="2:23" x14ac:dyDescent="0.2">
      <c r="B72">
        <v>6.2</v>
      </c>
      <c r="C72">
        <f t="shared" si="9"/>
        <v>-7.510976497901808E-5</v>
      </c>
      <c r="D72">
        <f t="shared" si="10"/>
        <v>0.10625658660060833</v>
      </c>
      <c r="E72">
        <f t="shared" si="11"/>
        <v>-7.9809072470443733E-6</v>
      </c>
    </row>
    <row r="73" spans="2:23" x14ac:dyDescent="0.2">
      <c r="B73">
        <v>6.3</v>
      </c>
      <c r="C73">
        <f t="shared" si="9"/>
        <v>2.8536962399672446E-4</v>
      </c>
      <c r="D73">
        <f t="shared" si="10"/>
        <v>2.2945460436645221E-2</v>
      </c>
      <c r="E73">
        <f t="shared" si="11"/>
        <v>6.5479374172371634E-6</v>
      </c>
    </row>
    <row r="74" spans="2:23" x14ac:dyDescent="0.2">
      <c r="B74">
        <v>6.4</v>
      </c>
      <c r="C74">
        <f t="shared" si="9"/>
        <v>5.1212923609924091E-4</v>
      </c>
      <c r="D74">
        <f t="shared" si="10"/>
        <v>1.4656187431204342E-3</v>
      </c>
      <c r="E74">
        <f t="shared" si="11"/>
        <v>7.505862073269976E-7</v>
      </c>
    </row>
    <row r="75" spans="2:23" x14ac:dyDescent="0.2">
      <c r="B75">
        <v>6.5</v>
      </c>
      <c r="C75">
        <f t="shared" si="9"/>
        <v>5.6974179897867718E-4</v>
      </c>
      <c r="D75">
        <f t="shared" si="10"/>
        <v>0</v>
      </c>
      <c r="E75">
        <f t="shared" si="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8F02-1F00-5E4A-B467-7155889FDD9A}">
  <dimension ref="A2:V109"/>
  <sheetViews>
    <sheetView topLeftCell="B1" workbookViewId="0">
      <selection activeCell="M11" sqref="M11"/>
    </sheetView>
  </sheetViews>
  <sheetFormatPr baseColWidth="10" defaultRowHeight="16" x14ac:dyDescent="0.2"/>
  <sheetData>
    <row r="2" spans="1:22" x14ac:dyDescent="0.2">
      <c r="A2" t="s">
        <v>20</v>
      </c>
      <c r="F2" t="s">
        <v>20</v>
      </c>
      <c r="K2" t="s">
        <v>20</v>
      </c>
      <c r="P2" t="s">
        <v>20</v>
      </c>
      <c r="U2" t="s">
        <v>20</v>
      </c>
    </row>
    <row r="3" spans="1:22" x14ac:dyDescent="0.2">
      <c r="A3" t="s">
        <v>42</v>
      </c>
      <c r="B3">
        <v>0.73890509000000004</v>
      </c>
      <c r="F3" t="s">
        <v>42</v>
      </c>
      <c r="G3">
        <v>3.9600110499999999</v>
      </c>
      <c r="K3" t="s">
        <v>42</v>
      </c>
      <c r="L3">
        <v>-3.7210707200000002</v>
      </c>
      <c r="P3" t="s">
        <v>0</v>
      </c>
      <c r="Q3">
        <v>1</v>
      </c>
      <c r="U3" t="s">
        <v>0</v>
      </c>
      <c r="V3">
        <v>0</v>
      </c>
    </row>
    <row r="4" spans="1:22" x14ac:dyDescent="0.2">
      <c r="A4" t="s">
        <v>43</v>
      </c>
      <c r="B4">
        <v>-3.13135808</v>
      </c>
      <c r="F4" t="s">
        <v>43</v>
      </c>
      <c r="G4">
        <v>-0.52484476000000002</v>
      </c>
      <c r="K4" t="s">
        <v>43</v>
      </c>
      <c r="L4">
        <v>1.44834E-3</v>
      </c>
      <c r="P4" t="s">
        <v>8</v>
      </c>
      <c r="Q4">
        <v>0.5</v>
      </c>
      <c r="U4" t="s">
        <v>8</v>
      </c>
      <c r="V4">
        <v>-2</v>
      </c>
    </row>
    <row r="5" spans="1:22" x14ac:dyDescent="0.2">
      <c r="A5" t="s">
        <v>9</v>
      </c>
      <c r="B5">
        <v>1.0724741099999999</v>
      </c>
      <c r="F5" t="s">
        <v>9</v>
      </c>
      <c r="G5">
        <v>-5.8520300000000003E-3</v>
      </c>
      <c r="K5" t="s">
        <v>9</v>
      </c>
      <c r="L5">
        <v>9.7230000000000003E-5</v>
      </c>
      <c r="P5" t="s">
        <v>9</v>
      </c>
      <c r="Q5">
        <v>0</v>
      </c>
      <c r="U5" t="s">
        <v>9</v>
      </c>
      <c r="V5">
        <v>-2</v>
      </c>
    </row>
    <row r="6" spans="1:22" x14ac:dyDescent="0.2">
      <c r="A6" t="s">
        <v>10</v>
      </c>
      <c r="B6">
        <v>-0.25898169999999998</v>
      </c>
      <c r="F6" t="s">
        <v>10</v>
      </c>
      <c r="G6">
        <v>-4.0000000000000003E-5</v>
      </c>
      <c r="K6" t="s">
        <v>10</v>
      </c>
      <c r="L6">
        <v>-3.6200000000000001E-6</v>
      </c>
      <c r="P6" t="s">
        <v>10</v>
      </c>
      <c r="Q6">
        <v>0</v>
      </c>
      <c r="U6" t="s">
        <v>10</v>
      </c>
      <c r="V6">
        <v>0.45</v>
      </c>
    </row>
    <row r="7" spans="1:22" x14ac:dyDescent="0.2">
      <c r="A7" t="s">
        <v>11</v>
      </c>
      <c r="B7">
        <v>2.1514439999999999E-2</v>
      </c>
      <c r="F7" t="s">
        <v>11</v>
      </c>
      <c r="G7">
        <v>-3.0490000000000001E-5</v>
      </c>
      <c r="K7" t="s">
        <v>11</v>
      </c>
      <c r="L7">
        <v>-3.9000000000000002E-7</v>
      </c>
      <c r="P7" t="s">
        <v>11</v>
      </c>
      <c r="Q7">
        <v>0</v>
      </c>
      <c r="U7" t="s">
        <v>11</v>
      </c>
      <c r="V7">
        <v>0</v>
      </c>
    </row>
    <row r="9" spans="1:22" x14ac:dyDescent="0.2">
      <c r="A9" t="s">
        <v>6</v>
      </c>
      <c r="B9" t="s">
        <v>5</v>
      </c>
      <c r="C9" t="s">
        <v>38</v>
      </c>
      <c r="D9" t="s">
        <v>39</v>
      </c>
      <c r="F9" t="s">
        <v>6</v>
      </c>
      <c r="G9" t="s">
        <v>2</v>
      </c>
      <c r="H9" t="s">
        <v>38</v>
      </c>
      <c r="I9" t="s">
        <v>41</v>
      </c>
      <c r="K9" t="s">
        <v>2</v>
      </c>
      <c r="L9" t="s">
        <v>19</v>
      </c>
      <c r="P9" t="s">
        <v>6</v>
      </c>
      <c r="Q9" t="s">
        <v>14</v>
      </c>
      <c r="U9" t="s">
        <v>6</v>
      </c>
      <c r="V9" t="s">
        <v>40</v>
      </c>
    </row>
    <row r="10" spans="1:22" x14ac:dyDescent="0.2">
      <c r="A10">
        <v>0.1</v>
      </c>
      <c r="B10">
        <f>$B$3+0.5*$B$4*(A10-1)^2+$B$5*(A10-1)^3+$B$6*(A10-1)^4+$B$7*(A10-1)^5</f>
        <v>-1.4937505136356002</v>
      </c>
      <c r="C10">
        <f>(((A10-6.5)/1.34)^4)/(1+((A10-6.5)/1.34)^4)</f>
        <v>0.99808192542579954</v>
      </c>
      <c r="D10">
        <f>B10*C10</f>
        <v>-1.4908853887551969</v>
      </c>
      <c r="F10">
        <v>0.1</v>
      </c>
      <c r="G10">
        <f>$G$3+0.5*$G$4*(F10-1)^2+$G$5*(F10-1)^3+$G$6*(F10-1)^4+$G$7*(F10-1)^5</f>
        <v>3.7517068121101</v>
      </c>
      <c r="H10">
        <f>(((F10-6.5)/0.64)^4)/(1+((F10-6.5)/0.64)^4)</f>
        <v>0.99990000999900008</v>
      </c>
      <c r="I10">
        <f>G10*H10</f>
        <v>3.7513316789422055</v>
      </c>
      <c r="K10">
        <v>0.1</v>
      </c>
      <c r="L10">
        <f>$L$3+0.5*$L$4*(K10-1)^2+$L$5*(K10-1)^3+$L$6*(K10-1)^4+$L$7*(K10-1)^5</f>
        <v>-3.7205571677609002</v>
      </c>
      <c r="P10">
        <v>0.1</v>
      </c>
      <c r="Q10">
        <f>$Q$3+0.5*$Q$4*(P10-1)^2+$Q$5*(P10-1)^3+$Q$6*(P10-1)^4+$Q$7*(P10-1)^5</f>
        <v>1.2025000000000001</v>
      </c>
      <c r="U10">
        <v>0.1</v>
      </c>
      <c r="V10">
        <f t="shared" ref="V10:V41" si="0">$V$3+0.5*$V$4*(U10-1)^2+$V$5*(U10-1)^3+$V$6*(U10-1)^4+$V$7*(U10-1)^5</f>
        <v>0.94324500000000022</v>
      </c>
    </row>
    <row r="11" spans="1:22" x14ac:dyDescent="0.2">
      <c r="A11">
        <v>0.2</v>
      </c>
      <c r="B11">
        <f t="shared" ref="B11:B74" si="1">$B$3+0.5*$B$4*(A11-1)^2+$B$5*(A11-1)^3+$B$6*(A11-1)^4+$B$7*(A11-1)^5</f>
        <v>-0.92536499593920019</v>
      </c>
      <c r="C11">
        <f t="shared" ref="C11:C74" si="2">(((A11-6.5)/1.34)^4)/(1+((A11-6.5)/1.34)^4)</f>
        <v>0.99795746725451817</v>
      </c>
      <c r="D11">
        <f t="shared" ref="D11" si="3">B11*C11</f>
        <v>-0.92347490763347173</v>
      </c>
      <c r="F11">
        <v>0.2</v>
      </c>
      <c r="G11">
        <f t="shared" ref="G11:G74" si="4">$G$3+0.5*$G$4*(F11-1)^2+$G$5*(F11-1)^3+$G$6*(F11-1)^4+$G$7*(F11-1)^5</f>
        <v>3.7950505731231998</v>
      </c>
      <c r="H11">
        <f>(((F11-6.5)/0.64)^4)/(1+((F11-6.5)/0.64)^4)</f>
        <v>0.99989350935748844</v>
      </c>
      <c r="I11">
        <f t="shared" ref="I11:I74" si="5">G11*H11</f>
        <v>3.7946464357493039</v>
      </c>
      <c r="K11">
        <v>0.2</v>
      </c>
      <c r="L11">
        <f t="shared" ref="L11:L75" si="6">$L$3+0.5*$L$4*(K11-1)^2+$L$5*(K11-1)^3+$L$6*(K11-1)^4+$L$7*(K11-1)^5</f>
        <v>-3.7206583879167998</v>
      </c>
      <c r="P11">
        <v>0.2</v>
      </c>
      <c r="Q11">
        <f t="shared" ref="Q11:Q74" si="7">$Q$3+0.5*$Q$4*(P11-1)^2+$Q$5*(P11-1)^3+$Q$6*(P11-1)^4+$Q$7*(P11-1)^5</f>
        <v>1.1600000000000001</v>
      </c>
      <c r="U11">
        <v>0.2</v>
      </c>
      <c r="V11">
        <f t="shared" si="0"/>
        <v>0.56832000000000016</v>
      </c>
    </row>
    <row r="12" spans="1:22" x14ac:dyDescent="0.2">
      <c r="A12">
        <v>0.3</v>
      </c>
      <c r="B12">
        <f t="shared" si="1"/>
        <v>-0.46193369743079971</v>
      </c>
      <c r="C12">
        <f t="shared" si="2"/>
        <v>0.99782276231726086</v>
      </c>
      <c r="D12">
        <f t="shared" ref="D12:D74" si="8">B12*C12</f>
        <v>-0.46092795797782637</v>
      </c>
      <c r="F12">
        <v>0.3</v>
      </c>
      <c r="G12">
        <f t="shared" si="4"/>
        <v>3.8334268505442997</v>
      </c>
      <c r="H12">
        <f t="shared" ref="H12:H74" si="9">(((F12-6.5)/0.64)^4)/(1+((F12-6.5)/0.64)^4)</f>
        <v>0.99988647177952283</v>
      </c>
      <c r="I12">
        <f t="shared" si="5"/>
        <v>3.8329916484156281</v>
      </c>
      <c r="K12">
        <v>0.3</v>
      </c>
      <c r="L12">
        <f t="shared" si="6"/>
        <v>-3.7207500302047003</v>
      </c>
      <c r="P12">
        <v>0.3</v>
      </c>
      <c r="Q12">
        <f t="shared" si="7"/>
        <v>1.1225000000000001</v>
      </c>
      <c r="U12">
        <v>0.3</v>
      </c>
      <c r="V12">
        <f t="shared" si="0"/>
        <v>0.3040449999999999</v>
      </c>
    </row>
    <row r="13" spans="1:22" x14ac:dyDescent="0.2">
      <c r="A13">
        <v>0.4</v>
      </c>
      <c r="B13">
        <f t="shared" si="1"/>
        <v>-9.1630763334399928E-2</v>
      </c>
      <c r="C13">
        <f t="shared" si="2"/>
        <v>0.99767678330793153</v>
      </c>
      <c r="D13">
        <f t="shared" si="8"/>
        <v>-9.1417885215514472E-2</v>
      </c>
      <c r="F13">
        <v>0.4</v>
      </c>
      <c r="G13">
        <f t="shared" si="4"/>
        <v>3.8668002185824002</v>
      </c>
      <c r="H13">
        <f t="shared" si="9"/>
        <v>0.99987884316073294</v>
      </c>
      <c r="I13">
        <f t="shared" si="5"/>
        <v>3.8663317292898394</v>
      </c>
      <c r="K13">
        <v>0.4</v>
      </c>
      <c r="L13">
        <f t="shared" si="6"/>
        <v>-3.7208314593055998</v>
      </c>
      <c r="P13">
        <v>0.4</v>
      </c>
      <c r="Q13">
        <f t="shared" si="7"/>
        <v>1.0900000000000001</v>
      </c>
      <c r="U13">
        <v>0.4</v>
      </c>
      <c r="V13">
        <f t="shared" si="0"/>
        <v>0.13031999999999999</v>
      </c>
    </row>
    <row r="14" spans="1:22" x14ac:dyDescent="0.2">
      <c r="A14">
        <v>0.5</v>
      </c>
      <c r="B14">
        <f t="shared" si="1"/>
        <v>0.19656738375000005</v>
      </c>
      <c r="C14">
        <f t="shared" si="2"/>
        <v>0.99751838103752943</v>
      </c>
      <c r="D14">
        <f t="shared" si="8"/>
        <v>0.19607957840308282</v>
      </c>
      <c r="F14">
        <v>0.5</v>
      </c>
      <c r="G14">
        <f t="shared" si="4"/>
        <v>3.8951354115624999</v>
      </c>
      <c r="H14">
        <f t="shared" si="9"/>
        <v>0.9998705629289637</v>
      </c>
      <c r="I14">
        <f t="shared" si="5"/>
        <v>3.8946312366435376</v>
      </c>
      <c r="K14">
        <v>0.5</v>
      </c>
      <c r="L14">
        <f t="shared" si="6"/>
        <v>-3.7209020453125006</v>
      </c>
      <c r="P14">
        <v>0.5</v>
      </c>
      <c r="Q14">
        <f t="shared" si="7"/>
        <v>1.0625</v>
      </c>
      <c r="U14">
        <v>0.5</v>
      </c>
      <c r="V14">
        <f t="shared" si="0"/>
        <v>2.8125000000000001E-2</v>
      </c>
    </row>
    <row r="15" spans="1:22" x14ac:dyDescent="0.2">
      <c r="A15">
        <v>0.6</v>
      </c>
      <c r="B15">
        <f t="shared" si="1"/>
        <v>0.41290786117439998</v>
      </c>
      <c r="C15">
        <f t="shared" si="2"/>
        <v>0.99734626768070278</v>
      </c>
      <c r="D15">
        <f t="shared" si="8"/>
        <v>0.4118121142383096</v>
      </c>
      <c r="F15">
        <v>0.6</v>
      </c>
      <c r="G15">
        <f t="shared" si="4"/>
        <v>3.9183972873376005</v>
      </c>
      <c r="H15">
        <f t="shared" si="9"/>
        <v>0.999861563145515</v>
      </c>
      <c r="I15">
        <f t="shared" si="5"/>
        <v>3.917854836742519</v>
      </c>
      <c r="K15">
        <v>0.6</v>
      </c>
      <c r="L15">
        <f t="shared" si="6"/>
        <v>-3.7209611641984002</v>
      </c>
      <c r="P15">
        <v>0.6</v>
      </c>
      <c r="Q15">
        <f t="shared" si="7"/>
        <v>1.04</v>
      </c>
      <c r="U15">
        <v>0.6</v>
      </c>
      <c r="V15">
        <f t="shared" si="0"/>
        <v>-2.0479999999999995E-2</v>
      </c>
    </row>
    <row r="16" spans="1:22" x14ac:dyDescent="0.2">
      <c r="A16">
        <v>0.7</v>
      </c>
      <c r="B16">
        <f t="shared" si="1"/>
        <v>0.56688714357079995</v>
      </c>
      <c r="C16">
        <f t="shared" si="2"/>
        <v>0.99715899739809111</v>
      </c>
      <c r="D16">
        <f t="shared" si="8"/>
        <v>0.56527661572092658</v>
      </c>
      <c r="F16">
        <v>0.7</v>
      </c>
      <c r="G16">
        <f t="shared" si="4"/>
        <v>3.9365507907006991</v>
      </c>
      <c r="H16">
        <f t="shared" si="9"/>
        <v>0.99985176746343818</v>
      </c>
      <c r="I16">
        <f t="shared" si="5"/>
        <v>3.9359672657916893</v>
      </c>
      <c r="K16">
        <v>0.7</v>
      </c>
      <c r="L16">
        <f t="shared" si="6"/>
        <v>-3.7210081982843</v>
      </c>
      <c r="P16">
        <v>0.7</v>
      </c>
      <c r="Q16">
        <f t="shared" si="7"/>
        <v>1.0225</v>
      </c>
      <c r="U16">
        <v>0.7</v>
      </c>
      <c r="V16">
        <f t="shared" si="0"/>
        <v>-3.2355000000000002E-2</v>
      </c>
    </row>
    <row r="17" spans="1:22" x14ac:dyDescent="0.2">
      <c r="A17">
        <v>0.8</v>
      </c>
      <c r="B17">
        <f t="shared" si="1"/>
        <v>0.66727688017920017</v>
      </c>
      <c r="C17">
        <f t="shared" si="2"/>
        <v>0.99695494387232142</v>
      </c>
      <c r="D17">
        <f t="shared" si="8"/>
        <v>0.66524498462635229</v>
      </c>
      <c r="F17">
        <v>0.8</v>
      </c>
      <c r="G17">
        <f t="shared" si="4"/>
        <v>3.9495609167967993</v>
      </c>
      <c r="H17">
        <f t="shared" si="9"/>
        <v>0.99984108991718346</v>
      </c>
      <c r="I17">
        <f t="shared" si="5"/>
        <v>3.9489332917444222</v>
      </c>
      <c r="K17">
        <v>0.8</v>
      </c>
      <c r="L17">
        <f t="shared" si="6"/>
        <v>-3.7210425367072002</v>
      </c>
      <c r="P17">
        <v>0.8</v>
      </c>
      <c r="Q17">
        <f t="shared" si="7"/>
        <v>1.01</v>
      </c>
      <c r="U17">
        <v>0.8</v>
      </c>
      <c r="V17">
        <f t="shared" si="0"/>
        <v>-2.3279999999999992E-2</v>
      </c>
    </row>
    <row r="18" spans="1:22" x14ac:dyDescent="0.2">
      <c r="A18">
        <v>0.9</v>
      </c>
      <c r="B18">
        <f t="shared" si="1"/>
        <v>0.72214971217560009</v>
      </c>
      <c r="C18">
        <f t="shared" si="2"/>
        <v>0.99673227420506572</v>
      </c>
      <c r="D18">
        <f t="shared" si="8"/>
        <v>0.7197899249333195</v>
      </c>
      <c r="F18">
        <v>0.9</v>
      </c>
      <c r="G18">
        <f t="shared" si="4"/>
        <v>3.9573926745349004</v>
      </c>
      <c r="H18">
        <f t="shared" si="9"/>
        <v>0.99982943351271691</v>
      </c>
      <c r="I18">
        <f t="shared" si="5"/>
        <v>3.9567176759676053</v>
      </c>
      <c r="K18">
        <v>0.9</v>
      </c>
      <c r="L18">
        <f t="shared" si="6"/>
        <v>-3.7210635758881003</v>
      </c>
      <c r="P18">
        <v>0.9</v>
      </c>
      <c r="Q18">
        <f t="shared" si="7"/>
        <v>1.0024999999999999</v>
      </c>
      <c r="U18">
        <v>0.9</v>
      </c>
      <c r="V18">
        <f t="shared" si="0"/>
        <v>-7.9549999999999968E-3</v>
      </c>
    </row>
    <row r="19" spans="1:22" x14ac:dyDescent="0.2">
      <c r="A19">
        <v>1</v>
      </c>
      <c r="B19">
        <f t="shared" si="1"/>
        <v>0.73890509000000004</v>
      </c>
      <c r="C19">
        <f t="shared" si="2"/>
        <v>0.99648891851262933</v>
      </c>
      <c r="D19">
        <f t="shared" si="8"/>
        <v>0.73631073401757707</v>
      </c>
      <c r="F19">
        <v>1</v>
      </c>
      <c r="G19">
        <f t="shared" si="4"/>
        <v>3.9600110499999999</v>
      </c>
      <c r="H19">
        <f t="shared" si="9"/>
        <v>0.99981668858089223</v>
      </c>
      <c r="I19">
        <f t="shared" si="5"/>
        <v>3.959285134754742</v>
      </c>
      <c r="K19">
        <v>1</v>
      </c>
      <c r="L19">
        <f t="shared" si="6"/>
        <v>-3.7210707200000002</v>
      </c>
      <c r="P19">
        <v>1</v>
      </c>
      <c r="Q19">
        <f t="shared" si="7"/>
        <v>1</v>
      </c>
      <c r="U19">
        <v>1</v>
      </c>
      <c r="V19">
        <f t="shared" si="0"/>
        <v>0</v>
      </c>
    </row>
    <row r="20" spans="1:22" x14ac:dyDescent="0.2">
      <c r="A20">
        <v>1.1000000000000001</v>
      </c>
      <c r="B20">
        <f t="shared" si="1"/>
        <v>0.72429509068440001</v>
      </c>
      <c r="C20">
        <f t="shared" si="2"/>
        <v>0.99622253442355868</v>
      </c>
      <c r="D20">
        <f t="shared" si="8"/>
        <v>0.7215590909121542</v>
      </c>
      <c r="F20">
        <v>1.1000000000000001</v>
      </c>
      <c r="G20">
        <f t="shared" si="4"/>
        <v>3.9573809698650999</v>
      </c>
      <c r="H20">
        <f t="shared" si="9"/>
        <v>0.99980273084908711</v>
      </c>
      <c r="I20">
        <f t="shared" si="5"/>
        <v>3.9566003006813357</v>
      </c>
      <c r="K20">
        <v>1.1000000000000001</v>
      </c>
      <c r="L20">
        <f t="shared" si="6"/>
        <v>-3.7210633814359002</v>
      </c>
      <c r="P20">
        <v>1.1000000000000001</v>
      </c>
      <c r="Q20">
        <f t="shared" si="7"/>
        <v>1.0024999999999999</v>
      </c>
      <c r="U20">
        <v>1.1000000000000001</v>
      </c>
      <c r="V20">
        <f t="shared" si="0"/>
        <v>-1.1955000000000023E-2</v>
      </c>
    </row>
    <row r="21" spans="1:22" x14ac:dyDescent="0.2">
      <c r="A21">
        <v>1.2</v>
      </c>
      <c r="B21">
        <f t="shared" si="1"/>
        <v>0.68445023518080017</v>
      </c>
      <c r="C21">
        <f t="shared" si="2"/>
        <v>0.99593046551798514</v>
      </c>
      <c r="D21">
        <f t="shared" si="8"/>
        <v>0.68166484134750871</v>
      </c>
      <c r="F21">
        <v>1.2</v>
      </c>
      <c r="G21">
        <f t="shared" si="4"/>
        <v>3.9494672648032001</v>
      </c>
      <c r="H21">
        <f t="shared" si="9"/>
        <v>0.99978741917652925</v>
      </c>
      <c r="I21">
        <f t="shared" si="5"/>
        <v>3.9486276837997774</v>
      </c>
      <c r="K21">
        <v>1.2</v>
      </c>
      <c r="L21">
        <f t="shared" si="6"/>
        <v>-3.7210409812768006</v>
      </c>
      <c r="P21">
        <v>1.2</v>
      </c>
      <c r="Q21">
        <f t="shared" si="7"/>
        <v>1.01</v>
      </c>
      <c r="U21">
        <v>1.2</v>
      </c>
      <c r="V21">
        <f t="shared" si="0"/>
        <v>-5.5279999999999968E-2</v>
      </c>
    </row>
    <row r="22" spans="1:22" x14ac:dyDescent="0.2">
      <c r="A22">
        <v>1.3</v>
      </c>
      <c r="B22">
        <f t="shared" si="1"/>
        <v>0.62490530568919989</v>
      </c>
      <c r="C22">
        <f t="shared" si="2"/>
        <v>0.99560969254768272</v>
      </c>
      <c r="D22">
        <f t="shared" si="8"/>
        <v>0.62216177926864003</v>
      </c>
      <c r="F22">
        <v>1.3</v>
      </c>
      <c r="G22">
        <f t="shared" si="4"/>
        <v>3.9362346328992999</v>
      </c>
      <c r="H22">
        <f t="shared" si="9"/>
        <v>0.99977059288688974</v>
      </c>
      <c r="I22">
        <f t="shared" si="5"/>
        <v>3.9353316326756418</v>
      </c>
      <c r="K22">
        <v>1.3</v>
      </c>
      <c r="L22">
        <f t="shared" si="6"/>
        <v>-3.7210029497597001</v>
      </c>
      <c r="P22">
        <v>1.3</v>
      </c>
      <c r="Q22">
        <f t="shared" si="7"/>
        <v>1.0225</v>
      </c>
      <c r="U22">
        <v>1.3</v>
      </c>
      <c r="V22">
        <f t="shared" si="0"/>
        <v>-0.14035500000000004</v>
      </c>
    </row>
    <row r="23" spans="1:22" x14ac:dyDescent="0.2">
      <c r="A23">
        <v>1.4</v>
      </c>
      <c r="B23">
        <f t="shared" si="1"/>
        <v>0.55062516298560016</v>
      </c>
      <c r="C23">
        <f t="shared" si="2"/>
        <v>0.99525677602901541</v>
      </c>
      <c r="D23">
        <f t="shared" si="8"/>
        <v>0.54801342451349955</v>
      </c>
      <c r="F23">
        <v>1.4</v>
      </c>
      <c r="G23">
        <f t="shared" si="4"/>
        <v>3.9176476030623997</v>
      </c>
      <c r="H23">
        <f t="shared" si="9"/>
        <v>0.99975206861700583</v>
      </c>
      <c r="I23">
        <f t="shared" si="5"/>
        <v>3.9166762952740886</v>
      </c>
      <c r="K23">
        <v>1.4</v>
      </c>
      <c r="L23">
        <f t="shared" si="6"/>
        <v>-3.7209487267456001</v>
      </c>
      <c r="P23">
        <v>1.4</v>
      </c>
      <c r="Q23">
        <f t="shared" si="7"/>
        <v>1.04</v>
      </c>
      <c r="U23">
        <v>1.4</v>
      </c>
      <c r="V23">
        <f t="shared" si="0"/>
        <v>-0.27647999999999984</v>
      </c>
    </row>
    <row r="24" spans="1:22" x14ac:dyDescent="0.2">
      <c r="A24">
        <v>1.5</v>
      </c>
      <c r="B24">
        <f t="shared" si="1"/>
        <v>0.46603056375000007</v>
      </c>
      <c r="C24">
        <f t="shared" si="2"/>
        <v>0.99486778849664048</v>
      </c>
      <c r="D24">
        <f t="shared" si="8"/>
        <v>0.4636387963298052</v>
      </c>
      <c r="F24">
        <v>1.5</v>
      </c>
      <c r="G24">
        <f t="shared" si="4"/>
        <v>3.8936704984374999</v>
      </c>
      <c r="H24">
        <f t="shared" si="9"/>
        <v>0.99973163658225639</v>
      </c>
      <c r="I24">
        <f t="shared" si="5"/>
        <v>3.8926255797149718</v>
      </c>
      <c r="K24">
        <v>1.5</v>
      </c>
      <c r="L24">
        <f t="shared" si="6"/>
        <v>-3.7208777621875</v>
      </c>
      <c r="P24">
        <v>1.5</v>
      </c>
      <c r="Q24">
        <f t="shared" si="7"/>
        <v>1.0625</v>
      </c>
      <c r="U24">
        <v>1.5</v>
      </c>
      <c r="V24">
        <f t="shared" si="0"/>
        <v>-0.47187499999999999</v>
      </c>
    </row>
    <row r="25" spans="1:22" x14ac:dyDescent="0.2">
      <c r="A25">
        <v>1.6</v>
      </c>
      <c r="B25">
        <f t="shared" si="1"/>
        <v>0.37502397789440001</v>
      </c>
      <c r="C25">
        <f t="shared" si="2"/>
        <v>0.99443823432947653</v>
      </c>
      <c r="D25">
        <f t="shared" si="8"/>
        <v>0.37293818240852378</v>
      </c>
      <c r="F25">
        <v>1.6</v>
      </c>
      <c r="G25">
        <f t="shared" si="4"/>
        <v>3.8642673998175998</v>
      </c>
      <c r="H25">
        <f t="shared" si="9"/>
        <v>0.99970905613616234</v>
      </c>
      <c r="I25">
        <f t="shared" si="5"/>
        <v>3.8631431149293949</v>
      </c>
      <c r="K25">
        <v>1.6</v>
      </c>
      <c r="L25">
        <f t="shared" si="6"/>
        <v>-3.7207895165984</v>
      </c>
      <c r="P25">
        <v>1.6</v>
      </c>
      <c r="Q25">
        <f t="shared" si="7"/>
        <v>1.0900000000000001</v>
      </c>
      <c r="U25">
        <v>1.6</v>
      </c>
      <c r="V25">
        <f t="shared" si="0"/>
        <v>-0.73368000000000022</v>
      </c>
    </row>
    <row r="26" spans="1:22" x14ac:dyDescent="0.2">
      <c r="A26">
        <v>1.7</v>
      </c>
      <c r="B26">
        <f t="shared" si="1"/>
        <v>0.2810154058908001</v>
      </c>
      <c r="C26">
        <f t="shared" si="2"/>
        <v>0.9939629545936014</v>
      </c>
      <c r="D26">
        <f t="shared" si="8"/>
        <v>0.27931890312553981</v>
      </c>
      <c r="F26">
        <v>1.7</v>
      </c>
      <c r="G26">
        <f t="shared" si="4"/>
        <v>3.8294021090557</v>
      </c>
      <c r="H26">
        <f t="shared" si="9"/>
        <v>0.99968405047293696</v>
      </c>
      <c r="I26">
        <f t="shared" si="5"/>
        <v>3.8281922112704097</v>
      </c>
      <c r="K26">
        <v>1.7</v>
      </c>
      <c r="L26">
        <f t="shared" si="6"/>
        <v>-3.7206834615193007</v>
      </c>
      <c r="P26">
        <v>1.7</v>
      </c>
      <c r="Q26">
        <f t="shared" si="7"/>
        <v>1.1225000000000001</v>
      </c>
      <c r="U26">
        <v>1.7</v>
      </c>
      <c r="V26">
        <f t="shared" si="0"/>
        <v>-1.0679549999999998</v>
      </c>
    </row>
    <row r="27" spans="1:22" x14ac:dyDescent="0.2">
      <c r="A27">
        <v>1.8</v>
      </c>
      <c r="B27">
        <f t="shared" si="1"/>
        <v>0.18694819609919991</v>
      </c>
      <c r="C27">
        <f t="shared" si="2"/>
        <v>0.99343601376593105</v>
      </c>
      <c r="D27">
        <f t="shared" si="8"/>
        <v>0.18572107071352073</v>
      </c>
      <c r="F27">
        <v>1.8</v>
      </c>
      <c r="G27">
        <f t="shared" si="4"/>
        <v>3.7890381124768004</v>
      </c>
      <c r="H27">
        <f t="shared" si="9"/>
        <v>0.99965630028529229</v>
      </c>
      <c r="I27">
        <f t="shared" si="5"/>
        <v>3.7877358211585257</v>
      </c>
      <c r="K27">
        <v>1.8</v>
      </c>
      <c r="L27">
        <f t="shared" si="6"/>
        <v>-3.7205590799872001</v>
      </c>
      <c r="P27">
        <v>1.8</v>
      </c>
      <c r="Q27">
        <f t="shared" si="7"/>
        <v>1.1600000000000001</v>
      </c>
      <c r="U27">
        <v>1.8</v>
      </c>
      <c r="V27">
        <f t="shared" si="0"/>
        <v>-1.4796800000000003</v>
      </c>
    </row>
    <row r="28" spans="1:22" x14ac:dyDescent="0.2">
      <c r="A28">
        <v>1.9</v>
      </c>
      <c r="B28">
        <f t="shared" si="1"/>
        <v>9.5324862095600024E-2</v>
      </c>
      <c r="C28">
        <f t="shared" si="2"/>
        <v>0.99285056447778908</v>
      </c>
      <c r="D28">
        <f t="shared" si="8"/>
        <v>9.464334314038389E-2</v>
      </c>
      <c r="F28">
        <v>1.9</v>
      </c>
      <c r="G28">
        <f t="shared" si="4"/>
        <v>3.7431385442898999</v>
      </c>
      <c r="H28">
        <f t="shared" si="9"/>
        <v>0.99962543614362098</v>
      </c>
      <c r="I28">
        <f t="shared" si="5"/>
        <v>3.7417364998817897</v>
      </c>
      <c r="K28">
        <v>1.9</v>
      </c>
      <c r="L28">
        <f t="shared" si="6"/>
        <v>-3.7204158670031</v>
      </c>
      <c r="P28">
        <v>1.9</v>
      </c>
      <c r="Q28">
        <f t="shared" si="7"/>
        <v>1.2024999999999999</v>
      </c>
      <c r="U28">
        <v>1.9</v>
      </c>
      <c r="V28">
        <f t="shared" si="0"/>
        <v>-1.9727549999999994</v>
      </c>
    </row>
    <row r="29" spans="1:22" x14ac:dyDescent="0.2">
      <c r="A29">
        <v>2</v>
      </c>
      <c r="B29">
        <f t="shared" si="1"/>
        <v>8.2328999999999632E-3</v>
      </c>
      <c r="C29">
        <f t="shared" si="2"/>
        <v>0.99219868551052059</v>
      </c>
      <c r="D29">
        <f t="shared" si="8"/>
        <v>8.168672557939528E-3</v>
      </c>
      <c r="F29">
        <v>2</v>
      </c>
      <c r="G29">
        <f t="shared" si="4"/>
        <v>3.6916661500000005</v>
      </c>
      <c r="H29">
        <f t="shared" si="9"/>
        <v>0.99959102930381849</v>
      </c>
      <c r="I29">
        <f t="shared" si="5"/>
        <v>3.6901563667245654</v>
      </c>
      <c r="K29">
        <v>2</v>
      </c>
      <c r="L29">
        <f t="shared" si="6"/>
        <v>-3.7202533300000002</v>
      </c>
      <c r="P29">
        <v>2</v>
      </c>
      <c r="Q29">
        <f t="shared" si="7"/>
        <v>1.25</v>
      </c>
      <c r="U29">
        <v>2</v>
      </c>
      <c r="V29">
        <f t="shared" si="0"/>
        <v>-2.5499999999999998</v>
      </c>
    </row>
    <row r="30" spans="1:22" x14ac:dyDescent="0.2">
      <c r="A30">
        <v>2.1</v>
      </c>
      <c r="B30">
        <f t="shared" si="1"/>
        <v>-7.2629394195599842E-2</v>
      </c>
      <c r="C30">
        <f t="shared" si="2"/>
        <v>0.991471187137143</v>
      </c>
      <c r="D30">
        <f t="shared" si="8"/>
        <v>-7.2009951684162896E-2</v>
      </c>
      <c r="F30">
        <v>2.1</v>
      </c>
      <c r="G30">
        <f t="shared" si="4"/>
        <v>3.6345832498200994</v>
      </c>
      <c r="H30">
        <f t="shared" si="9"/>
        <v>0.99955258057563956</v>
      </c>
      <c r="I30">
        <f t="shared" si="5"/>
        <v>3.6329570666746749</v>
      </c>
      <c r="K30">
        <v>2.1</v>
      </c>
      <c r="L30">
        <f t="shared" si="6"/>
        <v>-3.7200709893109005</v>
      </c>
      <c r="P30">
        <v>2.1</v>
      </c>
      <c r="Q30">
        <f t="shared" si="7"/>
        <v>1.3025</v>
      </c>
      <c r="U30">
        <v>2.1</v>
      </c>
      <c r="V30">
        <f t="shared" si="0"/>
        <v>-3.2131550000000004</v>
      </c>
    </row>
    <row r="31" spans="1:22" x14ac:dyDescent="0.2">
      <c r="A31">
        <v>2.2000000000000002</v>
      </c>
      <c r="B31">
        <f t="shared" si="1"/>
        <v>-0.14592710729920003</v>
      </c>
      <c r="C31">
        <f t="shared" si="2"/>
        <v>0.99065737647189056</v>
      </c>
      <c r="D31">
        <f t="shared" si="8"/>
        <v>-0.14456376527315756</v>
      </c>
      <c r="F31">
        <v>2.2000000000000002</v>
      </c>
      <c r="G31">
        <f t="shared" si="4"/>
        <v>3.5718517020831997</v>
      </c>
      <c r="H31">
        <f t="shared" si="9"/>
        <v>0.99950950678646078</v>
      </c>
      <c r="I31">
        <f t="shared" si="5"/>
        <v>3.5700997330635595</v>
      </c>
      <c r="K31">
        <v>2.2000000000000002</v>
      </c>
      <c r="L31">
        <f t="shared" si="6"/>
        <v>-3.7198683786368001</v>
      </c>
      <c r="P31">
        <v>2.2000000000000002</v>
      </c>
      <c r="Q31">
        <f t="shared" si="7"/>
        <v>1.36</v>
      </c>
      <c r="U31">
        <v>2.2000000000000002</v>
      </c>
      <c r="V31">
        <f t="shared" si="0"/>
        <v>-3.9628800000000011</v>
      </c>
    </row>
    <row r="32" spans="1:22" x14ac:dyDescent="0.2">
      <c r="A32">
        <v>2.2999999999999998</v>
      </c>
      <c r="B32">
        <f t="shared" si="1"/>
        <v>-0.21066289159079971</v>
      </c>
      <c r="C32">
        <f t="shared" si="2"/>
        <v>0.98974477368298019</v>
      </c>
      <c r="D32">
        <f t="shared" si="8"/>
        <v>-0.20850249596093826</v>
      </c>
      <c r="F32">
        <v>2.2999999999999998</v>
      </c>
      <c r="G32">
        <f t="shared" si="4"/>
        <v>3.5034328666543</v>
      </c>
      <c r="H32">
        <f t="shared" si="9"/>
        <v>0.99946112424976152</v>
      </c>
      <c r="I32">
        <f t="shared" si="5"/>
        <v>3.5015449516398713</v>
      </c>
      <c r="K32">
        <v>2.2999999999999998</v>
      </c>
      <c r="L32">
        <f t="shared" si="6"/>
        <v>-3.7196450455146999</v>
      </c>
      <c r="P32">
        <v>2.2999999999999998</v>
      </c>
      <c r="Q32">
        <f t="shared" si="7"/>
        <v>1.4224999999999999</v>
      </c>
      <c r="U32">
        <v>2.2999999999999998</v>
      </c>
      <c r="V32">
        <f t="shared" si="0"/>
        <v>-4.7987549999999981</v>
      </c>
    </row>
    <row r="33" spans="1:22" x14ac:dyDescent="0.2">
      <c r="A33">
        <v>2.4</v>
      </c>
      <c r="B33">
        <f t="shared" si="1"/>
        <v>-0.26615114749440028</v>
      </c>
      <c r="C33">
        <f t="shared" si="2"/>
        <v>0.98871876764004574</v>
      </c>
      <c r="D33">
        <f t="shared" si="8"/>
        <v>-0.2631486345566475</v>
      </c>
      <c r="F33">
        <v>2.4</v>
      </c>
      <c r="G33">
        <f t="shared" si="4"/>
        <v>3.4292875683424002</v>
      </c>
      <c r="H33">
        <f t="shared" si="9"/>
        <v>0.99940662848422379</v>
      </c>
      <c r="I33">
        <f t="shared" si="5"/>
        <v>3.4272527267799404</v>
      </c>
      <c r="K33">
        <v>2.4</v>
      </c>
      <c r="L33">
        <f t="shared" si="6"/>
        <v>-3.7194005517856006</v>
      </c>
      <c r="P33">
        <v>2.4</v>
      </c>
      <c r="Q33">
        <f t="shared" si="7"/>
        <v>1.49</v>
      </c>
      <c r="U33">
        <v>2.4</v>
      </c>
      <c r="V33">
        <f t="shared" si="0"/>
        <v>-5.7192799999999995</v>
      </c>
    </row>
    <row r="34" spans="1:22" x14ac:dyDescent="0.2">
      <c r="A34">
        <v>2.5</v>
      </c>
      <c r="B34">
        <f t="shared" si="1"/>
        <v>-0.31199220625000001</v>
      </c>
      <c r="C34">
        <f t="shared" si="2"/>
        <v>0.98756219667486189</v>
      </c>
      <c r="D34">
        <f t="shared" si="8"/>
        <v>-0.30811170854968661</v>
      </c>
      <c r="F34">
        <v>2.5</v>
      </c>
      <c r="G34">
        <f t="shared" si="4"/>
        <v>3.3493760603124998</v>
      </c>
      <c r="H34">
        <f t="shared" si="9"/>
        <v>0.99934506921543897</v>
      </c>
      <c r="I34">
        <f t="shared" si="5"/>
        <v>3.3471824508215295</v>
      </c>
      <c r="K34">
        <v>2.5</v>
      </c>
      <c r="L34">
        <f t="shared" si="6"/>
        <v>-3.7191344740625003</v>
      </c>
      <c r="P34">
        <v>2.5</v>
      </c>
      <c r="Q34">
        <f t="shared" si="7"/>
        <v>1.5625</v>
      </c>
      <c r="U34">
        <v>2.5</v>
      </c>
      <c r="V34">
        <f t="shared" si="0"/>
        <v>-6.7218749999999998</v>
      </c>
    </row>
    <row r="35" spans="1:22" x14ac:dyDescent="0.2">
      <c r="A35">
        <v>2.6</v>
      </c>
      <c r="B35">
        <f t="shared" si="1"/>
        <v>-0.34804651258560038</v>
      </c>
      <c r="C35">
        <f t="shared" si="2"/>
        <v>0.98625483646468781</v>
      </c>
      <c r="D35">
        <f t="shared" si="8"/>
        <v>-0.3432625563522162</v>
      </c>
      <c r="F35">
        <v>2.6</v>
      </c>
      <c r="G35">
        <f t="shared" si="4"/>
        <v>3.2636579874975999</v>
      </c>
      <c r="H35">
        <f t="shared" si="9"/>
        <v>0.99927531941047043</v>
      </c>
      <c r="I35">
        <f t="shared" si="5"/>
        <v>3.2612928779031973</v>
      </c>
      <c r="K35">
        <v>2.6</v>
      </c>
      <c r="L35">
        <f t="shared" si="6"/>
        <v>-3.7188464041984002</v>
      </c>
      <c r="P35">
        <v>2.6</v>
      </c>
      <c r="Q35">
        <f t="shared" si="7"/>
        <v>1.6400000000000001</v>
      </c>
      <c r="U35">
        <v>2.6</v>
      </c>
      <c r="V35">
        <f t="shared" si="0"/>
        <v>-7.8028800000000009</v>
      </c>
    </row>
    <row r="36" spans="1:22" x14ac:dyDescent="0.2">
      <c r="A36">
        <v>2.7</v>
      </c>
      <c r="B36">
        <f t="shared" si="1"/>
        <v>-0.37440880738920129</v>
      </c>
      <c r="C36">
        <f t="shared" si="2"/>
        <v>0.98477277238976701</v>
      </c>
      <c r="D36">
        <f t="shared" si="8"/>
        <v>-0.36870759925981006</v>
      </c>
      <c r="F36">
        <v>2.7</v>
      </c>
      <c r="G36">
        <f t="shared" si="4"/>
        <v>3.1720923500107001</v>
      </c>
      <c r="H36">
        <f t="shared" si="9"/>
        <v>0.99919603672209245</v>
      </c>
      <c r="I36">
        <f t="shared" si="5"/>
        <v>3.1695421042471601</v>
      </c>
      <c r="K36">
        <v>2.7</v>
      </c>
      <c r="L36">
        <f t="shared" si="6"/>
        <v>-3.7185359497542998</v>
      </c>
      <c r="P36">
        <v>2.7</v>
      </c>
      <c r="Q36">
        <f t="shared" si="7"/>
        <v>1.7225000000000001</v>
      </c>
      <c r="U36">
        <v>2.7</v>
      </c>
      <c r="V36">
        <f t="shared" si="0"/>
        <v>-8.957555000000001</v>
      </c>
    </row>
    <row r="37" spans="1:22" x14ac:dyDescent="0.2">
      <c r="A37">
        <v>2.8</v>
      </c>
      <c r="B37">
        <f t="shared" si="1"/>
        <v>-0.39138231038079996</v>
      </c>
      <c r="C37">
        <f t="shared" si="2"/>
        <v>0.98308762780444969</v>
      </c>
      <c r="D37">
        <f t="shared" si="8"/>
        <v>-0.38476310707688549</v>
      </c>
      <c r="F37">
        <v>2.8</v>
      </c>
      <c r="G37">
        <f t="shared" si="4"/>
        <v>3.0746374665567999</v>
      </c>
      <c r="H37">
        <f t="shared" si="9"/>
        <v>0.99910561522124408</v>
      </c>
      <c r="I37">
        <f t="shared" si="5"/>
        <v>3.071887557606519</v>
      </c>
      <c r="K37">
        <v>2.8</v>
      </c>
      <c r="L37">
        <f t="shared" si="6"/>
        <v>-3.7182027344671997</v>
      </c>
      <c r="P37">
        <v>2.8</v>
      </c>
      <c r="Q37">
        <f t="shared" si="7"/>
        <v>1.8099999999999998</v>
      </c>
      <c r="U37">
        <v>2.8</v>
      </c>
      <c r="V37">
        <f t="shared" si="0"/>
        <v>-10.180079999999998</v>
      </c>
    </row>
    <row r="38" spans="1:22" x14ac:dyDescent="0.2">
      <c r="A38">
        <v>2.9</v>
      </c>
      <c r="B38">
        <f t="shared" si="1"/>
        <v>-0.39945290278440126</v>
      </c>
      <c r="C38">
        <f t="shared" si="2"/>
        <v>0.9811656121667699</v>
      </c>
      <c r="D38">
        <f t="shared" si="8"/>
        <v>-0.39192945189225031</v>
      </c>
      <c r="F38">
        <v>2.9</v>
      </c>
      <c r="G38">
        <f t="shared" si="4"/>
        <v>2.9712509378448999</v>
      </c>
      <c r="H38">
        <f t="shared" si="9"/>
        <v>0.99900212462674076</v>
      </c>
      <c r="I38">
        <f t="shared" si="5"/>
        <v>2.968285999706251</v>
      </c>
      <c r="K38">
        <v>2.9</v>
      </c>
      <c r="L38">
        <f t="shared" si="6"/>
        <v>-3.7178463987181001</v>
      </c>
      <c r="P38">
        <v>2.9</v>
      </c>
      <c r="Q38">
        <f t="shared" si="7"/>
        <v>1.9024999999999999</v>
      </c>
      <c r="U38">
        <v>2.9</v>
      </c>
      <c r="V38">
        <f t="shared" si="0"/>
        <v>-11.463554999999999</v>
      </c>
    </row>
    <row r="39" spans="1:22" x14ac:dyDescent="0.2">
      <c r="A39">
        <v>3</v>
      </c>
      <c r="B39">
        <f t="shared" si="1"/>
        <v>-0.39926331000000015</v>
      </c>
      <c r="C39">
        <f t="shared" si="2"/>
        <v>0.97896634349793776</v>
      </c>
      <c r="D39">
        <f t="shared" si="8"/>
        <v>-0.39086534268358375</v>
      </c>
      <c r="F39">
        <v>3</v>
      </c>
      <c r="G39">
        <f t="shared" si="4"/>
        <v>2.86188961</v>
      </c>
      <c r="H39">
        <f t="shared" si="9"/>
        <v>0.9988832333351475</v>
      </c>
      <c r="I39">
        <f t="shared" si="5"/>
        <v>2.8586935470850641</v>
      </c>
      <c r="K39">
        <v>3</v>
      </c>
      <c r="L39">
        <f t="shared" si="6"/>
        <v>-3.7174666000000003</v>
      </c>
      <c r="P39">
        <v>3</v>
      </c>
      <c r="Q39">
        <f t="shared" si="7"/>
        <v>2</v>
      </c>
      <c r="U39">
        <v>3</v>
      </c>
      <c r="V39">
        <f t="shared" si="0"/>
        <v>-12.8</v>
      </c>
    </row>
    <row r="40" spans="1:22" x14ac:dyDescent="0.2">
      <c r="A40">
        <v>3.1</v>
      </c>
      <c r="B40">
        <f t="shared" si="1"/>
        <v>-0.39158728427559941</v>
      </c>
      <c r="C40">
        <f t="shared" si="2"/>
        <v>0.97644138773055134</v>
      </c>
      <c r="D40">
        <f t="shared" si="8"/>
        <v>-0.38236203127570417</v>
      </c>
      <c r="F40">
        <v>3.1</v>
      </c>
      <c r="G40">
        <f t="shared" si="4"/>
        <v>2.7465095379751001</v>
      </c>
      <c r="H40">
        <f t="shared" si="9"/>
        <v>0.99874611031791682</v>
      </c>
      <c r="I40">
        <f t="shared" si="5"/>
        <v>2.7430657180036899</v>
      </c>
      <c r="K40">
        <v>3.1</v>
      </c>
      <c r="L40">
        <f t="shared" si="6"/>
        <v>-3.7170630133859004</v>
      </c>
      <c r="P40">
        <v>3.1</v>
      </c>
      <c r="Q40">
        <f t="shared" si="7"/>
        <v>2.1025</v>
      </c>
      <c r="U40">
        <v>3.1</v>
      </c>
      <c r="V40">
        <f t="shared" si="0"/>
        <v>-14.180355000000002</v>
      </c>
    </row>
    <row r="41" spans="1:22" x14ac:dyDescent="0.2">
      <c r="A41">
        <v>3.2</v>
      </c>
      <c r="B41">
        <f t="shared" si="1"/>
        <v>-0.37730378737919823</v>
      </c>
      <c r="C41">
        <f t="shared" si="2"/>
        <v>0.97353244265102135</v>
      </c>
      <c r="D41">
        <f t="shared" si="8"/>
        <v>-0.36731747774875245</v>
      </c>
      <c r="F41">
        <v>3.2</v>
      </c>
      <c r="G41">
        <f t="shared" si="4"/>
        <v>2.6250659489631993</v>
      </c>
      <c r="H41">
        <f t="shared" si="9"/>
        <v>0.99858729925396039</v>
      </c>
      <c r="I41">
        <f t="shared" si="5"/>
        <v>2.621357516338696</v>
      </c>
      <c r="K41">
        <v>3.2</v>
      </c>
      <c r="L41">
        <f t="shared" si="6"/>
        <v>-3.7166353319968004</v>
      </c>
      <c r="P41">
        <v>3.2</v>
      </c>
      <c r="Q41">
        <f t="shared" si="7"/>
        <v>2.21</v>
      </c>
      <c r="U41">
        <v>3.2</v>
      </c>
      <c r="V41">
        <f t="shared" si="0"/>
        <v>-15.594480000000003</v>
      </c>
    </row>
    <row r="42" spans="1:22" x14ac:dyDescent="0.2">
      <c r="A42">
        <v>3.3</v>
      </c>
      <c r="B42">
        <f t="shared" si="1"/>
        <v>-0.35737117327080159</v>
      </c>
      <c r="C42">
        <f t="shared" si="2"/>
        <v>0.9701690758692928</v>
      </c>
      <c r="D42">
        <f t="shared" si="8"/>
        <v>-0.34671046091445851</v>
      </c>
      <c r="F42">
        <v>3.3</v>
      </c>
      <c r="G42">
        <f t="shared" si="4"/>
        <v>2.4975132058092999</v>
      </c>
      <c r="H42">
        <f t="shared" si="9"/>
        <v>0.99840255591054317</v>
      </c>
      <c r="I42">
        <f t="shared" si="5"/>
        <v>2.4935235681003394</v>
      </c>
      <c r="K42">
        <v>3.3</v>
      </c>
      <c r="L42">
        <f t="shared" si="6"/>
        <v>-3.7161832674697002</v>
      </c>
      <c r="P42">
        <v>3.3</v>
      </c>
      <c r="Q42">
        <f t="shared" si="7"/>
        <v>2.3224999999999998</v>
      </c>
      <c r="U42">
        <v>3.3</v>
      </c>
      <c r="V42">
        <f t="shared" ref="V42:V73" si="10">$V$3+0.5*$V$4*(U42-1)^2+$V$5*(U42-1)^3+$V$6*(U42-1)^4+$V$7*(U42-1)^5</f>
        <v>-17.031154999999995</v>
      </c>
    </row>
    <row r="43" spans="1:22" x14ac:dyDescent="0.2">
      <c r="A43">
        <v>3.4</v>
      </c>
      <c r="B43">
        <f t="shared" si="1"/>
        <v>-0.3328013707744002</v>
      </c>
      <c r="C43">
        <f t="shared" si="2"/>
        <v>0.96626590424329317</v>
      </c>
      <c r="D43">
        <f t="shared" si="8"/>
        <v>-0.32157461746473326</v>
      </c>
      <c r="F43">
        <v>3.4</v>
      </c>
      <c r="G43">
        <f t="shared" si="4"/>
        <v>2.3638047704223997</v>
      </c>
      <c r="H43">
        <f t="shared" si="9"/>
        <v>0.99818663649134898</v>
      </c>
      <c r="I43">
        <f t="shared" si="5"/>
        <v>2.3595183331101404</v>
      </c>
      <c r="K43">
        <v>3.4</v>
      </c>
      <c r="L43">
        <f t="shared" si="6"/>
        <v>-3.7157065504256006</v>
      </c>
      <c r="P43">
        <v>3.4</v>
      </c>
      <c r="Q43">
        <f t="shared" si="7"/>
        <v>2.44</v>
      </c>
      <c r="U43">
        <v>3.4</v>
      </c>
      <c r="V43">
        <f t="shared" si="10"/>
        <v>-18.478080000000002</v>
      </c>
    </row>
    <row r="44" spans="1:22" x14ac:dyDescent="0.2">
      <c r="A44">
        <v>3.5</v>
      </c>
      <c r="B44">
        <f t="shared" si="1"/>
        <v>-0.30463406625000244</v>
      </c>
      <c r="C44">
        <f t="shared" si="2"/>
        <v>0.96171907658228561</v>
      </c>
      <c r="D44">
        <f t="shared" si="8"/>
        <v>-0.29297239288945914</v>
      </c>
      <c r="F44">
        <v>3.5</v>
      </c>
      <c r="G44">
        <f t="shared" si="4"/>
        <v>2.2238931671874997</v>
      </c>
      <c r="H44">
        <f t="shared" si="9"/>
        <v>0.99793302002093531</v>
      </c>
      <c r="I44">
        <f t="shared" si="5"/>
        <v>2.2192964245353446</v>
      </c>
      <c r="K44">
        <v>3.5</v>
      </c>
      <c r="L44">
        <f t="shared" si="6"/>
        <v>-3.7152049309375004</v>
      </c>
      <c r="P44">
        <v>3.5</v>
      </c>
      <c r="Q44">
        <f t="shared" si="7"/>
        <v>2.5625</v>
      </c>
      <c r="U44">
        <v>3.5</v>
      </c>
      <c r="V44">
        <f t="shared" si="10"/>
        <v>-19.921875</v>
      </c>
    </row>
    <row r="45" spans="1:22" x14ac:dyDescent="0.2">
      <c r="A45">
        <v>3.6</v>
      </c>
      <c r="B45">
        <f t="shared" si="1"/>
        <v>-0.27391088626559768</v>
      </c>
      <c r="C45">
        <f t="shared" si="2"/>
        <v>0.95640189338445292</v>
      </c>
      <c r="D45">
        <f t="shared" si="8"/>
        <v>-0.26196889024303116</v>
      </c>
      <c r="F45">
        <v>3.6</v>
      </c>
      <c r="G45">
        <f t="shared" si="4"/>
        <v>2.0777299463775991</v>
      </c>
      <c r="H45">
        <f t="shared" si="9"/>
        <v>0.99763354120785241</v>
      </c>
      <c r="I45">
        <f t="shared" si="5"/>
        <v>2.0728130840782857</v>
      </c>
      <c r="K45">
        <v>3.6</v>
      </c>
      <c r="L45">
        <f t="shared" si="6"/>
        <v>-3.7146781789983998</v>
      </c>
      <c r="P45">
        <v>3.6</v>
      </c>
      <c r="Q45">
        <f t="shared" si="7"/>
        <v>2.6900000000000004</v>
      </c>
      <c r="U45">
        <v>3.6</v>
      </c>
      <c r="V45">
        <f t="shared" si="10"/>
        <v>-21.348080000000003</v>
      </c>
    </row>
    <row r="46" spans="1:22" x14ac:dyDescent="0.2">
      <c r="A46">
        <v>3.7</v>
      </c>
      <c r="B46">
        <f t="shared" si="1"/>
        <v>-0.24164958026920091</v>
      </c>
      <c r="C46">
        <f t="shared" si="2"/>
        <v>0.95015936996697159</v>
      </c>
      <c r="D46">
        <f t="shared" si="8"/>
        <v>-0.22960561294136708</v>
      </c>
      <c r="F46">
        <v>3.7</v>
      </c>
      <c r="G46">
        <f t="shared" si="4"/>
        <v>1.9252656475656997</v>
      </c>
      <c r="H46">
        <f t="shared" si="9"/>
        <v>0.99727790068723698</v>
      </c>
      <c r="I46">
        <f t="shared" si="5"/>
        <v>1.920024883269575</v>
      </c>
      <c r="K46">
        <v>3.7</v>
      </c>
      <c r="L46">
        <f t="shared" si="6"/>
        <v>-3.7141260849893003</v>
      </c>
      <c r="P46">
        <v>3.7</v>
      </c>
      <c r="Q46">
        <f t="shared" si="7"/>
        <v>2.8225000000000002</v>
      </c>
      <c r="U46">
        <v>3.7</v>
      </c>
      <c r="V46">
        <f t="shared" si="10"/>
        <v>-22.741154999999999</v>
      </c>
    </row>
    <row r="47" spans="1:22" x14ac:dyDescent="0.2">
      <c r="A47">
        <v>3.8</v>
      </c>
      <c r="B47">
        <f t="shared" si="1"/>
        <v>-0.20881820326080147</v>
      </c>
      <c r="C47">
        <f t="shared" si="2"/>
        <v>0.94280152957289065</v>
      </c>
      <c r="D47">
        <f t="shared" si="8"/>
        <v>-0.19687412143694641</v>
      </c>
      <c r="F47">
        <v>3.8</v>
      </c>
      <c r="G47">
        <f t="shared" si="4"/>
        <v>1.7664497630368001</v>
      </c>
      <c r="H47">
        <f t="shared" si="9"/>
        <v>0.9968530056589181</v>
      </c>
      <c r="I47">
        <f t="shared" si="5"/>
        <v>1.7608907556287179</v>
      </c>
      <c r="K47">
        <v>3.8</v>
      </c>
      <c r="L47">
        <f t="shared" si="6"/>
        <v>-3.7135484601472006</v>
      </c>
      <c r="P47">
        <v>3.8</v>
      </c>
      <c r="Q47">
        <f t="shared" si="7"/>
        <v>2.96</v>
      </c>
      <c r="U47">
        <v>3.8</v>
      </c>
      <c r="V47">
        <f t="shared" si="10"/>
        <v>-24.084479999999992</v>
      </c>
    </row>
    <row r="48" spans="1:22" x14ac:dyDescent="0.2">
      <c r="A48">
        <v>3.9</v>
      </c>
      <c r="B48">
        <f t="shared" si="1"/>
        <v>-0.17630929846440235</v>
      </c>
      <c r="C48">
        <f t="shared" si="2"/>
        <v>0.93409521480659408</v>
      </c>
      <c r="D48">
        <f t="shared" si="8"/>
        <v>-0.16468967202150583</v>
      </c>
      <c r="F48">
        <v>3.9</v>
      </c>
      <c r="G48">
        <f t="shared" si="4"/>
        <v>1.6012307011998999</v>
      </c>
      <c r="H48">
        <f t="shared" si="9"/>
        <v>0.9963420735055909</v>
      </c>
      <c r="I48">
        <f t="shared" si="5"/>
        <v>1.5953735169943195</v>
      </c>
      <c r="K48">
        <v>3.9</v>
      </c>
      <c r="L48">
        <f t="shared" si="6"/>
        <v>-3.7129451370330999</v>
      </c>
      <c r="P48">
        <v>3.9</v>
      </c>
      <c r="Q48">
        <f t="shared" si="7"/>
        <v>3.1025</v>
      </c>
      <c r="U48">
        <v>3.9</v>
      </c>
      <c r="V48">
        <f t="shared" si="10"/>
        <v>-25.360355000000002</v>
      </c>
    </row>
    <row r="49" spans="1:22" x14ac:dyDescent="0.2">
      <c r="A49">
        <v>4</v>
      </c>
      <c r="B49">
        <f t="shared" si="1"/>
        <v>-0.14491408000000394</v>
      </c>
      <c r="C49">
        <f t="shared" si="2"/>
        <v>0.92375425526909949</v>
      </c>
      <c r="D49">
        <f t="shared" si="8"/>
        <v>-0.13386499804841034</v>
      </c>
      <c r="F49">
        <v>4</v>
      </c>
      <c r="G49">
        <f t="shared" si="4"/>
        <v>1.42955575</v>
      </c>
      <c r="H49">
        <f t="shared" si="9"/>
        <v>0.99572340055873831</v>
      </c>
      <c r="I49">
        <f t="shared" si="5"/>
        <v>1.4234421126782977</v>
      </c>
      <c r="K49">
        <v>4</v>
      </c>
      <c r="L49">
        <f t="shared" si="6"/>
        <v>-3.7123159700000001</v>
      </c>
      <c r="P49">
        <v>4</v>
      </c>
      <c r="Q49">
        <f t="shared" si="7"/>
        <v>3.25</v>
      </c>
      <c r="U49">
        <v>4</v>
      </c>
      <c r="V49">
        <f t="shared" si="10"/>
        <v>-26.549999999999997</v>
      </c>
    </row>
    <row r="50" spans="1:22" x14ac:dyDescent="0.2">
      <c r="A50">
        <v>4.0999999999999996</v>
      </c>
      <c r="B50">
        <f t="shared" si="1"/>
        <v>-0.11529661555560189</v>
      </c>
      <c r="C50">
        <f t="shared" si="2"/>
        <v>0.91142797366815309</v>
      </c>
      <c r="D50">
        <f t="shared" si="8"/>
        <v>-0.1050845606866383</v>
      </c>
      <c r="F50">
        <v>4.0999999999999996</v>
      </c>
      <c r="G50">
        <f t="shared" si="4"/>
        <v>1.2513710403301006</v>
      </c>
      <c r="H50">
        <f t="shared" si="9"/>
        <v>0.99496865234566934</v>
      </c>
      <c r="I50">
        <f t="shared" si="5"/>
        <v>1.2450749575816384</v>
      </c>
      <c r="K50">
        <v>4.0999999999999996</v>
      </c>
      <c r="L50">
        <f t="shared" si="6"/>
        <v>-3.7116608356608998</v>
      </c>
      <c r="P50">
        <v>4.0999999999999996</v>
      </c>
      <c r="Q50">
        <f t="shared" si="7"/>
        <v>3.4024999999999994</v>
      </c>
      <c r="U50">
        <v>4.0999999999999996</v>
      </c>
      <c r="V50">
        <f t="shared" si="10"/>
        <v>-27.633555000000001</v>
      </c>
    </row>
    <row r="51" spans="1:22" x14ac:dyDescent="0.2">
      <c r="A51">
        <v>4.2</v>
      </c>
      <c r="B51">
        <f t="shared" si="1"/>
        <v>-8.7968009059205876E-2</v>
      </c>
      <c r="C51">
        <f t="shared" si="2"/>
        <v>0.89668833315647423</v>
      </c>
      <c r="D51">
        <f t="shared" si="8"/>
        <v>-7.8879887414392946E-2</v>
      </c>
      <c r="F51">
        <v>4.2</v>
      </c>
      <c r="G51">
        <f t="shared" si="4"/>
        <v>1.0666215094431992</v>
      </c>
      <c r="H51">
        <f t="shared" si="9"/>
        <v>0.99404046171258265</v>
      </c>
      <c r="I51">
        <f t="shared" si="5"/>
        <v>1.0602649377194895</v>
      </c>
      <c r="K51">
        <v>4.2</v>
      </c>
      <c r="L51">
        <f t="shared" si="6"/>
        <v>-3.7109796333567999</v>
      </c>
      <c r="P51">
        <v>4.2</v>
      </c>
      <c r="Q51">
        <f t="shared" si="7"/>
        <v>3.5600000000000005</v>
      </c>
      <c r="U51">
        <v>4.2</v>
      </c>
      <c r="V51">
        <f t="shared" si="10"/>
        <v>-28.590079999999986</v>
      </c>
    </row>
    <row r="52" spans="1:22" x14ac:dyDescent="0.2">
      <c r="A52">
        <v>4.3</v>
      </c>
      <c r="B52">
        <f t="shared" si="1"/>
        <v>-6.3260583350800204E-2</v>
      </c>
      <c r="C52">
        <f t="shared" si="2"/>
        <v>0.87901665839532872</v>
      </c>
      <c r="D52">
        <f t="shared" si="8"/>
        <v>-5.5607106585159563E-2</v>
      </c>
      <c r="F52">
        <v>4.3</v>
      </c>
      <c r="G52">
        <f t="shared" si="4"/>
        <v>0.87525086436430011</v>
      </c>
      <c r="H52">
        <f t="shared" si="9"/>
        <v>0.99288901311511379</v>
      </c>
      <c r="I52">
        <f t="shared" si="5"/>
        <v>0.86902696694682025</v>
      </c>
      <c r="K52">
        <v>4.3</v>
      </c>
      <c r="L52">
        <f t="shared" si="6"/>
        <v>-3.7102722856247006</v>
      </c>
      <c r="P52">
        <v>4.3</v>
      </c>
      <c r="Q52">
        <f t="shared" si="7"/>
        <v>3.7224999999999997</v>
      </c>
      <c r="U52">
        <v>4.3</v>
      </c>
      <c r="V52">
        <f t="shared" si="10"/>
        <v>-29.397555000000004</v>
      </c>
    </row>
    <row r="53" spans="1:22" x14ac:dyDescent="0.2">
      <c r="A53">
        <v>4.4000000000000004</v>
      </c>
      <c r="B53">
        <f t="shared" si="1"/>
        <v>-4.1302062854411403E-2</v>
      </c>
      <c r="C53">
        <f t="shared" si="2"/>
        <v>0.85779200631726849</v>
      </c>
      <c r="D53">
        <f t="shared" si="8"/>
        <v>-3.5428579360927484E-2</v>
      </c>
      <c r="F53">
        <v>4.4000000000000004</v>
      </c>
      <c r="G53">
        <f t="shared" si="4"/>
        <v>0.67720154530239896</v>
      </c>
      <c r="H53">
        <f t="shared" si="9"/>
        <v>0.99144712207382169</v>
      </c>
      <c r="I53">
        <f t="shared" si="5"/>
        <v>0.67140952315400826</v>
      </c>
      <c r="K53">
        <v>4.4000000000000004</v>
      </c>
      <c r="L53">
        <f t="shared" si="6"/>
        <v>-3.7095387386656</v>
      </c>
      <c r="P53">
        <v>4.4000000000000004</v>
      </c>
      <c r="Q53">
        <f t="shared" si="7"/>
        <v>3.8900000000000006</v>
      </c>
      <c r="U53">
        <v>4.4000000000000004</v>
      </c>
      <c r="V53">
        <f t="shared" si="10"/>
        <v>-30.032879999999992</v>
      </c>
    </row>
    <row r="54" spans="1:22" x14ac:dyDescent="0.2">
      <c r="A54">
        <v>4.5</v>
      </c>
      <c r="B54">
        <f t="shared" si="1"/>
        <v>-2.1989756250004433E-2</v>
      </c>
      <c r="C54">
        <f t="shared" si="2"/>
        <v>0.83228520190003052</v>
      </c>
      <c r="D54">
        <f t="shared" si="8"/>
        <v>-1.8301748720267397E-2</v>
      </c>
      <c r="F54">
        <v>4.5</v>
      </c>
      <c r="G54">
        <f t="shared" si="4"/>
        <v>0.47241468906249989</v>
      </c>
      <c r="H54">
        <f t="shared" si="9"/>
        <v>0.98962305020508157</v>
      </c>
      <c r="I54">
        <f t="shared" si="5"/>
        <v>0.46751246555171633</v>
      </c>
      <c r="K54">
        <v>4.5</v>
      </c>
      <c r="L54">
        <f t="shared" si="6"/>
        <v>-3.7087789628125005</v>
      </c>
      <c r="P54">
        <v>4.5</v>
      </c>
      <c r="Q54">
        <f t="shared" si="7"/>
        <v>4.0625</v>
      </c>
      <c r="U54">
        <v>4.5</v>
      </c>
      <c r="V54">
        <f t="shared" si="10"/>
        <v>-30.471874999999997</v>
      </c>
    </row>
    <row r="55" spans="1:22" x14ac:dyDescent="0.2">
      <c r="A55">
        <v>4.5999999999999996</v>
      </c>
      <c r="B55">
        <f t="shared" si="1"/>
        <v>-4.9647391455991396E-3</v>
      </c>
      <c r="C55">
        <f t="shared" si="2"/>
        <v>0.80166560326630609</v>
      </c>
      <c r="D55">
        <f t="shared" si="8"/>
        <v>-3.9800606022165792E-3</v>
      </c>
      <c r="F55">
        <v>4.5999999999999996</v>
      </c>
      <c r="G55">
        <f t="shared" si="4"/>
        <v>0.26083009245760042</v>
      </c>
      <c r="H55">
        <f t="shared" si="9"/>
        <v>0.98728986478305414</v>
      </c>
      <c r="I55">
        <f t="shared" si="5"/>
        <v>0.25751490671381583</v>
      </c>
      <c r="K55">
        <v>4.5999999999999996</v>
      </c>
      <c r="L55">
        <f t="shared" si="6"/>
        <v>-3.7079929529983997</v>
      </c>
      <c r="P55">
        <v>4.5999999999999996</v>
      </c>
      <c r="Q55">
        <f t="shared" si="7"/>
        <v>4.2399999999999993</v>
      </c>
      <c r="U55">
        <v>4.5999999999999996</v>
      </c>
      <c r="V55">
        <f t="shared" si="10"/>
        <v>-30.689279999999997</v>
      </c>
    </row>
    <row r="56" spans="1:22" x14ac:dyDescent="0.2">
      <c r="A56">
        <v>4.7</v>
      </c>
      <c r="B56">
        <f t="shared" si="1"/>
        <v>1.041396325079802E-2</v>
      </c>
      <c r="C56">
        <f t="shared" si="2"/>
        <v>0.76503197760206521</v>
      </c>
      <c r="D56">
        <f t="shared" si="8"/>
        <v>7.9670149004332398E-3</v>
      </c>
      <c r="F56">
        <v>4.7</v>
      </c>
      <c r="G56">
        <f t="shared" si="4"/>
        <v>4.2386175720699276E-2</v>
      </c>
      <c r="H56">
        <f t="shared" si="9"/>
        <v>0.98426945094056617</v>
      </c>
      <c r="I56">
        <f t="shared" si="5"/>
        <v>4.1719417904083032E-2</v>
      </c>
      <c r="K56">
        <v>4.7</v>
      </c>
      <c r="L56">
        <f t="shared" si="6"/>
        <v>-3.7071807292243002</v>
      </c>
      <c r="P56">
        <v>4.7</v>
      </c>
      <c r="Q56">
        <f t="shared" si="7"/>
        <v>4.4225000000000003</v>
      </c>
      <c r="U56">
        <v>4.7</v>
      </c>
      <c r="V56">
        <f t="shared" si="10"/>
        <v>-30.658754999999999</v>
      </c>
    </row>
    <row r="57" spans="1:22" x14ac:dyDescent="0.2">
      <c r="A57">
        <v>4.8</v>
      </c>
      <c r="B57">
        <f t="shared" si="1"/>
        <v>2.5095193459190313E-2</v>
      </c>
      <c r="C57">
        <f t="shared" si="2"/>
        <v>0.72148397082221072</v>
      </c>
      <c r="D57">
        <f t="shared" si="8"/>
        <v>1.8105779825488198E-2</v>
      </c>
      <c r="F57">
        <v>4.8</v>
      </c>
      <c r="G57">
        <f t="shared" si="4"/>
        <v>-0.18298005408320003</v>
      </c>
      <c r="H57">
        <f t="shared" si="9"/>
        <v>0.98030813645447945</v>
      </c>
      <c r="I57">
        <f t="shared" si="5"/>
        <v>-0.17937683582664168</v>
      </c>
      <c r="K57">
        <v>4.8</v>
      </c>
      <c r="L57">
        <f t="shared" si="6"/>
        <v>-3.7063423370272002</v>
      </c>
      <c r="P57">
        <v>4.8</v>
      </c>
      <c r="Q57">
        <f t="shared" si="7"/>
        <v>4.6099999999999994</v>
      </c>
      <c r="U57">
        <v>4.8</v>
      </c>
      <c r="V57">
        <f t="shared" si="10"/>
        <v>-30.352879999999985</v>
      </c>
    </row>
    <row r="58" spans="1:22" x14ac:dyDescent="0.2">
      <c r="A58">
        <v>4.9000000000000004</v>
      </c>
      <c r="B58">
        <f t="shared" si="1"/>
        <v>4.0361479055601279E-2</v>
      </c>
      <c r="C58">
        <f t="shared" si="2"/>
        <v>0.67025443699519083</v>
      </c>
      <c r="D58">
        <f t="shared" si="8"/>
        <v>2.7052460420705221E-2</v>
      </c>
      <c r="F58">
        <v>4.9000000000000004</v>
      </c>
      <c r="G58">
        <f t="shared" si="4"/>
        <v>-0.41533303964510093</v>
      </c>
      <c r="H58">
        <f t="shared" si="9"/>
        <v>0.9750390015600624</v>
      </c>
      <c r="I58">
        <f t="shared" si="5"/>
        <v>-0.40496591229046502</v>
      </c>
      <c r="K58">
        <v>4.9000000000000004</v>
      </c>
      <c r="L58">
        <f t="shared" si="6"/>
        <v>-3.7054778479480999</v>
      </c>
      <c r="P58">
        <v>4.9000000000000004</v>
      </c>
      <c r="Q58">
        <f t="shared" si="7"/>
        <v>4.8025000000000002</v>
      </c>
      <c r="U58">
        <v>4.9000000000000004</v>
      </c>
      <c r="V58">
        <f t="shared" si="10"/>
        <v>-29.743155000000002</v>
      </c>
    </row>
    <row r="59" spans="1:22" x14ac:dyDescent="0.2">
      <c r="A59">
        <v>5</v>
      </c>
      <c r="B59">
        <f t="shared" si="1"/>
        <v>5.785485000000179E-2</v>
      </c>
      <c r="C59">
        <f t="shared" si="2"/>
        <v>0.61092022269339963</v>
      </c>
      <c r="D59">
        <f t="shared" si="8"/>
        <v>3.5344697845894328E-2</v>
      </c>
      <c r="F59">
        <v>5</v>
      </c>
      <c r="G59">
        <f t="shared" si="4"/>
        <v>-0.65473871000000039</v>
      </c>
      <c r="H59">
        <f t="shared" si="9"/>
        <v>0.96792286235445157</v>
      </c>
      <c r="I59">
        <f t="shared" si="5"/>
        <v>-0.63373656627746155</v>
      </c>
      <c r="K59">
        <v>5</v>
      </c>
      <c r="L59">
        <f t="shared" si="6"/>
        <v>-3.7045873600000001</v>
      </c>
      <c r="P59">
        <v>5</v>
      </c>
      <c r="Q59">
        <f t="shared" si="7"/>
        <v>5</v>
      </c>
      <c r="U59">
        <v>5</v>
      </c>
      <c r="V59">
        <f t="shared" si="10"/>
        <v>-28.799999999999997</v>
      </c>
    </row>
    <row r="60" spans="1:22" x14ac:dyDescent="0.2">
      <c r="A60">
        <v>5.0999999999999996</v>
      </c>
      <c r="B60">
        <f t="shared" si="1"/>
        <v>7.9602655964400526E-2</v>
      </c>
      <c r="C60">
        <f t="shared" si="2"/>
        <v>0.54369090857091251</v>
      </c>
      <c r="D60">
        <f t="shared" si="8"/>
        <v>4.3279240345942688E-2</v>
      </c>
      <c r="F60">
        <v>5.0999999999999996</v>
      </c>
      <c r="G60">
        <f t="shared" si="4"/>
        <v>-0.90126451711490041</v>
      </c>
      <c r="H60">
        <f t="shared" si="9"/>
        <v>0.95815500449826041</v>
      </c>
      <c r="I60">
        <f t="shared" si="5"/>
        <v>-0.86355110745034991</v>
      </c>
      <c r="K60">
        <v>5.0999999999999996</v>
      </c>
      <c r="L60">
        <f t="shared" si="6"/>
        <v>-3.7036709981358999</v>
      </c>
      <c r="P60">
        <v>5.0999999999999996</v>
      </c>
      <c r="Q60">
        <f t="shared" si="7"/>
        <v>5.2024999999999997</v>
      </c>
      <c r="U60">
        <v>5.0999999999999996</v>
      </c>
      <c r="V60">
        <f t="shared" si="10"/>
        <v>-27.492755000000017</v>
      </c>
    </row>
    <row r="61" spans="1:22" x14ac:dyDescent="0.2">
      <c r="A61">
        <v>5.2</v>
      </c>
      <c r="B61">
        <f t="shared" si="1"/>
        <v>0.10804338366079946</v>
      </c>
      <c r="C61">
        <f t="shared" si="2"/>
        <v>0.46973170653790469</v>
      </c>
      <c r="D61">
        <f t="shared" si="8"/>
        <v>5.0751402987116903E-2</v>
      </c>
      <c r="F61">
        <v>5.2</v>
      </c>
      <c r="G61">
        <f t="shared" si="4"/>
        <v>-1.1549794724768003</v>
      </c>
      <c r="H61">
        <f t="shared" si="9"/>
        <v>0.94451744282734484</v>
      </c>
      <c r="I61">
        <f t="shared" si="5"/>
        <v>-1.0908982578618631</v>
      </c>
      <c r="K61">
        <v>5.2</v>
      </c>
      <c r="L61">
        <f t="shared" si="6"/>
        <v>-3.7027289147168001</v>
      </c>
      <c r="P61">
        <v>5.2</v>
      </c>
      <c r="Q61">
        <f t="shared" si="7"/>
        <v>5.41</v>
      </c>
      <c r="U61">
        <v>5.2</v>
      </c>
      <c r="V61">
        <f t="shared" si="10"/>
        <v>-25.789680000000033</v>
      </c>
    </row>
    <row r="62" spans="1:22" x14ac:dyDescent="0.2">
      <c r="A62">
        <v>5.3</v>
      </c>
      <c r="B62">
        <f t="shared" si="1"/>
        <v>0.14605247416920619</v>
      </c>
      <c r="C62">
        <f t="shared" si="2"/>
        <v>0.39140927907575224</v>
      </c>
      <c r="D62">
        <f t="shared" si="8"/>
        <v>5.7166293621798918E-2</v>
      </c>
      <c r="F62">
        <v>5.3</v>
      </c>
      <c r="G62">
        <f t="shared" si="4"/>
        <v>-1.4159541836807004</v>
      </c>
      <c r="H62">
        <f t="shared" si="9"/>
        <v>0.92514756674768373</v>
      </c>
      <c r="I62">
        <f t="shared" si="5"/>
        <v>-1.3099665676584027</v>
      </c>
      <c r="K62">
        <v>5.3</v>
      </c>
      <c r="L62">
        <f t="shared" si="6"/>
        <v>-3.7017612899797001</v>
      </c>
      <c r="P62">
        <v>5.3</v>
      </c>
      <c r="Q62">
        <f t="shared" si="7"/>
        <v>5.6224999999999996</v>
      </c>
      <c r="U62">
        <v>5.3</v>
      </c>
      <c r="V62">
        <f t="shared" si="10"/>
        <v>-23.657954999999987</v>
      </c>
    </row>
    <row r="63" spans="1:22" x14ac:dyDescent="0.2">
      <c r="A63">
        <v>5.4</v>
      </c>
      <c r="B63">
        <f t="shared" si="1"/>
        <v>0.19696814026561071</v>
      </c>
      <c r="C63">
        <f t="shared" si="2"/>
        <v>0.31228941101325469</v>
      </c>
      <c r="D63">
        <f t="shared" si="8"/>
        <v>6.1511064511923702E-2</v>
      </c>
      <c r="F63">
        <v>5.4</v>
      </c>
      <c r="G63">
        <f t="shared" si="4"/>
        <v>-1.6842608910176011</v>
      </c>
      <c r="H63">
        <f t="shared" si="9"/>
        <v>0.89719037795215517</v>
      </c>
      <c r="I63">
        <f t="shared" si="5"/>
        <v>-1.5111026653821151</v>
      </c>
      <c r="K63">
        <v>5.4</v>
      </c>
      <c r="L63">
        <f t="shared" si="6"/>
        <v>-3.7007683325056004</v>
      </c>
      <c r="P63">
        <v>5.4</v>
      </c>
      <c r="Q63">
        <f t="shared" si="7"/>
        <v>5.8400000000000007</v>
      </c>
      <c r="U63">
        <v>5.4</v>
      </c>
      <c r="V63">
        <f t="shared" si="10"/>
        <v>-21.063680000000005</v>
      </c>
    </row>
    <row r="64" spans="1:22" x14ac:dyDescent="0.2">
      <c r="A64">
        <v>5.5</v>
      </c>
      <c r="B64">
        <f t="shared" si="1"/>
        <v>0.26461718374999776</v>
      </c>
      <c r="C64">
        <f t="shared" si="2"/>
        <v>0.23673237208374592</v>
      </c>
      <c r="D64">
        <f t="shared" si="8"/>
        <v>6.2643453603257432E-2</v>
      </c>
      <c r="F64">
        <v>5.5</v>
      </c>
      <c r="G64">
        <f t="shared" si="4"/>
        <v>-1.9599735040625008</v>
      </c>
      <c r="H64">
        <f t="shared" si="9"/>
        <v>0.85633142684271557</v>
      </c>
      <c r="I64">
        <f t="shared" si="5"/>
        <v>-1.6783869073077584</v>
      </c>
      <c r="K64">
        <v>5.5</v>
      </c>
      <c r="L64">
        <f t="shared" si="6"/>
        <v>-3.6997502796874997</v>
      </c>
      <c r="P64">
        <v>5.5</v>
      </c>
      <c r="Q64">
        <f t="shared" si="7"/>
        <v>6.0625</v>
      </c>
      <c r="U64">
        <v>5.5</v>
      </c>
      <c r="V64">
        <f t="shared" si="10"/>
        <v>-17.971874999999983</v>
      </c>
    </row>
    <row r="65" spans="1:22" x14ac:dyDescent="0.2">
      <c r="A65">
        <v>5.6</v>
      </c>
      <c r="B65">
        <f t="shared" si="1"/>
        <v>0.35334081277439822</v>
      </c>
      <c r="C65">
        <f t="shared" si="2"/>
        <v>0.16908576396932432</v>
      </c>
      <c r="D65">
        <f t="shared" si="8"/>
        <v>5.9744901269501112E-2</v>
      </c>
      <c r="F65">
        <v>5.6</v>
      </c>
      <c r="G65">
        <f t="shared" si="4"/>
        <v>-2.2431676382624</v>
      </c>
      <c r="H65">
        <f t="shared" si="9"/>
        <v>0.79636141607212485</v>
      </c>
      <c r="I65">
        <f t="shared" si="5"/>
        <v>-1.7863721568938087</v>
      </c>
      <c r="K65">
        <v>5.6</v>
      </c>
      <c r="L65">
        <f t="shared" si="6"/>
        <v>-3.6987073981983998</v>
      </c>
      <c r="P65">
        <v>5.6</v>
      </c>
      <c r="Q65">
        <f t="shared" si="7"/>
        <v>6.2899999999999991</v>
      </c>
      <c r="U65">
        <v>5.6</v>
      </c>
      <c r="V65">
        <f t="shared" si="10"/>
        <v>-14.346479999999985</v>
      </c>
    </row>
    <row r="66" spans="1:22" x14ac:dyDescent="0.2">
      <c r="A66">
        <v>5.7</v>
      </c>
      <c r="B66">
        <f t="shared" si="1"/>
        <v>0.46802045917078772</v>
      </c>
      <c r="C66">
        <f t="shared" si="2"/>
        <v>0.11272010747509985</v>
      </c>
      <c r="D66">
        <f t="shared" si="8"/>
        <v>5.2755316458276774E-2</v>
      </c>
      <c r="F66">
        <v>5.7</v>
      </c>
      <c r="G66">
        <f t="shared" si="4"/>
        <v>-2.5339206515243018</v>
      </c>
      <c r="H66">
        <f t="shared" si="9"/>
        <v>0.7094211123723041</v>
      </c>
      <c r="I66">
        <f t="shared" si="5"/>
        <v>-1.7976168072675238</v>
      </c>
      <c r="K66">
        <v>5.7</v>
      </c>
      <c r="L66">
        <f t="shared" si="6"/>
        <v>-3.6976399844593</v>
      </c>
      <c r="P66">
        <v>5.7</v>
      </c>
      <c r="Q66">
        <f t="shared" si="7"/>
        <v>6.5225000000000009</v>
      </c>
      <c r="U66">
        <v>5.7</v>
      </c>
      <c r="V66">
        <f t="shared" si="10"/>
        <v>-10.150354999999962</v>
      </c>
    </row>
    <row r="67" spans="1:22" x14ac:dyDescent="0.2">
      <c r="A67">
        <v>5.8</v>
      </c>
      <c r="B67">
        <f t="shared" si="1"/>
        <v>0.61410359577920559</v>
      </c>
      <c r="C67">
        <f t="shared" si="2"/>
        <v>6.9307343620232789E-2</v>
      </c>
      <c r="D67">
        <f t="shared" si="8"/>
        <v>4.256188893108994E-2</v>
      </c>
      <c r="F67">
        <v>5.8</v>
      </c>
      <c r="G67">
        <f t="shared" si="4"/>
        <v>-2.8323116808031998</v>
      </c>
      <c r="H67">
        <f t="shared" si="9"/>
        <v>0.58866484047354473</v>
      </c>
      <c r="I67">
        <f t="shared" si="5"/>
        <v>-1.6672823037513729</v>
      </c>
      <c r="K67">
        <v>5.8</v>
      </c>
      <c r="L67">
        <f t="shared" si="6"/>
        <v>-3.6965483651072</v>
      </c>
      <c r="P67">
        <v>5.8</v>
      </c>
      <c r="Q67">
        <f t="shared" si="7"/>
        <v>6.76</v>
      </c>
      <c r="U67">
        <v>5.8</v>
      </c>
      <c r="V67">
        <f t="shared" si="10"/>
        <v>-5.3452800000000025</v>
      </c>
    </row>
    <row r="68" spans="1:22" x14ac:dyDescent="0.2">
      <c r="A68">
        <v>5.9</v>
      </c>
      <c r="B68">
        <f t="shared" si="1"/>
        <v>0.79762955377557887</v>
      </c>
      <c r="C68">
        <f t="shared" si="2"/>
        <v>3.8642971432682333E-2</v>
      </c>
      <c r="D68">
        <f t="shared" si="8"/>
        <v>3.0822776060412851E-2</v>
      </c>
      <c r="F68">
        <v>5.9</v>
      </c>
      <c r="G68">
        <f t="shared" si="4"/>
        <v>-3.1384216786901016</v>
      </c>
      <c r="H68">
        <f t="shared" si="9"/>
        <v>0.43581752911906696</v>
      </c>
      <c r="I68">
        <f t="shared" si="5"/>
        <v>-1.3677791813404343</v>
      </c>
      <c r="K68">
        <v>5.9</v>
      </c>
      <c r="L68">
        <f t="shared" si="6"/>
        <v>-3.6954328974631006</v>
      </c>
      <c r="P68">
        <v>5.9</v>
      </c>
      <c r="Q68">
        <f t="shared" si="7"/>
        <v>7.0025000000000013</v>
      </c>
      <c r="U68">
        <v>5.9</v>
      </c>
      <c r="V68">
        <f t="shared" si="10"/>
        <v>0.10804500000006101</v>
      </c>
    </row>
    <row r="69" spans="1:22" x14ac:dyDescent="0.2">
      <c r="A69">
        <v>6</v>
      </c>
      <c r="B69">
        <f t="shared" si="1"/>
        <v>1.0252553399999869</v>
      </c>
      <c r="C69">
        <f t="shared" si="2"/>
        <v>1.9016153738830182E-2</v>
      </c>
      <c r="D69">
        <f t="shared" si="8"/>
        <v>1.9496413166996358E-2</v>
      </c>
      <c r="F69">
        <v>6</v>
      </c>
      <c r="G69">
        <f t="shared" si="4"/>
        <v>-3.4523334500000002</v>
      </c>
      <c r="H69">
        <f t="shared" si="9"/>
        <v>0.2714179603821843</v>
      </c>
      <c r="I69">
        <f t="shared" si="5"/>
        <v>-0.93702530355818969</v>
      </c>
      <c r="K69">
        <v>6</v>
      </c>
      <c r="L69">
        <f t="shared" si="6"/>
        <v>-3.6942939700000004</v>
      </c>
      <c r="P69">
        <v>6</v>
      </c>
      <c r="Q69">
        <f t="shared" si="7"/>
        <v>7.25</v>
      </c>
      <c r="U69">
        <v>6</v>
      </c>
      <c r="V69">
        <f t="shared" si="10"/>
        <v>6.25</v>
      </c>
    </row>
    <row r="70" spans="1:22" x14ac:dyDescent="0.2">
      <c r="A70">
        <v>6.1</v>
      </c>
      <c r="B70">
        <f t="shared" si="1"/>
        <v>1.3042814542843928</v>
      </c>
      <c r="C70">
        <f t="shared" si="2"/>
        <v>7.8774578714784164E-3</v>
      </c>
      <c r="D70">
        <f t="shared" si="8"/>
        <v>1.0274422208675906E-2</v>
      </c>
      <c r="F70">
        <v>6.1</v>
      </c>
      <c r="G70">
        <f t="shared" si="4"/>
        <v>-3.774131688359899</v>
      </c>
      <c r="H70">
        <f t="shared" si="9"/>
        <v>0.13238720610040286</v>
      </c>
      <c r="I70">
        <f t="shared" si="5"/>
        <v>-0.49964674967696338</v>
      </c>
      <c r="K70">
        <v>6.1</v>
      </c>
      <c r="L70">
        <f t="shared" si="6"/>
        <v>-3.6931320028109003</v>
      </c>
      <c r="P70">
        <v>6.1</v>
      </c>
      <c r="Q70">
        <f t="shared" si="7"/>
        <v>7.5024999999999995</v>
      </c>
      <c r="U70">
        <v>6.1</v>
      </c>
      <c r="V70">
        <f t="shared" si="10"/>
        <v>13.122044999999957</v>
      </c>
    </row>
    <row r="71" spans="1:22" x14ac:dyDescent="0.2">
      <c r="A71">
        <v>6.2</v>
      </c>
      <c r="B71">
        <f t="shared" si="1"/>
        <v>1.6426777067808445</v>
      </c>
      <c r="C71">
        <f t="shared" si="2"/>
        <v>2.505971513551346E-3</v>
      </c>
      <c r="D71">
        <f t="shared" si="8"/>
        <v>4.1165035391386466E-3</v>
      </c>
      <c r="F71">
        <v>6.2</v>
      </c>
      <c r="G71">
        <f t="shared" si="4"/>
        <v>-4.1039030127968008</v>
      </c>
      <c r="H71">
        <f t="shared" si="9"/>
        <v>4.6056180807695662E-2</v>
      </c>
      <c r="I71">
        <f t="shared" si="5"/>
        <v>-0.18901009917461642</v>
      </c>
      <c r="K71">
        <v>6.2</v>
      </c>
      <c r="L71">
        <f t="shared" si="6"/>
        <v>-3.6919474480768004</v>
      </c>
      <c r="P71">
        <v>6.2</v>
      </c>
      <c r="Q71">
        <f t="shared" si="7"/>
        <v>7.7600000000000007</v>
      </c>
      <c r="U71">
        <v>6.2</v>
      </c>
      <c r="V71">
        <f t="shared" si="10"/>
        <v>20.766719999999964</v>
      </c>
    </row>
    <row r="72" spans="1:22" x14ac:dyDescent="0.2">
      <c r="A72">
        <v>6.3</v>
      </c>
      <c r="B72">
        <f t="shared" si="1"/>
        <v>2.0491090352891916</v>
      </c>
      <c r="C72">
        <f t="shared" si="2"/>
        <v>4.9600416564138633E-4</v>
      </c>
      <c r="D72">
        <f t="shared" si="8"/>
        <v>1.0163666173568415E-3</v>
      </c>
      <c r="F72">
        <v>6.3</v>
      </c>
      <c r="G72">
        <f t="shared" si="4"/>
        <v>-4.4417360043257004</v>
      </c>
      <c r="H72">
        <f t="shared" si="9"/>
        <v>9.446652861957984E-3</v>
      </c>
      <c r="I72">
        <f t="shared" si="5"/>
        <v>-4.1959538137325197E-2</v>
      </c>
      <c r="K72">
        <v>6.3</v>
      </c>
      <c r="L72">
        <f t="shared" si="6"/>
        <v>-3.6907407905347007</v>
      </c>
      <c r="P72">
        <v>6.3</v>
      </c>
      <c r="Q72">
        <f t="shared" si="7"/>
        <v>8.0225000000000009</v>
      </c>
      <c r="U72">
        <v>6.3</v>
      </c>
      <c r="V72">
        <f t="shared" si="10"/>
        <v>29.227645000000052</v>
      </c>
    </row>
    <row r="73" spans="1:22" x14ac:dyDescent="0.2">
      <c r="A73">
        <v>6.4</v>
      </c>
      <c r="B73">
        <f t="shared" si="1"/>
        <v>2.5329613225856065</v>
      </c>
      <c r="C73">
        <f t="shared" si="2"/>
        <v>3.1014682300977339E-5</v>
      </c>
      <c r="D73">
        <f t="shared" si="8"/>
        <v>7.8558990700655968E-5</v>
      </c>
      <c r="F73">
        <v>6.4</v>
      </c>
      <c r="G73">
        <f t="shared" si="4"/>
        <v>-4.787721242537601</v>
      </c>
      <c r="H73">
        <f t="shared" si="9"/>
        <v>5.9569138801811197E-4</v>
      </c>
      <c r="I73">
        <f t="shared" si="5"/>
        <v>-2.8520043124110233E-3</v>
      </c>
      <c r="K73">
        <v>6.4</v>
      </c>
      <c r="L73">
        <f t="shared" si="6"/>
        <v>-3.6895125479456006</v>
      </c>
      <c r="P73">
        <v>6.4</v>
      </c>
      <c r="Q73">
        <f t="shared" si="7"/>
        <v>8.2900000000000009</v>
      </c>
      <c r="U73">
        <v>6.4</v>
      </c>
      <c r="V73">
        <f t="shared" si="10"/>
        <v>38.54952000000003</v>
      </c>
    </row>
    <row r="74" spans="1:22" x14ac:dyDescent="0.2">
      <c r="A74">
        <v>6.5</v>
      </c>
      <c r="B74">
        <f t="shared" si="1"/>
        <v>3.1043672137499811</v>
      </c>
      <c r="C74">
        <f t="shared" si="2"/>
        <v>0</v>
      </c>
      <c r="D74">
        <f t="shared" si="8"/>
        <v>0</v>
      </c>
      <c r="F74">
        <v>6.5</v>
      </c>
      <c r="G74">
        <f t="shared" si="4"/>
        <v>-5.1419513421875012</v>
      </c>
      <c r="H74">
        <f t="shared" si="9"/>
        <v>0</v>
      </c>
      <c r="I74">
        <f t="shared" si="5"/>
        <v>0</v>
      </c>
      <c r="K74">
        <v>6.5</v>
      </c>
      <c r="L74">
        <f t="shared" si="6"/>
        <v>-3.6882632715625001</v>
      </c>
      <c r="P74">
        <v>6.5</v>
      </c>
      <c r="Q74">
        <f t="shared" si="7"/>
        <v>8.5625</v>
      </c>
      <c r="U74">
        <v>6.5</v>
      </c>
      <c r="V74">
        <f t="shared" ref="V74" si="11">$V$3+0.5*$V$4*(U74-1)^2+$V$5*(U74-1)^3+$V$6*(U74-1)^4+$V$7*(U74-1)^5</f>
        <v>48.778124999999989</v>
      </c>
    </row>
    <row r="75" spans="1:22" x14ac:dyDescent="0.2">
      <c r="K75">
        <v>6.6</v>
      </c>
      <c r="L75">
        <f t="shared" si="6"/>
        <v>-3.6869935465984005</v>
      </c>
    </row>
    <row r="76" spans="1:22" x14ac:dyDescent="0.2">
      <c r="K76">
        <v>6.7</v>
      </c>
      <c r="L76">
        <f t="shared" ref="L76:L109" si="12">$L$3+0.5*$L$4*(K76-1)^2+$L$5*(K76-1)^3+$L$6*(K76-1)^4+$L$7*(K76-1)^5</f>
        <v>-3.6857039926942998</v>
      </c>
    </row>
    <row r="77" spans="1:22" x14ac:dyDescent="0.2">
      <c r="K77">
        <v>6.8</v>
      </c>
      <c r="L77">
        <f t="shared" si="12"/>
        <v>-3.6843952643872</v>
      </c>
    </row>
    <row r="78" spans="1:22" x14ac:dyDescent="0.2">
      <c r="K78">
        <v>6.9</v>
      </c>
      <c r="L78">
        <f t="shared" si="12"/>
        <v>-3.6830680515781</v>
      </c>
    </row>
    <row r="79" spans="1:22" x14ac:dyDescent="0.2">
      <c r="K79">
        <v>7</v>
      </c>
      <c r="L79">
        <f t="shared" si="12"/>
        <v>-3.6817230800000003</v>
      </c>
    </row>
    <row r="80" spans="1:22" x14ac:dyDescent="0.2">
      <c r="K80">
        <v>7.1</v>
      </c>
      <c r="L80">
        <f t="shared" si="12"/>
        <v>-3.6803611116859001</v>
      </c>
    </row>
    <row r="81" spans="11:12" x14ac:dyDescent="0.2">
      <c r="K81">
        <v>7.2</v>
      </c>
      <c r="L81">
        <f t="shared" si="12"/>
        <v>-3.6789829454367999</v>
      </c>
    </row>
    <row r="82" spans="11:12" x14ac:dyDescent="0.2">
      <c r="K82">
        <v>7.3</v>
      </c>
      <c r="L82">
        <f t="shared" si="12"/>
        <v>-3.6775894172896999</v>
      </c>
    </row>
    <row r="83" spans="11:12" x14ac:dyDescent="0.2">
      <c r="K83">
        <v>7.4</v>
      </c>
      <c r="L83">
        <f t="shared" si="12"/>
        <v>-3.6761814009856</v>
      </c>
    </row>
    <row r="84" spans="11:12" x14ac:dyDescent="0.2">
      <c r="K84">
        <v>7.5</v>
      </c>
      <c r="L84">
        <f t="shared" si="12"/>
        <v>-3.6747598084374999</v>
      </c>
    </row>
    <row r="85" spans="11:12" x14ac:dyDescent="0.2">
      <c r="K85">
        <v>7.6</v>
      </c>
      <c r="L85">
        <f t="shared" si="12"/>
        <v>-3.6733255901984001</v>
      </c>
    </row>
    <row r="86" spans="11:12" x14ac:dyDescent="0.2">
      <c r="K86">
        <v>7.7</v>
      </c>
      <c r="L86">
        <f t="shared" si="12"/>
        <v>-3.6718797359292998</v>
      </c>
    </row>
    <row r="87" spans="11:12" x14ac:dyDescent="0.2">
      <c r="K87">
        <v>7.8</v>
      </c>
      <c r="L87">
        <f t="shared" si="12"/>
        <v>-3.6704232748672001</v>
      </c>
    </row>
    <row r="88" spans="11:12" x14ac:dyDescent="0.2">
      <c r="K88">
        <v>7.8999999999999897</v>
      </c>
      <c r="L88">
        <f t="shared" si="12"/>
        <v>-3.6689572762931006</v>
      </c>
    </row>
    <row r="89" spans="11:12" x14ac:dyDescent="0.2">
      <c r="K89">
        <v>7.9999999999999902</v>
      </c>
      <c r="L89">
        <f t="shared" si="12"/>
        <v>-3.6674828500000003</v>
      </c>
    </row>
    <row r="90" spans="11:12" x14ac:dyDescent="0.2">
      <c r="K90">
        <v>8.0999999999999908</v>
      </c>
      <c r="L90">
        <f t="shared" si="12"/>
        <v>-3.6660011467609004</v>
      </c>
    </row>
    <row r="91" spans="11:12" x14ac:dyDescent="0.2">
      <c r="K91">
        <v>8.1999999999999904</v>
      </c>
      <c r="L91">
        <f t="shared" si="12"/>
        <v>-3.6645133587968002</v>
      </c>
    </row>
    <row r="92" spans="11:12" x14ac:dyDescent="0.2">
      <c r="K92">
        <v>8.2999999999999901</v>
      </c>
      <c r="L92">
        <f t="shared" si="12"/>
        <v>-3.6630207202446998</v>
      </c>
    </row>
    <row r="93" spans="11:12" x14ac:dyDescent="0.2">
      <c r="K93">
        <v>8.3999999999999897</v>
      </c>
      <c r="L93">
        <f t="shared" si="12"/>
        <v>-3.6615245076256002</v>
      </c>
    </row>
    <row r="94" spans="11:12" x14ac:dyDescent="0.2">
      <c r="K94">
        <v>8.4999999999999893</v>
      </c>
      <c r="L94">
        <f t="shared" si="12"/>
        <v>-3.6600260403125002</v>
      </c>
    </row>
    <row r="95" spans="11:12" x14ac:dyDescent="0.2">
      <c r="K95">
        <v>8.5999999999999908</v>
      </c>
      <c r="L95">
        <f t="shared" si="12"/>
        <v>-3.6585266809984005</v>
      </c>
    </row>
    <row r="96" spans="11:12" x14ac:dyDescent="0.2">
      <c r="K96">
        <v>8.6999999999999904</v>
      </c>
      <c r="L96">
        <f t="shared" si="12"/>
        <v>-3.6570278361643007</v>
      </c>
    </row>
    <row r="97" spans="11:12" x14ac:dyDescent="0.2">
      <c r="K97">
        <v>8.7999999999999901</v>
      </c>
      <c r="L97">
        <f t="shared" si="12"/>
        <v>-3.6555309565472003</v>
      </c>
    </row>
    <row r="98" spans="11:12" x14ac:dyDescent="0.2">
      <c r="K98">
        <v>8.8999999999999897</v>
      </c>
      <c r="L98">
        <f t="shared" si="12"/>
        <v>-3.6540375376081005</v>
      </c>
    </row>
    <row r="99" spans="11:12" x14ac:dyDescent="0.2">
      <c r="K99">
        <v>8.9999999999999893</v>
      </c>
      <c r="L99">
        <f t="shared" si="12"/>
        <v>-3.6525491200000006</v>
      </c>
    </row>
    <row r="100" spans="11:12" x14ac:dyDescent="0.2">
      <c r="K100">
        <v>9.0999999999999908</v>
      </c>
      <c r="L100">
        <f t="shared" si="12"/>
        <v>-3.6510672900359005</v>
      </c>
    </row>
    <row r="101" spans="11:12" x14ac:dyDescent="0.2">
      <c r="K101">
        <v>9.1999999999999904</v>
      </c>
      <c r="L101">
        <f t="shared" si="12"/>
        <v>-3.6495936801568005</v>
      </c>
    </row>
    <row r="102" spans="11:12" x14ac:dyDescent="0.2">
      <c r="K102">
        <v>9.2999999999999901</v>
      </c>
      <c r="L102">
        <f t="shared" si="12"/>
        <v>-3.6481299693997</v>
      </c>
    </row>
    <row r="103" spans="11:12" x14ac:dyDescent="0.2">
      <c r="K103">
        <v>9.3999999999999897</v>
      </c>
      <c r="L103">
        <f t="shared" si="12"/>
        <v>-3.6466778838656002</v>
      </c>
    </row>
    <row r="104" spans="11:12" x14ac:dyDescent="0.2">
      <c r="K104">
        <v>9.4999999999999893</v>
      </c>
      <c r="L104">
        <f t="shared" si="12"/>
        <v>-3.6452391971875002</v>
      </c>
    </row>
    <row r="105" spans="11:12" x14ac:dyDescent="0.2">
      <c r="K105">
        <v>9.5999999999999908</v>
      </c>
      <c r="L105">
        <f t="shared" si="12"/>
        <v>-3.6438157309984001</v>
      </c>
    </row>
    <row r="106" spans="11:12" x14ac:dyDescent="0.2">
      <c r="K106">
        <v>9.6999999999999904</v>
      </c>
      <c r="L106">
        <f t="shared" si="12"/>
        <v>-3.6424093553993004</v>
      </c>
    </row>
    <row r="107" spans="11:12" x14ac:dyDescent="0.2">
      <c r="K107">
        <v>9.7999999999999901</v>
      </c>
      <c r="L107">
        <f t="shared" si="12"/>
        <v>-3.6410219894272005</v>
      </c>
    </row>
    <row r="108" spans="11:12" x14ac:dyDescent="0.2">
      <c r="K108">
        <v>9.8999999999999897</v>
      </c>
      <c r="L108">
        <f t="shared" si="12"/>
        <v>-3.6396556015231001</v>
      </c>
    </row>
    <row r="109" spans="11:12" x14ac:dyDescent="0.2">
      <c r="K109">
        <v>9.9999999999999893</v>
      </c>
      <c r="L109">
        <f t="shared" si="12"/>
        <v>-3.6383122100000005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15A0-B1C2-5B49-A62C-9310C1B72E12}">
  <dimension ref="A4:N59"/>
  <sheetViews>
    <sheetView topLeftCell="A6" workbookViewId="0">
      <selection activeCell="K27" sqref="K27"/>
    </sheetView>
  </sheetViews>
  <sheetFormatPr baseColWidth="10" defaultRowHeight="16" x14ac:dyDescent="0.2"/>
  <sheetData>
    <row r="4" spans="1:14" ht="17" x14ac:dyDescent="0.25">
      <c r="A4" t="s">
        <v>5</v>
      </c>
      <c r="B4" s="1">
        <v>2</v>
      </c>
      <c r="C4" s="1">
        <v>2.3490989933370101</v>
      </c>
      <c r="M4" s="2">
        <v>-0.170299684652647</v>
      </c>
      <c r="N4" s="2">
        <v>0.201468782245973</v>
      </c>
    </row>
    <row r="5" spans="1:14" ht="17" x14ac:dyDescent="0.25">
      <c r="B5" s="1">
        <v>2.3214285714285698</v>
      </c>
      <c r="C5" s="1">
        <v>0.34855623801104502</v>
      </c>
      <c r="M5" s="2">
        <v>-0.70953418018180703</v>
      </c>
      <c r="N5" s="2">
        <v>-0.16987454338354499</v>
      </c>
    </row>
    <row r="6" spans="1:14" ht="17" x14ac:dyDescent="0.25">
      <c r="B6" s="1">
        <v>2.6428571428571401</v>
      </c>
      <c r="C6" s="1">
        <v>3.0102614954654799E-2</v>
      </c>
      <c r="M6" s="2">
        <v>-0.75376948251785203</v>
      </c>
      <c r="N6" s="2">
        <v>-0.33549431379296402</v>
      </c>
    </row>
    <row r="7" spans="1:14" ht="17" x14ac:dyDescent="0.25">
      <c r="B7" s="1">
        <v>2.96428571428571</v>
      </c>
      <c r="C7" s="1">
        <v>0.103501678604709</v>
      </c>
      <c r="M7" s="2">
        <v>-0.73385648876539999</v>
      </c>
      <c r="N7" s="2">
        <v>-0.33419617260933698</v>
      </c>
    </row>
    <row r="8" spans="1:14" ht="17" x14ac:dyDescent="0.25">
      <c r="B8" s="1">
        <v>3.2857142857142798</v>
      </c>
      <c r="C8" s="1">
        <v>9.9316064682623495E-2</v>
      </c>
      <c r="M8" s="2">
        <v>-0.491703049732237</v>
      </c>
      <c r="N8" s="2">
        <v>-0.19322853570849799</v>
      </c>
    </row>
    <row r="9" spans="1:14" ht="17" x14ac:dyDescent="0.25">
      <c r="B9" s="1">
        <v>3.6071428571428501</v>
      </c>
      <c r="C9" s="1">
        <v>0.15938368270713499</v>
      </c>
      <c r="M9" s="2">
        <v>-0.43769486509660999</v>
      </c>
      <c r="N9" s="2">
        <v>-4.0389286676947897E-2</v>
      </c>
    </row>
    <row r="10" spans="1:14" x14ac:dyDescent="0.2">
      <c r="B10" s="1">
        <v>3.9285714285714199</v>
      </c>
      <c r="C10" s="1">
        <v>0.22573381600803299</v>
      </c>
    </row>
    <row r="11" spans="1:14" x14ac:dyDescent="0.2">
      <c r="B11" s="1">
        <v>4.25</v>
      </c>
      <c r="C11" s="1">
        <v>0.206374400663875</v>
      </c>
    </row>
    <row r="12" spans="1:14" x14ac:dyDescent="0.2">
      <c r="B12" s="1">
        <v>4.5714285714285703</v>
      </c>
      <c r="C12" s="1">
        <v>0.113959135647985</v>
      </c>
    </row>
    <row r="13" spans="1:14" x14ac:dyDescent="0.2">
      <c r="B13" s="1">
        <v>4.8928571428571397</v>
      </c>
      <c r="C13" s="1">
        <v>4.76063803757815E-2</v>
      </c>
    </row>
    <row r="14" spans="1:14" x14ac:dyDescent="0.2">
      <c r="B14" s="1">
        <v>5.21428571428571</v>
      </c>
      <c r="C14" s="1">
        <v>6.1672559049075404E-3</v>
      </c>
    </row>
    <row r="15" spans="1:14" x14ac:dyDescent="0.2">
      <c r="B15" s="1">
        <v>5.5357142857142803</v>
      </c>
      <c r="C15" s="1">
        <v>-2.4894939405894798E-2</v>
      </c>
    </row>
    <row r="16" spans="1:14" x14ac:dyDescent="0.2">
      <c r="B16" s="1">
        <v>5.8571428571428497</v>
      </c>
      <c r="C16" s="1">
        <v>-3.9641169588638503E-2</v>
      </c>
    </row>
    <row r="17" spans="1:3" x14ac:dyDescent="0.2">
      <c r="B17" s="1">
        <v>6.1785714285714199</v>
      </c>
      <c r="C17" s="1">
        <v>-2.55504245038373E-2</v>
      </c>
    </row>
    <row r="18" spans="1:3" x14ac:dyDescent="0.2">
      <c r="B18" s="1">
        <v>6.5</v>
      </c>
      <c r="C18" s="1">
        <v>0</v>
      </c>
    </row>
    <row r="20" spans="1:3" x14ac:dyDescent="0.2">
      <c r="A20" t="s">
        <v>2</v>
      </c>
      <c r="B20" s="1">
        <v>2</v>
      </c>
      <c r="C20" s="1">
        <v>0.265275658270687</v>
      </c>
    </row>
    <row r="21" spans="1:3" x14ac:dyDescent="0.2">
      <c r="B21" s="1">
        <v>2.5</v>
      </c>
      <c r="C21" s="1">
        <v>0.12756537016494299</v>
      </c>
    </row>
    <row r="22" spans="1:3" x14ac:dyDescent="0.2">
      <c r="B22" s="1">
        <v>3</v>
      </c>
      <c r="C22" s="1">
        <v>7.3541986030725703E-2</v>
      </c>
    </row>
    <row r="23" spans="1:3" x14ac:dyDescent="0.2">
      <c r="B23" s="1">
        <v>3.5</v>
      </c>
      <c r="C23" s="1">
        <v>5.6873883465916902E-2</v>
      </c>
    </row>
    <row r="24" spans="1:3" x14ac:dyDescent="0.2">
      <c r="B24" s="1">
        <v>4</v>
      </c>
      <c r="C24" s="1">
        <v>4.8415908407375197E-2</v>
      </c>
    </row>
    <row r="25" spans="1:3" x14ac:dyDescent="0.2">
      <c r="B25" s="1">
        <v>4.5</v>
      </c>
      <c r="C25" s="1">
        <v>1.49968066521007E-2</v>
      </c>
    </row>
    <row r="26" spans="1:3" x14ac:dyDescent="0.2">
      <c r="B26" s="1">
        <v>5</v>
      </c>
      <c r="C26" s="1">
        <v>4.56128214931822E-3</v>
      </c>
    </row>
    <row r="27" spans="1:3" x14ac:dyDescent="0.2">
      <c r="B27" s="1">
        <v>5.5</v>
      </c>
      <c r="C27" s="1">
        <v>-7.05948655694324E-3</v>
      </c>
    </row>
    <row r="28" spans="1:3" x14ac:dyDescent="0.2">
      <c r="B28" s="1">
        <v>6</v>
      </c>
      <c r="C28" s="1">
        <v>-6.8179731482710696E-3</v>
      </c>
    </row>
    <row r="29" spans="1:3" x14ac:dyDescent="0.2">
      <c r="B29" s="1">
        <v>6.5</v>
      </c>
      <c r="C29" s="1">
        <v>0</v>
      </c>
    </row>
    <row r="31" spans="1:3" x14ac:dyDescent="0.2">
      <c r="A31" t="s">
        <v>19</v>
      </c>
      <c r="B31" s="1">
        <v>0</v>
      </c>
      <c r="C31" s="1">
        <v>-0.60875746697515998</v>
      </c>
    </row>
    <row r="32" spans="1:3" x14ac:dyDescent="0.2">
      <c r="B32" s="1">
        <v>1.1111111111111101</v>
      </c>
      <c r="C32" s="1">
        <v>-6.2646757491048204</v>
      </c>
    </row>
    <row r="33" spans="1:3" x14ac:dyDescent="0.2">
      <c r="B33" s="1">
        <v>2.2222222222222201</v>
      </c>
      <c r="C33" s="1">
        <v>13006.528079706901</v>
      </c>
    </row>
    <row r="34" spans="1:3" x14ac:dyDescent="0.2">
      <c r="B34" s="1">
        <v>3.3333333333333299</v>
      </c>
      <c r="C34" s="1">
        <v>13535094484592.801</v>
      </c>
    </row>
    <row r="35" spans="1:3" x14ac:dyDescent="0.2">
      <c r="B35" s="1">
        <v>4.4444444444444402</v>
      </c>
      <c r="C35" s="1">
        <v>53057737145730</v>
      </c>
    </row>
    <row r="36" spans="1:3" x14ac:dyDescent="0.2">
      <c r="B36" s="1">
        <v>5.55555555555555</v>
      </c>
      <c r="C36" s="1">
        <v>-21334245159958.602</v>
      </c>
    </row>
    <row r="37" spans="1:3" x14ac:dyDescent="0.2">
      <c r="B37" s="1">
        <v>6.6666666666666599</v>
      </c>
      <c r="C37" s="1">
        <v>-153375987866604</v>
      </c>
    </row>
    <row r="38" spans="1:3" x14ac:dyDescent="0.2">
      <c r="B38" s="1">
        <v>7.7777777777777697</v>
      </c>
      <c r="C38" s="1">
        <v>-154076499761603</v>
      </c>
    </row>
    <row r="39" spans="1:3" x14ac:dyDescent="0.2">
      <c r="B39" s="1">
        <v>8.8888888888888804</v>
      </c>
      <c r="C39" s="1">
        <v>1295622430050.51</v>
      </c>
    </row>
    <row r="40" spans="1:3" x14ac:dyDescent="0.2">
      <c r="B40" s="1">
        <v>10</v>
      </c>
      <c r="C40" s="1">
        <v>260237614620697</v>
      </c>
    </row>
    <row r="42" spans="1:3" x14ac:dyDescent="0.2">
      <c r="A42" t="s">
        <v>14</v>
      </c>
      <c r="B42" s="1">
        <v>2</v>
      </c>
      <c r="C42" s="1">
        <v>0.48065606275644501</v>
      </c>
    </row>
    <row r="43" spans="1:3" x14ac:dyDescent="0.2">
      <c r="B43" s="1">
        <v>2.6428571428571401</v>
      </c>
      <c r="C43" s="1">
        <v>0.22167461064296501</v>
      </c>
    </row>
    <row r="44" spans="1:3" x14ac:dyDescent="0.2">
      <c r="B44" s="1">
        <v>3.2857142857142798</v>
      </c>
      <c r="C44" s="1">
        <v>7.7264209904209499E-2</v>
      </c>
    </row>
    <row r="45" spans="1:3" x14ac:dyDescent="0.2">
      <c r="B45" s="1">
        <v>3.9285714285714199</v>
      </c>
      <c r="C45" s="1">
        <v>3.8385133486121298E-2</v>
      </c>
    </row>
    <row r="46" spans="1:3" x14ac:dyDescent="0.2">
      <c r="B46" s="1">
        <v>4.5714285714285703</v>
      </c>
      <c r="C46" s="1">
        <v>5.7515398447915899E-3</v>
      </c>
    </row>
    <row r="47" spans="1:3" x14ac:dyDescent="0.2">
      <c r="B47" s="1">
        <v>5.21428571428571</v>
      </c>
      <c r="C47" s="1">
        <v>3.76858313453969E-3</v>
      </c>
    </row>
    <row r="48" spans="1:3" x14ac:dyDescent="0.2">
      <c r="B48" s="1">
        <v>5.8571428571428497</v>
      </c>
      <c r="C48" s="1">
        <v>-1.7061337805756899E-4</v>
      </c>
    </row>
    <row r="49" spans="1:3" x14ac:dyDescent="0.2">
      <c r="B49" s="1">
        <v>6.5</v>
      </c>
      <c r="C49" s="1">
        <v>0</v>
      </c>
    </row>
    <row r="51" spans="1:3" x14ac:dyDescent="0.2">
      <c r="A51" t="s">
        <v>40</v>
      </c>
      <c r="B51" s="1">
        <v>2</v>
      </c>
      <c r="C51" s="1">
        <v>-0.30757550323021299</v>
      </c>
    </row>
    <row r="52" spans="1:3" x14ac:dyDescent="0.2">
      <c r="B52" s="1">
        <v>2.6428571428571401</v>
      </c>
      <c r="C52" s="1">
        <v>-0.114353370544943</v>
      </c>
    </row>
    <row r="53" spans="1:3" x14ac:dyDescent="0.2">
      <c r="B53" s="1">
        <v>3.2857142857142798</v>
      </c>
      <c r="C53" s="1">
        <v>-2.9942197125053499E-2</v>
      </c>
    </row>
    <row r="54" spans="1:3" x14ac:dyDescent="0.2">
      <c r="B54" s="1">
        <v>3.9285714285714199</v>
      </c>
      <c r="C54" s="1">
        <v>-1.47333659715946E-2</v>
      </c>
    </row>
    <row r="55" spans="1:3" x14ac:dyDescent="0.2">
      <c r="B55" s="1">
        <v>4.5714285714285703</v>
      </c>
      <c r="C55" s="1">
        <v>-5.8489650021120599E-3</v>
      </c>
    </row>
    <row r="56" spans="1:3" x14ac:dyDescent="0.2">
      <c r="B56" s="1">
        <v>5.21428571428571</v>
      </c>
      <c r="C56" s="1">
        <v>-1.53787800779799E-3</v>
      </c>
    </row>
    <row r="57" spans="1:3" x14ac:dyDescent="0.2">
      <c r="B57" s="1">
        <v>5.8571428571428497</v>
      </c>
      <c r="C57" s="1">
        <v>-1.3223233558323999E-4</v>
      </c>
    </row>
    <row r="58" spans="1:3" x14ac:dyDescent="0.2">
      <c r="B58" s="1">
        <v>6.5</v>
      </c>
      <c r="C58" s="1">
        <v>1.3941715981979899E-4</v>
      </c>
    </row>
    <row r="59" spans="1:3" x14ac:dyDescent="0.2">
      <c r="B59" s="1"/>
      <c r="C5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657A-ADDD-2A42-ACF6-6B87A383D663}">
  <dimension ref="B4:S102"/>
  <sheetViews>
    <sheetView tabSelected="1" topLeftCell="I51" workbookViewId="0">
      <selection activeCell="S64" sqref="S64"/>
    </sheetView>
  </sheetViews>
  <sheetFormatPr baseColWidth="10" defaultRowHeight="16" x14ac:dyDescent="0.2"/>
  <sheetData>
    <row r="4" spans="2:17" x14ac:dyDescent="0.2">
      <c r="B4" t="s">
        <v>21</v>
      </c>
      <c r="K4" t="s">
        <v>37</v>
      </c>
    </row>
    <row r="5" spans="2:17" x14ac:dyDescent="0.2">
      <c r="B5" t="s">
        <v>29</v>
      </c>
      <c r="C5" t="s">
        <v>24</v>
      </c>
      <c r="D5" t="s">
        <v>28</v>
      </c>
      <c r="E5" t="s">
        <v>25</v>
      </c>
      <c r="F5" t="s">
        <v>26</v>
      </c>
      <c r="G5" t="s">
        <v>27</v>
      </c>
      <c r="K5" t="s">
        <v>29</v>
      </c>
      <c r="L5" t="s">
        <v>24</v>
      </c>
      <c r="M5" t="s">
        <v>28</v>
      </c>
      <c r="N5" t="s">
        <v>35</v>
      </c>
      <c r="O5" t="s">
        <v>25</v>
      </c>
      <c r="P5" t="s">
        <v>26</v>
      </c>
      <c r="Q5" t="s">
        <v>27</v>
      </c>
    </row>
    <row r="6" spans="2:17" x14ac:dyDescent="0.2">
      <c r="B6" t="s">
        <v>22</v>
      </c>
      <c r="C6">
        <v>-4443.4961000000003</v>
      </c>
      <c r="D6">
        <v>17189.964</v>
      </c>
      <c r="E6">
        <v>23.052927</v>
      </c>
      <c r="F6">
        <v>30.142809</v>
      </c>
      <c r="G6">
        <v>24.738033000000001</v>
      </c>
      <c r="K6" t="s">
        <v>22</v>
      </c>
    </row>
    <row r="7" spans="2:17" x14ac:dyDescent="0.2">
      <c r="C7">
        <f>C6/800</f>
        <v>-5.5543701250000002</v>
      </c>
      <c r="D7">
        <f>D6/800</f>
        <v>21.487455000000001</v>
      </c>
      <c r="E7">
        <f>E6/8</f>
        <v>2.881615875</v>
      </c>
      <c r="F7">
        <f>F6/5</f>
        <v>6.0285618000000003</v>
      </c>
      <c r="G7">
        <f>G6/5</f>
        <v>4.9476066000000003</v>
      </c>
      <c r="L7">
        <f>L6/800</f>
        <v>0</v>
      </c>
      <c r="M7">
        <f>M6/800</f>
        <v>0</v>
      </c>
      <c r="N7">
        <f>N6/8</f>
        <v>0</v>
      </c>
      <c r="O7">
        <f>O6/5</f>
        <v>0</v>
      </c>
      <c r="P7">
        <f>P6/5</f>
        <v>0</v>
      </c>
    </row>
    <row r="10" spans="2:17" x14ac:dyDescent="0.2">
      <c r="B10" t="s">
        <v>30</v>
      </c>
      <c r="K10" t="s">
        <v>30</v>
      </c>
    </row>
    <row r="11" spans="2:17" x14ac:dyDescent="0.2">
      <c r="B11" t="s">
        <v>31</v>
      </c>
      <c r="C11">
        <v>-4448.74</v>
      </c>
      <c r="D11">
        <v>17657.900000000001</v>
      </c>
      <c r="E11">
        <v>24.321100000000001</v>
      </c>
      <c r="F11">
        <v>27.9847</v>
      </c>
      <c r="G11">
        <v>25.943999999999999</v>
      </c>
      <c r="H11" t="s">
        <v>32</v>
      </c>
      <c r="K11" t="s">
        <v>31</v>
      </c>
      <c r="L11">
        <v>-4503.95</v>
      </c>
      <c r="M11">
        <v>15512.9</v>
      </c>
      <c r="N11">
        <v>-0.51104799999999995</v>
      </c>
      <c r="O11">
        <v>22.1569</v>
      </c>
      <c r="P11">
        <v>28.871400000000001</v>
      </c>
      <c r="Q11">
        <v>24.2502</v>
      </c>
    </row>
    <row r="12" spans="2:17" x14ac:dyDescent="0.2">
      <c r="C12">
        <f>C11/800</f>
        <v>-5.5609250000000001</v>
      </c>
      <c r="D12">
        <f>D11/800</f>
        <v>22.072375000000001</v>
      </c>
      <c r="E12">
        <f>E11/8</f>
        <v>3.0401375000000002</v>
      </c>
      <c r="F12">
        <f>F11/5</f>
        <v>5.59694</v>
      </c>
      <c r="G12">
        <f>G11/5</f>
        <v>5.1887999999999996</v>
      </c>
      <c r="L12">
        <f>L11/800</f>
        <v>-5.6299374999999996</v>
      </c>
      <c r="M12">
        <f>M11/800</f>
        <v>19.391124999999999</v>
      </c>
      <c r="O12">
        <f>O11/8</f>
        <v>2.7696125</v>
      </c>
      <c r="P12">
        <f>P11/5</f>
        <v>5.7742800000000001</v>
      </c>
      <c r="Q12">
        <f>Q11/5</f>
        <v>4.8500399999999999</v>
      </c>
    </row>
    <row r="13" spans="2:17" x14ac:dyDescent="0.2">
      <c r="B13" t="s">
        <v>23</v>
      </c>
      <c r="C13">
        <v>-2399.33</v>
      </c>
      <c r="D13">
        <v>9367.52</v>
      </c>
      <c r="E13">
        <v>21.266300000000001</v>
      </c>
      <c r="F13">
        <v>20.714400000000001</v>
      </c>
      <c r="G13">
        <v>21.264800000000001</v>
      </c>
      <c r="H13" t="s">
        <v>32</v>
      </c>
      <c r="K13" t="s">
        <v>23</v>
      </c>
      <c r="L13">
        <v>-2434.7800000000002</v>
      </c>
      <c r="M13">
        <v>9192.17</v>
      </c>
      <c r="N13">
        <v>0.660798</v>
      </c>
      <c r="O13">
        <v>20.948899999999998</v>
      </c>
      <c r="P13">
        <v>20.947199999999999</v>
      </c>
      <c r="Q13">
        <v>20.947399999999998</v>
      </c>
    </row>
    <row r="14" spans="2:17" x14ac:dyDescent="0.2">
      <c r="C14">
        <f>C13/432</f>
        <v>-5.5540046296296293</v>
      </c>
      <c r="D14">
        <f>D13/432</f>
        <v>21.684074074074076</v>
      </c>
      <c r="E14">
        <f>E13/6</f>
        <v>3.5443833333333337</v>
      </c>
      <c r="F14">
        <f t="shared" ref="F14:G14" si="0">F13/6</f>
        <v>3.4524000000000004</v>
      </c>
      <c r="G14">
        <f t="shared" si="0"/>
        <v>3.5441333333333334</v>
      </c>
      <c r="L14">
        <f>L13/432</f>
        <v>-5.6360648148148149</v>
      </c>
      <c r="M14">
        <f>M13/432</f>
        <v>21.278171296296296</v>
      </c>
      <c r="O14">
        <f>O13/6</f>
        <v>3.4914833333333331</v>
      </c>
      <c r="P14">
        <f t="shared" ref="P14" si="1">P13/6</f>
        <v>3.4911999999999996</v>
      </c>
      <c r="Q14">
        <f t="shared" ref="Q14" si="2">Q13/6</f>
        <v>3.4912333333333332</v>
      </c>
    </row>
    <row r="16" spans="2:17" x14ac:dyDescent="0.2">
      <c r="B16" t="s">
        <v>33</v>
      </c>
      <c r="K16" t="s">
        <v>33</v>
      </c>
    </row>
    <row r="17" spans="2:18" x14ac:dyDescent="0.2">
      <c r="B17" t="s">
        <v>31</v>
      </c>
      <c r="C17">
        <v>-4326.18</v>
      </c>
      <c r="D17">
        <v>17950.900000000001</v>
      </c>
      <c r="E17">
        <v>24.207999999999998</v>
      </c>
      <c r="F17">
        <v>28.116199999999999</v>
      </c>
      <c r="G17">
        <v>26.373999999999999</v>
      </c>
      <c r="H17" t="s">
        <v>32</v>
      </c>
      <c r="K17" t="s">
        <v>31</v>
      </c>
      <c r="L17">
        <v>-4377.82</v>
      </c>
      <c r="M17">
        <v>15756.2</v>
      </c>
      <c r="N17">
        <v>-4.2390999999999996</v>
      </c>
      <c r="O17">
        <v>21.939299999999999</v>
      </c>
      <c r="P17">
        <v>28.6342</v>
      </c>
      <c r="Q17">
        <v>25.081</v>
      </c>
    </row>
    <row r="18" spans="2:18" x14ac:dyDescent="0.2">
      <c r="C18">
        <f>C17/800</f>
        <v>-5.4077250000000001</v>
      </c>
      <c r="D18">
        <f>D17/800</f>
        <v>22.438625000000002</v>
      </c>
      <c r="E18">
        <f>E17/8</f>
        <v>3.0259999999999998</v>
      </c>
      <c r="F18">
        <f>F17/5</f>
        <v>5.62324</v>
      </c>
      <c r="G18">
        <f>G17/5</f>
        <v>5.2747999999999999</v>
      </c>
      <c r="L18">
        <f>L17/800</f>
        <v>-5.4722749999999998</v>
      </c>
      <c r="M18">
        <f>M17/800</f>
        <v>19.695250000000001</v>
      </c>
      <c r="O18">
        <f>O17/8</f>
        <v>2.7424124999999999</v>
      </c>
      <c r="P18">
        <f>P17/5</f>
        <v>5.7268400000000002</v>
      </c>
      <c r="Q18">
        <f>Q17/5</f>
        <v>5.0161999999999995</v>
      </c>
    </row>
    <row r="19" spans="2:18" x14ac:dyDescent="0.2">
      <c r="B19" t="s">
        <v>23</v>
      </c>
      <c r="C19">
        <v>-2329.3000000000002</v>
      </c>
      <c r="D19">
        <v>9568.5300000000007</v>
      </c>
      <c r="E19">
        <v>21.6191</v>
      </c>
      <c r="F19">
        <v>20.4941</v>
      </c>
      <c r="G19">
        <v>21.5992</v>
      </c>
      <c r="H19" t="s">
        <v>32</v>
      </c>
      <c r="K19" t="s">
        <v>23</v>
      </c>
    </row>
    <row r="20" spans="2:18" x14ac:dyDescent="0.2">
      <c r="C20">
        <f>C19/432</f>
        <v>-5.3918981481481483</v>
      </c>
      <c r="D20">
        <f>D19/432</f>
        <v>22.149375000000003</v>
      </c>
      <c r="E20">
        <f>E19/6</f>
        <v>3.6031833333333334</v>
      </c>
      <c r="F20">
        <f t="shared" ref="F20" si="3">F19/6</f>
        <v>3.4156833333333334</v>
      </c>
      <c r="G20">
        <f t="shared" ref="G20" si="4">G19/6</f>
        <v>3.5998666666666668</v>
      </c>
      <c r="L20">
        <f>L19/432</f>
        <v>0</v>
      </c>
      <c r="M20">
        <f>M19/432</f>
        <v>0</v>
      </c>
      <c r="N20">
        <f>N19/6</f>
        <v>0</v>
      </c>
      <c r="O20">
        <f t="shared" ref="O20" si="5">O19/6</f>
        <v>0</v>
      </c>
      <c r="P20">
        <f t="shared" ref="P20" si="6">P19/6</f>
        <v>0</v>
      </c>
    </row>
    <row r="22" spans="2:18" x14ac:dyDescent="0.2">
      <c r="B22" t="s">
        <v>34</v>
      </c>
      <c r="K22" t="s">
        <v>50</v>
      </c>
    </row>
    <row r="23" spans="2:18" x14ac:dyDescent="0.2">
      <c r="B23" t="s">
        <v>29</v>
      </c>
      <c r="C23" t="s">
        <v>24</v>
      </c>
      <c r="D23" t="s">
        <v>28</v>
      </c>
      <c r="E23" t="s">
        <v>35</v>
      </c>
      <c r="F23" t="s">
        <v>25</v>
      </c>
      <c r="G23" t="s">
        <v>26</v>
      </c>
      <c r="H23" t="s">
        <v>27</v>
      </c>
      <c r="K23" t="s">
        <v>29</v>
      </c>
      <c r="L23" t="s">
        <v>24</v>
      </c>
      <c r="M23" t="s">
        <v>28</v>
      </c>
      <c r="N23" t="s">
        <v>35</v>
      </c>
      <c r="O23" t="s">
        <v>25</v>
      </c>
      <c r="P23" t="s">
        <v>26</v>
      </c>
      <c r="Q23" t="s">
        <v>27</v>
      </c>
    </row>
    <row r="24" spans="2:18" x14ac:dyDescent="0.2">
      <c r="B24" t="s">
        <v>22</v>
      </c>
      <c r="K24" t="s">
        <v>22</v>
      </c>
    </row>
    <row r="25" spans="2:18" x14ac:dyDescent="0.2">
      <c r="C25">
        <f>C24/800</f>
        <v>0</v>
      </c>
      <c r="D25">
        <f>D24/800</f>
        <v>0</v>
      </c>
      <c r="E25">
        <f>E24/8</f>
        <v>0</v>
      </c>
      <c r="F25">
        <f>F24/5</f>
        <v>0</v>
      </c>
      <c r="G25">
        <f>G24/5</f>
        <v>0</v>
      </c>
      <c r="L25">
        <f>L24/800</f>
        <v>0</v>
      </c>
      <c r="M25">
        <f>M24/800</f>
        <v>0</v>
      </c>
      <c r="N25">
        <f>N24/8</f>
        <v>0</v>
      </c>
      <c r="O25">
        <f>O24/5</f>
        <v>0</v>
      </c>
      <c r="P25">
        <f>P24/5</f>
        <v>0</v>
      </c>
    </row>
    <row r="28" spans="2:18" x14ac:dyDescent="0.2">
      <c r="B28" t="s">
        <v>30</v>
      </c>
      <c r="K28" t="s">
        <v>30</v>
      </c>
    </row>
    <row r="29" spans="2:18" x14ac:dyDescent="0.2">
      <c r="B29" t="s">
        <v>31</v>
      </c>
      <c r="C29">
        <v>-5516.12</v>
      </c>
      <c r="D29">
        <v>8441.1299999999992</v>
      </c>
      <c r="E29">
        <v>-8.4202399999999997E-2</v>
      </c>
      <c r="F29">
        <v>19.450600000000001</v>
      </c>
      <c r="G29">
        <v>21.0563</v>
      </c>
      <c r="H29">
        <v>20.610499999999998</v>
      </c>
      <c r="I29" t="s">
        <v>36</v>
      </c>
      <c r="K29" t="s">
        <v>31</v>
      </c>
      <c r="L29">
        <v>-4473.7299999999996</v>
      </c>
      <c r="M29">
        <v>15029.3</v>
      </c>
      <c r="N29">
        <v>0.662053</v>
      </c>
      <c r="O29">
        <v>21.710100000000001</v>
      </c>
      <c r="P29">
        <v>28.001300000000001</v>
      </c>
      <c r="Q29">
        <v>24.722899999999999</v>
      </c>
    </row>
    <row r="30" spans="2:18" x14ac:dyDescent="0.2">
      <c r="C30">
        <f>C29/800</f>
        <v>-6.8951500000000001</v>
      </c>
      <c r="D30">
        <f>D29/800</f>
        <v>10.5514125</v>
      </c>
      <c r="F30">
        <f>F29/8</f>
        <v>2.4313250000000002</v>
      </c>
      <c r="G30">
        <f>G29/5</f>
        <v>4.2112600000000002</v>
      </c>
      <c r="H30">
        <f>H29/5</f>
        <v>4.1220999999999997</v>
      </c>
      <c r="L30">
        <f>L29/800</f>
        <v>-5.5921624999999997</v>
      </c>
      <c r="M30">
        <f>M29/800</f>
        <v>18.786625000000001</v>
      </c>
      <c r="O30">
        <f>O29/8</f>
        <v>2.7137625000000001</v>
      </c>
      <c r="P30">
        <f>P29/5</f>
        <v>5.6002600000000005</v>
      </c>
      <c r="Q30">
        <f>Q29/5</f>
        <v>4.9445800000000002</v>
      </c>
    </row>
    <row r="31" spans="2:18" x14ac:dyDescent="0.2">
      <c r="B31" t="s">
        <v>23</v>
      </c>
      <c r="K31" t="s">
        <v>23</v>
      </c>
      <c r="L31">
        <v>-2415.85</v>
      </c>
      <c r="M31">
        <v>8315.2800000000007</v>
      </c>
      <c r="N31">
        <v>-0.165295</v>
      </c>
      <c r="O31">
        <v>20.642099999999999</v>
      </c>
      <c r="P31">
        <v>19.514199999999999</v>
      </c>
      <c r="Q31">
        <v>20.643000000000001</v>
      </c>
    </row>
    <row r="32" spans="2:18" x14ac:dyDescent="0.2">
      <c r="C32">
        <f>C31/432</f>
        <v>0</v>
      </c>
      <c r="D32">
        <f>D31/432</f>
        <v>0</v>
      </c>
      <c r="E32">
        <f>E31/6</f>
        <v>0</v>
      </c>
      <c r="F32">
        <f t="shared" ref="F32" si="7">F31/6</f>
        <v>0</v>
      </c>
      <c r="G32">
        <f t="shared" ref="G32" si="8">G31/6</f>
        <v>0</v>
      </c>
      <c r="L32">
        <f>L31/432</f>
        <v>-5.5922453703703701</v>
      </c>
      <c r="M32">
        <f>M31/432</f>
        <v>19.248333333333335</v>
      </c>
      <c r="O32">
        <f>O31/6</f>
        <v>3.44035</v>
      </c>
      <c r="P32">
        <f t="shared" ref="P32:Q32" si="9">P31/6</f>
        <v>3.2523666666666666</v>
      </c>
      <c r="Q32">
        <f t="shared" si="9"/>
        <v>3.4405000000000001</v>
      </c>
      <c r="R32" t="s">
        <v>51</v>
      </c>
    </row>
    <row r="34" spans="2:19" x14ac:dyDescent="0.2">
      <c r="B34" t="s">
        <v>33</v>
      </c>
      <c r="K34" t="s">
        <v>33</v>
      </c>
    </row>
    <row r="35" spans="2:19" x14ac:dyDescent="0.2">
      <c r="B35" t="s">
        <v>31</v>
      </c>
      <c r="K35" t="s">
        <v>31</v>
      </c>
      <c r="L35">
        <v>-4309.25</v>
      </c>
      <c r="M35">
        <v>15699.3</v>
      </c>
      <c r="N35">
        <v>-7.0197000000000003</v>
      </c>
      <c r="O35">
        <v>23.369599999999998</v>
      </c>
      <c r="P35">
        <v>27.831199999999999</v>
      </c>
      <c r="Q35">
        <v>24.138200000000001</v>
      </c>
    </row>
    <row r="36" spans="2:19" x14ac:dyDescent="0.2">
      <c r="C36">
        <f>C35/800</f>
        <v>0</v>
      </c>
      <c r="D36">
        <f>D35/800</f>
        <v>0</v>
      </c>
      <c r="E36">
        <f>E35/8</f>
        <v>0</v>
      </c>
      <c r="F36">
        <f>F35/5</f>
        <v>0</v>
      </c>
      <c r="G36">
        <f>G35/5</f>
        <v>0</v>
      </c>
      <c r="L36">
        <f>L35/800</f>
        <v>-5.3865625000000001</v>
      </c>
      <c r="M36">
        <f>M35/800</f>
        <v>19.624124999999999</v>
      </c>
      <c r="N36">
        <f>N35/8</f>
        <v>-0.87746250000000003</v>
      </c>
      <c r="O36">
        <f>O35/5</f>
        <v>4.6739199999999999</v>
      </c>
      <c r="P36">
        <f>P35/5</f>
        <v>5.5662399999999996</v>
      </c>
      <c r="Q36">
        <f>Q35/5</f>
        <v>4.8276400000000006</v>
      </c>
      <c r="R36" t="s">
        <v>52</v>
      </c>
    </row>
    <row r="37" spans="2:19" x14ac:dyDescent="0.2">
      <c r="B37" t="s">
        <v>23</v>
      </c>
      <c r="K37" t="s">
        <v>23</v>
      </c>
      <c r="L37">
        <v>-2329.77</v>
      </c>
      <c r="M37">
        <v>8455.3700000000008</v>
      </c>
      <c r="N37">
        <v>-1.73424</v>
      </c>
      <c r="O37">
        <v>20.362100000000002</v>
      </c>
      <c r="P37">
        <v>20.3842</v>
      </c>
      <c r="Q37">
        <v>20.373200000000001</v>
      </c>
    </row>
    <row r="38" spans="2:19" x14ac:dyDescent="0.2">
      <c r="C38">
        <f>C37/432</f>
        <v>0</v>
      </c>
      <c r="D38">
        <f>D37/432</f>
        <v>0</v>
      </c>
      <c r="E38">
        <f>E37/6</f>
        <v>0</v>
      </c>
      <c r="F38">
        <f t="shared" ref="F38" si="10">F37/6</f>
        <v>0</v>
      </c>
      <c r="G38">
        <f t="shared" ref="G38" si="11">G37/6</f>
        <v>0</v>
      </c>
      <c r="L38">
        <f>L37/432</f>
        <v>-5.392986111111111</v>
      </c>
      <c r="M38">
        <f>M37/432</f>
        <v>19.572615740740744</v>
      </c>
      <c r="O38">
        <f>O37/6</f>
        <v>3.3936833333333336</v>
      </c>
      <c r="P38">
        <f t="shared" ref="P38:Q38" si="12">P37/6</f>
        <v>3.3973666666666666</v>
      </c>
      <c r="Q38">
        <f t="shared" si="12"/>
        <v>3.3955333333333333</v>
      </c>
    </row>
    <row r="41" spans="2:19" x14ac:dyDescent="0.2">
      <c r="K41" t="s">
        <v>53</v>
      </c>
    </row>
    <row r="42" spans="2:19" x14ac:dyDescent="0.2">
      <c r="K42">
        <v>10000</v>
      </c>
      <c r="L42">
        <v>154.77500000000001</v>
      </c>
      <c r="M42">
        <v>-4468.07</v>
      </c>
      <c r="N42">
        <v>15053.4</v>
      </c>
      <c r="O42">
        <v>5.1873699999999996</v>
      </c>
      <c r="P42">
        <v>21.7271</v>
      </c>
      <c r="Q42">
        <v>28.0045</v>
      </c>
      <c r="R42">
        <v>24.740300000000001</v>
      </c>
      <c r="S42">
        <f>M42/800</f>
        <v>-5.5850874999999993</v>
      </c>
    </row>
    <row r="43" spans="2:19" x14ac:dyDescent="0.2">
      <c r="K43">
        <v>20000</v>
      </c>
      <c r="L43">
        <v>182.71199999999999</v>
      </c>
      <c r="M43">
        <v>-4465.08</v>
      </c>
      <c r="N43">
        <v>15065.3</v>
      </c>
      <c r="O43">
        <v>0.20399700000000001</v>
      </c>
      <c r="P43">
        <v>21.738600000000002</v>
      </c>
      <c r="Q43">
        <v>28.003399999999999</v>
      </c>
      <c r="R43">
        <v>24.747900000000001</v>
      </c>
      <c r="S43">
        <f t="shared" ref="S43:S71" si="13">M43/800</f>
        <v>-5.5813499999999996</v>
      </c>
    </row>
    <row r="44" spans="2:19" x14ac:dyDescent="0.2">
      <c r="K44">
        <v>30000</v>
      </c>
      <c r="L44">
        <v>243.047</v>
      </c>
      <c r="M44">
        <v>-4458.66</v>
      </c>
      <c r="N44">
        <v>15094.4</v>
      </c>
      <c r="O44">
        <v>-28.7378</v>
      </c>
      <c r="P44">
        <v>21.762699999999999</v>
      </c>
      <c r="Q44">
        <v>28.008099999999999</v>
      </c>
      <c r="R44">
        <v>24.763999999999999</v>
      </c>
      <c r="S44">
        <f t="shared" si="13"/>
        <v>-5.5733249999999996</v>
      </c>
    </row>
    <row r="45" spans="2:19" x14ac:dyDescent="0.2">
      <c r="K45">
        <v>40000</v>
      </c>
      <c r="L45">
        <v>282.36200000000002</v>
      </c>
      <c r="M45">
        <v>-4454.29</v>
      </c>
      <c r="N45">
        <v>15114.8</v>
      </c>
      <c r="O45">
        <v>-41.341900000000003</v>
      </c>
      <c r="P45">
        <v>21.7788</v>
      </c>
      <c r="Q45">
        <v>28.0139</v>
      </c>
      <c r="R45">
        <v>24.774000000000001</v>
      </c>
      <c r="S45">
        <f t="shared" si="13"/>
        <v>-5.5678625000000004</v>
      </c>
    </row>
    <row r="46" spans="2:19" x14ac:dyDescent="0.2">
      <c r="K46">
        <v>50000</v>
      </c>
      <c r="L46">
        <v>330.745</v>
      </c>
      <c r="M46">
        <v>-4448.8500000000004</v>
      </c>
      <c r="N46">
        <v>15137.7</v>
      </c>
      <c r="O46">
        <v>-0.123528</v>
      </c>
      <c r="P46">
        <v>21.802299999999999</v>
      </c>
      <c r="Q46">
        <v>28.015000000000001</v>
      </c>
      <c r="R46">
        <v>24.7837</v>
      </c>
      <c r="S46">
        <f t="shared" si="13"/>
        <v>-5.5610625000000002</v>
      </c>
    </row>
    <row r="47" spans="2:19" x14ac:dyDescent="0.2">
      <c r="K47">
        <v>60000</v>
      </c>
      <c r="L47">
        <v>379.637</v>
      </c>
      <c r="M47">
        <v>-4443.43</v>
      </c>
      <c r="N47">
        <v>15162.7</v>
      </c>
      <c r="O47">
        <v>7.3506999999999998</v>
      </c>
      <c r="P47">
        <v>21.8246</v>
      </c>
      <c r="Q47">
        <v>28.016300000000001</v>
      </c>
      <c r="R47">
        <v>24.798200000000001</v>
      </c>
      <c r="S47">
        <f t="shared" si="13"/>
        <v>-5.5542875</v>
      </c>
    </row>
    <row r="48" spans="2:19" x14ac:dyDescent="0.2">
      <c r="K48">
        <v>70000</v>
      </c>
      <c r="L48">
        <v>421.50099999999998</v>
      </c>
      <c r="M48">
        <v>-4438.7299999999996</v>
      </c>
      <c r="N48">
        <v>15187.2</v>
      </c>
      <c r="O48">
        <v>-3.63632</v>
      </c>
      <c r="P48">
        <v>21.839300000000001</v>
      </c>
      <c r="Q48">
        <v>28.032</v>
      </c>
      <c r="R48">
        <v>24.807700000000001</v>
      </c>
      <c r="S48">
        <f t="shared" si="13"/>
        <v>-5.5484124999999995</v>
      </c>
    </row>
    <row r="49" spans="11:19" x14ac:dyDescent="0.2">
      <c r="K49">
        <v>80000</v>
      </c>
      <c r="L49">
        <v>477.35700000000003</v>
      </c>
      <c r="M49">
        <v>-4432.24</v>
      </c>
      <c r="N49">
        <v>15214.7</v>
      </c>
      <c r="O49">
        <v>-44.7151</v>
      </c>
      <c r="P49">
        <v>21.865400000000001</v>
      </c>
      <c r="Q49">
        <v>28.026800000000001</v>
      </c>
      <c r="R49">
        <v>24.8276</v>
      </c>
      <c r="S49">
        <f t="shared" si="13"/>
        <v>-5.5402999999999993</v>
      </c>
    </row>
    <row r="50" spans="11:19" x14ac:dyDescent="0.2">
      <c r="K50">
        <v>90000</v>
      </c>
      <c r="L50">
        <v>512.48699999999997</v>
      </c>
      <c r="M50">
        <v>-4427.28</v>
      </c>
      <c r="N50">
        <v>15239.6</v>
      </c>
      <c r="O50">
        <v>0.68899600000000005</v>
      </c>
      <c r="P50">
        <v>21.897500000000001</v>
      </c>
      <c r="Q50">
        <v>28.036100000000001</v>
      </c>
      <c r="R50">
        <v>24.823399999999999</v>
      </c>
      <c r="S50">
        <f t="shared" si="13"/>
        <v>-5.5340999999999996</v>
      </c>
    </row>
    <row r="51" spans="11:19" x14ac:dyDescent="0.2">
      <c r="K51">
        <v>100000</v>
      </c>
      <c r="L51">
        <v>571.54700000000003</v>
      </c>
      <c r="M51">
        <v>-4420.09</v>
      </c>
      <c r="N51">
        <v>15278.1</v>
      </c>
      <c r="O51">
        <v>18.9011</v>
      </c>
      <c r="P51">
        <v>21.939399999999999</v>
      </c>
      <c r="Q51">
        <v>28.039200000000001</v>
      </c>
      <c r="R51">
        <v>24.835799999999999</v>
      </c>
      <c r="S51">
        <f t="shared" si="13"/>
        <v>-5.5251125000000005</v>
      </c>
    </row>
    <row r="52" spans="11:19" x14ac:dyDescent="0.2">
      <c r="K52">
        <v>110000</v>
      </c>
      <c r="L52">
        <v>600.94799999999998</v>
      </c>
      <c r="M52">
        <v>-4415.95</v>
      </c>
      <c r="N52">
        <v>15297.7</v>
      </c>
      <c r="O52">
        <v>-10.307</v>
      </c>
      <c r="P52">
        <v>21.962800000000001</v>
      </c>
      <c r="Q52">
        <v>28.0365</v>
      </c>
      <c r="R52">
        <v>24.843599999999999</v>
      </c>
      <c r="S52">
        <f t="shared" si="13"/>
        <v>-5.5199375000000002</v>
      </c>
    </row>
    <row r="53" spans="11:19" x14ac:dyDescent="0.2">
      <c r="K53">
        <v>120000</v>
      </c>
      <c r="L53">
        <v>642.99900000000002</v>
      </c>
      <c r="M53">
        <v>-4409.87</v>
      </c>
      <c r="N53">
        <v>15332.4</v>
      </c>
      <c r="O53">
        <v>5.1473100000000001</v>
      </c>
      <c r="P53">
        <v>21.998200000000001</v>
      </c>
      <c r="Q53">
        <v>28.0517</v>
      </c>
      <c r="R53">
        <v>24.846399999999999</v>
      </c>
      <c r="S53">
        <f t="shared" si="13"/>
        <v>-5.5123375000000001</v>
      </c>
    </row>
    <row r="54" spans="11:19" x14ac:dyDescent="0.2">
      <c r="K54">
        <v>130000</v>
      </c>
      <c r="L54">
        <v>725.70899999999995</v>
      </c>
      <c r="M54">
        <v>-4398.12</v>
      </c>
      <c r="N54">
        <v>15385.1</v>
      </c>
      <c r="O54">
        <v>92.252200000000002</v>
      </c>
      <c r="P54">
        <v>22.051500000000001</v>
      </c>
      <c r="Q54">
        <v>28.055399999999999</v>
      </c>
      <c r="R54">
        <v>24.868300000000001</v>
      </c>
      <c r="S54">
        <f t="shared" si="13"/>
        <v>-5.4976500000000001</v>
      </c>
    </row>
    <row r="55" spans="11:19" x14ac:dyDescent="0.2">
      <c r="K55">
        <v>140000</v>
      </c>
      <c r="L55">
        <v>752.14</v>
      </c>
      <c r="M55">
        <v>-4394.5</v>
      </c>
      <c r="N55">
        <v>15404.3</v>
      </c>
      <c r="O55">
        <v>-48.9223</v>
      </c>
      <c r="P55">
        <v>22.090900000000001</v>
      </c>
      <c r="Q55">
        <v>28.055700000000002</v>
      </c>
      <c r="R55">
        <v>24.854800000000001</v>
      </c>
      <c r="S55">
        <f t="shared" si="13"/>
        <v>-5.493125</v>
      </c>
    </row>
    <row r="56" spans="11:19" x14ac:dyDescent="0.2">
      <c r="K56">
        <v>150000</v>
      </c>
      <c r="L56">
        <v>815.38300000000004</v>
      </c>
      <c r="M56">
        <v>-4378.32</v>
      </c>
      <c r="N56">
        <v>15503.5</v>
      </c>
      <c r="O56">
        <v>59.430399999999999</v>
      </c>
      <c r="P56">
        <v>22.295100000000001</v>
      </c>
      <c r="Q56">
        <v>28.027200000000001</v>
      </c>
      <c r="R56">
        <v>24.8109</v>
      </c>
      <c r="S56">
        <f t="shared" si="13"/>
        <v>-5.4728999999999992</v>
      </c>
    </row>
    <row r="57" spans="11:19" x14ac:dyDescent="0.2">
      <c r="K57">
        <v>160000</v>
      </c>
      <c r="L57">
        <v>850.91</v>
      </c>
      <c r="M57">
        <v>-4378.1400000000003</v>
      </c>
      <c r="N57">
        <v>15490</v>
      </c>
      <c r="O57">
        <v>28.814699999999998</v>
      </c>
      <c r="P57">
        <v>22.233000000000001</v>
      </c>
      <c r="Q57">
        <v>28.0244</v>
      </c>
      <c r="R57">
        <v>24.860800000000001</v>
      </c>
      <c r="S57">
        <f t="shared" si="13"/>
        <v>-5.4726750000000006</v>
      </c>
    </row>
    <row r="58" spans="11:19" x14ac:dyDescent="0.2">
      <c r="K58">
        <v>170000</v>
      </c>
      <c r="L58">
        <v>904.22500000000002</v>
      </c>
      <c r="M58">
        <v>-4347.2700000000004</v>
      </c>
      <c r="N58">
        <v>15537</v>
      </c>
      <c r="O58">
        <v>-102.94</v>
      </c>
      <c r="P58">
        <v>23.083300000000001</v>
      </c>
      <c r="Q58">
        <v>27.590800000000002</v>
      </c>
      <c r="R58">
        <v>24.395399999999999</v>
      </c>
      <c r="S58">
        <f t="shared" si="13"/>
        <v>-5.4340875000000004</v>
      </c>
    </row>
    <row r="59" spans="11:19" x14ac:dyDescent="0.2">
      <c r="K59">
        <v>180000</v>
      </c>
      <c r="L59">
        <v>952.66899999999998</v>
      </c>
      <c r="M59">
        <v>-4338.95</v>
      </c>
      <c r="N59">
        <v>15564.7</v>
      </c>
      <c r="O59">
        <v>25.4192</v>
      </c>
      <c r="P59">
        <v>23.1204</v>
      </c>
      <c r="Q59">
        <v>27.656600000000001</v>
      </c>
      <c r="R59">
        <v>24.341699999999999</v>
      </c>
      <c r="S59">
        <f t="shared" si="13"/>
        <v>-5.4236874999999998</v>
      </c>
    </row>
    <row r="60" spans="11:19" x14ac:dyDescent="0.2">
      <c r="K60">
        <v>190000</v>
      </c>
      <c r="L60">
        <v>995.779</v>
      </c>
      <c r="M60">
        <v>-4337.3999999999996</v>
      </c>
      <c r="N60">
        <v>15598.1</v>
      </c>
      <c r="O60">
        <v>-120.688</v>
      </c>
      <c r="P60">
        <v>23.0745</v>
      </c>
      <c r="Q60">
        <v>27.687899999999999</v>
      </c>
      <c r="R60">
        <v>24.4148</v>
      </c>
      <c r="S60">
        <f t="shared" si="13"/>
        <v>-5.4217499999999994</v>
      </c>
    </row>
    <row r="61" spans="11:19" x14ac:dyDescent="0.2">
      <c r="K61">
        <v>200000</v>
      </c>
      <c r="L61">
        <v>1038.5</v>
      </c>
      <c r="M61">
        <v>-4329.37</v>
      </c>
      <c r="N61">
        <v>15622.6</v>
      </c>
      <c r="O61">
        <v>98.578800000000001</v>
      </c>
      <c r="P61">
        <v>23.1721</v>
      </c>
      <c r="Q61">
        <v>27.699100000000001</v>
      </c>
      <c r="R61">
        <v>24.340199999999999</v>
      </c>
      <c r="S61">
        <f t="shared" si="13"/>
        <v>-5.4117125000000001</v>
      </c>
    </row>
    <row r="62" spans="11:19" x14ac:dyDescent="0.2">
      <c r="K62">
        <v>210000</v>
      </c>
      <c r="L62">
        <v>1067.6099999999999</v>
      </c>
      <c r="M62">
        <v>-4323.5600000000004</v>
      </c>
      <c r="N62">
        <v>15641.4</v>
      </c>
      <c r="O62">
        <v>66.704899999999995</v>
      </c>
      <c r="P62">
        <v>23.1831</v>
      </c>
      <c r="Q62">
        <v>27.724499999999999</v>
      </c>
      <c r="R62">
        <v>24.335699999999999</v>
      </c>
      <c r="S62">
        <f t="shared" si="13"/>
        <v>-5.4044500000000006</v>
      </c>
    </row>
    <row r="63" spans="11:19" x14ac:dyDescent="0.2">
      <c r="K63">
        <v>220000</v>
      </c>
      <c r="L63">
        <v>1128.0899999999999</v>
      </c>
      <c r="M63">
        <v>-4319.5</v>
      </c>
      <c r="N63">
        <v>15673.9</v>
      </c>
      <c r="O63">
        <v>116.229</v>
      </c>
      <c r="P63">
        <v>23.2165</v>
      </c>
      <c r="Q63">
        <v>27.7164</v>
      </c>
      <c r="R63">
        <v>24.358599999999999</v>
      </c>
      <c r="S63">
        <f t="shared" si="13"/>
        <v>-5.399375</v>
      </c>
    </row>
    <row r="64" spans="11:19" x14ac:dyDescent="0.2">
      <c r="K64">
        <v>230000</v>
      </c>
      <c r="L64">
        <v>1163.4000000000001</v>
      </c>
      <c r="M64">
        <v>-4313</v>
      </c>
      <c r="N64">
        <v>15694.9</v>
      </c>
      <c r="O64">
        <v>94.764799999999994</v>
      </c>
      <c r="P64">
        <v>23.223800000000001</v>
      </c>
      <c r="Q64">
        <v>27.7713</v>
      </c>
      <c r="R64">
        <v>24.335100000000001</v>
      </c>
      <c r="S64">
        <f t="shared" si="13"/>
        <v>-5.3912500000000003</v>
      </c>
    </row>
    <row r="65" spans="11:19" x14ac:dyDescent="0.2">
      <c r="K65">
        <v>240000</v>
      </c>
      <c r="L65">
        <v>1272.53</v>
      </c>
      <c r="M65">
        <v>-4301.99</v>
      </c>
      <c r="N65">
        <v>15741.3</v>
      </c>
      <c r="O65">
        <v>-55.863700000000001</v>
      </c>
      <c r="P65">
        <v>23.3355</v>
      </c>
      <c r="Q65">
        <v>27.8659</v>
      </c>
      <c r="R65">
        <v>24.207999999999998</v>
      </c>
      <c r="S65">
        <f t="shared" si="13"/>
        <v>-5.3774875</v>
      </c>
    </row>
    <row r="66" spans="11:19" x14ac:dyDescent="0.2">
      <c r="K66">
        <v>250000</v>
      </c>
      <c r="L66">
        <v>1232.08</v>
      </c>
      <c r="M66">
        <v>-4305.96</v>
      </c>
      <c r="N66">
        <v>15719.7</v>
      </c>
      <c r="O66">
        <v>31.802099999999999</v>
      </c>
      <c r="P66">
        <v>23.348199999999999</v>
      </c>
      <c r="Q66">
        <v>27.8338</v>
      </c>
      <c r="R66">
        <v>24.1891</v>
      </c>
      <c r="S66">
        <f t="shared" si="13"/>
        <v>-5.3824500000000004</v>
      </c>
    </row>
    <row r="67" spans="11:19" x14ac:dyDescent="0.2">
      <c r="K67">
        <v>260000</v>
      </c>
      <c r="L67">
        <v>1308.75</v>
      </c>
      <c r="M67">
        <v>-4298.83</v>
      </c>
      <c r="N67">
        <v>15770.2</v>
      </c>
      <c r="O67">
        <v>-133.73500000000001</v>
      </c>
      <c r="P67">
        <v>23.400400000000001</v>
      </c>
      <c r="Q67">
        <v>27.8781</v>
      </c>
      <c r="R67">
        <v>24.174499999999998</v>
      </c>
      <c r="S67">
        <f t="shared" si="13"/>
        <v>-5.3735375000000003</v>
      </c>
    </row>
    <row r="68" spans="11:19" x14ac:dyDescent="0.2">
      <c r="K68">
        <v>270000</v>
      </c>
      <c r="L68">
        <v>1317.81</v>
      </c>
      <c r="M68">
        <v>-4298.62</v>
      </c>
      <c r="N68">
        <v>15760.1</v>
      </c>
      <c r="O68">
        <v>-27.7392</v>
      </c>
      <c r="P68">
        <v>23.407499999999999</v>
      </c>
      <c r="Q68">
        <v>27.826599999999999</v>
      </c>
      <c r="R68">
        <v>24.196200000000001</v>
      </c>
      <c r="S68">
        <f t="shared" si="13"/>
        <v>-5.3732749999999996</v>
      </c>
    </row>
    <row r="69" spans="11:19" x14ac:dyDescent="0.2">
      <c r="K69">
        <v>280000</v>
      </c>
      <c r="L69">
        <v>1421.01</v>
      </c>
      <c r="M69">
        <v>-4288.2299999999996</v>
      </c>
      <c r="N69">
        <v>15829.1</v>
      </c>
      <c r="O69">
        <v>-18.4374</v>
      </c>
      <c r="P69">
        <v>23.443300000000001</v>
      </c>
      <c r="Q69">
        <v>27.9161</v>
      </c>
      <c r="R69">
        <v>24.187200000000001</v>
      </c>
      <c r="S69">
        <f t="shared" si="13"/>
        <v>-5.3602874999999992</v>
      </c>
    </row>
    <row r="70" spans="11:19" x14ac:dyDescent="0.2">
      <c r="K70">
        <v>290000</v>
      </c>
      <c r="L70">
        <v>1425.62</v>
      </c>
      <c r="M70">
        <v>-4287.6499999999996</v>
      </c>
      <c r="N70">
        <v>15832.1</v>
      </c>
      <c r="O70">
        <v>7.2783600000000002</v>
      </c>
      <c r="P70">
        <v>23.4236</v>
      </c>
      <c r="Q70">
        <v>27.944800000000001</v>
      </c>
      <c r="R70">
        <v>24.1875</v>
      </c>
      <c r="S70">
        <f t="shared" si="13"/>
        <v>-5.3595624999999991</v>
      </c>
    </row>
    <row r="71" spans="11:19" x14ac:dyDescent="0.2">
      <c r="K71">
        <v>300000</v>
      </c>
      <c r="L71">
        <v>1501.94</v>
      </c>
      <c r="M71">
        <v>-4278.38</v>
      </c>
      <c r="N71">
        <v>15883.6</v>
      </c>
      <c r="O71">
        <v>-62.2303</v>
      </c>
      <c r="P71">
        <v>23.512899999999998</v>
      </c>
      <c r="Q71">
        <v>27.940999999999999</v>
      </c>
      <c r="R71">
        <v>24.177299999999999</v>
      </c>
      <c r="S71">
        <f t="shared" si="13"/>
        <v>-5.3479749999999999</v>
      </c>
    </row>
    <row r="73" spans="11:19" x14ac:dyDescent="0.2">
      <c r="K73">
        <v>10000</v>
      </c>
      <c r="L73">
        <v>1451.68</v>
      </c>
      <c r="M73">
        <v>-2316.1</v>
      </c>
      <c r="N73">
        <v>8535.2999999999993</v>
      </c>
      <c r="O73">
        <v>-22.974399999999999</v>
      </c>
      <c r="P73">
        <v>20.3445</v>
      </c>
      <c r="Q73">
        <v>20.456299999999999</v>
      </c>
      <c r="R73">
        <v>20.511099999999999</v>
      </c>
      <c r="S73">
        <f>M73/432</f>
        <v>-5.3613425925925924</v>
      </c>
    </row>
    <row r="74" spans="11:19" x14ac:dyDescent="0.2">
      <c r="K74">
        <v>20000</v>
      </c>
      <c r="L74">
        <v>1393.87</v>
      </c>
      <c r="M74">
        <v>-2320.94</v>
      </c>
      <c r="N74">
        <v>8509.2800000000007</v>
      </c>
      <c r="O74">
        <v>-38.097000000000001</v>
      </c>
      <c r="P74">
        <v>20.431100000000001</v>
      </c>
      <c r="Q74">
        <v>20.4617</v>
      </c>
      <c r="R74">
        <v>20.356100000000001</v>
      </c>
      <c r="S74">
        <f t="shared" ref="S74:S102" si="14">M74/432</f>
        <v>-5.3725462962962967</v>
      </c>
    </row>
    <row r="75" spans="11:19" x14ac:dyDescent="0.2">
      <c r="K75">
        <v>30000</v>
      </c>
      <c r="L75">
        <v>1353.95</v>
      </c>
      <c r="M75">
        <v>-2321.06</v>
      </c>
      <c r="N75">
        <v>8500.94</v>
      </c>
      <c r="O75">
        <v>53.875</v>
      </c>
      <c r="P75">
        <v>20.457100000000001</v>
      </c>
      <c r="Q75">
        <v>20.334499999999998</v>
      </c>
      <c r="R75">
        <v>20.437200000000001</v>
      </c>
      <c r="S75">
        <f t="shared" si="14"/>
        <v>-5.3728240740740736</v>
      </c>
    </row>
    <row r="76" spans="11:19" x14ac:dyDescent="0.2">
      <c r="K76">
        <v>40000</v>
      </c>
      <c r="L76">
        <v>1309.9100000000001</v>
      </c>
      <c r="M76">
        <v>-2326</v>
      </c>
      <c r="N76">
        <v>8484.18</v>
      </c>
      <c r="O76">
        <v>-56.808100000000003</v>
      </c>
      <c r="P76">
        <v>20.3566</v>
      </c>
      <c r="Q76">
        <v>20.584499999999998</v>
      </c>
      <c r="R76">
        <v>20.248100000000001</v>
      </c>
      <c r="S76">
        <f t="shared" si="14"/>
        <v>-5.3842592592592595</v>
      </c>
    </row>
    <row r="77" spans="11:19" x14ac:dyDescent="0.2">
      <c r="K77">
        <v>50000</v>
      </c>
      <c r="L77">
        <v>1266.26</v>
      </c>
      <c r="M77">
        <v>-2327.02</v>
      </c>
      <c r="N77">
        <v>8475.6</v>
      </c>
      <c r="O77">
        <v>25.878699999999998</v>
      </c>
      <c r="P77">
        <v>20.436800000000002</v>
      </c>
      <c r="Q77">
        <v>20.4024</v>
      </c>
      <c r="R77">
        <v>20.328600000000002</v>
      </c>
      <c r="S77">
        <f t="shared" si="14"/>
        <v>-5.3866203703703706</v>
      </c>
    </row>
    <row r="78" spans="11:19" x14ac:dyDescent="0.2">
      <c r="K78">
        <v>60000</v>
      </c>
      <c r="L78">
        <v>1250.6600000000001</v>
      </c>
      <c r="M78">
        <v>-2327.77</v>
      </c>
      <c r="N78">
        <v>8465.91</v>
      </c>
      <c r="O78">
        <v>54.168100000000003</v>
      </c>
      <c r="P78">
        <v>20.4102</v>
      </c>
      <c r="Q78">
        <v>20.430299999999999</v>
      </c>
      <c r="R78">
        <v>20.3047</v>
      </c>
      <c r="S78">
        <f t="shared" si="14"/>
        <v>-5.3883564814814813</v>
      </c>
    </row>
    <row r="79" spans="11:19" x14ac:dyDescent="0.2">
      <c r="K79">
        <v>70000</v>
      </c>
      <c r="L79">
        <v>1178.8399999999999</v>
      </c>
      <c r="M79">
        <v>-2331.8200000000002</v>
      </c>
      <c r="N79">
        <v>8449.89</v>
      </c>
      <c r="O79">
        <v>40.735999999999997</v>
      </c>
      <c r="P79">
        <v>20.480499999999999</v>
      </c>
      <c r="Q79">
        <v>20.341899999999999</v>
      </c>
      <c r="R79">
        <v>20.2836</v>
      </c>
      <c r="S79">
        <f t="shared" si="14"/>
        <v>-5.3977314814814816</v>
      </c>
    </row>
    <row r="80" spans="11:19" x14ac:dyDescent="0.2">
      <c r="K80">
        <v>80000</v>
      </c>
      <c r="L80">
        <v>1132.9100000000001</v>
      </c>
      <c r="M80">
        <v>-2333.34</v>
      </c>
      <c r="N80">
        <v>8432.82</v>
      </c>
      <c r="O80">
        <v>-13.8188</v>
      </c>
      <c r="P80">
        <v>20.333100000000002</v>
      </c>
      <c r="Q80">
        <v>20.351400000000002</v>
      </c>
      <c r="R80">
        <v>20.379899999999999</v>
      </c>
      <c r="S80">
        <f t="shared" si="14"/>
        <v>-5.4012500000000001</v>
      </c>
    </row>
    <row r="81" spans="11:19" x14ac:dyDescent="0.2">
      <c r="K81">
        <v>90000</v>
      </c>
      <c r="L81">
        <v>1072.74</v>
      </c>
      <c r="M81">
        <v>-2336.48</v>
      </c>
      <c r="N81">
        <v>8416.82</v>
      </c>
      <c r="O81">
        <v>12.0708</v>
      </c>
      <c r="P81">
        <v>20.319500000000001</v>
      </c>
      <c r="Q81">
        <v>20.408000000000001</v>
      </c>
      <c r="R81">
        <v>20.2986</v>
      </c>
      <c r="S81">
        <f t="shared" si="14"/>
        <v>-5.4085185185185187</v>
      </c>
    </row>
    <row r="82" spans="11:19" x14ac:dyDescent="0.2">
      <c r="K82">
        <v>100000</v>
      </c>
      <c r="L82">
        <v>1044.19</v>
      </c>
      <c r="M82">
        <v>-2337.65</v>
      </c>
      <c r="N82">
        <v>8410.41</v>
      </c>
      <c r="O82">
        <v>-8.6348400000000005</v>
      </c>
      <c r="P82">
        <v>20.4056</v>
      </c>
      <c r="Q82">
        <v>20.247299999999999</v>
      </c>
      <c r="R82">
        <v>20.357800000000001</v>
      </c>
      <c r="S82">
        <f t="shared" si="14"/>
        <v>-5.4112268518518523</v>
      </c>
    </row>
    <row r="83" spans="11:19" x14ac:dyDescent="0.2">
      <c r="K83">
        <v>110000</v>
      </c>
      <c r="L83">
        <v>982.77</v>
      </c>
      <c r="M83">
        <v>-2340.79</v>
      </c>
      <c r="N83">
        <v>8394.44</v>
      </c>
      <c r="O83">
        <v>-96.525800000000004</v>
      </c>
      <c r="P83">
        <v>20.364699999999999</v>
      </c>
      <c r="Q83">
        <v>20.2485</v>
      </c>
      <c r="R83">
        <v>20.358000000000001</v>
      </c>
      <c r="S83">
        <f t="shared" si="14"/>
        <v>-5.41849537037037</v>
      </c>
    </row>
    <row r="84" spans="11:19" x14ac:dyDescent="0.2">
      <c r="K84">
        <v>120000</v>
      </c>
      <c r="L84">
        <v>949.74099999999999</v>
      </c>
      <c r="M84">
        <v>-2341.9699999999998</v>
      </c>
      <c r="N84">
        <v>8379.16</v>
      </c>
      <c r="O84">
        <v>75.555599999999998</v>
      </c>
      <c r="P84">
        <v>20.301600000000001</v>
      </c>
      <c r="Q84">
        <v>20.415199999999999</v>
      </c>
      <c r="R84">
        <v>20.218900000000001</v>
      </c>
      <c r="S84">
        <f t="shared" si="14"/>
        <v>-5.4212268518518512</v>
      </c>
    </row>
    <row r="85" spans="11:19" x14ac:dyDescent="0.2">
      <c r="K85">
        <v>130000</v>
      </c>
      <c r="L85">
        <v>890.64200000000005</v>
      </c>
      <c r="M85">
        <v>-2345.88</v>
      </c>
      <c r="N85">
        <v>8368.6299999999992</v>
      </c>
      <c r="O85">
        <v>7.4725099999999998</v>
      </c>
      <c r="P85">
        <v>20.418600000000001</v>
      </c>
      <c r="Q85">
        <v>20.1267</v>
      </c>
      <c r="R85">
        <v>20.366099999999999</v>
      </c>
      <c r="S85">
        <f t="shared" si="14"/>
        <v>-5.4302777777777784</v>
      </c>
    </row>
    <row r="86" spans="11:19" x14ac:dyDescent="0.2">
      <c r="K86">
        <v>140000</v>
      </c>
      <c r="L86">
        <v>858.09400000000005</v>
      </c>
      <c r="M86">
        <v>-2346.92</v>
      </c>
      <c r="N86">
        <v>8359.8799999999992</v>
      </c>
      <c r="O86">
        <v>2.8006899999999999</v>
      </c>
      <c r="P86">
        <v>20.185500000000001</v>
      </c>
      <c r="Q86">
        <v>20.435600000000001</v>
      </c>
      <c r="R86">
        <v>20.2683</v>
      </c>
      <c r="S86">
        <f t="shared" si="14"/>
        <v>-5.4326851851851856</v>
      </c>
    </row>
    <row r="87" spans="11:19" x14ac:dyDescent="0.2">
      <c r="K87">
        <v>150000</v>
      </c>
      <c r="L87">
        <v>794.14300000000003</v>
      </c>
      <c r="M87">
        <v>-2351.65</v>
      </c>
      <c r="N87">
        <v>8345.8700000000008</v>
      </c>
      <c r="O87">
        <v>19.041799999999999</v>
      </c>
      <c r="P87">
        <v>20.400600000000001</v>
      </c>
      <c r="Q87">
        <v>20.0322</v>
      </c>
      <c r="R87">
        <v>20.423999999999999</v>
      </c>
      <c r="S87">
        <f t="shared" si="14"/>
        <v>-5.4436342592592597</v>
      </c>
    </row>
    <row r="88" spans="11:19" x14ac:dyDescent="0.2">
      <c r="K88">
        <v>160000</v>
      </c>
      <c r="L88">
        <v>764.02499999999998</v>
      </c>
      <c r="M88">
        <v>-2353.42</v>
      </c>
      <c r="N88">
        <v>8330.84</v>
      </c>
      <c r="O88">
        <v>53.095500000000001</v>
      </c>
      <c r="P88">
        <v>20.271100000000001</v>
      </c>
      <c r="Q88">
        <v>20.0212</v>
      </c>
      <c r="R88">
        <v>20.527899999999999</v>
      </c>
      <c r="S88">
        <f t="shared" si="14"/>
        <v>-5.4477314814814815</v>
      </c>
    </row>
    <row r="89" spans="11:19" x14ac:dyDescent="0.2">
      <c r="K89">
        <v>170000</v>
      </c>
      <c r="L89">
        <v>708.80700000000002</v>
      </c>
      <c r="M89">
        <v>-2375.33</v>
      </c>
      <c r="N89">
        <v>8389.64</v>
      </c>
      <c r="O89">
        <v>3.20682</v>
      </c>
      <c r="P89">
        <v>20.7926</v>
      </c>
      <c r="Q89">
        <v>19.416499999999999</v>
      </c>
      <c r="R89">
        <v>20.781199999999998</v>
      </c>
      <c r="S89">
        <f t="shared" si="14"/>
        <v>-5.4984490740740739</v>
      </c>
    </row>
    <row r="90" spans="11:19" x14ac:dyDescent="0.2">
      <c r="K90">
        <v>180000</v>
      </c>
      <c r="L90">
        <v>670.70299999999997</v>
      </c>
      <c r="M90">
        <v>-2378.42</v>
      </c>
      <c r="N90">
        <v>8389.8799999999992</v>
      </c>
      <c r="O90">
        <v>-31.195</v>
      </c>
      <c r="P90">
        <v>20.777000000000001</v>
      </c>
      <c r="Q90">
        <v>19.407599999999999</v>
      </c>
      <c r="R90">
        <v>20.806899999999999</v>
      </c>
      <c r="S90">
        <f t="shared" si="14"/>
        <v>-5.5056018518518517</v>
      </c>
    </row>
    <row r="91" spans="11:19" x14ac:dyDescent="0.2">
      <c r="K91">
        <v>190000</v>
      </c>
      <c r="L91">
        <v>620.44399999999996</v>
      </c>
      <c r="M91">
        <v>-2382.61</v>
      </c>
      <c r="N91">
        <v>8385.16</v>
      </c>
      <c r="O91">
        <v>49.704099999999997</v>
      </c>
      <c r="P91">
        <v>20.777699999999999</v>
      </c>
      <c r="Q91">
        <v>19.396599999999999</v>
      </c>
      <c r="R91">
        <v>20.8063</v>
      </c>
      <c r="S91">
        <f t="shared" si="14"/>
        <v>-5.515300925925926</v>
      </c>
    </row>
    <row r="92" spans="11:19" x14ac:dyDescent="0.2">
      <c r="K92">
        <v>200000</v>
      </c>
      <c r="L92">
        <v>573.89300000000003</v>
      </c>
      <c r="M92">
        <v>-2385.88</v>
      </c>
      <c r="N92">
        <v>8382.31</v>
      </c>
      <c r="O92">
        <v>-2.47526</v>
      </c>
      <c r="P92">
        <v>20.792200000000001</v>
      </c>
      <c r="Q92">
        <v>19.403400000000001</v>
      </c>
      <c r="R92">
        <v>20.7773</v>
      </c>
      <c r="S92">
        <f t="shared" si="14"/>
        <v>-5.522870370370371</v>
      </c>
    </row>
    <row r="93" spans="11:19" x14ac:dyDescent="0.2">
      <c r="K93">
        <v>210000</v>
      </c>
      <c r="L93">
        <v>519.08399999999995</v>
      </c>
      <c r="M93">
        <v>-2389.54</v>
      </c>
      <c r="N93">
        <v>8372.41</v>
      </c>
      <c r="O93">
        <v>1.9653799999999999</v>
      </c>
      <c r="P93">
        <v>20.7681</v>
      </c>
      <c r="Q93">
        <v>19.408300000000001</v>
      </c>
      <c r="R93">
        <v>20.771699999999999</v>
      </c>
      <c r="S93">
        <f t="shared" si="14"/>
        <v>-5.5313425925925923</v>
      </c>
    </row>
    <row r="94" spans="11:19" x14ac:dyDescent="0.2">
      <c r="K94">
        <v>220000</v>
      </c>
      <c r="L94">
        <v>468.66699999999997</v>
      </c>
      <c r="M94">
        <v>-2393.35</v>
      </c>
      <c r="N94">
        <v>8364.48</v>
      </c>
      <c r="O94">
        <v>-24.300799999999999</v>
      </c>
      <c r="P94">
        <v>20.762799999999999</v>
      </c>
      <c r="Q94">
        <v>19.412099999999999</v>
      </c>
      <c r="R94">
        <v>20.7532</v>
      </c>
      <c r="S94">
        <f t="shared" si="14"/>
        <v>-5.540162037037037</v>
      </c>
    </row>
    <row r="95" spans="11:19" x14ac:dyDescent="0.2">
      <c r="K95">
        <v>230000</v>
      </c>
      <c r="L95">
        <v>429.351</v>
      </c>
      <c r="M95">
        <v>-2396.04</v>
      </c>
      <c r="N95">
        <v>8368.91</v>
      </c>
      <c r="O95">
        <v>-3.7273700000000001</v>
      </c>
      <c r="P95">
        <v>20.746200000000002</v>
      </c>
      <c r="Q95">
        <v>19.421900000000001</v>
      </c>
      <c r="R95">
        <v>20.770399999999999</v>
      </c>
      <c r="S95">
        <f t="shared" si="14"/>
        <v>-5.546388888888889</v>
      </c>
    </row>
    <row r="96" spans="11:19" x14ac:dyDescent="0.2">
      <c r="K96">
        <v>240000</v>
      </c>
      <c r="L96">
        <v>381.05599999999998</v>
      </c>
      <c r="M96">
        <v>-2399.06</v>
      </c>
      <c r="N96">
        <v>8358.4500000000007</v>
      </c>
      <c r="O96">
        <v>-9.2086299999999994</v>
      </c>
      <c r="P96">
        <v>20.734400000000001</v>
      </c>
      <c r="Q96">
        <v>19.427900000000001</v>
      </c>
      <c r="R96">
        <v>20.749700000000001</v>
      </c>
      <c r="S96">
        <f t="shared" si="14"/>
        <v>-5.5533796296296298</v>
      </c>
    </row>
    <row r="97" spans="11:19" x14ac:dyDescent="0.2">
      <c r="K97">
        <v>250000</v>
      </c>
      <c r="L97">
        <v>335.30399999999997</v>
      </c>
      <c r="M97">
        <v>-2401.9699999999998</v>
      </c>
      <c r="N97">
        <v>8356.44</v>
      </c>
      <c r="O97">
        <v>-9.8740100000000002</v>
      </c>
      <c r="P97">
        <v>20.7364</v>
      </c>
      <c r="Q97">
        <v>19.430399999999999</v>
      </c>
      <c r="R97">
        <v>20.740100000000002</v>
      </c>
      <c r="S97">
        <f t="shared" si="14"/>
        <v>-5.5601157407407404</v>
      </c>
    </row>
    <row r="98" spans="11:19" x14ac:dyDescent="0.2">
      <c r="K98">
        <v>260000</v>
      </c>
      <c r="L98">
        <v>287.65899999999999</v>
      </c>
      <c r="M98">
        <v>-2404.86</v>
      </c>
      <c r="N98">
        <v>8345.98</v>
      </c>
      <c r="O98">
        <v>-6.1420899999999996</v>
      </c>
      <c r="P98">
        <v>20.716200000000001</v>
      </c>
      <c r="Q98">
        <v>19.445499999999999</v>
      </c>
      <c r="R98">
        <v>20.7181</v>
      </c>
      <c r="S98">
        <f t="shared" si="14"/>
        <v>-5.5668055555555558</v>
      </c>
    </row>
    <row r="99" spans="11:19" x14ac:dyDescent="0.2">
      <c r="K99">
        <v>270000</v>
      </c>
      <c r="L99">
        <v>243.12700000000001</v>
      </c>
      <c r="M99">
        <v>-2407.58</v>
      </c>
      <c r="N99">
        <v>8339.9</v>
      </c>
      <c r="O99">
        <v>1.26755</v>
      </c>
      <c r="P99">
        <v>20.702200000000001</v>
      </c>
      <c r="Q99">
        <v>19.4558</v>
      </c>
      <c r="R99">
        <v>20.706</v>
      </c>
      <c r="S99">
        <f t="shared" si="14"/>
        <v>-5.5731018518518516</v>
      </c>
    </row>
    <row r="100" spans="11:19" x14ac:dyDescent="0.2">
      <c r="K100">
        <v>280000</v>
      </c>
      <c r="L100">
        <v>197.30699999999999</v>
      </c>
      <c r="M100">
        <v>-2410.2600000000002</v>
      </c>
      <c r="N100">
        <v>8332.91</v>
      </c>
      <c r="O100">
        <v>-0.42584499999999997</v>
      </c>
      <c r="P100">
        <v>20.6816</v>
      </c>
      <c r="Q100">
        <v>19.475899999999999</v>
      </c>
      <c r="R100">
        <v>20.687899999999999</v>
      </c>
      <c r="S100">
        <f t="shared" si="14"/>
        <v>-5.579305555555556</v>
      </c>
    </row>
    <row r="101" spans="11:19" x14ac:dyDescent="0.2">
      <c r="K101">
        <v>290000</v>
      </c>
      <c r="L101">
        <v>151.14699999999999</v>
      </c>
      <c r="M101">
        <v>-2412.9299999999998</v>
      </c>
      <c r="N101">
        <v>8326.15</v>
      </c>
      <c r="O101">
        <v>-9.7791999999999994</v>
      </c>
      <c r="P101">
        <v>20.666</v>
      </c>
      <c r="Q101">
        <v>19.4938</v>
      </c>
      <c r="R101">
        <v>20.6677</v>
      </c>
      <c r="S101">
        <f t="shared" si="14"/>
        <v>-5.5854861111111109</v>
      </c>
    </row>
    <row r="102" spans="11:19" x14ac:dyDescent="0.2">
      <c r="K102">
        <v>300000</v>
      </c>
      <c r="L102">
        <v>103.762</v>
      </c>
      <c r="M102">
        <v>-2415.67</v>
      </c>
      <c r="N102">
        <v>8317.08</v>
      </c>
      <c r="O102">
        <v>18.084499999999998</v>
      </c>
      <c r="P102">
        <v>20.6432</v>
      </c>
      <c r="Q102">
        <v>19.5166</v>
      </c>
      <c r="R102">
        <v>20.643799999999999</v>
      </c>
      <c r="S102">
        <f t="shared" si="14"/>
        <v>-5.5918287037037038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eopp</vt:lpstr>
      <vt:lpstr>poly5</vt:lpstr>
      <vt:lpstr>tab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2023-07-06T15:32:47Z</dcterms:created>
  <dcterms:modified xsi:type="dcterms:W3CDTF">2023-08-01T19:59:51Z</dcterms:modified>
</cp:coreProperties>
</file>