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5533EA5-7765-3840-9C66-D72CB959DDFA}" xr6:coauthVersionLast="36" xr6:coauthVersionMax="36" xr10:uidLastSave="{00000000-0000-0000-0000-000000000000}"/>
  <bookViews>
    <workbookView xWindow="2340" yWindow="4500" windowWidth="20040" windowHeight="15940" xr2:uid="{A9F1CEC9-0A43-C247-8042-D24C4C6078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J51" i="1"/>
  <c r="G51" i="1"/>
  <c r="J52" i="1"/>
  <c r="I52" i="1"/>
  <c r="G52" i="1"/>
  <c r="J49" i="1" l="1"/>
  <c r="G49" i="1"/>
  <c r="I49" i="1" s="1"/>
  <c r="G46" i="1"/>
  <c r="I46" i="1" s="1"/>
  <c r="G47" i="1"/>
  <c r="G48" i="1"/>
  <c r="I48" i="1" s="1"/>
  <c r="J46" i="1"/>
  <c r="J47" i="1"/>
  <c r="J48" i="1"/>
  <c r="I47" i="1"/>
  <c r="J41" i="1"/>
  <c r="G41" i="1"/>
  <c r="I41" i="1" s="1"/>
  <c r="J43" i="1"/>
  <c r="G43" i="1"/>
  <c r="I43" i="1" s="1"/>
  <c r="J44" i="1"/>
  <c r="G44" i="1"/>
  <c r="I44" i="1" s="1"/>
  <c r="J45" i="1"/>
  <c r="G45" i="1"/>
  <c r="I45" i="1" s="1"/>
  <c r="G42" i="1"/>
  <c r="I42" i="1" s="1"/>
  <c r="J42" i="1"/>
  <c r="I33" i="1" l="1"/>
  <c r="I34" i="1"/>
  <c r="I35" i="1"/>
  <c r="I32" i="1"/>
  <c r="I37" i="1"/>
  <c r="G33" i="1"/>
  <c r="G34" i="1"/>
  <c r="G37" i="1"/>
  <c r="G32" i="1"/>
  <c r="I23" i="1" l="1"/>
  <c r="I24" i="1"/>
  <c r="I25" i="1"/>
  <c r="I26" i="1"/>
  <c r="I27" i="1"/>
  <c r="I28" i="1"/>
  <c r="I22" i="1"/>
  <c r="I15" i="1"/>
  <c r="I16" i="1"/>
  <c r="F27" i="1"/>
  <c r="F28" i="1"/>
  <c r="F26" i="1"/>
  <c r="F25" i="1"/>
  <c r="F23" i="1" l="1"/>
  <c r="F24" i="1"/>
  <c r="F22" i="1"/>
  <c r="F12" i="1"/>
  <c r="F20" i="1" l="1"/>
  <c r="F18" i="1"/>
  <c r="F16" i="1" l="1"/>
  <c r="F15" i="1" l="1"/>
  <c r="F10" i="1"/>
  <c r="F5" i="1"/>
</calcChain>
</file>

<file path=xl/sharedStrings.xml><?xml version="1.0" encoding="utf-8"?>
<sst xmlns="http://schemas.openxmlformats.org/spreadsheetml/2006/main" count="124" uniqueCount="96">
  <si>
    <t>LiCl Speedtest</t>
  </si>
  <si>
    <t>A</t>
  </si>
  <si>
    <t>B</t>
  </si>
  <si>
    <t>C</t>
  </si>
  <si>
    <t>D</t>
  </si>
  <si>
    <t>E</t>
  </si>
  <si>
    <t>nominal</t>
  </si>
  <si>
    <t>no LPLANE</t>
  </si>
  <si>
    <t>NPAR=18</t>
  </si>
  <si>
    <t>NPAR=12</t>
  </si>
  <si>
    <t>NPAR=36</t>
  </si>
  <si>
    <t>NPAR=1</t>
  </si>
  <si>
    <t>TIME</t>
  </si>
  <si>
    <t>732/1000</t>
  </si>
  <si>
    <t>973/1000</t>
  </si>
  <si>
    <t>877/1000</t>
  </si>
  <si>
    <t>575/1000</t>
  </si>
  <si>
    <t>F</t>
  </si>
  <si>
    <t>sigma=0.05</t>
  </si>
  <si>
    <t>G</t>
  </si>
  <si>
    <t>H</t>
  </si>
  <si>
    <t>I</t>
  </si>
  <si>
    <t>IWAVPR=11</t>
  </si>
  <si>
    <t>ROPT=-1E-4</t>
  </si>
  <si>
    <t>NSW=1250, POTIM=2</t>
  </si>
  <si>
    <t>J</t>
  </si>
  <si>
    <t>ROPT= -1E-3</t>
  </si>
  <si>
    <t>K</t>
  </si>
  <si>
    <t>EDIFF = 1E-3</t>
  </si>
  <si>
    <t>783/1000</t>
  </si>
  <si>
    <t>L</t>
  </si>
  <si>
    <t>EDIFF = 1E-3, ROPT=-1E-4</t>
  </si>
  <si>
    <t>hours</t>
  </si>
  <si>
    <t>1058/1250</t>
  </si>
  <si>
    <t>M</t>
  </si>
  <si>
    <t>with 3 nodes, 3x36 processors</t>
  </si>
  <si>
    <t>N</t>
  </si>
  <si>
    <t>O</t>
  </si>
  <si>
    <t>std from L</t>
  </si>
  <si>
    <t>POTIM 2.0, NSW=1250</t>
  </si>
  <si>
    <t>P</t>
  </si>
  <si>
    <t>std from M</t>
  </si>
  <si>
    <t>sawtooth</t>
  </si>
  <si>
    <t>2x48</t>
  </si>
  <si>
    <t>Q</t>
  </si>
  <si>
    <t>R</t>
  </si>
  <si>
    <t>NPAR = 24</t>
  </si>
  <si>
    <t>sigma = 0.1</t>
  </si>
  <si>
    <t>S</t>
  </si>
  <si>
    <t>NBANDS = 1000</t>
  </si>
  <si>
    <t>higher volume</t>
  </si>
  <si>
    <t>T</t>
  </si>
  <si>
    <t>died</t>
  </si>
  <si>
    <t>M1</t>
  </si>
  <si>
    <t>N1</t>
  </si>
  <si>
    <t>O1</t>
  </si>
  <si>
    <t>U1</t>
  </si>
  <si>
    <t>V1</t>
  </si>
  <si>
    <t>W1</t>
  </si>
  <si>
    <t>X1</t>
  </si>
  <si>
    <t>NBANDS=1000</t>
  </si>
  <si>
    <t>sigma=0.1</t>
  </si>
  <si>
    <t>MAXMIX=200</t>
  </si>
  <si>
    <t>K-monk 111</t>
  </si>
  <si>
    <t>OSZICAR lines</t>
  </si>
  <si>
    <t>3x48</t>
  </si>
  <si>
    <t>most stable</t>
  </si>
  <si>
    <t>fastest</t>
  </si>
  <si>
    <t>NELM=50</t>
  </si>
  <si>
    <t>lines per timesteps</t>
  </si>
  <si>
    <t>Y</t>
  </si>
  <si>
    <t>OSZICAR</t>
  </si>
  <si>
    <t>931/1000</t>
  </si>
  <si>
    <t>LiCl-KCl</t>
  </si>
  <si>
    <t>all with NBANDS 1000</t>
  </si>
  <si>
    <t>NCORE=12</t>
  </si>
  <si>
    <t>NCORE=1</t>
  </si>
  <si>
    <t>NCORE=6</t>
  </si>
  <si>
    <t>NCORE=24</t>
  </si>
  <si>
    <t>NCORE=48</t>
  </si>
  <si>
    <t>NCORE=48, LPLANE=F</t>
  </si>
  <si>
    <t>time</t>
  </si>
  <si>
    <t>lines per timestep</t>
  </si>
  <si>
    <t>lines per hour</t>
  </si>
  <si>
    <t>same as G, sigma=0.1</t>
  </si>
  <si>
    <t>NCORE=24, NELM=50, MAXMIX=120</t>
  </si>
  <si>
    <t>same as H, algo=F</t>
  </si>
  <si>
    <t>SPEED</t>
  </si>
  <si>
    <t>EFFICIENCY</t>
  </si>
  <si>
    <t>standard</t>
  </si>
  <si>
    <t>std, NCORE=24</t>
  </si>
  <si>
    <t>std, NCORE=48</t>
  </si>
  <si>
    <t>std, NCORE=1</t>
  </si>
  <si>
    <t>MAXMIX=100</t>
  </si>
  <si>
    <t>NELM=100</t>
  </si>
  <si>
    <t>POTIM=2.0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</si>
</sst>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Sheet1!$I$15:$I$16</c:f>
              <c:numCache>
                <c:formatCode>General</c:formatCode>
                <c:ptCount val="2"/>
                <c:pt idx="0">
                  <c:v>72</c:v>
                </c:pt>
                <c:pt idx="1">
                  <c:v>108</c:v>
                </c:pt>
              </c:numCache>
            </c:numRef>
          </c:xVal>
          <c:yVal>
            <c:numRef>
              <c:f>Sheet1!$J$15:$J$16</c:f>
              <c:numCache>
                <c:formatCode>General</c:formatCode>
                <c:ptCount val="2"/>
                <c:pt idx="0">
                  <c:v>24.658796944444443</c:v>
                </c:pt>
                <c:pt idx="1">
                  <c:v>15.828036111111111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9-0B4E-BE07-65C716F6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7760"/>
        <c:axId val="666117680"/>
      </c:scatterChart>
      <c:valAx>
        <c:axId val="5373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7680"/>
        <c:crosses val="autoZero"/>
        <c:crossBetween val="midCat"/>
      </c:valAx>
      <c:valAx>
        <c:axId val="66611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6</xdr:row>
      <xdr:rowOff>76200</xdr:rowOff>
    </xdr:from>
    <xdr:to>
      <xdr:col>16</xdr:col>
      <xdr:colOff>463550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728-9815-8549-A157-292731F06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0F54-C5C9-D640-82CD-118A45053856}">
  <dimension ref="B3:K60"/>
  <sheetViews>
    <sheetView tabSelected="1" topLeftCell="A33" workbookViewId="0">
      <selection activeCell="B61" sqref="B61"/>
    </sheetView>
  </sheetViews>
  <sheetFormatPr baseColWidth="10" defaultRowHeight="16" x14ac:dyDescent="0.2"/>
  <cols>
    <col min="8" max="8" width="14.1640625" customWidth="1"/>
    <col min="9" max="9" width="13.33203125" customWidth="1"/>
    <col min="10" max="10" width="16.1640625" customWidth="1"/>
  </cols>
  <sheetData>
    <row r="3" spans="2:10" x14ac:dyDescent="0.2">
      <c r="B3" t="s">
        <v>0</v>
      </c>
      <c r="E3" t="s">
        <v>12</v>
      </c>
      <c r="F3" t="s">
        <v>32</v>
      </c>
    </row>
    <row r="5" spans="2:10" x14ac:dyDescent="0.2">
      <c r="B5" s="1" t="s">
        <v>1</v>
      </c>
      <c r="C5" s="2" t="s">
        <v>6</v>
      </c>
      <c r="D5" s="2" t="s">
        <v>9</v>
      </c>
      <c r="E5" s="2">
        <v>118104.71</v>
      </c>
      <c r="F5">
        <f>E5/3600</f>
        <v>32.806863888888891</v>
      </c>
    </row>
    <row r="6" spans="2:10" x14ac:dyDescent="0.2">
      <c r="B6" t="s">
        <v>2</v>
      </c>
      <c r="C6" t="s">
        <v>7</v>
      </c>
      <c r="E6" t="s">
        <v>13</v>
      </c>
    </row>
    <row r="7" spans="2:10" x14ac:dyDescent="0.2">
      <c r="B7" t="s">
        <v>3</v>
      </c>
      <c r="C7" t="s">
        <v>8</v>
      </c>
      <c r="E7" t="s">
        <v>14</v>
      </c>
    </row>
    <row r="8" spans="2:10" x14ac:dyDescent="0.2">
      <c r="B8" t="s">
        <v>4</v>
      </c>
      <c r="C8" t="s">
        <v>10</v>
      </c>
      <c r="E8" t="s">
        <v>15</v>
      </c>
    </row>
    <row r="9" spans="2:10" x14ac:dyDescent="0.2">
      <c r="B9" t="s">
        <v>5</v>
      </c>
      <c r="C9" t="s">
        <v>11</v>
      </c>
      <c r="E9" t="s">
        <v>16</v>
      </c>
    </row>
    <row r="10" spans="2:10" x14ac:dyDescent="0.2">
      <c r="B10" t="s">
        <v>17</v>
      </c>
      <c r="C10" t="s">
        <v>18</v>
      </c>
      <c r="E10">
        <v>120989.694</v>
      </c>
      <c r="F10">
        <f>E10/3600</f>
        <v>33.608248333333336</v>
      </c>
    </row>
    <row r="11" spans="2:10" x14ac:dyDescent="0.2">
      <c r="B11" t="s">
        <v>19</v>
      </c>
      <c r="C11" t="s">
        <v>22</v>
      </c>
      <c r="E11" t="s">
        <v>29</v>
      </c>
    </row>
    <row r="12" spans="2:10" x14ac:dyDescent="0.2">
      <c r="B12" t="s">
        <v>20</v>
      </c>
      <c r="C12" t="s">
        <v>23</v>
      </c>
      <c r="E12">
        <v>120275.675</v>
      </c>
      <c r="F12">
        <f>E12/3600</f>
        <v>33.409909722222224</v>
      </c>
    </row>
    <row r="13" spans="2:10" x14ac:dyDescent="0.2">
      <c r="B13" t="s">
        <v>21</v>
      </c>
      <c r="C13" t="s">
        <v>24</v>
      </c>
      <c r="E13" t="s">
        <v>33</v>
      </c>
    </row>
    <row r="14" spans="2:10" x14ac:dyDescent="0.2">
      <c r="B14" t="s">
        <v>25</v>
      </c>
      <c r="C14" t="s">
        <v>26</v>
      </c>
      <c r="E14">
        <v>117670.43</v>
      </c>
    </row>
    <row r="15" spans="2:10" x14ac:dyDescent="0.2">
      <c r="B15" t="s">
        <v>27</v>
      </c>
      <c r="C15" t="s">
        <v>28</v>
      </c>
      <c r="E15" s="1">
        <v>87076.180999999997</v>
      </c>
      <c r="F15">
        <f>E15/3600</f>
        <v>24.187828055555556</v>
      </c>
      <c r="I15">
        <f>2*36</f>
        <v>72</v>
      </c>
      <c r="J15" s="1">
        <v>24.658796944444443</v>
      </c>
    </row>
    <row r="16" spans="2:10" x14ac:dyDescent="0.2">
      <c r="B16" s="1" t="s">
        <v>30</v>
      </c>
      <c r="C16" s="1" t="s">
        <v>31</v>
      </c>
      <c r="D16" s="1"/>
      <c r="E16" s="1">
        <v>88771.668999999994</v>
      </c>
      <c r="F16" s="1">
        <f>E16/3600</f>
        <v>24.658796944444443</v>
      </c>
      <c r="I16">
        <f>3*36</f>
        <v>108</v>
      </c>
      <c r="J16" s="1">
        <v>15.828036111111111</v>
      </c>
    </row>
    <row r="17" spans="2:9" x14ac:dyDescent="0.2">
      <c r="B17" t="s">
        <v>35</v>
      </c>
    </row>
    <row r="18" spans="2:9" x14ac:dyDescent="0.2">
      <c r="B18" t="s">
        <v>34</v>
      </c>
      <c r="C18" t="s">
        <v>38</v>
      </c>
      <c r="E18">
        <v>56980.93</v>
      </c>
      <c r="F18" s="1">
        <f>E18/3600</f>
        <v>15.828036111111111</v>
      </c>
    </row>
    <row r="19" spans="2:9" x14ac:dyDescent="0.2">
      <c r="B19" t="s">
        <v>36</v>
      </c>
      <c r="C19" t="s">
        <v>39</v>
      </c>
      <c r="E19" t="s">
        <v>52</v>
      </c>
    </row>
    <row r="20" spans="2:9" x14ac:dyDescent="0.2">
      <c r="B20" t="s">
        <v>37</v>
      </c>
      <c r="C20" t="s">
        <v>8</v>
      </c>
      <c r="E20">
        <v>63755.349000000002</v>
      </c>
      <c r="F20" s="1">
        <f>E20/3600</f>
        <v>17.709819166666666</v>
      </c>
    </row>
    <row r="21" spans="2:9" x14ac:dyDescent="0.2">
      <c r="B21" t="s">
        <v>50</v>
      </c>
      <c r="F21" s="1"/>
      <c r="G21" t="s">
        <v>64</v>
      </c>
      <c r="I21" t="s">
        <v>69</v>
      </c>
    </row>
    <row r="22" spans="2:9" x14ac:dyDescent="0.2">
      <c r="B22" t="s">
        <v>53</v>
      </c>
      <c r="C22" t="s">
        <v>38</v>
      </c>
      <c r="E22">
        <v>104893</v>
      </c>
      <c r="F22">
        <f>E22/3600</f>
        <v>29.136944444444445</v>
      </c>
      <c r="G22">
        <v>9437</v>
      </c>
      <c r="I22">
        <f>G22/1000</f>
        <v>9.4369999999999994</v>
      </c>
    </row>
    <row r="23" spans="2:9" x14ac:dyDescent="0.2">
      <c r="B23" t="s">
        <v>54</v>
      </c>
      <c r="C23" t="s">
        <v>39</v>
      </c>
      <c r="E23">
        <v>125259</v>
      </c>
      <c r="F23">
        <f t="shared" ref="F23:F28" si="0">E23/3600</f>
        <v>34.794166666666669</v>
      </c>
      <c r="G23">
        <v>11089</v>
      </c>
      <c r="I23">
        <f>G23/1250</f>
        <v>8.8712</v>
      </c>
    </row>
    <row r="24" spans="2:9" x14ac:dyDescent="0.2">
      <c r="B24" t="s">
        <v>55</v>
      </c>
      <c r="C24" t="s">
        <v>8</v>
      </c>
      <c r="E24">
        <v>110305</v>
      </c>
      <c r="F24">
        <f t="shared" si="0"/>
        <v>30.640277777777779</v>
      </c>
      <c r="G24">
        <v>9357</v>
      </c>
      <c r="I24">
        <f t="shared" ref="I24:I28" si="1">G24/1000</f>
        <v>9.3569999999999993</v>
      </c>
    </row>
    <row r="25" spans="2:9" x14ac:dyDescent="0.2">
      <c r="B25" t="s">
        <v>56</v>
      </c>
      <c r="C25" t="s">
        <v>60</v>
      </c>
      <c r="E25">
        <v>119534.417</v>
      </c>
      <c r="F25">
        <f t="shared" si="0"/>
        <v>33.204004722222223</v>
      </c>
      <c r="G25">
        <v>8579</v>
      </c>
      <c r="H25" t="s">
        <v>66</v>
      </c>
      <c r="I25">
        <f t="shared" si="1"/>
        <v>8.5790000000000006</v>
      </c>
    </row>
    <row r="26" spans="2:9" x14ac:dyDescent="0.2">
      <c r="B26" t="s">
        <v>57</v>
      </c>
      <c r="C26" t="s">
        <v>61</v>
      </c>
      <c r="E26">
        <v>104407.30899999999</v>
      </c>
      <c r="F26">
        <f t="shared" si="0"/>
        <v>29.002030277777777</v>
      </c>
      <c r="G26">
        <v>9372</v>
      </c>
      <c r="H26" t="s">
        <v>67</v>
      </c>
      <c r="I26">
        <f t="shared" si="1"/>
        <v>9.3719999999999999</v>
      </c>
    </row>
    <row r="27" spans="2:9" x14ac:dyDescent="0.2">
      <c r="B27" t="s">
        <v>58</v>
      </c>
      <c r="C27" t="s">
        <v>62</v>
      </c>
      <c r="E27">
        <v>113481.836</v>
      </c>
      <c r="F27">
        <f t="shared" si="0"/>
        <v>31.522732222222221</v>
      </c>
      <c r="G27">
        <v>10067</v>
      </c>
      <c r="I27">
        <f t="shared" si="1"/>
        <v>10.067</v>
      </c>
    </row>
    <row r="28" spans="2:9" x14ac:dyDescent="0.2">
      <c r="B28" t="s">
        <v>59</v>
      </c>
      <c r="C28" t="s">
        <v>63</v>
      </c>
      <c r="E28">
        <v>103462.179</v>
      </c>
      <c r="F28">
        <f t="shared" si="0"/>
        <v>28.739494166666667</v>
      </c>
      <c r="G28">
        <v>9378</v>
      </c>
      <c r="I28">
        <f t="shared" si="1"/>
        <v>9.3780000000000001</v>
      </c>
    </row>
    <row r="30" spans="2:9" x14ac:dyDescent="0.2">
      <c r="E30" t="s">
        <v>43</v>
      </c>
      <c r="F30" s="2" t="s">
        <v>65</v>
      </c>
    </row>
    <row r="31" spans="2:9" x14ac:dyDescent="0.2">
      <c r="B31" t="s">
        <v>42</v>
      </c>
      <c r="D31" t="s">
        <v>50</v>
      </c>
      <c r="E31">
        <v>0</v>
      </c>
      <c r="F31">
        <v>1</v>
      </c>
      <c r="H31" t="s">
        <v>71</v>
      </c>
      <c r="I31" t="s">
        <v>69</v>
      </c>
    </row>
    <row r="32" spans="2:9" x14ac:dyDescent="0.2">
      <c r="B32" t="s">
        <v>40</v>
      </c>
      <c r="C32" t="s">
        <v>41</v>
      </c>
      <c r="F32">
        <v>52606.057000000001</v>
      </c>
      <c r="G32">
        <f>F32/3600</f>
        <v>14.612793611111112</v>
      </c>
      <c r="H32">
        <v>9226</v>
      </c>
      <c r="I32">
        <f>H32/1000</f>
        <v>9.2260000000000009</v>
      </c>
    </row>
    <row r="33" spans="2:11" x14ac:dyDescent="0.2">
      <c r="B33" t="s">
        <v>44</v>
      </c>
      <c r="C33" t="s">
        <v>46</v>
      </c>
      <c r="F33">
        <v>59545.218999999997</v>
      </c>
      <c r="G33">
        <f t="shared" ref="G33:G37" si="2">F33/3600</f>
        <v>16.54033861111111</v>
      </c>
      <c r="H33">
        <v>9180</v>
      </c>
      <c r="I33">
        <f t="shared" ref="I33:I35" si="3">H33/1000</f>
        <v>9.18</v>
      </c>
    </row>
    <row r="34" spans="2:11" x14ac:dyDescent="0.2">
      <c r="B34" t="s">
        <v>45</v>
      </c>
      <c r="C34" t="s">
        <v>47</v>
      </c>
      <c r="F34">
        <v>52836.548000000003</v>
      </c>
      <c r="G34">
        <f t="shared" si="2"/>
        <v>14.67681888888889</v>
      </c>
      <c r="H34">
        <v>9193</v>
      </c>
      <c r="I34">
        <f t="shared" si="3"/>
        <v>9.1929999999999996</v>
      </c>
    </row>
    <row r="35" spans="2:11" x14ac:dyDescent="0.2">
      <c r="B35" t="s">
        <v>48</v>
      </c>
      <c r="C35" t="s">
        <v>49</v>
      </c>
      <c r="F35" t="s">
        <v>72</v>
      </c>
      <c r="H35">
        <v>12452</v>
      </c>
      <c r="I35">
        <f t="shared" si="3"/>
        <v>12.452</v>
      </c>
    </row>
    <row r="36" spans="2:11" x14ac:dyDescent="0.2">
      <c r="B36" t="s">
        <v>51</v>
      </c>
      <c r="C36" t="s">
        <v>68</v>
      </c>
    </row>
    <row r="37" spans="2:11" x14ac:dyDescent="0.2">
      <c r="B37" t="s">
        <v>70</v>
      </c>
      <c r="C37" t="s">
        <v>39</v>
      </c>
      <c r="E37" t="s">
        <v>52</v>
      </c>
      <c r="F37">
        <v>62680.773999999998</v>
      </c>
      <c r="G37">
        <f t="shared" si="2"/>
        <v>17.411326111111112</v>
      </c>
      <c r="H37">
        <v>10833</v>
      </c>
      <c r="I37">
        <f>H37/1250</f>
        <v>8.6663999999999994</v>
      </c>
    </row>
    <row r="39" spans="2:11" x14ac:dyDescent="0.2">
      <c r="I39" t="s">
        <v>87</v>
      </c>
      <c r="J39" t="s">
        <v>88</v>
      </c>
    </row>
    <row r="40" spans="2:11" x14ac:dyDescent="0.2">
      <c r="B40" t="s">
        <v>42</v>
      </c>
      <c r="C40" t="s">
        <v>73</v>
      </c>
      <c r="D40" t="s">
        <v>74</v>
      </c>
      <c r="F40" t="s">
        <v>81</v>
      </c>
      <c r="G40" t="s">
        <v>32</v>
      </c>
      <c r="H40" t="s">
        <v>71</v>
      </c>
      <c r="I40" t="s">
        <v>83</v>
      </c>
      <c r="J40" t="s">
        <v>82</v>
      </c>
    </row>
    <row r="41" spans="2:11" x14ac:dyDescent="0.2">
      <c r="B41" t="s">
        <v>1</v>
      </c>
      <c r="C41" t="s">
        <v>75</v>
      </c>
      <c r="F41">
        <v>95752</v>
      </c>
      <c r="G41" s="1">
        <f>F41/3600</f>
        <v>26.597777777777779</v>
      </c>
      <c r="H41">
        <v>12715</v>
      </c>
      <c r="I41">
        <f>H41/G41</f>
        <v>478.04745592781347</v>
      </c>
      <c r="J41" s="2">
        <f>H41/1000</f>
        <v>12.715</v>
      </c>
    </row>
    <row r="42" spans="2:11" x14ac:dyDescent="0.2">
      <c r="B42" t="s">
        <v>2</v>
      </c>
      <c r="C42" t="s">
        <v>76</v>
      </c>
      <c r="F42">
        <v>77614.692999999999</v>
      </c>
      <c r="G42" s="1">
        <f>F42/3600</f>
        <v>21.559636944444446</v>
      </c>
      <c r="H42">
        <v>10227</v>
      </c>
      <c r="I42">
        <f>H42/G42</f>
        <v>474.3586372234958</v>
      </c>
      <c r="J42" s="1">
        <f>H42/1000</f>
        <v>10.227</v>
      </c>
    </row>
    <row r="43" spans="2:11" x14ac:dyDescent="0.2">
      <c r="B43" t="s">
        <v>3</v>
      </c>
      <c r="C43" t="s">
        <v>77</v>
      </c>
      <c r="F43">
        <v>92150.414999999994</v>
      </c>
      <c r="G43">
        <f>F43/3600</f>
        <v>25.597337499999998</v>
      </c>
      <c r="H43">
        <v>11255</v>
      </c>
      <c r="I43">
        <f>H43/G43</f>
        <v>439.69416741096609</v>
      </c>
      <c r="J43" s="1">
        <f>H43/1000</f>
        <v>11.255000000000001</v>
      </c>
    </row>
    <row r="44" spans="2:11" x14ac:dyDescent="0.2">
      <c r="B44" t="s">
        <v>4</v>
      </c>
      <c r="C44" t="s">
        <v>78</v>
      </c>
      <c r="F44">
        <v>79533.676999999996</v>
      </c>
      <c r="G44" s="1">
        <f>F44/3600</f>
        <v>22.092688055555556</v>
      </c>
      <c r="H44">
        <v>12962</v>
      </c>
      <c r="I44" s="1">
        <f t="shared" ref="I44:I45" si="4">H44/G44</f>
        <v>586.70995432538598</v>
      </c>
      <c r="J44">
        <f>H44/1000</f>
        <v>12.962</v>
      </c>
    </row>
    <row r="45" spans="2:11" x14ac:dyDescent="0.2">
      <c r="B45" t="s">
        <v>5</v>
      </c>
      <c r="C45" t="s">
        <v>79</v>
      </c>
      <c r="F45">
        <v>78711.66</v>
      </c>
      <c r="G45" s="1">
        <f>F45/3600</f>
        <v>21.864350000000002</v>
      </c>
      <c r="H45">
        <v>13319</v>
      </c>
      <c r="I45" s="1">
        <f t="shared" si="4"/>
        <v>609.16514783197306</v>
      </c>
      <c r="J45">
        <f>H45/1000</f>
        <v>13.319000000000001</v>
      </c>
    </row>
    <row r="46" spans="2:11" x14ac:dyDescent="0.2">
      <c r="B46" t="s">
        <v>17</v>
      </c>
      <c r="C46" t="s">
        <v>80</v>
      </c>
      <c r="F46">
        <v>129256</v>
      </c>
      <c r="G46" s="2">
        <f t="shared" ref="G46:G48" si="5">F46/3600</f>
        <v>35.904444444444444</v>
      </c>
      <c r="H46">
        <v>14624</v>
      </c>
      <c r="I46">
        <f>H46/G46</f>
        <v>407.30333601534937</v>
      </c>
      <c r="J46">
        <f t="shared" ref="J46:J48" si="6">H46/1000</f>
        <v>14.624000000000001</v>
      </c>
    </row>
    <row r="47" spans="2:11" x14ac:dyDescent="0.2">
      <c r="B47" t="s">
        <v>19</v>
      </c>
      <c r="C47" t="s">
        <v>85</v>
      </c>
      <c r="G47" s="2">
        <f t="shared" si="5"/>
        <v>0</v>
      </c>
      <c r="I47" t="e">
        <f t="shared" ref="I47:I48" si="7">H47/G47</f>
        <v>#DIV/0!</v>
      </c>
      <c r="J47">
        <f t="shared" si="6"/>
        <v>0</v>
      </c>
      <c r="K47" t="s">
        <v>52</v>
      </c>
    </row>
    <row r="48" spans="2:11" x14ac:dyDescent="0.2">
      <c r="B48" t="s">
        <v>20</v>
      </c>
      <c r="C48" t="s">
        <v>84</v>
      </c>
      <c r="F48">
        <v>79776</v>
      </c>
      <c r="G48" s="1">
        <f t="shared" si="5"/>
        <v>22.16</v>
      </c>
      <c r="H48">
        <v>13068</v>
      </c>
      <c r="I48">
        <f t="shared" si="7"/>
        <v>589.71119133574007</v>
      </c>
      <c r="J48">
        <f t="shared" si="6"/>
        <v>13.068</v>
      </c>
    </row>
    <row r="49" spans="2:10" x14ac:dyDescent="0.2">
      <c r="B49" t="s">
        <v>21</v>
      </c>
      <c r="C49" t="s">
        <v>86</v>
      </c>
      <c r="F49">
        <v>86952</v>
      </c>
      <c r="G49" s="2">
        <f>F49/3600</f>
        <v>24.153333333333332</v>
      </c>
      <c r="H49">
        <v>13369</v>
      </c>
      <c r="I49">
        <f t="shared" ref="I49" si="8">H49/G49</f>
        <v>553.50538227987852</v>
      </c>
      <c r="J49">
        <f t="shared" ref="J49" si="9">H49/1000</f>
        <v>13.369</v>
      </c>
    </row>
    <row r="51" spans="2:10" x14ac:dyDescent="0.2">
      <c r="B51" s="1" t="s">
        <v>25</v>
      </c>
      <c r="C51" s="1" t="s">
        <v>90</v>
      </c>
      <c r="D51" s="1"/>
      <c r="E51" s="1"/>
      <c r="F51" s="1">
        <v>84424</v>
      </c>
      <c r="G51" s="1">
        <f>F51/3600</f>
        <v>23.451111111111111</v>
      </c>
      <c r="H51" s="1">
        <v>13818</v>
      </c>
      <c r="I51" s="1">
        <f t="shared" ref="I51" si="10">H51/G51</f>
        <v>589.22581256514741</v>
      </c>
      <c r="J51" s="1">
        <f t="shared" ref="J51" si="11">H51/1000</f>
        <v>13.818</v>
      </c>
    </row>
    <row r="52" spans="2:10" x14ac:dyDescent="0.2">
      <c r="B52" s="2" t="s">
        <v>27</v>
      </c>
      <c r="C52" s="2" t="s">
        <v>91</v>
      </c>
      <c r="D52" s="2"/>
      <c r="E52" s="2"/>
      <c r="F52" s="2">
        <v>77283</v>
      </c>
      <c r="G52" s="2">
        <f>F52/3600</f>
        <v>21.467500000000001</v>
      </c>
      <c r="H52" s="2">
        <v>13034</v>
      </c>
      <c r="I52" s="2">
        <f t="shared" ref="I52" si="12">H52/G52</f>
        <v>607.15034354256431</v>
      </c>
      <c r="J52" s="2">
        <f t="shared" ref="J52" si="13">H52/1000</f>
        <v>13.034000000000001</v>
      </c>
    </row>
    <row r="53" spans="2:10" x14ac:dyDescent="0.2">
      <c r="B53" t="s">
        <v>30</v>
      </c>
      <c r="C53" t="s">
        <v>92</v>
      </c>
      <c r="F53" t="s">
        <v>52</v>
      </c>
      <c r="G53" s="2"/>
    </row>
    <row r="54" spans="2:10" x14ac:dyDescent="0.2">
      <c r="B54" s="1" t="s">
        <v>89</v>
      </c>
    </row>
    <row r="55" spans="2:10" x14ac:dyDescent="0.2">
      <c r="B55" s="1" t="s">
        <v>61</v>
      </c>
    </row>
    <row r="56" spans="2:10" x14ac:dyDescent="0.2">
      <c r="B56" s="1" t="s">
        <v>94</v>
      </c>
    </row>
    <row r="57" spans="2:10" x14ac:dyDescent="0.2">
      <c r="B57" s="1" t="s">
        <v>93</v>
      </c>
    </row>
    <row r="58" spans="2:10" x14ac:dyDescent="0.2">
      <c r="B58" s="1" t="s">
        <v>60</v>
      </c>
    </row>
    <row r="59" spans="2:10" x14ac:dyDescent="0.2">
      <c r="B59" s="1" t="s">
        <v>78</v>
      </c>
    </row>
    <row r="60" spans="2:10" x14ac:dyDescent="0.2">
      <c r="B60" s="1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2019-12-21T00:13:03Z</dcterms:created>
  <dcterms:modified xsi:type="dcterms:W3CDTF">2020-04-20T13:55:02Z</dcterms:modified>
</cp:coreProperties>
</file>