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9AA9CF62-5494-F144-8762-18369A7E0894}" xr6:coauthVersionLast="47" xr6:coauthVersionMax="47" xr10:uidLastSave="{00000000-0000-0000-0000-000000000000}"/>
  <bookViews>
    <workbookView xWindow="220" yWindow="500" windowWidth="24520" windowHeight="15800" activeTab="2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3" l="1" a="1"/>
  <c r="J10" i="3" s="1"/>
  <c r="J6" i="3" a="1"/>
  <c r="J6" i="3" s="1"/>
  <c r="F56" i="2"/>
  <c r="G56" i="2" s="1"/>
  <c r="H56" i="2" s="1"/>
  <c r="M58" i="2"/>
  <c r="K58" i="2"/>
  <c r="J58" i="2"/>
  <c r="M52" i="3"/>
  <c r="K52" i="3"/>
  <c r="J52" i="3"/>
  <c r="K40" i="3"/>
  <c r="K29" i="3"/>
  <c r="K19" i="3"/>
  <c r="M57" i="4"/>
  <c r="K57" i="4"/>
  <c r="J57" i="4"/>
  <c r="J10" i="4" a="1"/>
  <c r="J10" i="4" s="1"/>
  <c r="J6" i="4" a="1"/>
  <c r="J6" i="4" s="1"/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 s="1"/>
  <c r="H51" i="2" s="1"/>
  <c r="F57" i="2"/>
  <c r="G57" i="2" s="1"/>
  <c r="H57" i="2" s="1"/>
  <c r="F55" i="2"/>
  <c r="G55" i="2" s="1"/>
  <c r="H55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10" i="2" a="1"/>
  <c r="J10" i="2" s="1"/>
  <c r="J6" i="6" a="1"/>
  <c r="J6" i="6" s="1"/>
  <c r="J22" i="6"/>
  <c r="J34" i="6"/>
  <c r="J46" i="6"/>
  <c r="F37" i="7"/>
  <c r="G37" i="7"/>
  <c r="H37" i="7" s="1"/>
  <c r="F21" i="5"/>
  <c r="G21" i="5" s="1"/>
  <c r="H21" i="5" s="1"/>
  <c r="M43" i="4"/>
  <c r="K43" i="4"/>
  <c r="J43" i="4"/>
  <c r="F46" i="4"/>
  <c r="G46" i="4" s="1"/>
  <c r="H46" i="4" s="1"/>
  <c r="F45" i="4"/>
  <c r="G45" i="4" s="1"/>
  <c r="H45" i="4" s="1"/>
  <c r="M30" i="4"/>
  <c r="K30" i="4"/>
  <c r="J30" i="4"/>
  <c r="F32" i="4"/>
  <c r="G32" i="4" s="1"/>
  <c r="H32" i="4" s="1"/>
  <c r="F30" i="4"/>
  <c r="G30" i="4" s="1"/>
  <c r="H30" i="4" s="1"/>
  <c r="K18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J40" i="3"/>
  <c r="M29" i="3"/>
  <c r="J29" i="3"/>
  <c r="F18" i="2"/>
  <c r="G18" i="2" s="1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J19" i="3"/>
  <c r="F15" i="3"/>
  <c r="G15" i="3" s="1"/>
  <c r="M18" i="4"/>
  <c r="J18" i="4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J6" i="2" a="1"/>
  <c r="J6" i="2" s="1"/>
  <c r="I44" i="1"/>
  <c r="H44" i="1"/>
  <c r="K11" i="2"/>
  <c r="L11" i="2"/>
  <c r="K11" i="3"/>
  <c r="L11" i="3"/>
  <c r="H15" i="3"/>
  <c r="K11" i="4"/>
  <c r="L11" i="4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<sst xmlns="http://schemas.openxmlformats.org/spreadsheetml/2006/main" count="496" uniqueCount="45">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</sst>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'61.39.0'!$G$15:$G$21</c:f>
              <c:numCache>
                <c:formatCode>General</c:formatCode>
                <c:ptCount val="7"/>
                <c:pt idx="0">
                  <c:v>2778.2454831119999</c:v>
                </c:pt>
                <c:pt idx="1">
                  <c:v>2863.2879999999996</c:v>
                </c:pt>
                <c:pt idx="2">
                  <c:v>2906.4524245109983</c:v>
                </c:pt>
                <c:pt idx="3">
                  <c:v>2950.0484896879993</c:v>
                </c:pt>
                <c:pt idx="4">
                  <c:v>2994.0783429969993</c:v>
                </c:pt>
                <c:pt idx="5">
                  <c:v>3038.5441319040001</c:v>
                </c:pt>
                <c:pt idx="6">
                  <c:v>3083.4480038749989</c:v>
                </c:pt>
              </c:numCache>
            </c:numRef>
          </c:xVal>
          <c:yVal>
            <c:numRef>
              <c:f>'61.39.0'!$E$15:$E$21</c:f>
              <c:numCache>
                <c:formatCode>General</c:formatCode>
                <c:ptCount val="7"/>
                <c:pt idx="0">
                  <c:v>9.8729866666666606</c:v>
                </c:pt>
                <c:pt idx="1">
                  <c:v>5.8614093476959903</c:v>
                </c:pt>
                <c:pt idx="2">
                  <c:v>3.6723911111111098</c:v>
                </c:pt>
                <c:pt idx="3">
                  <c:v>1.54493777777778</c:v>
                </c:pt>
                <c:pt idx="4">
                  <c:v>0.345546666666666</c:v>
                </c:pt>
                <c:pt idx="5">
                  <c:v>-0.90337999999999996</c:v>
                </c:pt>
                <c:pt idx="6">
                  <c:v>-2.4525755555555602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D-D444-BF9E-A959B330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'61.39.0'!$G$55:$G$61</c:f>
              <c:numCache>
                <c:formatCode>General</c:formatCode>
                <c:ptCount val="7"/>
                <c:pt idx="0">
                  <c:v>2533.2539719679999</c:v>
                </c:pt>
                <c:pt idx="1">
                  <c:v>2613.2456488239995</c:v>
                </c:pt>
                <c:pt idx="2">
                  <c:v>2694.9037592959994</c:v>
                </c:pt>
                <c:pt idx="3">
                  <c:v>2778.2454831119999</c:v>
                </c:pt>
                <c:pt idx="4">
                  <c:v>2863.2879999999996</c:v>
                </c:pt>
              </c:numCache>
            </c:numRef>
          </c:xVal>
          <c:yVal>
            <c:numRef>
              <c:f>'61.39.0'!$E$55:$E$61</c:f>
              <c:numCache>
                <c:formatCode>General</c:formatCode>
                <c:ptCount val="7"/>
                <c:pt idx="0">
                  <c:v>15.096455555555499</c:v>
                </c:pt>
                <c:pt idx="1">
                  <c:v>9.3316266666666703</c:v>
                </c:pt>
                <c:pt idx="2">
                  <c:v>4.2946511111111096</c:v>
                </c:pt>
                <c:pt idx="3">
                  <c:v>0.135735555555558</c:v>
                </c:pt>
                <c:pt idx="4">
                  <c:v>-1.6362977777777801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6-EC44-B2D1-48CE8203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4</xdr:row>
      <xdr:rowOff>158750</xdr:rowOff>
    </xdr:from>
    <xdr:to>
      <xdr:col>19</xdr:col>
      <xdr:colOff>146050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21C23-DA06-FBFD-F190-6EDE6321D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20</xdr:row>
      <xdr:rowOff>76200</xdr:rowOff>
    </xdr:from>
    <xdr:to>
      <xdr:col>19</xdr:col>
      <xdr:colOff>152400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B66D9-75C1-C144-B088-847E7C4B6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3" workbookViewId="0">
      <selection activeCell="K55" sqref="K55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60"/>
  <sheetViews>
    <sheetView topLeftCell="A30" workbookViewId="0">
      <selection activeCell="C54" sqref="C5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2.0958668409122747E-5</v>
      </c>
      <c r="K6">
        <v>-0.2076496942600852</v>
      </c>
      <c r="L6">
        <v>513.53327894582867</v>
      </c>
    </row>
    <row r="7" spans="2:13" x14ac:dyDescent="0.2">
      <c r="B7" t="s">
        <v>5</v>
      </c>
      <c r="J7" t="s">
        <v>20</v>
      </c>
      <c r="K7">
        <f>(-K6+SQRT(K6^2-4*J6*L6))/(2*J6)</f>
        <v>5148.334932977702</v>
      </c>
      <c r="L7">
        <f>(-K6-SQRT(K6^2-4*J6*L6))/(2*J6)</f>
        <v>4759.2455586197912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LINEST(E15:E21,C15:C21^{1,2})</f>
        <v>0.26668451380400843</v>
      </c>
      <c r="K10">
        <v>231.36841691730734</v>
      </c>
      <c r="L10">
        <v>50182.043241358362</v>
      </c>
    </row>
    <row r="11" spans="2:13" x14ac:dyDescent="0.2">
      <c r="J11" t="s">
        <v>20</v>
      </c>
      <c r="K11">
        <f>(-K10+SQRT(K10^2-4*J10*L10))/(2*J10)</f>
        <v>-432.85093988051312</v>
      </c>
      <c r="L11">
        <f>(-K10-SQRT(K10^2-4*J10*L10))/(2*J10)</f>
        <v>-434.72255967163721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C51">
        <v>-452.52741762666699</v>
      </c>
      <c r="D51">
        <v>25.3036168888889</v>
      </c>
      <c r="E51">
        <v>8.4931777777777704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C52">
        <v>-450.66692568000002</v>
      </c>
      <c r="D52">
        <v>25.8897528888889</v>
      </c>
      <c r="E52">
        <v>6.1615244444444404</v>
      </c>
      <c r="F52">
        <f t="shared" ref="F52:F57" si="25">$F$10*B52</f>
        <v>16.038</v>
      </c>
      <c r="G52">
        <f t="shared" ref="G52:G57" si="26">F52^3</f>
        <v>4125.2533668719998</v>
      </c>
      <c r="H52">
        <f t="shared" ref="H52:H57" si="27">$B$8/G52/(1E-24)</f>
        <v>2.0763815548364541</v>
      </c>
    </row>
    <row r="53" spans="2:13" x14ac:dyDescent="0.2">
      <c r="B53">
        <v>1</v>
      </c>
      <c r="C53">
        <v>-449.49702580222203</v>
      </c>
      <c r="D53">
        <v>25.365084</v>
      </c>
      <c r="E53">
        <v>1.9182222222222201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1.0049999999999999</v>
      </c>
    </row>
    <row r="55" spans="2:13" x14ac:dyDescent="0.2">
      <c r="B55">
        <v>1.01</v>
      </c>
      <c r="C55">
        <v>-448.05779175111098</v>
      </c>
      <c r="D55">
        <v>25.8355888888889</v>
      </c>
      <c r="E55">
        <v>-0.207984444444445</v>
      </c>
      <c r="F55">
        <f t="shared" si="25"/>
        <v>16.361999999999998</v>
      </c>
      <c r="G55">
        <f t="shared" si="26"/>
        <v>4380.3535499279978</v>
      </c>
      <c r="H55">
        <f t="shared" si="27"/>
        <v>1.9554585953777175</v>
      </c>
    </row>
    <row r="56" spans="2:13" x14ac:dyDescent="0.2">
      <c r="B56">
        <v>1.0149999999999999</v>
      </c>
      <c r="F56">
        <f t="shared" si="25"/>
        <v>16.442999999999998</v>
      </c>
      <c r="G56">
        <f t="shared" si="26"/>
        <v>4445.7308903069988</v>
      </c>
      <c r="H56">
        <f t="shared" si="27"/>
        <v>1.9267023154000458</v>
      </c>
    </row>
    <row r="57" spans="2:13" x14ac:dyDescent="0.2">
      <c r="B57">
        <v>1.02</v>
      </c>
      <c r="C57">
        <v>-446.24578430888897</v>
      </c>
      <c r="D57">
        <v>25.848158444444501</v>
      </c>
      <c r="E57">
        <v>-2.5626933333333302</v>
      </c>
      <c r="F57">
        <f t="shared" si="25"/>
        <v>16.524000000000001</v>
      </c>
      <c r="G57">
        <f t="shared" si="26"/>
        <v>4511.7555258240009</v>
      </c>
      <c r="H57">
        <f t="shared" si="27"/>
        <v>1.8985071223325269</v>
      </c>
    </row>
    <row r="58" spans="2:13" x14ac:dyDescent="0.2">
      <c r="J58">
        <f>I58^(1/3)</f>
        <v>0</v>
      </c>
      <c r="K58" t="e">
        <f>$B$8/(I58*(10^-24))</f>
        <v>#DIV/0!</v>
      </c>
      <c r="M58">
        <f>L58/L60</f>
        <v>0</v>
      </c>
    </row>
    <row r="60" spans="2:13" x14ac:dyDescent="0.2">
      <c r="K60" t="s">
        <v>3</v>
      </c>
      <c r="L6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4"/>
  <sheetViews>
    <sheetView tabSelected="1" topLeftCell="A24" workbookViewId="0">
      <selection activeCell="G53" sqref="G5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LINEST(E36:E41,G36:G41^{1,2})</f>
        <v>3.3164269407921288E-5</v>
      </c>
      <c r="K6">
        <v>-0.27078314729150632</v>
      </c>
      <c r="L6">
        <v>549.7556426612939</v>
      </c>
    </row>
    <row r="7" spans="2:13" x14ac:dyDescent="0.2">
      <c r="B7" t="s">
        <v>5</v>
      </c>
      <c r="J7" t="s">
        <v>20</v>
      </c>
      <c r="K7">
        <f>(-K6+SQRT(K6^2-4*J6*L6))/(2*J6)</f>
        <v>4381.9158391211058</v>
      </c>
      <c r="L7">
        <f>(-K6-SQRT(K6^2-4*J6*L6))/(2*J6)</f>
        <v>3782.990312160784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cm="1">
        <f t="array" ref="J10:L10">LINEST(E36:E41,C36:C41^{1,2})</f>
        <v>0.43500253783683263</v>
      </c>
      <c r="K10">
        <v>497.86292802093669</v>
      </c>
      <c r="L10">
        <v>142449.92599700615</v>
      </c>
    </row>
    <row r="11" spans="2:13" x14ac:dyDescent="0.2">
      <c r="J11" t="s">
        <v>20</v>
      </c>
      <c r="K11">
        <f>(-K10+SQRT(K10^2-4*J10*L10))/(2*J10)</f>
        <v>-570.20390138422192</v>
      </c>
      <c r="L11">
        <f>(-K10-SQRT(K10^2-4*J10*L10))/(2*J10)</f>
        <v>-574.30189965476586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C19">
        <v>-565.42472985777795</v>
      </c>
      <c r="D19">
        <v>33.339208888888898</v>
      </c>
      <c r="E19">
        <v>0.53318666666666703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I19">
        <v>4019.971805275663</v>
      </c>
      <c r="J19">
        <f>I19^(1/3)</f>
        <v>15.90038605826029</v>
      </c>
      <c r="K19">
        <f>$B$8/(I19*(10^-24))</f>
        <v>1.7211264991759188</v>
      </c>
      <c r="L19">
        <v>-564.64361550591661</v>
      </c>
      <c r="M19">
        <f>L19/L21</f>
        <v>-5.646436155059166</v>
      </c>
    </row>
    <row r="20" spans="2:13" x14ac:dyDescent="0.2">
      <c r="B20">
        <v>1.05</v>
      </c>
      <c r="C20">
        <v>-563.51811899999905</v>
      </c>
      <c r="D20">
        <v>33.533421111111103</v>
      </c>
      <c r="E20">
        <v>-0.77076444444444503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I29">
        <v>3889.7835771083369</v>
      </c>
      <c r="J29">
        <f>I29^(1/3)</f>
        <v>15.72685247007815</v>
      </c>
      <c r="K29">
        <f>$B$8/(I29*(10^-24))</f>
        <v>1.7787313517179</v>
      </c>
      <c r="L29">
        <v>-569.13862040467427</v>
      </c>
      <c r="M29">
        <f>L29/L31</f>
        <v>-5.6913862040467427</v>
      </c>
    </row>
    <row r="30" spans="2:13" x14ac:dyDescent="0.2">
      <c r="B30">
        <v>1.04</v>
      </c>
      <c r="C30">
        <v>-567.82604233111101</v>
      </c>
      <c r="D30">
        <v>31.350301111111101</v>
      </c>
      <c r="E30">
        <v>-1.5702866666666599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 t="shared" ref="F36:F41" si="11">$F$10*B36</f>
        <v>15.06763368</v>
      </c>
      <c r="G36">
        <f t="shared" ref="G36" si="12">F36^3</f>
        <v>3420.8588875379</v>
      </c>
      <c r="H36">
        <f t="shared" ref="H36:H41" si="13"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 t="shared" si="11"/>
        <v>15.219832</v>
      </c>
      <c r="G37">
        <f t="shared" ref="G37" si="14">F37^3</f>
        <v>3525.5718984951031</v>
      </c>
      <c r="H37">
        <f t="shared" si="13"/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 t="shared" si="11"/>
        <v>15.37203032</v>
      </c>
      <c r="G38">
        <f t="shared" ref="G38" si="15">F38^3</f>
        <v>3632.4002525914034</v>
      </c>
      <c r="H38">
        <f t="shared" si="13"/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 t="shared" si="11"/>
        <v>15.52422864</v>
      </c>
      <c r="G39">
        <f t="shared" ref="G39:G41" si="16">F39^3</f>
        <v>3741.365103258192</v>
      </c>
      <c r="H39">
        <f t="shared" si="13"/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 t="shared" si="11"/>
        <v>15.676426960000001</v>
      </c>
      <c r="G40">
        <f t="shared" si="16"/>
        <v>3852.4876039268588</v>
      </c>
      <c r="H40">
        <f t="shared" si="13"/>
        <v>1.7959512687198669</v>
      </c>
      <c r="I40">
        <v>3801.5715028103737</v>
      </c>
      <c r="J40">
        <f>I40^(1/3)</f>
        <v>15.607058364643303</v>
      </c>
      <c r="K40">
        <f>$B$8/(I40*(10^-24))</f>
        <v>1.8200052254403489</v>
      </c>
      <c r="L40">
        <v>-574.34510815000635</v>
      </c>
      <c r="M40">
        <f>L40/L42</f>
        <v>-5.7434510815000639</v>
      </c>
    </row>
    <row r="41" spans="2:13" x14ac:dyDescent="0.2">
      <c r="B41">
        <v>1.04</v>
      </c>
      <c r="C41">
        <v>-571.76621971333304</v>
      </c>
      <c r="D41">
        <v>28.821165333333301</v>
      </c>
      <c r="E41">
        <v>-2.9444666666666701</v>
      </c>
      <c r="F41">
        <f t="shared" si="11"/>
        <v>15.828625280000001</v>
      </c>
      <c r="G41">
        <f t="shared" si="16"/>
        <v>3965.7889080287964</v>
      </c>
      <c r="H41">
        <f t="shared" si="13"/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C47">
        <v>-582.12998193555495</v>
      </c>
      <c r="D47">
        <v>26.330314222222199</v>
      </c>
      <c r="E47">
        <v>13.0386977777778</v>
      </c>
      <c r="F47">
        <f t="shared" ref="F47:F51" si="17">$F$10*B47</f>
        <v>14.91543536</v>
      </c>
      <c r="G47">
        <f t="shared" ref="G47:G51" si="18">F47^3</f>
        <v>3318.2400662884033</v>
      </c>
      <c r="H47">
        <f t="shared" ref="H47:H51" si="19">$B$8/G47/(1E-24)</f>
        <v>2.0851053154026529</v>
      </c>
    </row>
    <row r="48" spans="2:13" x14ac:dyDescent="0.2">
      <c r="B48">
        <v>0.99</v>
      </c>
      <c r="C48">
        <v>-580.98569705555497</v>
      </c>
      <c r="D48">
        <v>26.6679733333333</v>
      </c>
      <c r="E48">
        <v>8.4002733333333399</v>
      </c>
      <c r="F48">
        <f t="shared" si="17"/>
        <v>15.06763368</v>
      </c>
      <c r="G48">
        <f t="shared" si="18"/>
        <v>3420.8588875379</v>
      </c>
      <c r="H48">
        <f t="shared" si="19"/>
        <v>2.0225563893340652</v>
      </c>
    </row>
    <row r="49" spans="2:13" x14ac:dyDescent="0.2">
      <c r="B49">
        <v>1</v>
      </c>
      <c r="C49">
        <v>-579.41526408666596</v>
      </c>
      <c r="D49">
        <v>26.4219093333333</v>
      </c>
      <c r="E49">
        <v>5.52946000000001</v>
      </c>
      <c r="F49">
        <f t="shared" si="17"/>
        <v>15.219832</v>
      </c>
      <c r="G49">
        <f t="shared" si="18"/>
        <v>3525.5718984951031</v>
      </c>
      <c r="H49">
        <f t="shared" si="19"/>
        <v>1.9624844420144538</v>
      </c>
    </row>
    <row r="50" spans="2:13" x14ac:dyDescent="0.2">
      <c r="B50">
        <v>1.01</v>
      </c>
      <c r="F50">
        <f t="shared" si="17"/>
        <v>15.37203032</v>
      </c>
      <c r="G50">
        <f t="shared" si="18"/>
        <v>3632.4002525914034</v>
      </c>
      <c r="H50">
        <f t="shared" si="19"/>
        <v>1.9047680648805094</v>
      </c>
    </row>
    <row r="51" spans="2:13" x14ac:dyDescent="0.2">
      <c r="B51">
        <v>1.02</v>
      </c>
      <c r="F51">
        <f t="shared" si="17"/>
        <v>15.52422864</v>
      </c>
      <c r="G51">
        <f t="shared" si="18"/>
        <v>3741.365103258192</v>
      </c>
      <c r="H51">
        <f t="shared" si="19"/>
        <v>1.849292920911314</v>
      </c>
    </row>
    <row r="52" spans="2:13" x14ac:dyDescent="0.2">
      <c r="J52">
        <f>I52^(1/3)</f>
        <v>0</v>
      </c>
      <c r="K52" t="e">
        <f>$B$8/(I52*(10^-24))</f>
        <v>#DIV/0!</v>
      </c>
      <c r="M52">
        <f>L52/L54</f>
        <v>0</v>
      </c>
    </row>
    <row r="54" spans="2:13" x14ac:dyDescent="0.2">
      <c r="K54" t="s">
        <v>3</v>
      </c>
      <c r="L5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opLeftCell="A34" workbookViewId="0">
      <selection activeCell="G63" sqref="G6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LINEST(E55:E59,G55:G59^{1,2})</f>
        <v>9.9801290494255917E-5</v>
      </c>
      <c r="K6">
        <v>-0.5901879536711151</v>
      </c>
      <c r="L6">
        <v>869.8654378069333</v>
      </c>
    </row>
    <row r="7" spans="2:13" x14ac:dyDescent="0.2">
      <c r="B7" t="s">
        <v>5</v>
      </c>
      <c r="J7" t="s">
        <v>20</v>
      </c>
      <c r="K7">
        <f>(-K6+SQRT(K6^2-4*J6*L6))/(2*J6)</f>
        <v>3120.4689140637629</v>
      </c>
      <c r="L7">
        <f>(-K6-SQRT(K6^2-4*J6*L6))/(2*J6)</f>
        <v>2793.1615685509228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cm="1">
        <f t="array" ref="J10:L10">LINEST(E55:E59,C55:C59^{1,2})</f>
        <v>0.57548097344653126</v>
      </c>
      <c r="K10">
        <v>702.99757976403544</v>
      </c>
      <c r="L10">
        <v>214690.14490644701</v>
      </c>
    </row>
    <row r="11" spans="2:13" x14ac:dyDescent="0.2">
      <c r="J11" t="s">
        <v>20</v>
      </c>
      <c r="K11">
        <f>(-K10+SQRT(K10^2-4*J10*L10))/(2*J10)</f>
        <v>-608.80572959475307</v>
      </c>
      <c r="L11">
        <f>(-K10-SQRT(K10^2-4*J10*L10))/(2*J10)</f>
        <v>-612.7769329106859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C17">
        <v>-601.14057541777697</v>
      </c>
      <c r="D17">
        <v>33.217767111111101</v>
      </c>
      <c r="E17">
        <v>3.6723911111111098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  <c r="I18">
        <v>3003.0360193911124</v>
      </c>
      <c r="J18">
        <f>I18^(1/3)</f>
        <v>14.427359282409711</v>
      </c>
      <c r="K18">
        <f>$B$8/(I18*(10^-24))</f>
        <v>1.7821431263036014</v>
      </c>
      <c r="L18">
        <v>-599.93888123456372</v>
      </c>
      <c r="M18">
        <f>L18/L20</f>
        <v>-5.9993888123456376</v>
      </c>
    </row>
    <row r="19" spans="2:13" x14ac:dyDescent="0.2">
      <c r="B19">
        <v>1.0149999999999999</v>
      </c>
      <c r="C19">
        <v>-600.22778648889005</v>
      </c>
      <c r="D19">
        <v>33.166473777777803</v>
      </c>
      <c r="E19">
        <v>0.345546666666666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  <c r="K20" t="s">
        <v>3</v>
      </c>
      <c r="L20">
        <v>100</v>
      </c>
    </row>
    <row r="21" spans="2:13" x14ac:dyDescent="0.2">
      <c r="B21">
        <v>1.0249999999999999</v>
      </c>
      <c r="C21">
        <v>-599.08673015777799</v>
      </c>
      <c r="D21">
        <v>33.057203333333298</v>
      </c>
      <c r="E21">
        <v>-2.4525755555555602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-608.01367921555504</v>
      </c>
      <c r="D28">
        <v>30.313863777777801</v>
      </c>
      <c r="E28">
        <v>10.3972822222222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  <c r="I30">
        <v>2946.3339069687959</v>
      </c>
      <c r="J30">
        <f>I30^(1/3)</f>
        <v>14.335977847981111</v>
      </c>
      <c r="K30">
        <f>$B$8/(I30*(10^-24))</f>
        <v>1.8164404201918856</v>
      </c>
      <c r="L30">
        <v>-603.4155077534798</v>
      </c>
      <c r="M30">
        <f>L30/L32</f>
        <v>-6.0341550775347983</v>
      </c>
    </row>
    <row r="31" spans="2:13" x14ac:dyDescent="0.2">
      <c r="B31">
        <v>1.0049999999999999</v>
      </c>
      <c r="C31">
        <v>-604.09246373777796</v>
      </c>
      <c r="D31">
        <v>31.054102666666601</v>
      </c>
      <c r="E31">
        <v>1.77412444444444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  <c r="K32" t="s">
        <v>3</v>
      </c>
      <c r="L32">
        <v>100</v>
      </c>
    </row>
    <row r="33" spans="2:13" x14ac:dyDescent="0.2">
      <c r="B33">
        <v>1.0149999999999999</v>
      </c>
      <c r="C33">
        <v>-602.70422223111098</v>
      </c>
      <c r="D33">
        <v>30.826090888888899</v>
      </c>
      <c r="E33">
        <v>-1.8257288888888901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  <c r="I43">
        <v>2855.181474684136</v>
      </c>
      <c r="J43">
        <f>I43^(1/3)</f>
        <v>14.186586345706584</v>
      </c>
      <c r="K43">
        <f>$B$8/(I43*(10^-24))</f>
        <v>1.8744307664689035</v>
      </c>
      <c r="L43">
        <v>-608.42168929998456</v>
      </c>
      <c r="M43">
        <f>L43/L45</f>
        <v>-6.0842168929998452</v>
      </c>
    </row>
    <row r="44" spans="2:13" x14ac:dyDescent="0.2">
      <c r="B44">
        <v>0.995</v>
      </c>
      <c r="C44">
        <v>-609.02992016888902</v>
      </c>
      <c r="D44">
        <v>28.1835846666667</v>
      </c>
      <c r="E44">
        <v>1.98709111111111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  <c r="K45" t="s">
        <v>3</v>
      </c>
      <c r="L45">
        <v>100</v>
      </c>
    </row>
    <row r="46" spans="2:13" x14ac:dyDescent="0.2">
      <c r="B46">
        <v>1.0049999999999999</v>
      </c>
      <c r="C46">
        <v>-606.61852787333203</v>
      </c>
      <c r="D46">
        <v>28.602032666666702</v>
      </c>
      <c r="E46">
        <v>-1.9364044444444399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C55">
        <v>-616.31592727333305</v>
      </c>
      <c r="D55">
        <v>25.464230666666701</v>
      </c>
      <c r="E55">
        <v>15.096455555555499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C56">
        <v>-615.24007592888904</v>
      </c>
      <c r="D56">
        <v>25.914586444444399</v>
      </c>
      <c r="E56">
        <v>9.3316266666666703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C57">
        <v>-613.88798691111197</v>
      </c>
      <c r="D57">
        <v>25.530689333333299</v>
      </c>
      <c r="E57">
        <v>4.2946511111111096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  <c r="I57">
        <v>2793.1615685509228</v>
      </c>
      <c r="J57">
        <f>I57^(1/3)</f>
        <v>14.083113712691549</v>
      </c>
      <c r="K57">
        <f>$B$8/(I57*(10^-24))</f>
        <v>1.9160509940627979</v>
      </c>
      <c r="L57">
        <v>-612.7769329106859</v>
      </c>
      <c r="M57">
        <f>L57/L59</f>
        <v>-6.1277693291068589</v>
      </c>
    </row>
    <row r="58" spans="2:13" x14ac:dyDescent="0.2">
      <c r="B58">
        <v>0.99</v>
      </c>
      <c r="C58">
        <v>-613.32528245333299</v>
      </c>
      <c r="D58">
        <v>25.330127555555599</v>
      </c>
      <c r="E58">
        <v>0.135735555555558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B59">
        <v>1</v>
      </c>
      <c r="C59">
        <v>-611.62423735555603</v>
      </c>
      <c r="D59">
        <v>25.826231111111099</v>
      </c>
      <c r="E59">
        <v>-1.6362977777777801</v>
      </c>
      <c r="F59">
        <f t="shared" si="27"/>
        <v>14.2</v>
      </c>
      <c r="G59">
        <f t="shared" si="25"/>
        <v>2863.2879999999996</v>
      </c>
      <c r="H59">
        <f t="shared" si="26"/>
        <v>1.8691238883409569</v>
      </c>
      <c r="K59" t="s">
        <v>3</v>
      </c>
      <c r="L59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42"/>
  <sheetViews>
    <sheetView workbookViewId="0">
      <selection activeCell="D16" sqref="D16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0" spans="2:10" x14ac:dyDescent="0.2">
      <c r="B10">
        <v>1000</v>
      </c>
    </row>
    <row r="12" spans="2:10" x14ac:dyDescent="0.2">
      <c r="B12" t="s">
        <v>37</v>
      </c>
    </row>
    <row r="13" spans="2:10" x14ac:dyDescent="0.2">
      <c r="C13" t="s">
        <v>30</v>
      </c>
      <c r="D13" t="s">
        <v>27</v>
      </c>
      <c r="E13" t="s">
        <v>29</v>
      </c>
      <c r="F13" t="s">
        <v>31</v>
      </c>
      <c r="G13" t="s">
        <v>32</v>
      </c>
    </row>
    <row r="14" spans="2:10" x14ac:dyDescent="0.2">
      <c r="B14">
        <v>1300</v>
      </c>
      <c r="C14">
        <v>4019.971805275663</v>
      </c>
      <c r="D14">
        <v>15.90038605826029</v>
      </c>
      <c r="E14">
        <v>1.7211264991759188</v>
      </c>
      <c r="F14">
        <v>-564.64361550591661</v>
      </c>
      <c r="G14">
        <v>-5.646436155059166</v>
      </c>
    </row>
    <row r="15" spans="2:10" x14ac:dyDescent="0.2">
      <c r="B15">
        <v>1200</v>
      </c>
      <c r="C15">
        <v>3889.7835771083369</v>
      </c>
      <c r="D15">
        <v>15.72685247007815</v>
      </c>
      <c r="E15">
        <v>1.7787313517179</v>
      </c>
      <c r="F15">
        <v>-569.13862040467427</v>
      </c>
      <c r="G15">
        <v>-5.6913862040467427</v>
      </c>
    </row>
    <row r="16" spans="2:10" x14ac:dyDescent="0.2">
      <c r="B16">
        <v>1100</v>
      </c>
    </row>
    <row r="17" spans="1:7" x14ac:dyDescent="0.2">
      <c r="B17">
        <v>1000</v>
      </c>
    </row>
    <row r="19" spans="1:7" x14ac:dyDescent="0.2">
      <c r="B19" t="s">
        <v>38</v>
      </c>
    </row>
    <row r="20" spans="1:7" x14ac:dyDescent="0.2">
      <c r="C20" t="s">
        <v>30</v>
      </c>
      <c r="D20" t="s">
        <v>27</v>
      </c>
      <c r="E20" t="s">
        <v>29</v>
      </c>
      <c r="F20" t="s">
        <v>31</v>
      </c>
      <c r="G20" t="s">
        <v>32</v>
      </c>
    </row>
    <row r="21" spans="1:7" x14ac:dyDescent="0.2">
      <c r="B21">
        <v>1300</v>
      </c>
      <c r="C21">
        <v>3003.0360193911124</v>
      </c>
      <c r="D21">
        <v>14.427359282409711</v>
      </c>
      <c r="E21">
        <v>1.7821431263036014</v>
      </c>
      <c r="F21">
        <v>-599.93888123456372</v>
      </c>
      <c r="G21">
        <v>-5.9993888123456376</v>
      </c>
    </row>
    <row r="22" spans="1:7" x14ac:dyDescent="0.2">
      <c r="B22">
        <v>1200</v>
      </c>
      <c r="C22">
        <v>2946.3339069687959</v>
      </c>
      <c r="D22">
        <v>14.335977847981111</v>
      </c>
      <c r="E22">
        <v>1.8164404201918856</v>
      </c>
      <c r="F22">
        <v>-603.4155077534798</v>
      </c>
      <c r="G22">
        <v>-6.0341550775347983</v>
      </c>
    </row>
    <row r="23" spans="1:7" x14ac:dyDescent="0.2">
      <c r="B23">
        <v>1100</v>
      </c>
      <c r="C23">
        <v>2855.181474684136</v>
      </c>
      <c r="D23">
        <v>14.186586345706584</v>
      </c>
      <c r="E23">
        <v>1.8744307664689035</v>
      </c>
      <c r="F23">
        <v>-608.42168929998456</v>
      </c>
      <c r="G23">
        <v>-6.0842168929998452</v>
      </c>
    </row>
    <row r="24" spans="1:7" x14ac:dyDescent="0.2">
      <c r="B24">
        <v>1000</v>
      </c>
      <c r="C24">
        <v>2793.1615685509228</v>
      </c>
      <c r="D24">
        <v>14.083113712691549</v>
      </c>
      <c r="E24">
        <v>1.9160509940627979</v>
      </c>
      <c r="F24">
        <v>-612.7769329106859</v>
      </c>
      <c r="G24">
        <v>-6.1277693291068589</v>
      </c>
    </row>
    <row r="26" spans="1:7" x14ac:dyDescent="0.2">
      <c r="A26" t="s">
        <v>39</v>
      </c>
      <c r="B26" t="s">
        <v>7</v>
      </c>
    </row>
    <row r="27" spans="1:7" x14ac:dyDescent="0.2">
      <c r="C27" t="s">
        <v>30</v>
      </c>
      <c r="D27" t="s">
        <v>27</v>
      </c>
      <c r="E27" t="s">
        <v>29</v>
      </c>
      <c r="F27" t="s">
        <v>31</v>
      </c>
      <c r="G27" t="s">
        <v>32</v>
      </c>
    </row>
    <row r="28" spans="1:7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-6.915462653559632</v>
      </c>
    </row>
    <row r="29" spans="1:7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</row>
    <row r="30" spans="1:7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</row>
    <row r="32" spans="1:7" x14ac:dyDescent="0.2">
      <c r="A32" t="s">
        <v>40</v>
      </c>
      <c r="B32" t="s">
        <v>8</v>
      </c>
    </row>
    <row r="33" spans="1:7" x14ac:dyDescent="0.2">
      <c r="C33" t="s">
        <v>30</v>
      </c>
      <c r="D33" t="s">
        <v>27</v>
      </c>
      <c r="E33" t="s">
        <v>29</v>
      </c>
      <c r="F33" t="s">
        <v>31</v>
      </c>
      <c r="G33" t="s">
        <v>32</v>
      </c>
    </row>
    <row r="34" spans="1:7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</row>
    <row r="35" spans="1:7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</row>
    <row r="36" spans="1:7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</row>
    <row r="38" spans="1:7" x14ac:dyDescent="0.2">
      <c r="A38" t="s">
        <v>41</v>
      </c>
      <c r="B38" t="s">
        <v>2</v>
      </c>
    </row>
    <row r="39" spans="1:7" x14ac:dyDescent="0.2">
      <c r="C39" t="s">
        <v>30</v>
      </c>
      <c r="D39" t="s">
        <v>27</v>
      </c>
      <c r="E39" t="s">
        <v>29</v>
      </c>
      <c r="F39" t="s">
        <v>31</v>
      </c>
      <c r="G39" t="s">
        <v>32</v>
      </c>
    </row>
    <row r="40" spans="1:7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</row>
    <row r="41" spans="1:7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</row>
    <row r="42" spans="1:7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2022-10-06T14:38:41Z</dcterms:modified>
</cp:coreProperties>
</file>