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8484B78F-E6EB-E64B-BA40-9DCFB418DC6E}" xr6:coauthVersionLast="40" xr6:coauthVersionMax="40" xr10:uidLastSave="{00000000-0000-0000-0000-000000000000}"/>
  <bookViews>
    <workbookView xWindow="3220" yWindow="1440" windowWidth="38880" windowHeight="23520" activeTab="1" xr2:uid="{00000000-000D-0000-FFFF-FFFF00000000}"/>
  </bookViews>
  <sheets>
    <sheet name="U PKA" sheetId="1" r:id="rId1"/>
    <sheet name="U PKA summary" sheetId="3" r:id="rId2"/>
    <sheet name="U PKA directions" sheetId="2" r:id="rId3"/>
    <sheet name="O PKA" sheetId="4" r:id="rId4"/>
    <sheet name="O PKA summary" sheetId="5" r:id="rId5"/>
    <sheet name="O PKA directions" sheetId="6" r:id="rId6"/>
    <sheet name="annealing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6" i="1" l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W396" i="1"/>
  <c r="V396" i="1"/>
  <c r="U396" i="1"/>
  <c r="T396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N396" i="1"/>
  <c r="M396" i="1"/>
  <c r="L396" i="1"/>
  <c r="K396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E396" i="1"/>
  <c r="D396" i="1"/>
  <c r="C396" i="1"/>
  <c r="B396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W352" i="1"/>
  <c r="V352" i="1"/>
  <c r="U352" i="1"/>
  <c r="T352" i="1"/>
  <c r="P60" i="5"/>
  <c r="P49" i="5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5" i="3"/>
  <c r="K6" i="3"/>
  <c r="K54" i="5"/>
  <c r="K55" i="5"/>
  <c r="K56" i="5"/>
  <c r="K57" i="5"/>
  <c r="K58" i="5"/>
  <c r="K59" i="5"/>
  <c r="K60" i="5"/>
  <c r="K53" i="5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N440" i="4"/>
  <c r="M440" i="4"/>
  <c r="L440" i="4"/>
  <c r="K440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E440" i="4"/>
  <c r="D440" i="4"/>
  <c r="C440" i="4"/>
  <c r="B440" i="4"/>
  <c r="S47" i="5"/>
  <c r="S48" i="5"/>
  <c r="S49" i="5"/>
  <c r="S50" i="5"/>
  <c r="S51" i="5"/>
  <c r="S46" i="5"/>
  <c r="P55" i="5"/>
  <c r="S52" i="5"/>
  <c r="S54" i="5"/>
  <c r="S55" i="5"/>
  <c r="S56" i="5"/>
  <c r="S57" i="5"/>
  <c r="S58" i="5"/>
  <c r="S59" i="5"/>
  <c r="S60" i="5"/>
  <c r="S53" i="5"/>
  <c r="X53" i="3"/>
  <c r="P53" i="3"/>
  <c r="X55" i="3"/>
  <c r="X56" i="3"/>
  <c r="X57" i="3"/>
  <c r="X58" i="3"/>
  <c r="X59" i="3"/>
  <c r="X60" i="3"/>
  <c r="X61" i="3"/>
  <c r="X62" i="3"/>
  <c r="X54" i="3"/>
  <c r="X50" i="3"/>
  <c r="X51" i="3"/>
  <c r="X52" i="3"/>
  <c r="P55" i="3"/>
  <c r="P56" i="3"/>
  <c r="P57" i="3"/>
  <c r="P58" i="3"/>
  <c r="P59" i="3"/>
  <c r="P60" i="3"/>
  <c r="P61" i="3"/>
  <c r="P62" i="3"/>
  <c r="P54" i="3"/>
  <c r="P49" i="3"/>
  <c r="P50" i="3"/>
  <c r="P51" i="3"/>
  <c r="P52" i="3"/>
  <c r="BD9" i="7"/>
  <c r="BE9" i="7"/>
  <c r="AY9" i="7"/>
  <c r="BF9" i="7"/>
  <c r="BD10" i="7"/>
  <c r="BE10" i="7"/>
  <c r="AY10" i="7"/>
  <c r="BF10" i="7"/>
  <c r="BD11" i="7"/>
  <c r="BE11" i="7"/>
  <c r="AY11" i="7"/>
  <c r="BF11" i="7"/>
  <c r="BD12" i="7"/>
  <c r="BE12" i="7"/>
  <c r="AY12" i="7"/>
  <c r="BF12" i="7"/>
  <c r="BD13" i="7"/>
  <c r="BE13" i="7"/>
  <c r="AY13" i="7"/>
  <c r="BF13" i="7"/>
  <c r="BD14" i="7"/>
  <c r="BE14" i="7"/>
  <c r="AY14" i="7"/>
  <c r="BF14" i="7"/>
  <c r="BD15" i="7"/>
  <c r="BE15" i="7"/>
  <c r="AY15" i="7"/>
  <c r="BF15" i="7"/>
  <c r="BD16" i="7"/>
  <c r="BE16" i="7"/>
  <c r="AY16" i="7"/>
  <c r="BF16" i="7"/>
  <c r="BD17" i="7"/>
  <c r="BE17" i="7"/>
  <c r="AY17" i="7"/>
  <c r="BF17" i="7"/>
  <c r="BD18" i="7"/>
  <c r="BE18" i="7"/>
  <c r="AY18" i="7"/>
  <c r="BF18" i="7"/>
  <c r="BD19" i="7"/>
  <c r="BE19" i="7"/>
  <c r="AY19" i="7"/>
  <c r="BF19" i="7"/>
  <c r="BD20" i="7"/>
  <c r="BE20" i="7"/>
  <c r="AY20" i="7"/>
  <c r="BF20" i="7"/>
  <c r="BD21" i="7"/>
  <c r="BE21" i="7"/>
  <c r="AY21" i="7"/>
  <c r="BF21" i="7"/>
  <c r="BD22" i="7"/>
  <c r="BE22" i="7"/>
  <c r="AY22" i="7"/>
  <c r="BF22" i="7"/>
  <c r="BD23" i="7"/>
  <c r="BE23" i="7"/>
  <c r="AY23" i="7"/>
  <c r="BF23" i="7"/>
  <c r="BD24" i="7"/>
  <c r="BE24" i="7"/>
  <c r="AY24" i="7"/>
  <c r="BF24" i="7"/>
  <c r="BD25" i="7"/>
  <c r="BE25" i="7"/>
  <c r="AY25" i="7"/>
  <c r="BF25" i="7"/>
  <c r="BD26" i="7"/>
  <c r="BE26" i="7"/>
  <c r="AY26" i="7"/>
  <c r="BF26" i="7"/>
  <c r="BD27" i="7"/>
  <c r="BE27" i="7"/>
  <c r="AY27" i="7"/>
  <c r="BF27" i="7"/>
  <c r="BD28" i="7"/>
  <c r="BE28" i="7"/>
  <c r="AY28" i="7"/>
  <c r="BF28" i="7"/>
  <c r="BD29" i="7"/>
  <c r="BE29" i="7"/>
  <c r="AY29" i="7"/>
  <c r="BF29" i="7"/>
  <c r="BD30" i="7"/>
  <c r="BE30" i="7"/>
  <c r="AY30" i="7"/>
  <c r="BF30" i="7"/>
  <c r="BD31" i="7"/>
  <c r="BE31" i="7"/>
  <c r="AY31" i="7"/>
  <c r="BF31" i="7"/>
  <c r="BD32" i="7"/>
  <c r="BE32" i="7"/>
  <c r="AY32" i="7"/>
  <c r="BF32" i="7"/>
  <c r="BD33" i="7"/>
  <c r="BE33" i="7"/>
  <c r="AY33" i="7"/>
  <c r="BF33" i="7"/>
  <c r="BD34" i="7"/>
  <c r="BE34" i="7"/>
  <c r="AY34" i="7"/>
  <c r="BF34" i="7"/>
  <c r="BD35" i="7"/>
  <c r="BE35" i="7"/>
  <c r="AY35" i="7"/>
  <c r="BF35" i="7"/>
  <c r="BD36" i="7"/>
  <c r="BE36" i="7"/>
  <c r="AY36" i="7"/>
  <c r="BF36" i="7"/>
  <c r="BD37" i="7"/>
  <c r="BE37" i="7"/>
  <c r="AY37" i="7"/>
  <c r="BF37" i="7"/>
  <c r="BD38" i="7"/>
  <c r="BE38" i="7"/>
  <c r="AY38" i="7"/>
  <c r="BF38" i="7"/>
  <c r="BD39" i="7"/>
  <c r="BE39" i="7"/>
  <c r="AY39" i="7"/>
  <c r="BF39" i="7"/>
  <c r="BD40" i="7"/>
  <c r="BE40" i="7"/>
  <c r="AY40" i="7"/>
  <c r="BF40" i="7"/>
  <c r="BD41" i="7"/>
  <c r="BE41" i="7"/>
  <c r="AY41" i="7"/>
  <c r="BF41" i="7"/>
  <c r="BD42" i="7"/>
  <c r="BE42" i="7"/>
  <c r="AY42" i="7"/>
  <c r="BF42" i="7"/>
  <c r="BD43" i="7"/>
  <c r="BE43" i="7"/>
  <c r="AY43" i="7"/>
  <c r="BF43" i="7"/>
  <c r="BD44" i="7"/>
  <c r="BE44" i="7"/>
  <c r="AY44" i="7"/>
  <c r="BF44" i="7"/>
  <c r="BD45" i="7"/>
  <c r="BE45" i="7"/>
  <c r="AY45" i="7"/>
  <c r="BF45" i="7"/>
  <c r="BD46" i="7"/>
  <c r="BE46" i="7"/>
  <c r="AY46" i="7"/>
  <c r="BF46" i="7"/>
  <c r="BD47" i="7"/>
  <c r="BE47" i="7"/>
  <c r="AY47" i="7"/>
  <c r="BF47" i="7"/>
  <c r="BD48" i="7"/>
  <c r="BE48" i="7"/>
  <c r="AY48" i="7"/>
  <c r="BF48" i="7"/>
  <c r="BD49" i="7"/>
  <c r="BE49" i="7"/>
  <c r="AY49" i="7"/>
  <c r="BF49" i="7"/>
  <c r="BD50" i="7"/>
  <c r="BE50" i="7"/>
  <c r="AY50" i="7"/>
  <c r="BF50" i="7"/>
  <c r="BD51" i="7"/>
  <c r="BE51" i="7"/>
  <c r="AY51" i="7"/>
  <c r="BF51" i="7"/>
  <c r="BD52" i="7"/>
  <c r="BE52" i="7"/>
  <c r="AY52" i="7"/>
  <c r="BF52" i="7"/>
  <c r="BD53" i="7"/>
  <c r="BE53" i="7"/>
  <c r="AY53" i="7"/>
  <c r="BF53" i="7"/>
  <c r="BD54" i="7"/>
  <c r="BE54" i="7"/>
  <c r="AY54" i="7"/>
  <c r="BF54" i="7"/>
  <c r="BD55" i="7"/>
  <c r="BE55" i="7"/>
  <c r="AY55" i="7"/>
  <c r="BF55" i="7"/>
  <c r="BD56" i="7"/>
  <c r="BE56" i="7"/>
  <c r="AY56" i="7"/>
  <c r="BF56" i="7"/>
  <c r="BD8" i="7"/>
  <c r="BE8" i="7"/>
  <c r="BF8" i="7"/>
  <c r="BD7" i="7"/>
  <c r="BE7" i="7"/>
  <c r="AR8" i="7"/>
  <c r="AS8" i="7"/>
  <c r="P53" i="5"/>
  <c r="T8" i="7"/>
  <c r="T56" i="3"/>
  <c r="T54" i="3"/>
  <c r="T60" i="3"/>
  <c r="T58" i="3"/>
  <c r="AR46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S46" i="7"/>
  <c r="AU46" i="7"/>
  <c r="AV46" i="7"/>
  <c r="T10" i="5"/>
  <c r="H164" i="4"/>
  <c r="H165" i="4"/>
  <c r="AR45" i="7"/>
  <c r="AS45" i="7"/>
  <c r="AR44" i="7"/>
  <c r="AS44" i="7"/>
  <c r="AR43" i="7"/>
  <c r="AS43" i="7"/>
  <c r="AR42" i="7"/>
  <c r="AS42" i="7"/>
  <c r="AR41" i="7"/>
  <c r="AS41" i="7"/>
  <c r="AR40" i="7"/>
  <c r="AS40" i="7"/>
  <c r="AR39" i="7"/>
  <c r="AS39" i="7"/>
  <c r="AR38" i="7"/>
  <c r="AS38" i="7"/>
  <c r="AR37" i="7"/>
  <c r="AS37" i="7"/>
  <c r="AR36" i="7"/>
  <c r="AS36" i="7"/>
  <c r="AR35" i="7"/>
  <c r="AS35" i="7"/>
  <c r="AR34" i="7"/>
  <c r="AS34" i="7"/>
  <c r="AR33" i="7"/>
  <c r="AS33" i="7"/>
  <c r="AR32" i="7"/>
  <c r="AS32" i="7"/>
  <c r="AR31" i="7"/>
  <c r="AS31" i="7"/>
  <c r="AR30" i="7"/>
  <c r="AS30" i="7"/>
  <c r="AR29" i="7"/>
  <c r="AS29" i="7"/>
  <c r="AR28" i="7"/>
  <c r="AS28" i="7"/>
  <c r="AR27" i="7"/>
  <c r="AS27" i="7"/>
  <c r="AR26" i="7"/>
  <c r="AS26" i="7"/>
  <c r="AR25" i="7"/>
  <c r="AS25" i="7"/>
  <c r="AR24" i="7"/>
  <c r="AS24" i="7"/>
  <c r="AR23" i="7"/>
  <c r="AS23" i="7"/>
  <c r="AR22" i="7"/>
  <c r="AS22" i="7"/>
  <c r="AR21" i="7"/>
  <c r="AS21" i="7"/>
  <c r="AR20" i="7"/>
  <c r="AS20" i="7"/>
  <c r="AR19" i="7"/>
  <c r="AS19" i="7"/>
  <c r="AR18" i="7"/>
  <c r="AS18" i="7"/>
  <c r="AR17" i="7"/>
  <c r="AS17" i="7"/>
  <c r="AR16" i="7"/>
  <c r="AS16" i="7"/>
  <c r="AR15" i="7"/>
  <c r="AS15" i="7"/>
  <c r="AR14" i="7"/>
  <c r="AS14" i="7"/>
  <c r="AR13" i="7"/>
  <c r="AS13" i="7"/>
  <c r="AR12" i="7"/>
  <c r="AS12" i="7"/>
  <c r="AR11" i="7"/>
  <c r="AS11" i="7"/>
  <c r="AR10" i="7"/>
  <c r="AS10" i="7"/>
  <c r="AR9" i="7"/>
  <c r="AS9" i="7"/>
  <c r="AS50" i="7"/>
  <c r="AS51" i="7"/>
  <c r="AR7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E6" i="7"/>
  <c r="E8" i="7"/>
  <c r="E4" i="7"/>
  <c r="J4" i="7"/>
  <c r="J8" i="7"/>
  <c r="AE8" i="7"/>
  <c r="T4" i="7"/>
  <c r="AE4" i="7"/>
  <c r="AE6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J48" i="3"/>
  <c r="J49" i="3"/>
  <c r="J50" i="3"/>
  <c r="J51" i="3"/>
  <c r="J52" i="3"/>
  <c r="J53" i="3"/>
  <c r="J54" i="3"/>
  <c r="J55" i="3"/>
  <c r="T6" i="7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96" i="4"/>
  <c r="N396" i="4"/>
  <c r="M396" i="4"/>
  <c r="L396" i="4"/>
  <c r="K396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E396" i="4"/>
  <c r="D396" i="4"/>
  <c r="C396" i="4"/>
  <c r="B396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H156" i="4"/>
  <c r="H157" i="4"/>
  <c r="H158" i="4"/>
  <c r="H159" i="4"/>
  <c r="H160" i="4"/>
  <c r="H161" i="4"/>
  <c r="H162" i="4"/>
  <c r="H163" i="4"/>
  <c r="H166" i="4"/>
  <c r="H167" i="4"/>
  <c r="H168" i="4"/>
  <c r="H169" i="4"/>
  <c r="H170" i="4"/>
  <c r="H171" i="4"/>
  <c r="H172" i="4"/>
  <c r="H173" i="4"/>
  <c r="H174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44" i="4"/>
  <c r="N44" i="4"/>
  <c r="M44" i="4"/>
  <c r="L44" i="4"/>
  <c r="K4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44" i="4"/>
  <c r="E44" i="4"/>
  <c r="D44" i="4"/>
  <c r="C44" i="4"/>
  <c r="B44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88" i="4"/>
  <c r="N88" i="4"/>
  <c r="M88" i="4"/>
  <c r="L88" i="4"/>
  <c r="K88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88" i="4"/>
  <c r="E88" i="4"/>
  <c r="D88" i="4"/>
  <c r="C88" i="4"/>
  <c r="B88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32" i="4"/>
  <c r="N132" i="4"/>
  <c r="M132" i="4"/>
  <c r="L132" i="4"/>
  <c r="K132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32" i="4"/>
  <c r="E132" i="4"/>
  <c r="D132" i="4"/>
  <c r="C132" i="4"/>
  <c r="B132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76" i="4"/>
  <c r="E176" i="4"/>
  <c r="D176" i="4"/>
  <c r="C176" i="4"/>
  <c r="B176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76" i="4"/>
  <c r="N176" i="4"/>
  <c r="M176" i="4"/>
  <c r="L176" i="4"/>
  <c r="K176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20" i="4"/>
  <c r="N220" i="4"/>
  <c r="M220" i="4"/>
  <c r="L220" i="4"/>
  <c r="K220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20" i="4"/>
  <c r="E220" i="4"/>
  <c r="D220" i="4"/>
  <c r="C220" i="4"/>
  <c r="B220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64" i="4"/>
  <c r="N264" i="4"/>
  <c r="M264" i="4"/>
  <c r="L264" i="4"/>
  <c r="K264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64" i="4"/>
  <c r="E264" i="4"/>
  <c r="D264" i="4"/>
  <c r="C264" i="4"/>
  <c r="B264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308" i="4"/>
  <c r="N308" i="4"/>
  <c r="M308" i="4"/>
  <c r="L308" i="4"/>
  <c r="K308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308" i="4"/>
  <c r="E308" i="4"/>
  <c r="D308" i="4"/>
  <c r="C308" i="4"/>
  <c r="B308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52" i="4"/>
  <c r="N352" i="4"/>
  <c r="M352" i="4"/>
  <c r="L352" i="4"/>
  <c r="K352" i="4"/>
  <c r="C352" i="4"/>
  <c r="D352" i="4"/>
  <c r="E352" i="4"/>
  <c r="B352" i="4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180" i="1"/>
  <c r="Q220" i="1"/>
  <c r="J6" i="7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52" i="1"/>
  <c r="N352" i="1"/>
  <c r="M352" i="1"/>
  <c r="L352" i="1"/>
  <c r="K352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52" i="1"/>
  <c r="E352" i="1"/>
  <c r="D352" i="1"/>
  <c r="C352" i="1"/>
  <c r="B352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308" i="1"/>
  <c r="N308" i="1"/>
  <c r="M308" i="1"/>
  <c r="L308" i="1"/>
  <c r="K308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308" i="1"/>
  <c r="E308" i="1"/>
  <c r="D308" i="1"/>
  <c r="C308" i="1"/>
  <c r="B308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64" i="1"/>
  <c r="N264" i="1"/>
  <c r="M264" i="1"/>
  <c r="L264" i="1"/>
  <c r="K264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64" i="1"/>
  <c r="E264" i="1"/>
  <c r="D264" i="1"/>
  <c r="C264" i="1"/>
  <c r="B264" i="1"/>
  <c r="N220" i="1"/>
  <c r="M220" i="1"/>
  <c r="L220" i="1"/>
  <c r="K220" i="1"/>
  <c r="E220" i="1"/>
  <c r="D220" i="1"/>
  <c r="C220" i="1"/>
  <c r="B220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76" i="1"/>
  <c r="N176" i="1"/>
  <c r="M176" i="1"/>
  <c r="L176" i="1"/>
  <c r="K176" i="1"/>
  <c r="E176" i="1"/>
  <c r="D176" i="1"/>
  <c r="C176" i="1"/>
  <c r="B176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N132" i="1"/>
  <c r="M132" i="1"/>
  <c r="L132" i="1"/>
  <c r="K13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92" i="1"/>
  <c r="H132" i="1"/>
  <c r="E132" i="1"/>
  <c r="D132" i="1"/>
  <c r="C132" i="1"/>
  <c r="B132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48" i="1"/>
  <c r="Q88" i="1"/>
  <c r="N88" i="1"/>
  <c r="M88" i="1"/>
  <c r="L88" i="1"/>
  <c r="K8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48" i="1"/>
  <c r="H88" i="1"/>
  <c r="E88" i="1"/>
  <c r="D88" i="1"/>
  <c r="C88" i="1"/>
  <c r="B8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N44" i="1"/>
  <c r="M44" i="1"/>
  <c r="L44" i="1"/>
  <c r="K4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" i="1"/>
  <c r="H44" i="1"/>
  <c r="C44" i="1"/>
  <c r="D44" i="1"/>
  <c r="E44" i="1"/>
  <c r="B44" i="1"/>
</calcChain>
</file>

<file path=xl/sharedStrings.xml><?xml version="1.0" encoding="utf-8"?>
<sst xmlns="http://schemas.openxmlformats.org/spreadsheetml/2006/main" count="502" uniqueCount="93">
  <si>
    <t>o vac</t>
  </si>
  <si>
    <t>o int</t>
  </si>
  <si>
    <t>u vac</t>
  </si>
  <si>
    <t>u int</t>
  </si>
  <si>
    <t>u moved</t>
  </si>
  <si>
    <t>o moved</t>
  </si>
  <si>
    <t>DIRECTIONS</t>
  </si>
  <si>
    <t>theta</t>
  </si>
  <si>
    <t>phi</t>
  </si>
  <si>
    <t>defect?</t>
  </si>
  <si>
    <t>probability</t>
  </si>
  <si>
    <t>Probability of Frenkel Pair Production</t>
  </si>
  <si>
    <t>Defects per PKA:</t>
  </si>
  <si>
    <t>defects vs time</t>
  </si>
  <si>
    <t>t</t>
  </si>
  <si>
    <t>step</t>
  </si>
  <si>
    <t>defs</t>
  </si>
  <si>
    <t>ONLY counting vacancies</t>
  </si>
  <si>
    <t>t (ps)</t>
  </si>
  <si>
    <t>1 keV</t>
  </si>
  <si>
    <t>5 keV</t>
  </si>
  <si>
    <t>5ps/peak</t>
  </si>
  <si>
    <t>in</t>
  </si>
  <si>
    <t>group</t>
  </si>
  <si>
    <t>U</t>
  </si>
  <si>
    <t>O</t>
  </si>
  <si>
    <t>o/u vac ratio</t>
  </si>
  <si>
    <t>step 3600000</t>
  </si>
  <si>
    <t>5 u vacancies</t>
  </si>
  <si>
    <t>0 u interstitials</t>
  </si>
  <si>
    <t>6 o vacancies</t>
  </si>
  <si>
    <t>10 o interstitials</t>
  </si>
  <si>
    <t>frame</t>
  </si>
  <si>
    <t>frame 72</t>
  </si>
  <si>
    <t>frame 31</t>
  </si>
  <si>
    <t>step 50000</t>
  </si>
  <si>
    <t>36 o interstitials</t>
  </si>
  <si>
    <t>33 o vacancies</t>
  </si>
  <si>
    <t>8 u vacancies</t>
  </si>
  <si>
    <t>only vacs</t>
  </si>
  <si>
    <t>all defects</t>
  </si>
  <si>
    <t>big</t>
  </si>
  <si>
    <t>&lt;20</t>
  </si>
  <si>
    <t>&gt;160</t>
  </si>
  <si>
    <t>41ps/peak</t>
  </si>
  <si>
    <t>1.531ns/peak</t>
  </si>
  <si>
    <t>msd.file</t>
  </si>
  <si>
    <t>N</t>
  </si>
  <si>
    <t>x^2</t>
  </si>
  <si>
    <t>y^2</t>
  </si>
  <si>
    <t>z^2</t>
  </si>
  <si>
    <t>r^2</t>
  </si>
  <si>
    <t>total distance</t>
  </si>
  <si>
    <t>D (m^2/s)</t>
  </si>
  <si>
    <t>NOTE: ALL OF THIS IS AT 1500K, SO REAL NUMBER OF DEFECTS IS LOWER</t>
  </si>
  <si>
    <t>EXTRA DEFECTS DUE TO THERMAL FLUCTUATIONS</t>
  </si>
  <si>
    <t>Nd=0.8E/2Ed</t>
  </si>
  <si>
    <t>for o vac</t>
  </si>
  <si>
    <t>Ed=</t>
  </si>
  <si>
    <t>for u vac</t>
  </si>
  <si>
    <t>0.8/2Ed=7.04E-4</t>
  </si>
  <si>
    <t>eV</t>
  </si>
  <si>
    <t>0.8/2Ed=2.19E-3</t>
  </si>
  <si>
    <t>cm^2</t>
  </si>
  <si>
    <t>m^2/s</t>
  </si>
  <si>
    <t>angstroms moved in 2ns</t>
  </si>
  <si>
    <t>0.8/2Ed=7.144E-3</t>
  </si>
  <si>
    <t>&lt;200eV</t>
  </si>
  <si>
    <t>0.8/2Ed=1.3402E-2</t>
  </si>
  <si>
    <t>&lt;200 eV</t>
  </si>
  <si>
    <t>0.8/2Ed=2.972E-3</t>
  </si>
  <si>
    <t>0.8/2Ed=7.309E-3</t>
  </si>
  <si>
    <t>msd testing</t>
  </si>
  <si>
    <t>T</t>
  </si>
  <si>
    <t>all r^2</t>
  </si>
  <si>
    <t>u r^2</t>
  </si>
  <si>
    <t>o r^2</t>
  </si>
  <si>
    <t>&gt;=200eV</t>
  </si>
  <si>
    <t>&gt;=200 eV</t>
  </si>
  <si>
    <t>YAKUB</t>
  </si>
  <si>
    <t>3.531ns/peak</t>
  </si>
  <si>
    <t>&lt;250eV</t>
  </si>
  <si>
    <t>&gt;=250eV</t>
  </si>
  <si>
    <t>0.8/2Ed=2.357E-3</t>
  </si>
  <si>
    <t>&gt;250 eV</t>
  </si>
  <si>
    <t>&lt;250 eV</t>
  </si>
  <si>
    <t>0.8/2Ed=1.436E-3</t>
  </si>
  <si>
    <t>total vac</t>
  </si>
  <si>
    <t>0.8/2Ed=7.415E-4</t>
  </si>
  <si>
    <t>for O vac, single function</t>
  </si>
  <si>
    <t>&lt;40</t>
  </si>
  <si>
    <t>&gt;40</t>
  </si>
  <si>
    <t>0.8/2Ed=2.023E-3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</si>
</sst>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</c:numCache>
            </c:numRef>
          </c:xVal>
          <c:yVal>
            <c:numRef>
              <c:f>'U PKA summary'!$F$3:$F$22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</c:v>
                </c:pt>
                <c:pt idx="4">
                  <c:v>0.375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0.8</c:v>
                </c:pt>
                <c:pt idx="10">
                  <c:v>1.0249999999999999</c:v>
                </c:pt>
                <c:pt idx="11">
                  <c:v>1.2250000000000001</c:v>
                </c:pt>
                <c:pt idx="12">
                  <c:v>1.3</c:v>
                </c:pt>
                <c:pt idx="13">
                  <c:v>2.15</c:v>
                </c:pt>
                <c:pt idx="14">
                  <c:v>2.8250000000000002</c:v>
                </c:pt>
                <c:pt idx="15">
                  <c:v>3.5750000000000002</c:v>
                </c:pt>
                <c:pt idx="16">
                  <c:v>5.6</c:v>
                </c:pt>
                <c:pt idx="17">
                  <c:v>7.65</c:v>
                </c:pt>
                <c:pt idx="18">
                  <c:v>9.5</c:v>
                </c:pt>
                <c:pt idx="1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1-FE4F-BA6E-1A5AA4056AFF}"/>
            </c:ext>
          </c:extLst>
        </c:ser>
        <c:ser>
          <c:idx val="1"/>
          <c:order val="1"/>
          <c:tx>
            <c:strRef>
              <c:f>'U PKA summary'!$G$2</c:f>
              <c:strCache>
                <c:ptCount val="1"/>
                <c:pt idx="0">
                  <c:v>u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</c:numCache>
            </c:numRef>
          </c:xVal>
          <c:yVal>
            <c:numRef>
              <c:f>'U PKA summary'!$G$3:$G$22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</c:v>
                </c:pt>
                <c:pt idx="4">
                  <c:v>0.375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0.8</c:v>
                </c:pt>
                <c:pt idx="10">
                  <c:v>1.05</c:v>
                </c:pt>
                <c:pt idx="11">
                  <c:v>1.2749999999999999</c:v>
                </c:pt>
                <c:pt idx="12">
                  <c:v>1.2749999999999999</c:v>
                </c:pt>
                <c:pt idx="13">
                  <c:v>2.1749999999999998</c:v>
                </c:pt>
                <c:pt idx="14">
                  <c:v>2.875</c:v>
                </c:pt>
                <c:pt idx="15">
                  <c:v>3.4750000000000001</c:v>
                </c:pt>
                <c:pt idx="16">
                  <c:v>5.55</c:v>
                </c:pt>
                <c:pt idx="17">
                  <c:v>7.55</c:v>
                </c:pt>
                <c:pt idx="18">
                  <c:v>9.15</c:v>
                </c:pt>
                <c:pt idx="19">
                  <c:v>10.675000000000001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FE4F-BA6E-1A5AA4056AFF}"/>
            </c:ext>
          </c:extLst>
        </c:ser>
        <c:ser>
          <c:idx val="2"/>
          <c:order val="2"/>
          <c:tx>
            <c:strRef>
              <c:f>'U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</c:numCache>
            </c:numRef>
          </c:xVal>
          <c:yVal>
            <c:numRef>
              <c:f>'U PKA summary'!$H$3:$H$22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0.125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0.4</c:v>
                </c:pt>
                <c:pt idx="8">
                  <c:v>0.67500000000000004</c:v>
                </c:pt>
                <c:pt idx="9">
                  <c:v>0.625</c:v>
                </c:pt>
                <c:pt idx="10">
                  <c:v>1.425</c:v>
                </c:pt>
                <c:pt idx="11">
                  <c:v>2.1749999999999998</c:v>
                </c:pt>
                <c:pt idx="12">
                  <c:v>2.4500000000000002</c:v>
                </c:pt>
                <c:pt idx="13">
                  <c:v>4.4000000000000004</c:v>
                </c:pt>
                <c:pt idx="14">
                  <c:v>6.15</c:v>
                </c:pt>
                <c:pt idx="15">
                  <c:v>7.8250000000000002</c:v>
                </c:pt>
                <c:pt idx="16">
                  <c:v>12.824999999999999</c:v>
                </c:pt>
                <c:pt idx="17">
                  <c:v>17.95</c:v>
                </c:pt>
                <c:pt idx="18">
                  <c:v>22.725000000000001</c:v>
                </c:pt>
                <c:pt idx="19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1-FE4F-BA6E-1A5AA4056AFF}"/>
            </c:ext>
          </c:extLst>
        </c:ser>
        <c:ser>
          <c:idx val="3"/>
          <c:order val="3"/>
          <c:tx>
            <c:strRef>
              <c:f>'U PKA summary'!$I$2</c:f>
              <c:strCache>
                <c:ptCount val="1"/>
                <c:pt idx="0">
                  <c:v>o int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</c:numCache>
            </c:numRef>
          </c:xVal>
          <c:yVal>
            <c:numRef>
              <c:f>'U PKA summary'!$I$3:$I$22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0.32500000000000001</c:v>
                </c:pt>
                <c:pt idx="4">
                  <c:v>0.6</c:v>
                </c:pt>
                <c:pt idx="5">
                  <c:v>1.1000000000000001</c:v>
                </c:pt>
                <c:pt idx="6">
                  <c:v>1.0249999999999999</c:v>
                </c:pt>
                <c:pt idx="7">
                  <c:v>1.25</c:v>
                </c:pt>
                <c:pt idx="8">
                  <c:v>1.825</c:v>
                </c:pt>
                <c:pt idx="9">
                  <c:v>1.9</c:v>
                </c:pt>
                <c:pt idx="10">
                  <c:v>3.2</c:v>
                </c:pt>
                <c:pt idx="11">
                  <c:v>4.8</c:v>
                </c:pt>
                <c:pt idx="12">
                  <c:v>5.2</c:v>
                </c:pt>
                <c:pt idx="13">
                  <c:v>9.2750000000000004</c:v>
                </c:pt>
                <c:pt idx="14">
                  <c:v>12.85</c:v>
                </c:pt>
                <c:pt idx="15">
                  <c:v>16.7</c:v>
                </c:pt>
                <c:pt idx="16">
                  <c:v>26.824999999999999</c:v>
                </c:pt>
                <c:pt idx="17">
                  <c:v>37.450000000000003</c:v>
                </c:pt>
                <c:pt idx="18">
                  <c:v>47.924999999999997</c:v>
                </c:pt>
                <c:pt idx="19">
                  <c:v>58.524999999999999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1-FE4F-BA6E-1A5AA405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165278215223097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0.1</c:v>
                </c:pt>
                <c:pt idx="16">
                  <c:v>0.15</c:v>
                </c:pt>
                <c:pt idx="17">
                  <c:v>0.2</c:v>
                </c:pt>
                <c:pt idx="18">
                  <c:v>0.4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B-C64F-A172-3758814AA88A}"/>
            </c:ext>
          </c:extLst>
        </c:ser>
        <c:ser>
          <c:idx val="1"/>
          <c:order val="1"/>
          <c:tx>
            <c:strRef>
              <c:f>'O PKA summary'!$G$2</c:f>
              <c:strCache>
                <c:ptCount val="1"/>
                <c:pt idx="0">
                  <c:v>u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0.1</c:v>
                </c:pt>
                <c:pt idx="16">
                  <c:v>0.15</c:v>
                </c:pt>
                <c:pt idx="17">
                  <c:v>0.2</c:v>
                </c:pt>
                <c:pt idx="18">
                  <c:v>0.375</c:v>
                </c:pt>
                <c:pt idx="19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B-C64F-A172-3758814AA88A}"/>
            </c:ext>
          </c:extLst>
        </c:ser>
        <c:ser>
          <c:idx val="2"/>
          <c:order val="2"/>
          <c:tx>
            <c:strRef>
              <c:f>'O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0.22500000000000001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0.47499999999999998</c:v>
                </c:pt>
                <c:pt idx="15">
                  <c:v>0.67500000000000004</c:v>
                </c:pt>
                <c:pt idx="16">
                  <c:v>0.85</c:v>
                </c:pt>
                <c:pt idx="17">
                  <c:v>0.9</c:v>
                </c:pt>
                <c:pt idx="18">
                  <c:v>1.45</c:v>
                </c:pt>
                <c:pt idx="19">
                  <c:v>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B-C64F-A172-3758814AA88A}"/>
            </c:ext>
          </c:extLst>
        </c:ser>
        <c:ser>
          <c:idx val="3"/>
          <c:order val="3"/>
          <c:tx>
            <c:strRef>
              <c:f>'O PKA summary'!$I$2</c:f>
              <c:strCache>
                <c:ptCount val="1"/>
                <c:pt idx="0">
                  <c:v>o int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0.42499999999999999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0.8</c:v>
                </c:pt>
                <c:pt idx="14">
                  <c:v>0.92500000000000004</c:v>
                </c:pt>
                <c:pt idx="15">
                  <c:v>1.2749999999999999</c:v>
                </c:pt>
                <c:pt idx="16">
                  <c:v>1.7250000000000001</c:v>
                </c:pt>
                <c:pt idx="17">
                  <c:v>1.9</c:v>
                </c:pt>
                <c:pt idx="18">
                  <c:v>3.1</c:v>
                </c:pt>
                <c:pt idx="1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B-C64F-A172-3758814A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165278215223097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6513334334570573E-3"/>
                  <c:y val="0.2117514513838134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 PKA summary'!$B$5:$B$22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750</c:v>
                </c:pt>
                <c:pt idx="17">
                  <c:v>1000</c:v>
                </c:pt>
              </c:numCache>
            </c:numRef>
          </c:xVal>
          <c:yVal>
            <c:numRef>
              <c:f>'O PKA summary'!$C$5:$C$22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0.08</c:v>
                </c:pt>
                <c:pt idx="4">
                  <c:v>0.05</c:v>
                </c:pt>
                <c:pt idx="5">
                  <c:v>0.03</c:v>
                </c:pt>
                <c:pt idx="6">
                  <c:v>0.05</c:v>
                </c:pt>
                <c:pt idx="7">
                  <c:v>0.1</c:v>
                </c:pt>
                <c:pt idx="8">
                  <c:v>0.23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0.4</c:v>
                </c:pt>
                <c:pt idx="12">
                  <c:v>0.48</c:v>
                </c:pt>
                <c:pt idx="13">
                  <c:v>0.55000000000000004</c:v>
                </c:pt>
                <c:pt idx="14">
                  <c:v>0.7</c:v>
                </c:pt>
                <c:pt idx="15">
                  <c:v>0.8</c:v>
                </c:pt>
                <c:pt idx="16">
                  <c:v>0.85</c:v>
                </c:pt>
                <c:pt idx="1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AE48-A8D0-E570EA5B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 PKA summary'!$B$17:$B$22</c:f>
              <c:numCache>
                <c:formatCode>General</c:formatCode>
                <c:ptCount val="6"/>
                <c:pt idx="0">
                  <c:v>350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'O PKA summary'!$F$17:$F$22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F-6444-A744-3C964705EF53}"/>
            </c:ext>
          </c:extLst>
        </c:ser>
        <c:ser>
          <c:idx val="1"/>
          <c:order val="1"/>
          <c:tx>
            <c:v>PW NRT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PKA summary'!$J$46:$J$60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'O PKA summary'!$K$46:$K$60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4.5600000000000085E-3</c:v>
                </c:pt>
                <c:pt idx="8">
                  <c:v>7.9180000000000028E-2</c:v>
                </c:pt>
                <c:pt idx="9">
                  <c:v>0.15380000000000005</c:v>
                </c:pt>
                <c:pt idx="10">
                  <c:v>0.22842000000000001</c:v>
                </c:pt>
                <c:pt idx="11">
                  <c:v>0.30304000000000003</c:v>
                </c:pt>
                <c:pt idx="12">
                  <c:v>0.37766000000000005</c:v>
                </c:pt>
                <c:pt idx="13">
                  <c:v>0.45228000000000007</c:v>
                </c:pt>
                <c:pt idx="14">
                  <c:v>0.52690000000000015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BE-3845-B319-13552531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'O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 PKA summary'!$B$6:$B$22</c:f>
              <c:numCache>
                <c:formatCode>General</c:formatCode>
                <c:ptCount val="1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750</c:v>
                </c:pt>
                <c:pt idx="16">
                  <c:v>1000</c:v>
                </c:pt>
              </c:numCache>
            </c:numRef>
          </c:xVal>
          <c:yVal>
            <c:numRef>
              <c:f>'O PKA summary'!$H$6:$H$22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0.1</c:v>
                </c:pt>
                <c:pt idx="7">
                  <c:v>0.22500000000000001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0.47499999999999998</c:v>
                </c:pt>
                <c:pt idx="12">
                  <c:v>0.67500000000000004</c:v>
                </c:pt>
                <c:pt idx="13">
                  <c:v>0.85</c:v>
                </c:pt>
                <c:pt idx="14">
                  <c:v>0.9</c:v>
                </c:pt>
                <c:pt idx="15">
                  <c:v>1.45</c:v>
                </c:pt>
                <c:pt idx="16">
                  <c:v>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B-A841-BCA6-8B6C5F41D049}"/>
            </c:ext>
          </c:extLst>
        </c:ser>
        <c:ser>
          <c:idx val="0"/>
          <c:order val="1"/>
          <c:tx>
            <c:v>PW NRT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PKA summary'!$R$46:$R$60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'O PKA summary'!$S$46:$S$60</c:f>
              <c:numCache>
                <c:formatCode>General</c:formatCode>
                <c:ptCount val="15"/>
                <c:pt idx="0">
                  <c:v>-2.1200000000000004E-3</c:v>
                </c:pt>
                <c:pt idx="1">
                  <c:v>2.6599999999999999E-2</c:v>
                </c:pt>
                <c:pt idx="2">
                  <c:v>5.5320000000000001E-2</c:v>
                </c:pt>
                <c:pt idx="3">
                  <c:v>8.4040000000000004E-2</c:v>
                </c:pt>
                <c:pt idx="4">
                  <c:v>0.11276</c:v>
                </c:pt>
                <c:pt idx="5">
                  <c:v>0.25636000000000003</c:v>
                </c:pt>
                <c:pt idx="6">
                  <c:v>0.29075000000000006</c:v>
                </c:pt>
                <c:pt idx="7">
                  <c:v>0.40860000000000007</c:v>
                </c:pt>
                <c:pt idx="8">
                  <c:v>0.64430000000000009</c:v>
                </c:pt>
                <c:pt idx="9">
                  <c:v>0.88000000000000012</c:v>
                </c:pt>
                <c:pt idx="10">
                  <c:v>1.1157000000000001</c:v>
                </c:pt>
                <c:pt idx="11">
                  <c:v>1.3514000000000002</c:v>
                </c:pt>
                <c:pt idx="12">
                  <c:v>1.5871000000000002</c:v>
                </c:pt>
                <c:pt idx="13">
                  <c:v>1.8228000000000002</c:v>
                </c:pt>
                <c:pt idx="14">
                  <c:v>2.0585000000000004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8-CE4D-9E75-8D5E132B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5163495188101492"/>
          <c:y val="0.1706214457567804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annealing!$B$4:$B$69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  <c:pt idx="57">
                  <c:v>2031</c:v>
                </c:pt>
                <c:pt idx="58">
                  <c:v>2131</c:v>
                </c:pt>
                <c:pt idx="59">
                  <c:v>2231</c:v>
                </c:pt>
                <c:pt idx="60">
                  <c:v>2331</c:v>
                </c:pt>
                <c:pt idx="61">
                  <c:v>2431</c:v>
                </c:pt>
                <c:pt idx="62">
                  <c:v>2531</c:v>
                </c:pt>
                <c:pt idx="63">
                  <c:v>2631</c:v>
                </c:pt>
                <c:pt idx="64">
                  <c:v>2731</c:v>
                </c:pt>
                <c:pt idx="65">
                  <c:v>2831</c:v>
                </c:pt>
              </c:numCache>
            </c:numRef>
          </c:xVal>
          <c:yVal>
            <c:numRef>
              <c:f>annealing!$D$4:$D$69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37</c:v>
                </c:pt>
                <c:pt idx="3">
                  <c:v>71</c:v>
                </c:pt>
                <c:pt idx="4">
                  <c:v>129</c:v>
                </c:pt>
                <c:pt idx="5">
                  <c:v>176</c:v>
                </c:pt>
                <c:pt idx="6">
                  <c:v>219</c:v>
                </c:pt>
                <c:pt idx="7">
                  <c:v>188</c:v>
                </c:pt>
                <c:pt idx="8">
                  <c:v>191</c:v>
                </c:pt>
                <c:pt idx="9">
                  <c:v>186</c:v>
                </c:pt>
                <c:pt idx="10">
                  <c:v>155</c:v>
                </c:pt>
                <c:pt idx="11">
                  <c:v>146</c:v>
                </c:pt>
                <c:pt idx="12">
                  <c:v>131</c:v>
                </c:pt>
                <c:pt idx="13">
                  <c:v>131</c:v>
                </c:pt>
                <c:pt idx="14">
                  <c:v>117</c:v>
                </c:pt>
                <c:pt idx="15">
                  <c:v>129</c:v>
                </c:pt>
                <c:pt idx="16">
                  <c:v>112</c:v>
                </c:pt>
                <c:pt idx="17">
                  <c:v>110</c:v>
                </c:pt>
                <c:pt idx="18">
                  <c:v>122</c:v>
                </c:pt>
                <c:pt idx="19">
                  <c:v>115</c:v>
                </c:pt>
                <c:pt idx="20">
                  <c:v>117</c:v>
                </c:pt>
                <c:pt idx="21">
                  <c:v>95</c:v>
                </c:pt>
                <c:pt idx="22">
                  <c:v>88</c:v>
                </c:pt>
                <c:pt idx="23">
                  <c:v>78</c:v>
                </c:pt>
                <c:pt idx="24">
                  <c:v>72</c:v>
                </c:pt>
                <c:pt idx="25">
                  <c:v>63</c:v>
                </c:pt>
                <c:pt idx="26">
                  <c:v>70</c:v>
                </c:pt>
                <c:pt idx="27">
                  <c:v>55</c:v>
                </c:pt>
                <c:pt idx="28">
                  <c:v>62</c:v>
                </c:pt>
                <c:pt idx="29">
                  <c:v>57</c:v>
                </c:pt>
                <c:pt idx="30">
                  <c:v>53</c:v>
                </c:pt>
                <c:pt idx="31">
                  <c:v>37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42</c:v>
                </c:pt>
                <c:pt idx="36">
                  <c:v>37</c:v>
                </c:pt>
                <c:pt idx="37">
                  <c:v>42</c:v>
                </c:pt>
                <c:pt idx="38">
                  <c:v>42</c:v>
                </c:pt>
                <c:pt idx="39">
                  <c:v>36</c:v>
                </c:pt>
                <c:pt idx="40">
                  <c:v>38</c:v>
                </c:pt>
                <c:pt idx="41">
                  <c:v>43</c:v>
                </c:pt>
                <c:pt idx="42">
                  <c:v>39</c:v>
                </c:pt>
                <c:pt idx="43">
                  <c:v>49</c:v>
                </c:pt>
                <c:pt idx="44">
                  <c:v>42</c:v>
                </c:pt>
                <c:pt idx="45">
                  <c:v>41</c:v>
                </c:pt>
                <c:pt idx="46">
                  <c:v>43</c:v>
                </c:pt>
                <c:pt idx="47">
                  <c:v>37</c:v>
                </c:pt>
                <c:pt idx="48">
                  <c:v>40</c:v>
                </c:pt>
                <c:pt idx="49">
                  <c:v>35</c:v>
                </c:pt>
                <c:pt idx="50">
                  <c:v>40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34</c:v>
                </c:pt>
                <c:pt idx="58">
                  <c:v>34</c:v>
                </c:pt>
                <c:pt idx="59">
                  <c:v>41</c:v>
                </c:pt>
                <c:pt idx="60">
                  <c:v>39</c:v>
                </c:pt>
                <c:pt idx="61">
                  <c:v>43</c:v>
                </c:pt>
                <c:pt idx="62">
                  <c:v>37</c:v>
                </c:pt>
                <c:pt idx="63">
                  <c:v>40</c:v>
                </c:pt>
                <c:pt idx="64">
                  <c:v>38</c:v>
                </c:pt>
                <c:pt idx="6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E-BE4C-8328-843782D0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annealing!$B$4:$B$69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  <c:pt idx="57">
                  <c:v>2031</c:v>
                </c:pt>
                <c:pt idx="58">
                  <c:v>2131</c:v>
                </c:pt>
                <c:pt idx="59">
                  <c:v>2231</c:v>
                </c:pt>
                <c:pt idx="60">
                  <c:v>2331</c:v>
                </c:pt>
                <c:pt idx="61">
                  <c:v>2431</c:v>
                </c:pt>
                <c:pt idx="62">
                  <c:v>2531</c:v>
                </c:pt>
                <c:pt idx="63">
                  <c:v>2631</c:v>
                </c:pt>
                <c:pt idx="64">
                  <c:v>2731</c:v>
                </c:pt>
                <c:pt idx="65">
                  <c:v>2831</c:v>
                </c:pt>
              </c:numCache>
            </c:numRef>
          </c:xVal>
          <c:yVal>
            <c:numRef>
              <c:f>annealing!$D$4:$D$69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37</c:v>
                </c:pt>
                <c:pt idx="3">
                  <c:v>71</c:v>
                </c:pt>
                <c:pt idx="4">
                  <c:v>129</c:v>
                </c:pt>
                <c:pt idx="5">
                  <c:v>176</c:v>
                </c:pt>
                <c:pt idx="6">
                  <c:v>219</c:v>
                </c:pt>
                <c:pt idx="7">
                  <c:v>188</c:v>
                </c:pt>
                <c:pt idx="8">
                  <c:v>191</c:v>
                </c:pt>
                <c:pt idx="9">
                  <c:v>186</c:v>
                </c:pt>
                <c:pt idx="10">
                  <c:v>155</c:v>
                </c:pt>
                <c:pt idx="11">
                  <c:v>146</c:v>
                </c:pt>
                <c:pt idx="12">
                  <c:v>131</c:v>
                </c:pt>
                <c:pt idx="13">
                  <c:v>131</c:v>
                </c:pt>
                <c:pt idx="14">
                  <c:v>117</c:v>
                </c:pt>
                <c:pt idx="15">
                  <c:v>129</c:v>
                </c:pt>
                <c:pt idx="16">
                  <c:v>112</c:v>
                </c:pt>
                <c:pt idx="17">
                  <c:v>110</c:v>
                </c:pt>
                <c:pt idx="18">
                  <c:v>122</c:v>
                </c:pt>
                <c:pt idx="19">
                  <c:v>115</c:v>
                </c:pt>
                <c:pt idx="20">
                  <c:v>117</c:v>
                </c:pt>
                <c:pt idx="21">
                  <c:v>95</c:v>
                </c:pt>
                <c:pt idx="22">
                  <c:v>88</c:v>
                </c:pt>
                <c:pt idx="23">
                  <c:v>78</c:v>
                </c:pt>
                <c:pt idx="24">
                  <c:v>72</c:v>
                </c:pt>
                <c:pt idx="25">
                  <c:v>63</c:v>
                </c:pt>
                <c:pt idx="26">
                  <c:v>70</c:v>
                </c:pt>
                <c:pt idx="27">
                  <c:v>55</c:v>
                </c:pt>
                <c:pt idx="28">
                  <c:v>62</c:v>
                </c:pt>
                <c:pt idx="29">
                  <c:v>57</c:v>
                </c:pt>
                <c:pt idx="30">
                  <c:v>53</c:v>
                </c:pt>
                <c:pt idx="31">
                  <c:v>37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42</c:v>
                </c:pt>
                <c:pt idx="36">
                  <c:v>37</c:v>
                </c:pt>
                <c:pt idx="37">
                  <c:v>42</c:v>
                </c:pt>
                <c:pt idx="38">
                  <c:v>42</c:v>
                </c:pt>
                <c:pt idx="39">
                  <c:v>36</c:v>
                </c:pt>
                <c:pt idx="40">
                  <c:v>38</c:v>
                </c:pt>
                <c:pt idx="41">
                  <c:v>43</c:v>
                </c:pt>
                <c:pt idx="42">
                  <c:v>39</c:v>
                </c:pt>
                <c:pt idx="43">
                  <c:v>49</c:v>
                </c:pt>
                <c:pt idx="44">
                  <c:v>42</c:v>
                </c:pt>
                <c:pt idx="45">
                  <c:v>41</c:v>
                </c:pt>
                <c:pt idx="46">
                  <c:v>43</c:v>
                </c:pt>
                <c:pt idx="47">
                  <c:v>37</c:v>
                </c:pt>
                <c:pt idx="48">
                  <c:v>40</c:v>
                </c:pt>
                <c:pt idx="49">
                  <c:v>35</c:v>
                </c:pt>
                <c:pt idx="50">
                  <c:v>40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34</c:v>
                </c:pt>
                <c:pt idx="58">
                  <c:v>34</c:v>
                </c:pt>
                <c:pt idx="59">
                  <c:v>41</c:v>
                </c:pt>
                <c:pt idx="60">
                  <c:v>39</c:v>
                </c:pt>
                <c:pt idx="61">
                  <c:v>43</c:v>
                </c:pt>
                <c:pt idx="62">
                  <c:v>37</c:v>
                </c:pt>
                <c:pt idx="63">
                  <c:v>40</c:v>
                </c:pt>
                <c:pt idx="64">
                  <c:v>38</c:v>
                </c:pt>
                <c:pt idx="6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2C42-A9E1-ED032558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annealing!$G$4:$G$69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  <c:pt idx="57">
                  <c:v>2031</c:v>
                </c:pt>
                <c:pt idx="58">
                  <c:v>2131</c:v>
                </c:pt>
                <c:pt idx="59">
                  <c:v>2231</c:v>
                </c:pt>
                <c:pt idx="60">
                  <c:v>2331</c:v>
                </c:pt>
                <c:pt idx="61">
                  <c:v>2431</c:v>
                </c:pt>
                <c:pt idx="62">
                  <c:v>2531</c:v>
                </c:pt>
                <c:pt idx="63">
                  <c:v>2631</c:v>
                </c:pt>
                <c:pt idx="64">
                  <c:v>2731</c:v>
                </c:pt>
                <c:pt idx="65">
                  <c:v>2831</c:v>
                </c:pt>
              </c:numCache>
            </c:numRef>
          </c:xVal>
          <c:yVal>
            <c:numRef>
              <c:f>annealing!$I$4:$I$69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30</c:v>
                </c:pt>
                <c:pt idx="4">
                  <c:v>58</c:v>
                </c:pt>
                <c:pt idx="5">
                  <c:v>74</c:v>
                </c:pt>
                <c:pt idx="6">
                  <c:v>88</c:v>
                </c:pt>
                <c:pt idx="7">
                  <c:v>71</c:v>
                </c:pt>
                <c:pt idx="8">
                  <c:v>74</c:v>
                </c:pt>
                <c:pt idx="9">
                  <c:v>73</c:v>
                </c:pt>
                <c:pt idx="10">
                  <c:v>57</c:v>
                </c:pt>
                <c:pt idx="11">
                  <c:v>55</c:v>
                </c:pt>
                <c:pt idx="12">
                  <c:v>48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41</c:v>
                </c:pt>
                <c:pt idx="17">
                  <c:v>40</c:v>
                </c:pt>
                <c:pt idx="18">
                  <c:v>43</c:v>
                </c:pt>
                <c:pt idx="19">
                  <c:v>40</c:v>
                </c:pt>
                <c:pt idx="20">
                  <c:v>41</c:v>
                </c:pt>
                <c:pt idx="21">
                  <c:v>32</c:v>
                </c:pt>
                <c:pt idx="22">
                  <c:v>30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21</c:v>
                </c:pt>
                <c:pt idx="30">
                  <c:v>19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16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F-BD44-AA0C-FD4C8033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annealing!$G$35:$G$69</c:f>
              <c:numCache>
                <c:formatCode>General</c:formatCode>
                <c:ptCount val="35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31</c:v>
                </c:pt>
                <c:pt idx="5">
                  <c:v>36</c:v>
                </c:pt>
                <c:pt idx="6">
                  <c:v>41</c:v>
                </c:pt>
                <c:pt idx="7">
                  <c:v>131</c:v>
                </c:pt>
                <c:pt idx="8">
                  <c:v>231</c:v>
                </c:pt>
                <c:pt idx="9">
                  <c:v>331</c:v>
                </c:pt>
                <c:pt idx="10">
                  <c:v>431</c:v>
                </c:pt>
                <c:pt idx="11">
                  <c:v>531</c:v>
                </c:pt>
                <c:pt idx="12">
                  <c:v>631</c:v>
                </c:pt>
                <c:pt idx="13">
                  <c:v>731</c:v>
                </c:pt>
                <c:pt idx="14">
                  <c:v>831</c:v>
                </c:pt>
                <c:pt idx="15">
                  <c:v>931</c:v>
                </c:pt>
                <c:pt idx="16">
                  <c:v>1031</c:v>
                </c:pt>
                <c:pt idx="17">
                  <c:v>1131</c:v>
                </c:pt>
                <c:pt idx="18">
                  <c:v>1231</c:v>
                </c:pt>
                <c:pt idx="19">
                  <c:v>1331</c:v>
                </c:pt>
                <c:pt idx="20">
                  <c:v>1431</c:v>
                </c:pt>
                <c:pt idx="21">
                  <c:v>1531</c:v>
                </c:pt>
                <c:pt idx="22">
                  <c:v>1631</c:v>
                </c:pt>
                <c:pt idx="23">
                  <c:v>1731</c:v>
                </c:pt>
                <c:pt idx="24">
                  <c:v>1831</c:v>
                </c:pt>
                <c:pt idx="25">
                  <c:v>1931</c:v>
                </c:pt>
                <c:pt idx="26">
                  <c:v>2031</c:v>
                </c:pt>
                <c:pt idx="27">
                  <c:v>2131</c:v>
                </c:pt>
                <c:pt idx="28">
                  <c:v>2231</c:v>
                </c:pt>
                <c:pt idx="29">
                  <c:v>2331</c:v>
                </c:pt>
                <c:pt idx="30">
                  <c:v>2431</c:v>
                </c:pt>
                <c:pt idx="31">
                  <c:v>2531</c:v>
                </c:pt>
                <c:pt idx="32">
                  <c:v>2631</c:v>
                </c:pt>
                <c:pt idx="33">
                  <c:v>2731</c:v>
                </c:pt>
                <c:pt idx="34">
                  <c:v>2831</c:v>
                </c:pt>
              </c:numCache>
            </c:numRef>
          </c:xVal>
          <c:yVal>
            <c:numRef>
              <c:f>annealing!$I$35:$I$69</c:f>
              <c:numCache>
                <c:formatCode>General</c:formatCode>
                <c:ptCount val="35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7-BF41-99F4-B2EB256C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annealing!$Q$4:$Q$69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  <c:pt idx="57">
                  <c:v>2031</c:v>
                </c:pt>
                <c:pt idx="58">
                  <c:v>2131</c:v>
                </c:pt>
                <c:pt idx="59">
                  <c:v>2231</c:v>
                </c:pt>
                <c:pt idx="60">
                  <c:v>2331</c:v>
                </c:pt>
                <c:pt idx="61">
                  <c:v>2431</c:v>
                </c:pt>
                <c:pt idx="62">
                  <c:v>2531</c:v>
                </c:pt>
                <c:pt idx="63">
                  <c:v>2631</c:v>
                </c:pt>
                <c:pt idx="64">
                  <c:v>2731</c:v>
                </c:pt>
                <c:pt idx="65">
                  <c:v>2831</c:v>
                </c:pt>
              </c:numCache>
            </c:numRef>
          </c:xVal>
          <c:yVal>
            <c:numRef>
              <c:f>annealing!$S$4:$S$69</c:f>
              <c:numCache>
                <c:formatCode>General</c:formatCode>
                <c:ptCount val="66"/>
                <c:pt idx="0">
                  <c:v>0</c:v>
                </c:pt>
                <c:pt idx="1">
                  <c:v>18</c:v>
                </c:pt>
                <c:pt idx="2">
                  <c:v>71</c:v>
                </c:pt>
                <c:pt idx="3">
                  <c:v>136</c:v>
                </c:pt>
                <c:pt idx="4">
                  <c:v>222</c:v>
                </c:pt>
                <c:pt idx="5">
                  <c:v>291</c:v>
                </c:pt>
                <c:pt idx="6">
                  <c:v>376</c:v>
                </c:pt>
                <c:pt idx="7">
                  <c:v>435</c:v>
                </c:pt>
                <c:pt idx="8">
                  <c:v>463</c:v>
                </c:pt>
                <c:pt idx="9">
                  <c:v>498</c:v>
                </c:pt>
                <c:pt idx="10">
                  <c:v>537</c:v>
                </c:pt>
                <c:pt idx="11">
                  <c:v>536</c:v>
                </c:pt>
                <c:pt idx="12">
                  <c:v>540</c:v>
                </c:pt>
                <c:pt idx="13">
                  <c:v>537</c:v>
                </c:pt>
                <c:pt idx="14">
                  <c:v>515</c:v>
                </c:pt>
                <c:pt idx="15">
                  <c:v>500</c:v>
                </c:pt>
                <c:pt idx="16">
                  <c:v>462</c:v>
                </c:pt>
                <c:pt idx="17">
                  <c:v>450</c:v>
                </c:pt>
                <c:pt idx="18">
                  <c:v>426</c:v>
                </c:pt>
                <c:pt idx="19">
                  <c:v>382</c:v>
                </c:pt>
                <c:pt idx="20">
                  <c:v>385</c:v>
                </c:pt>
                <c:pt idx="21">
                  <c:v>301</c:v>
                </c:pt>
                <c:pt idx="22">
                  <c:v>282</c:v>
                </c:pt>
                <c:pt idx="23">
                  <c:v>251</c:v>
                </c:pt>
                <c:pt idx="24">
                  <c:v>194</c:v>
                </c:pt>
                <c:pt idx="25">
                  <c:v>171</c:v>
                </c:pt>
                <c:pt idx="26">
                  <c:v>144</c:v>
                </c:pt>
                <c:pt idx="27">
                  <c:v>115</c:v>
                </c:pt>
                <c:pt idx="28">
                  <c:v>80</c:v>
                </c:pt>
                <c:pt idx="29">
                  <c:v>73</c:v>
                </c:pt>
                <c:pt idx="30">
                  <c:v>80</c:v>
                </c:pt>
                <c:pt idx="31">
                  <c:v>41</c:v>
                </c:pt>
                <c:pt idx="32">
                  <c:v>32</c:v>
                </c:pt>
                <c:pt idx="33">
                  <c:v>33</c:v>
                </c:pt>
                <c:pt idx="34">
                  <c:v>29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16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F-9341-966B-AF67B165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annealing!$Q$4:$Q$76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  <c:pt idx="57">
                  <c:v>2031</c:v>
                </c:pt>
                <c:pt idx="58">
                  <c:v>2131</c:v>
                </c:pt>
                <c:pt idx="59">
                  <c:v>2231</c:v>
                </c:pt>
                <c:pt idx="60">
                  <c:v>2331</c:v>
                </c:pt>
                <c:pt idx="61">
                  <c:v>2431</c:v>
                </c:pt>
                <c:pt idx="62">
                  <c:v>2531</c:v>
                </c:pt>
                <c:pt idx="63">
                  <c:v>2631</c:v>
                </c:pt>
                <c:pt idx="64">
                  <c:v>2731</c:v>
                </c:pt>
                <c:pt idx="65">
                  <c:v>2831</c:v>
                </c:pt>
                <c:pt idx="66">
                  <c:v>2931</c:v>
                </c:pt>
                <c:pt idx="67">
                  <c:v>3031</c:v>
                </c:pt>
                <c:pt idx="68">
                  <c:v>3131</c:v>
                </c:pt>
                <c:pt idx="69">
                  <c:v>3231</c:v>
                </c:pt>
                <c:pt idx="70">
                  <c:v>3331</c:v>
                </c:pt>
                <c:pt idx="71">
                  <c:v>3431</c:v>
                </c:pt>
                <c:pt idx="72">
                  <c:v>3531</c:v>
                </c:pt>
              </c:numCache>
            </c:numRef>
          </c:xVal>
          <c:yVal>
            <c:numRef>
              <c:f>annealing!$S$4:$S$76</c:f>
              <c:numCache>
                <c:formatCode>General</c:formatCode>
                <c:ptCount val="73"/>
                <c:pt idx="0">
                  <c:v>0</c:v>
                </c:pt>
                <c:pt idx="1">
                  <c:v>18</c:v>
                </c:pt>
                <c:pt idx="2">
                  <c:v>71</c:v>
                </c:pt>
                <c:pt idx="3">
                  <c:v>136</c:v>
                </c:pt>
                <c:pt idx="4">
                  <c:v>222</c:v>
                </c:pt>
                <c:pt idx="5">
                  <c:v>291</c:v>
                </c:pt>
                <c:pt idx="6">
                  <c:v>376</c:v>
                </c:pt>
                <c:pt idx="7">
                  <c:v>435</c:v>
                </c:pt>
                <c:pt idx="8">
                  <c:v>463</c:v>
                </c:pt>
                <c:pt idx="9">
                  <c:v>498</c:v>
                </c:pt>
                <c:pt idx="10">
                  <c:v>537</c:v>
                </c:pt>
                <c:pt idx="11">
                  <c:v>536</c:v>
                </c:pt>
                <c:pt idx="12">
                  <c:v>540</c:v>
                </c:pt>
                <c:pt idx="13">
                  <c:v>537</c:v>
                </c:pt>
                <c:pt idx="14">
                  <c:v>515</c:v>
                </c:pt>
                <c:pt idx="15">
                  <c:v>500</c:v>
                </c:pt>
                <c:pt idx="16">
                  <c:v>462</c:v>
                </c:pt>
                <c:pt idx="17">
                  <c:v>450</c:v>
                </c:pt>
                <c:pt idx="18">
                  <c:v>426</c:v>
                </c:pt>
                <c:pt idx="19">
                  <c:v>382</c:v>
                </c:pt>
                <c:pt idx="20">
                  <c:v>385</c:v>
                </c:pt>
                <c:pt idx="21">
                  <c:v>301</c:v>
                </c:pt>
                <c:pt idx="22">
                  <c:v>282</c:v>
                </c:pt>
                <c:pt idx="23">
                  <c:v>251</c:v>
                </c:pt>
                <c:pt idx="24">
                  <c:v>194</c:v>
                </c:pt>
                <c:pt idx="25">
                  <c:v>171</c:v>
                </c:pt>
                <c:pt idx="26">
                  <c:v>144</c:v>
                </c:pt>
                <c:pt idx="27">
                  <c:v>115</c:v>
                </c:pt>
                <c:pt idx="28">
                  <c:v>80</c:v>
                </c:pt>
                <c:pt idx="29">
                  <c:v>73</c:v>
                </c:pt>
                <c:pt idx="30">
                  <c:v>80</c:v>
                </c:pt>
                <c:pt idx="31">
                  <c:v>41</c:v>
                </c:pt>
                <c:pt idx="32">
                  <c:v>32</c:v>
                </c:pt>
                <c:pt idx="33">
                  <c:v>33</c:v>
                </c:pt>
                <c:pt idx="34">
                  <c:v>29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16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13</c:v>
                </c:pt>
                <c:pt idx="69">
                  <c:v>11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D-D645-93C4-3551DCA3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</c:v>
                </c:pt>
                <c:pt idx="4">
                  <c:v>0.38</c:v>
                </c:pt>
                <c:pt idx="5">
                  <c:v>0.5</c:v>
                </c:pt>
                <c:pt idx="6">
                  <c:v>0.5</c:v>
                </c:pt>
                <c:pt idx="7">
                  <c:v>0.65</c:v>
                </c:pt>
                <c:pt idx="8">
                  <c:v>0.75</c:v>
                </c:pt>
                <c:pt idx="9">
                  <c:v>0.83</c:v>
                </c:pt>
                <c:pt idx="10">
                  <c:v>0.98</c:v>
                </c:pt>
                <c:pt idx="11">
                  <c:v>0.95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F-4641-894C-D13967AF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07540463692037"/>
                  <c:y val="7.7523239282589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annealing!$Q$41:$Q$76</c:f>
              <c:numCache>
                <c:formatCode>General</c:formatCode>
                <c:ptCount val="36"/>
                <c:pt idx="0">
                  <c:v>41</c:v>
                </c:pt>
                <c:pt idx="1">
                  <c:v>131</c:v>
                </c:pt>
                <c:pt idx="2">
                  <c:v>231</c:v>
                </c:pt>
                <c:pt idx="3">
                  <c:v>331</c:v>
                </c:pt>
                <c:pt idx="4">
                  <c:v>431</c:v>
                </c:pt>
                <c:pt idx="5">
                  <c:v>531</c:v>
                </c:pt>
                <c:pt idx="6">
                  <c:v>631</c:v>
                </c:pt>
                <c:pt idx="7">
                  <c:v>731</c:v>
                </c:pt>
                <c:pt idx="8">
                  <c:v>831</c:v>
                </c:pt>
                <c:pt idx="9">
                  <c:v>931</c:v>
                </c:pt>
                <c:pt idx="10">
                  <c:v>1031</c:v>
                </c:pt>
                <c:pt idx="11">
                  <c:v>1131</c:v>
                </c:pt>
                <c:pt idx="12">
                  <c:v>1231</c:v>
                </c:pt>
                <c:pt idx="13">
                  <c:v>1331</c:v>
                </c:pt>
                <c:pt idx="14">
                  <c:v>1431</c:v>
                </c:pt>
                <c:pt idx="15">
                  <c:v>1531</c:v>
                </c:pt>
                <c:pt idx="16">
                  <c:v>1631</c:v>
                </c:pt>
                <c:pt idx="17">
                  <c:v>1731</c:v>
                </c:pt>
                <c:pt idx="18">
                  <c:v>1831</c:v>
                </c:pt>
                <c:pt idx="19">
                  <c:v>1931</c:v>
                </c:pt>
                <c:pt idx="20">
                  <c:v>2031</c:v>
                </c:pt>
                <c:pt idx="21">
                  <c:v>2131</c:v>
                </c:pt>
                <c:pt idx="22">
                  <c:v>2231</c:v>
                </c:pt>
                <c:pt idx="23">
                  <c:v>2331</c:v>
                </c:pt>
                <c:pt idx="24">
                  <c:v>2431</c:v>
                </c:pt>
                <c:pt idx="25">
                  <c:v>2531</c:v>
                </c:pt>
                <c:pt idx="26">
                  <c:v>2631</c:v>
                </c:pt>
                <c:pt idx="27">
                  <c:v>2731</c:v>
                </c:pt>
                <c:pt idx="28">
                  <c:v>2831</c:v>
                </c:pt>
                <c:pt idx="29">
                  <c:v>2931</c:v>
                </c:pt>
                <c:pt idx="30">
                  <c:v>3031</c:v>
                </c:pt>
                <c:pt idx="31">
                  <c:v>3131</c:v>
                </c:pt>
                <c:pt idx="32">
                  <c:v>3231</c:v>
                </c:pt>
                <c:pt idx="33">
                  <c:v>3331</c:v>
                </c:pt>
                <c:pt idx="34">
                  <c:v>3431</c:v>
                </c:pt>
                <c:pt idx="35">
                  <c:v>3531</c:v>
                </c:pt>
              </c:numCache>
            </c:numRef>
          </c:xVal>
          <c:yVal>
            <c:numRef>
              <c:f>annealing!$S$41:$S$76</c:f>
              <c:numCache>
                <c:formatCode>General</c:formatCode>
                <c:ptCount val="36"/>
                <c:pt idx="0">
                  <c:v>24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12</c:v>
                </c:pt>
                <c:pt idx="29">
                  <c:v>14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9A4E-A0F8-CDB3C513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annealing!$AB$4:$AB$69</c:f>
              <c:numCache>
                <c:formatCode>General</c:formatCode>
                <c:ptCount val="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</c:numCache>
            </c:numRef>
          </c:xVal>
          <c:yVal>
            <c:numRef>
              <c:f>annealing!$AD$4:$AD$69</c:f>
              <c:numCache>
                <c:formatCode>General</c:formatCode>
                <c:ptCount val="66"/>
                <c:pt idx="0">
                  <c:v>0</c:v>
                </c:pt>
                <c:pt idx="1">
                  <c:v>13</c:v>
                </c:pt>
                <c:pt idx="2">
                  <c:v>61</c:v>
                </c:pt>
                <c:pt idx="3">
                  <c:v>119</c:v>
                </c:pt>
                <c:pt idx="4">
                  <c:v>212</c:v>
                </c:pt>
                <c:pt idx="5">
                  <c:v>277</c:v>
                </c:pt>
                <c:pt idx="6">
                  <c:v>363</c:v>
                </c:pt>
                <c:pt idx="7">
                  <c:v>438</c:v>
                </c:pt>
                <c:pt idx="8">
                  <c:v>493</c:v>
                </c:pt>
                <c:pt idx="9">
                  <c:v>490</c:v>
                </c:pt>
                <c:pt idx="10">
                  <c:v>526</c:v>
                </c:pt>
                <c:pt idx="11">
                  <c:v>521</c:v>
                </c:pt>
                <c:pt idx="12">
                  <c:v>526</c:v>
                </c:pt>
                <c:pt idx="13">
                  <c:v>559</c:v>
                </c:pt>
                <c:pt idx="14">
                  <c:v>528</c:v>
                </c:pt>
                <c:pt idx="15">
                  <c:v>494</c:v>
                </c:pt>
                <c:pt idx="16">
                  <c:v>485</c:v>
                </c:pt>
                <c:pt idx="17">
                  <c:v>511</c:v>
                </c:pt>
                <c:pt idx="18">
                  <c:v>455</c:v>
                </c:pt>
                <c:pt idx="19">
                  <c:v>446</c:v>
                </c:pt>
                <c:pt idx="20">
                  <c:v>426</c:v>
                </c:pt>
                <c:pt idx="21">
                  <c:v>255</c:v>
                </c:pt>
                <c:pt idx="22">
                  <c:v>203</c:v>
                </c:pt>
                <c:pt idx="23">
                  <c:v>183</c:v>
                </c:pt>
                <c:pt idx="24">
                  <c:v>124</c:v>
                </c:pt>
                <c:pt idx="25">
                  <c:v>125</c:v>
                </c:pt>
                <c:pt idx="26">
                  <c:v>100</c:v>
                </c:pt>
                <c:pt idx="27">
                  <c:v>83</c:v>
                </c:pt>
                <c:pt idx="28">
                  <c:v>82</c:v>
                </c:pt>
                <c:pt idx="29">
                  <c:v>69</c:v>
                </c:pt>
                <c:pt idx="30">
                  <c:v>60</c:v>
                </c:pt>
                <c:pt idx="31">
                  <c:v>35</c:v>
                </c:pt>
                <c:pt idx="32">
                  <c:v>39</c:v>
                </c:pt>
                <c:pt idx="33">
                  <c:v>31</c:v>
                </c:pt>
                <c:pt idx="34">
                  <c:v>34</c:v>
                </c:pt>
                <c:pt idx="35">
                  <c:v>27</c:v>
                </c:pt>
                <c:pt idx="36">
                  <c:v>32</c:v>
                </c:pt>
                <c:pt idx="37">
                  <c:v>31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31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21</c:v>
                </c:pt>
                <c:pt idx="48">
                  <c:v>18</c:v>
                </c:pt>
                <c:pt idx="49">
                  <c:v>16</c:v>
                </c:pt>
                <c:pt idx="50">
                  <c:v>20</c:v>
                </c:pt>
                <c:pt idx="51">
                  <c:v>18</c:v>
                </c:pt>
                <c:pt idx="52">
                  <c:v>19</c:v>
                </c:pt>
                <c:pt idx="53">
                  <c:v>17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A-164C-B676-7941F610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annealing!$AB$4:$AB$76</c:f>
              <c:numCache>
                <c:formatCode>General</c:formatCode>
                <c:ptCount val="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1.5000000000000002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21</c:v>
                </c:pt>
                <c:pt idx="34">
                  <c:v>26</c:v>
                </c:pt>
                <c:pt idx="35">
                  <c:v>31</c:v>
                </c:pt>
                <c:pt idx="36">
                  <c:v>36</c:v>
                </c:pt>
                <c:pt idx="37">
                  <c:v>41</c:v>
                </c:pt>
                <c:pt idx="38">
                  <c:v>131</c:v>
                </c:pt>
                <c:pt idx="39">
                  <c:v>231</c:v>
                </c:pt>
                <c:pt idx="40">
                  <c:v>331</c:v>
                </c:pt>
                <c:pt idx="41">
                  <c:v>431</c:v>
                </c:pt>
                <c:pt idx="42">
                  <c:v>531</c:v>
                </c:pt>
                <c:pt idx="43">
                  <c:v>631</c:v>
                </c:pt>
                <c:pt idx="44">
                  <c:v>731</c:v>
                </c:pt>
                <c:pt idx="45">
                  <c:v>831</c:v>
                </c:pt>
                <c:pt idx="46">
                  <c:v>931</c:v>
                </c:pt>
                <c:pt idx="47">
                  <c:v>1031</c:v>
                </c:pt>
                <c:pt idx="48">
                  <c:v>1131</c:v>
                </c:pt>
                <c:pt idx="49">
                  <c:v>1231</c:v>
                </c:pt>
                <c:pt idx="50">
                  <c:v>1331</c:v>
                </c:pt>
                <c:pt idx="51">
                  <c:v>1431</c:v>
                </c:pt>
                <c:pt idx="52">
                  <c:v>1531</c:v>
                </c:pt>
                <c:pt idx="53">
                  <c:v>1631</c:v>
                </c:pt>
                <c:pt idx="54">
                  <c:v>1731</c:v>
                </c:pt>
                <c:pt idx="55">
                  <c:v>1831</c:v>
                </c:pt>
                <c:pt idx="56">
                  <c:v>1931</c:v>
                </c:pt>
              </c:numCache>
            </c:numRef>
          </c:xVal>
          <c:yVal>
            <c:numRef>
              <c:f>annealing!$AD$4:$AD$76</c:f>
              <c:numCache>
                <c:formatCode>General</c:formatCode>
                <c:ptCount val="73"/>
                <c:pt idx="0">
                  <c:v>0</c:v>
                </c:pt>
                <c:pt idx="1">
                  <c:v>13</c:v>
                </c:pt>
                <c:pt idx="2">
                  <c:v>61</c:v>
                </c:pt>
                <c:pt idx="3">
                  <c:v>119</c:v>
                </c:pt>
                <c:pt idx="4">
                  <c:v>212</c:v>
                </c:pt>
                <c:pt idx="5">
                  <c:v>277</c:v>
                </c:pt>
                <c:pt idx="6">
                  <c:v>363</c:v>
                </c:pt>
                <c:pt idx="7">
                  <c:v>438</c:v>
                </c:pt>
                <c:pt idx="8">
                  <c:v>493</c:v>
                </c:pt>
                <c:pt idx="9">
                  <c:v>490</c:v>
                </c:pt>
                <c:pt idx="10">
                  <c:v>526</c:v>
                </c:pt>
                <c:pt idx="11">
                  <c:v>521</c:v>
                </c:pt>
                <c:pt idx="12">
                  <c:v>526</c:v>
                </c:pt>
                <c:pt idx="13">
                  <c:v>559</c:v>
                </c:pt>
                <c:pt idx="14">
                  <c:v>528</c:v>
                </c:pt>
                <c:pt idx="15">
                  <c:v>494</c:v>
                </c:pt>
                <c:pt idx="16">
                  <c:v>485</c:v>
                </c:pt>
                <c:pt idx="17">
                  <c:v>511</c:v>
                </c:pt>
                <c:pt idx="18">
                  <c:v>455</c:v>
                </c:pt>
                <c:pt idx="19">
                  <c:v>446</c:v>
                </c:pt>
                <c:pt idx="20">
                  <c:v>426</c:v>
                </c:pt>
                <c:pt idx="21">
                  <c:v>255</c:v>
                </c:pt>
                <c:pt idx="22">
                  <c:v>203</c:v>
                </c:pt>
                <c:pt idx="23">
                  <c:v>183</c:v>
                </c:pt>
                <c:pt idx="24">
                  <c:v>124</c:v>
                </c:pt>
                <c:pt idx="25">
                  <c:v>125</c:v>
                </c:pt>
                <c:pt idx="26">
                  <c:v>100</c:v>
                </c:pt>
                <c:pt idx="27">
                  <c:v>83</c:v>
                </c:pt>
                <c:pt idx="28">
                  <c:v>82</c:v>
                </c:pt>
                <c:pt idx="29">
                  <c:v>69</c:v>
                </c:pt>
                <c:pt idx="30">
                  <c:v>60</c:v>
                </c:pt>
                <c:pt idx="31">
                  <c:v>35</c:v>
                </c:pt>
                <c:pt idx="32">
                  <c:v>39</c:v>
                </c:pt>
                <c:pt idx="33">
                  <c:v>31</c:v>
                </c:pt>
                <c:pt idx="34">
                  <c:v>34</c:v>
                </c:pt>
                <c:pt idx="35">
                  <c:v>27</c:v>
                </c:pt>
                <c:pt idx="36">
                  <c:v>32</c:v>
                </c:pt>
                <c:pt idx="37">
                  <c:v>31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28</c:v>
                </c:pt>
                <c:pt idx="42">
                  <c:v>31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21</c:v>
                </c:pt>
                <c:pt idx="48">
                  <c:v>18</c:v>
                </c:pt>
                <c:pt idx="49">
                  <c:v>16</c:v>
                </c:pt>
                <c:pt idx="50">
                  <c:v>20</c:v>
                </c:pt>
                <c:pt idx="51">
                  <c:v>18</c:v>
                </c:pt>
                <c:pt idx="52">
                  <c:v>19</c:v>
                </c:pt>
                <c:pt idx="53">
                  <c:v>17</c:v>
                </c:pt>
                <c:pt idx="54">
                  <c:v>16</c:v>
                </c:pt>
                <c:pt idx="55">
                  <c:v>18</c:v>
                </c:pt>
                <c:pt idx="5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A-9140-B9E0-8B6BA710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45160761154857"/>
                  <c:y val="0.12199611767279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annealing!$AB$41:$AB$76</c:f>
              <c:numCache>
                <c:formatCode>General</c:formatCode>
                <c:ptCount val="36"/>
                <c:pt idx="0">
                  <c:v>41</c:v>
                </c:pt>
                <c:pt idx="1">
                  <c:v>131</c:v>
                </c:pt>
                <c:pt idx="2">
                  <c:v>231</c:v>
                </c:pt>
                <c:pt idx="3">
                  <c:v>331</c:v>
                </c:pt>
                <c:pt idx="4">
                  <c:v>431</c:v>
                </c:pt>
                <c:pt idx="5">
                  <c:v>531</c:v>
                </c:pt>
                <c:pt idx="6">
                  <c:v>631</c:v>
                </c:pt>
                <c:pt idx="7">
                  <c:v>731</c:v>
                </c:pt>
                <c:pt idx="8">
                  <c:v>831</c:v>
                </c:pt>
                <c:pt idx="9">
                  <c:v>931</c:v>
                </c:pt>
                <c:pt idx="10">
                  <c:v>1031</c:v>
                </c:pt>
                <c:pt idx="11">
                  <c:v>1131</c:v>
                </c:pt>
                <c:pt idx="12">
                  <c:v>1231</c:v>
                </c:pt>
                <c:pt idx="13">
                  <c:v>1331</c:v>
                </c:pt>
                <c:pt idx="14">
                  <c:v>1431</c:v>
                </c:pt>
                <c:pt idx="15">
                  <c:v>1531</c:v>
                </c:pt>
                <c:pt idx="16">
                  <c:v>1631</c:v>
                </c:pt>
                <c:pt idx="17">
                  <c:v>1731</c:v>
                </c:pt>
                <c:pt idx="18">
                  <c:v>1831</c:v>
                </c:pt>
                <c:pt idx="19">
                  <c:v>1931</c:v>
                </c:pt>
              </c:numCache>
            </c:numRef>
          </c:xVal>
          <c:yVal>
            <c:numRef>
              <c:f>annealing!$AD$41:$AD$76</c:f>
              <c:numCache>
                <c:formatCode>General</c:formatCode>
                <c:ptCount val="36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28</c:v>
                </c:pt>
                <c:pt idx="5">
                  <c:v>31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20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D546-836E-5F8F0D7A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35712"/>
        <c:axId val="1475737408"/>
      </c:scatterChart>
      <c:valAx>
        <c:axId val="147573571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408"/>
        <c:crosses val="autoZero"/>
        <c:crossBetween val="midCat"/>
      </c:valAx>
      <c:valAx>
        <c:axId val="14757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5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annealing!$AM$7:$AM$46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annealing!$AQ$7:$AQ$46</c:f>
              <c:numCache>
                <c:formatCode>General</c:formatCode>
                <c:ptCount val="40"/>
                <c:pt idx="0">
                  <c:v>1.253725</c:v>
                </c:pt>
                <c:pt idx="1">
                  <c:v>1.334481</c:v>
                </c:pt>
                <c:pt idx="2">
                  <c:v>1.327788</c:v>
                </c:pt>
                <c:pt idx="3">
                  <c:v>1.3376619999999999</c:v>
                </c:pt>
                <c:pt idx="4">
                  <c:v>1.376082</c:v>
                </c:pt>
                <c:pt idx="5">
                  <c:v>1.3657170000000001</c:v>
                </c:pt>
                <c:pt idx="6">
                  <c:v>1.373537</c:v>
                </c:pt>
                <c:pt idx="7">
                  <c:v>1.404493</c:v>
                </c:pt>
                <c:pt idx="8">
                  <c:v>1.416804</c:v>
                </c:pt>
                <c:pt idx="9">
                  <c:v>1.4287460000000001</c:v>
                </c:pt>
                <c:pt idx="10">
                  <c:v>1.454078</c:v>
                </c:pt>
                <c:pt idx="11">
                  <c:v>1.478445</c:v>
                </c:pt>
                <c:pt idx="12">
                  <c:v>1.5210360000000001</c:v>
                </c:pt>
                <c:pt idx="13">
                  <c:v>1.5152730000000001</c:v>
                </c:pt>
                <c:pt idx="14">
                  <c:v>1.5088619999999999</c:v>
                </c:pt>
                <c:pt idx="15">
                  <c:v>1.5467169999999999</c:v>
                </c:pt>
                <c:pt idx="16">
                  <c:v>1.5635429999999999</c:v>
                </c:pt>
                <c:pt idx="17">
                  <c:v>1.6003130000000001</c:v>
                </c:pt>
                <c:pt idx="18">
                  <c:v>1.6142939999999999</c:v>
                </c:pt>
                <c:pt idx="19">
                  <c:v>1.6176159999999999</c:v>
                </c:pt>
                <c:pt idx="20">
                  <c:v>1.6607730000000001</c:v>
                </c:pt>
                <c:pt idx="21">
                  <c:v>1.692361</c:v>
                </c:pt>
                <c:pt idx="22">
                  <c:v>1.7024090000000001</c:v>
                </c:pt>
                <c:pt idx="23">
                  <c:v>1.71567</c:v>
                </c:pt>
                <c:pt idx="24">
                  <c:v>1.7250430000000001</c:v>
                </c:pt>
                <c:pt idx="25">
                  <c:v>1.722774</c:v>
                </c:pt>
                <c:pt idx="26">
                  <c:v>1.7374080000000001</c:v>
                </c:pt>
                <c:pt idx="27">
                  <c:v>1.7435499999999999</c:v>
                </c:pt>
                <c:pt idx="28">
                  <c:v>1.745261</c:v>
                </c:pt>
                <c:pt idx="29">
                  <c:v>1.7627109999999999</c:v>
                </c:pt>
                <c:pt idx="30">
                  <c:v>1.7545850000000001</c:v>
                </c:pt>
                <c:pt idx="31">
                  <c:v>1.773226</c:v>
                </c:pt>
                <c:pt idx="32">
                  <c:v>1.7709600000000001</c:v>
                </c:pt>
                <c:pt idx="33">
                  <c:v>1.785995</c:v>
                </c:pt>
                <c:pt idx="34">
                  <c:v>1.788635</c:v>
                </c:pt>
                <c:pt idx="35">
                  <c:v>1.777258</c:v>
                </c:pt>
                <c:pt idx="36">
                  <c:v>1.7869269999999999</c:v>
                </c:pt>
                <c:pt idx="37">
                  <c:v>1.810732</c:v>
                </c:pt>
                <c:pt idx="38">
                  <c:v>1.808565</c:v>
                </c:pt>
                <c:pt idx="39">
                  <c:v>1.824376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7-4A4C-B1AC-86E0CA06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36287"/>
        <c:axId val="814421823"/>
      </c:scatterChart>
      <c:valAx>
        <c:axId val="814436287"/>
        <c:scaling>
          <c:orientation val="minMax"/>
          <c:max val="2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21823"/>
        <c:crosses val="autoZero"/>
        <c:crossBetween val="midCat"/>
      </c:valAx>
      <c:valAx>
        <c:axId val="81442182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annealing!$AM$8:$AM$46</c:f>
              <c:numCache>
                <c:formatCode>General</c:formatCode>
                <c:ptCount val="3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  <c:pt idx="20">
                  <c:v>1100000</c:v>
                </c:pt>
                <c:pt idx="21">
                  <c:v>1150000</c:v>
                </c:pt>
                <c:pt idx="22">
                  <c:v>1200000</c:v>
                </c:pt>
                <c:pt idx="23">
                  <c:v>1250000</c:v>
                </c:pt>
                <c:pt idx="24">
                  <c:v>1300000</c:v>
                </c:pt>
                <c:pt idx="25">
                  <c:v>1350000</c:v>
                </c:pt>
                <c:pt idx="26">
                  <c:v>1400000</c:v>
                </c:pt>
                <c:pt idx="27">
                  <c:v>1450000</c:v>
                </c:pt>
                <c:pt idx="28">
                  <c:v>1500000</c:v>
                </c:pt>
                <c:pt idx="29">
                  <c:v>1550000</c:v>
                </c:pt>
                <c:pt idx="30">
                  <c:v>1600000</c:v>
                </c:pt>
                <c:pt idx="31">
                  <c:v>1650000</c:v>
                </c:pt>
                <c:pt idx="32">
                  <c:v>1700000</c:v>
                </c:pt>
                <c:pt idx="33">
                  <c:v>1750000</c:v>
                </c:pt>
                <c:pt idx="34">
                  <c:v>1800000</c:v>
                </c:pt>
                <c:pt idx="35">
                  <c:v>1850000</c:v>
                </c:pt>
                <c:pt idx="36">
                  <c:v>1900000</c:v>
                </c:pt>
                <c:pt idx="37">
                  <c:v>1950000</c:v>
                </c:pt>
                <c:pt idx="38">
                  <c:v>2000000</c:v>
                </c:pt>
              </c:numCache>
            </c:numRef>
          </c:xVal>
          <c:yVal>
            <c:numRef>
              <c:f>annealing!$AS$8:$AS$46</c:f>
              <c:numCache>
                <c:formatCode>General</c:formatCode>
                <c:ptCount val="39"/>
                <c:pt idx="0">
                  <c:v>2.2606511616000013E-6</c:v>
                </c:pt>
                <c:pt idx="1">
                  <c:v>7.4046071314285702E-7</c:v>
                </c:pt>
                <c:pt idx="2">
                  <c:v>4.8952058399999953E-7</c:v>
                </c:pt>
                <c:pt idx="3">
                  <c:v>5.0370778164705906E-7</c:v>
                </c:pt>
                <c:pt idx="4">
                  <c:v>3.562567330909094E-7</c:v>
                </c:pt>
                <c:pt idx="5">
                  <c:v>3.1055270400000005E-7</c:v>
                </c:pt>
                <c:pt idx="6">
                  <c:v>3.2972961599999996E-7</c:v>
                </c:pt>
                <c:pt idx="7">
                  <c:v>3.0845731718918916E-7</c:v>
                </c:pt>
                <c:pt idx="8">
                  <c:v>2.9163499200000019E-7</c:v>
                </c:pt>
                <c:pt idx="9">
                  <c:v>2.9832987982978718E-7</c:v>
                </c:pt>
                <c:pt idx="10">
                  <c:v>3.0243854769230774E-7</c:v>
                </c:pt>
                <c:pt idx="11">
                  <c:v>3.2820163200000014E-7</c:v>
                </c:pt>
                <c:pt idx="12">
                  <c:v>2.9522863277419366E-7</c:v>
                </c:pt>
                <c:pt idx="13">
                  <c:v>2.6650011653731335E-7</c:v>
                </c:pt>
                <c:pt idx="14">
                  <c:v>2.8478822399999986E-7</c:v>
                </c:pt>
                <c:pt idx="15">
                  <c:v>2.8158834950649342E-7</c:v>
                </c:pt>
                <c:pt idx="16">
                  <c:v>2.9580017795121958E-7</c:v>
                </c:pt>
                <c:pt idx="17">
                  <c:v>2.9004667696551723E-7</c:v>
                </c:pt>
                <c:pt idx="18">
                  <c:v>2.7681030156521734E-7</c:v>
                </c:pt>
                <c:pt idx="19">
                  <c:v>2.9367883744329902E-7</c:v>
                </c:pt>
                <c:pt idx="20">
                  <c:v>3.0095590023529413E-7</c:v>
                </c:pt>
                <c:pt idx="21">
                  <c:v>2.9346449585046733E-7</c:v>
                </c:pt>
                <c:pt idx="22">
                  <c:v>2.8864963285714289E-7</c:v>
                </c:pt>
                <c:pt idx="23">
                  <c:v>2.8192067446153855E-7</c:v>
                </c:pt>
                <c:pt idx="24">
                  <c:v>2.6906496078688529E-7</c:v>
                </c:pt>
                <c:pt idx="25">
                  <c:v>2.6653599269291342E-7</c:v>
                </c:pt>
                <c:pt idx="26">
                  <c:v>2.5969630909090906E-7</c:v>
                </c:pt>
                <c:pt idx="27">
                  <c:v>2.5109237535766421E-7</c:v>
                </c:pt>
                <c:pt idx="28">
                  <c:v>2.5085124101408447E-7</c:v>
                </c:pt>
                <c:pt idx="29">
                  <c:v>2.3845024653061226E-7</c:v>
                </c:pt>
                <c:pt idx="30">
                  <c:v>2.3918919726315785E-7</c:v>
                </c:pt>
                <c:pt idx="31">
                  <c:v>2.3056161936305737E-7</c:v>
                </c:pt>
                <c:pt idx="32">
                  <c:v>2.2994064E-7</c:v>
                </c:pt>
                <c:pt idx="33">
                  <c:v>2.2416252359281436E-7</c:v>
                </c:pt>
                <c:pt idx="34">
                  <c:v>2.1301705506976745E-7</c:v>
                </c:pt>
                <c:pt idx="35">
                  <c:v>2.1082264840677963E-7</c:v>
                </c:pt>
                <c:pt idx="36">
                  <c:v>2.1418449389010989E-7</c:v>
                </c:pt>
                <c:pt idx="37">
                  <c:v>2.0764664470588236E-7</c:v>
                </c:pt>
                <c:pt idx="38">
                  <c:v>2.0800228949999998E-7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2F41-BF9B-BDDD4C1B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36287"/>
        <c:axId val="814421823"/>
      </c:scatterChart>
      <c:valAx>
        <c:axId val="814436287"/>
        <c:scaling>
          <c:orientation val="minMax"/>
          <c:max val="2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21823"/>
        <c:crosses val="autoZero"/>
        <c:crossBetween val="midCat"/>
      </c:valAx>
      <c:valAx>
        <c:axId val="814421823"/>
        <c:scaling>
          <c:orientation val="minMax"/>
          <c:max val="1.0000000000000004E-6"/>
          <c:min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annealing!$AZ$7:$AZ$56</c:f>
              <c:numCache>
                <c:formatCode>General</c:formatCod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numCache>
            </c:numRef>
          </c:xVal>
          <c:yVal>
            <c:numRef>
              <c:f>annealing!$BD$7:$BD$56</c:f>
              <c:numCache>
                <c:formatCode>General</c:formatCode>
                <c:ptCount val="50"/>
                <c:pt idx="0">
                  <c:v>0</c:v>
                </c:pt>
                <c:pt idx="1">
                  <c:v>1.4450000000000018E-3</c:v>
                </c:pt>
                <c:pt idx="2">
                  <c:v>2.4069999999999925E-3</c:v>
                </c:pt>
                <c:pt idx="3">
                  <c:v>-1.2280000000000069E-3</c:v>
                </c:pt>
                <c:pt idx="4">
                  <c:v>1.0113999999999984E-2</c:v>
                </c:pt>
                <c:pt idx="5">
                  <c:v>1.4118999999999993E-2</c:v>
                </c:pt>
                <c:pt idx="6">
                  <c:v>1.2247999999999981E-2</c:v>
                </c:pt>
                <c:pt idx="7">
                  <c:v>1.3539999999999996E-2</c:v>
                </c:pt>
                <c:pt idx="8">
                  <c:v>1.2423999999999991E-2</c:v>
                </c:pt>
                <c:pt idx="9">
                  <c:v>1.4030999999999988E-2</c:v>
                </c:pt>
                <c:pt idx="10">
                  <c:v>1.8398999999999999E-2</c:v>
                </c:pt>
                <c:pt idx="11">
                  <c:v>1.8479999999999996E-2</c:v>
                </c:pt>
                <c:pt idx="12">
                  <c:v>2.033299999999999E-2</c:v>
                </c:pt>
                <c:pt idx="13">
                  <c:v>2.0820000000000005E-2</c:v>
                </c:pt>
                <c:pt idx="14">
                  <c:v>2.0258999999999971E-2</c:v>
                </c:pt>
                <c:pt idx="15">
                  <c:v>2.3353000000000013E-2</c:v>
                </c:pt>
                <c:pt idx="16">
                  <c:v>2.2886000000000017E-2</c:v>
                </c:pt>
                <c:pt idx="17">
                  <c:v>2.8034999999999977E-2</c:v>
                </c:pt>
                <c:pt idx="18">
                  <c:v>2.7768000000000015E-2</c:v>
                </c:pt>
                <c:pt idx="19">
                  <c:v>3.1104999999999994E-2</c:v>
                </c:pt>
                <c:pt idx="20">
                  <c:v>3.1024999999999969E-2</c:v>
                </c:pt>
                <c:pt idx="21">
                  <c:v>3.2964999999999967E-2</c:v>
                </c:pt>
                <c:pt idx="22">
                  <c:v>3.6038000000000014E-2</c:v>
                </c:pt>
                <c:pt idx="23">
                  <c:v>3.2447000000000004E-2</c:v>
                </c:pt>
                <c:pt idx="24">
                  <c:v>3.8212999999999997E-2</c:v>
                </c:pt>
                <c:pt idx="25">
                  <c:v>4.0368999999999988E-2</c:v>
                </c:pt>
                <c:pt idx="26">
                  <c:v>4.3827000000000005E-2</c:v>
                </c:pt>
                <c:pt idx="27">
                  <c:v>4.0644999999999987E-2</c:v>
                </c:pt>
                <c:pt idx="28">
                  <c:v>3.944700000000001E-2</c:v>
                </c:pt>
                <c:pt idx="29">
                  <c:v>4.6368999999999994E-2</c:v>
                </c:pt>
                <c:pt idx="30">
                  <c:v>4.1455999999999993E-2</c:v>
                </c:pt>
                <c:pt idx="31">
                  <c:v>4.3651999999999969E-2</c:v>
                </c:pt>
                <c:pt idx="32">
                  <c:v>4.5652999999999999E-2</c:v>
                </c:pt>
                <c:pt idx="33">
                  <c:v>4.8404000000000003E-2</c:v>
                </c:pt>
                <c:pt idx="34">
                  <c:v>5.0825999999999982E-2</c:v>
                </c:pt>
                <c:pt idx="35">
                  <c:v>5.0290999999999975E-2</c:v>
                </c:pt>
                <c:pt idx="36">
                  <c:v>5.3418999999999994E-2</c:v>
                </c:pt>
                <c:pt idx="37">
                  <c:v>5.2014999999999978E-2</c:v>
                </c:pt>
                <c:pt idx="38">
                  <c:v>5.4460000000000008E-2</c:v>
                </c:pt>
                <c:pt idx="39">
                  <c:v>5.5435000000000012E-2</c:v>
                </c:pt>
                <c:pt idx="40">
                  <c:v>5.5618999999999974E-2</c:v>
                </c:pt>
                <c:pt idx="41">
                  <c:v>5.7775999999999994E-2</c:v>
                </c:pt>
                <c:pt idx="42">
                  <c:v>6.1674000000000007E-2</c:v>
                </c:pt>
                <c:pt idx="43">
                  <c:v>6.1641000000000001E-2</c:v>
                </c:pt>
                <c:pt idx="44">
                  <c:v>6.2168000000000001E-2</c:v>
                </c:pt>
                <c:pt idx="45">
                  <c:v>6.1174000000000006E-2</c:v>
                </c:pt>
                <c:pt idx="46">
                  <c:v>6.2224000000000002E-2</c:v>
                </c:pt>
                <c:pt idx="47">
                  <c:v>6.6255999999999982E-2</c:v>
                </c:pt>
                <c:pt idx="48">
                  <c:v>6.7294999999999994E-2</c:v>
                </c:pt>
                <c:pt idx="49">
                  <c:v>6.2377000000000016E-2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F-FE48-ADC8-75AD1FCE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75999"/>
        <c:axId val="434092703"/>
      </c:scatterChart>
      <c:valAx>
        <c:axId val="4340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92703"/>
        <c:crosses val="autoZero"/>
        <c:crossBetween val="midCat"/>
      </c:valAx>
      <c:valAx>
        <c:axId val="43409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7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5900367981642"/>
          <c:y val="1.7031068790819753E-2"/>
          <c:w val="0.7672723196032657"/>
          <c:h val="0.8608523469450040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annealing!$AZ$8:$AZ$56</c:f>
              <c:numCache>
                <c:formatCode>General</c:formatCode>
                <c:ptCount val="49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  <c:pt idx="20">
                  <c:v>440000</c:v>
                </c:pt>
                <c:pt idx="21">
                  <c:v>460000</c:v>
                </c:pt>
                <c:pt idx="22">
                  <c:v>480000</c:v>
                </c:pt>
                <c:pt idx="23">
                  <c:v>500000</c:v>
                </c:pt>
                <c:pt idx="24">
                  <c:v>520000</c:v>
                </c:pt>
                <c:pt idx="25">
                  <c:v>540000</c:v>
                </c:pt>
                <c:pt idx="26">
                  <c:v>560000</c:v>
                </c:pt>
                <c:pt idx="27">
                  <c:v>580000</c:v>
                </c:pt>
                <c:pt idx="28">
                  <c:v>600000</c:v>
                </c:pt>
                <c:pt idx="29">
                  <c:v>620000</c:v>
                </c:pt>
                <c:pt idx="30">
                  <c:v>640000</c:v>
                </c:pt>
                <c:pt idx="31">
                  <c:v>660000</c:v>
                </c:pt>
                <c:pt idx="32">
                  <c:v>680000</c:v>
                </c:pt>
                <c:pt idx="33">
                  <c:v>700000</c:v>
                </c:pt>
                <c:pt idx="34">
                  <c:v>720000</c:v>
                </c:pt>
                <c:pt idx="35">
                  <c:v>740000</c:v>
                </c:pt>
                <c:pt idx="36">
                  <c:v>760000</c:v>
                </c:pt>
                <c:pt idx="37">
                  <c:v>780000</c:v>
                </c:pt>
                <c:pt idx="38">
                  <c:v>800000</c:v>
                </c:pt>
                <c:pt idx="39">
                  <c:v>820000</c:v>
                </c:pt>
                <c:pt idx="40">
                  <c:v>840000</c:v>
                </c:pt>
                <c:pt idx="41">
                  <c:v>860000</c:v>
                </c:pt>
                <c:pt idx="42">
                  <c:v>880000</c:v>
                </c:pt>
                <c:pt idx="43">
                  <c:v>900000</c:v>
                </c:pt>
                <c:pt idx="44">
                  <c:v>920000</c:v>
                </c:pt>
                <c:pt idx="45">
                  <c:v>940000</c:v>
                </c:pt>
                <c:pt idx="46">
                  <c:v>960000</c:v>
                </c:pt>
                <c:pt idx="47">
                  <c:v>980000</c:v>
                </c:pt>
                <c:pt idx="48">
                  <c:v>1000000</c:v>
                </c:pt>
              </c:numCache>
            </c:numRef>
          </c:xVal>
          <c:yVal>
            <c:numRef>
              <c:f>annealing!$BF$8:$BF$56</c:f>
              <c:numCache>
                <c:formatCode>General</c:formatCode>
                <c:ptCount val="49"/>
                <c:pt idx="0">
                  <c:v>5.0564162500000062E-8</c:v>
                </c:pt>
                <c:pt idx="1">
                  <c:v>4.2113473749999867E-8</c:v>
                </c:pt>
                <c:pt idx="2">
                  <c:v>-1.4323596666666746E-8</c:v>
                </c:pt>
                <c:pt idx="3">
                  <c:v>8.8478536249999847E-8</c:v>
                </c:pt>
                <c:pt idx="4">
                  <c:v>9.8811821499999946E-8</c:v>
                </c:pt>
                <c:pt idx="5">
                  <c:v>7.1431356666666539E-8</c:v>
                </c:pt>
                <c:pt idx="6">
                  <c:v>6.768549285714284E-8</c:v>
                </c:pt>
                <c:pt idx="7">
                  <c:v>5.4343352499999961E-8</c:v>
                </c:pt>
                <c:pt idx="8">
                  <c:v>5.4553307499999943E-8</c:v>
                </c:pt>
                <c:pt idx="9">
                  <c:v>6.4382700749999988E-8</c:v>
                </c:pt>
                <c:pt idx="10">
                  <c:v>5.8787399999999978E-8</c:v>
                </c:pt>
                <c:pt idx="11">
                  <c:v>5.9291875208333301E-8</c:v>
                </c:pt>
                <c:pt idx="12">
                  <c:v>5.6041834615384616E-8</c:v>
                </c:pt>
                <c:pt idx="13">
                  <c:v>5.0636646964285639E-8</c:v>
                </c:pt>
                <c:pt idx="14">
                  <c:v>5.4478656833333371E-8</c:v>
                </c:pt>
                <c:pt idx="15">
                  <c:v>5.0052397187500042E-8</c:v>
                </c:pt>
                <c:pt idx="16">
                  <c:v>5.7706749264705834E-8</c:v>
                </c:pt>
                <c:pt idx="17">
                  <c:v>5.3981763333333366E-8</c:v>
                </c:pt>
                <c:pt idx="18">
                  <c:v>5.7286405921052623E-8</c:v>
                </c:pt>
                <c:pt idx="19">
                  <c:v>5.4282115624999952E-8</c:v>
                </c:pt>
                <c:pt idx="20">
                  <c:v>5.4929893452380893E-8</c:v>
                </c:pt>
                <c:pt idx="21">
                  <c:v>5.7320896136363663E-8</c:v>
                </c:pt>
                <c:pt idx="22">
                  <c:v>4.9365289021739135E-8</c:v>
                </c:pt>
                <c:pt idx="23">
                  <c:v>5.5715350104166661E-8</c:v>
                </c:pt>
                <c:pt idx="24">
                  <c:v>5.6504489299999986E-8</c:v>
                </c:pt>
                <c:pt idx="25">
                  <c:v>5.8985242211538464E-8</c:v>
                </c:pt>
                <c:pt idx="26">
                  <c:v>5.2676672685185171E-8</c:v>
                </c:pt>
                <c:pt idx="27">
                  <c:v>4.9298183839285717E-8</c:v>
                </c:pt>
                <c:pt idx="28">
                  <c:v>5.5950594224137913E-8</c:v>
                </c:pt>
                <c:pt idx="29">
                  <c:v>4.8354969333333318E-8</c:v>
                </c:pt>
                <c:pt idx="30">
                  <c:v>4.9273955161290284E-8</c:v>
                </c:pt>
                <c:pt idx="31">
                  <c:v>4.9922268828124996E-8</c:v>
                </c:pt>
                <c:pt idx="32">
                  <c:v>5.1326574848484845E-8</c:v>
                </c:pt>
                <c:pt idx="33">
                  <c:v>5.2309670735294112E-8</c:v>
                </c:pt>
                <c:pt idx="34">
                  <c:v>5.0280223357142832E-8</c:v>
                </c:pt>
                <c:pt idx="35">
                  <c:v>5.1924009930555546E-8</c:v>
                </c:pt>
                <c:pt idx="36">
                  <c:v>4.9192834797297279E-8</c:v>
                </c:pt>
                <c:pt idx="37">
                  <c:v>5.0149777631578948E-8</c:v>
                </c:pt>
                <c:pt idx="38">
                  <c:v>4.9738698397435908E-8</c:v>
                </c:pt>
                <c:pt idx="39">
                  <c:v>4.8656196437499974E-8</c:v>
                </c:pt>
                <c:pt idx="40">
                  <c:v>4.9310406829268284E-8</c:v>
                </c:pt>
                <c:pt idx="41">
                  <c:v>5.1383986785714288E-8</c:v>
                </c:pt>
                <c:pt idx="42">
                  <c:v>5.0162155639534885E-8</c:v>
                </c:pt>
                <c:pt idx="43">
                  <c:v>4.9441221363636366E-8</c:v>
                </c:pt>
                <c:pt idx="44">
                  <c:v>4.7569582111111116E-8</c:v>
                </c:pt>
                <c:pt idx="45">
                  <c:v>4.7334202608695654E-8</c:v>
                </c:pt>
                <c:pt idx="46">
                  <c:v>4.9329001702127648E-8</c:v>
                </c:pt>
                <c:pt idx="47">
                  <c:v>4.9058755989583332E-8</c:v>
                </c:pt>
                <c:pt idx="48">
                  <c:v>4.4545452500000006E-8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E-ED46-B437-B0172838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75999"/>
        <c:axId val="434092703"/>
      </c:scatterChart>
      <c:valAx>
        <c:axId val="4340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92703"/>
        <c:crosses val="autoZero"/>
        <c:crossBetween val="midCat"/>
      </c:valAx>
      <c:valAx>
        <c:axId val="43409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7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277777777777776"/>
                  <c:y val="0.5467188867016622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summary'!$B$4:$B$13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</c:numCache>
            </c:numRef>
          </c:xVal>
          <c:yVal>
            <c:numRef>
              <c:f>'U PKA summary'!$C$4:$C$13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0.38</c:v>
                </c:pt>
                <c:pt idx="4">
                  <c:v>0.5</c:v>
                </c:pt>
                <c:pt idx="5">
                  <c:v>0.5</c:v>
                </c:pt>
                <c:pt idx="6">
                  <c:v>0.65</c:v>
                </c:pt>
                <c:pt idx="7">
                  <c:v>0.75</c:v>
                </c:pt>
                <c:pt idx="8">
                  <c:v>0.83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A-0948-9189-551330E0CC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summary'!$I$48:$I$55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'U PKA summary'!$J$48:$J$55</c:f>
              <c:numCache>
                <c:formatCode>General</c:formatCode>
                <c:ptCount val="8"/>
                <c:pt idx="0">
                  <c:v>1.4351999999999976E-2</c:v>
                </c:pt>
                <c:pt idx="1">
                  <c:v>0.266708</c:v>
                </c:pt>
                <c:pt idx="2">
                  <c:v>0.48156799999999994</c:v>
                </c:pt>
                <c:pt idx="3">
                  <c:v>0.65893199999999985</c:v>
                </c:pt>
                <c:pt idx="4">
                  <c:v>0.79879999999999973</c:v>
                </c:pt>
                <c:pt idx="5">
                  <c:v>0.90117199999999986</c:v>
                </c:pt>
                <c:pt idx="6">
                  <c:v>0.96604799999999957</c:v>
                </c:pt>
                <c:pt idx="7">
                  <c:v>0.99342799999999976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9-184E-AB1A-F4DDBF1B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summary'!$B$5:$B$18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'U PKA summary'!$K$5:$K$18</c:f>
              <c:numCache>
                <c:formatCode>General</c:formatCode>
                <c:ptCount val="14"/>
                <c:pt idx="0">
                  <c:v>0</c:v>
                </c:pt>
                <c:pt idx="1">
                  <c:v>8.3333333333333343E-2</c:v>
                </c:pt>
                <c:pt idx="2">
                  <c:v>0.33333333333333331</c:v>
                </c:pt>
                <c:pt idx="3">
                  <c:v>0.68421052631578949</c:v>
                </c:pt>
                <c:pt idx="4">
                  <c:v>0.65</c:v>
                </c:pt>
                <c:pt idx="5">
                  <c:v>0.66666666666666674</c:v>
                </c:pt>
                <c:pt idx="6">
                  <c:v>0.9</c:v>
                </c:pt>
                <c:pt idx="7">
                  <c:v>0.78125</c:v>
                </c:pt>
                <c:pt idx="8">
                  <c:v>1.3902439024390245</c:v>
                </c:pt>
                <c:pt idx="9">
                  <c:v>1.7755102040816324</c:v>
                </c:pt>
                <c:pt idx="10">
                  <c:v>1.8846153846153846</c:v>
                </c:pt>
                <c:pt idx="11">
                  <c:v>2.0465116279069768</c:v>
                </c:pt>
                <c:pt idx="12">
                  <c:v>2.1769911504424777</c:v>
                </c:pt>
                <c:pt idx="13">
                  <c:v>2.1888111888111887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2-5745-A68B-7465ED0BC064}"/>
            </c:ext>
          </c:extLst>
        </c:ser>
        <c:ser>
          <c:idx val="1"/>
          <c:order val="1"/>
          <c:tx>
            <c:v>Yakub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summary'!$B$5:$B$18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'U PKA summary'!$M$5:$M$18</c:f>
              <c:numCache>
                <c:formatCode>General</c:formatCode>
                <c:ptCount val="14"/>
                <c:pt idx="0">
                  <c:v>0</c:v>
                </c:pt>
                <c:pt idx="1">
                  <c:v>7.6923076923076927E-2</c:v>
                </c:pt>
                <c:pt idx="2">
                  <c:v>5.2631578947368425E-2</c:v>
                </c:pt>
                <c:pt idx="3">
                  <c:v>0.5714285714285714</c:v>
                </c:pt>
                <c:pt idx="4">
                  <c:v>0.73913043478260876</c:v>
                </c:pt>
                <c:pt idx="5">
                  <c:v>0.93103448275862077</c:v>
                </c:pt>
                <c:pt idx="6">
                  <c:v>0.93548387096774188</c:v>
                </c:pt>
                <c:pt idx="7">
                  <c:v>1.0540540540540539</c:v>
                </c:pt>
                <c:pt idx="8">
                  <c:v>1.3809523809523809</c:v>
                </c:pt>
                <c:pt idx="9">
                  <c:v>1.42</c:v>
                </c:pt>
                <c:pt idx="10">
                  <c:v>1.271186440677966</c:v>
                </c:pt>
                <c:pt idx="11">
                  <c:v>1.6049382716049383</c:v>
                </c:pt>
                <c:pt idx="12">
                  <c:v>1.7142857142857142</c:v>
                </c:pt>
                <c:pt idx="13">
                  <c:v>1.6965517241379311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2-5745-A68B-7465ED0B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98431"/>
        <c:axId val="586000127"/>
      </c:scatterChart>
      <c:valAx>
        <c:axId val="5859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00127"/>
        <c:crosses val="autoZero"/>
        <c:crossBetween val="midCat"/>
      </c:valAx>
      <c:valAx>
        <c:axId val="5860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</c:v>
                </c:pt>
                <c:pt idx="4">
                  <c:v>0.375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0.8</c:v>
                </c:pt>
                <c:pt idx="10">
                  <c:v>1.0249999999999999</c:v>
                </c:pt>
                <c:pt idx="11">
                  <c:v>1.2250000000000001</c:v>
                </c:pt>
                <c:pt idx="12">
                  <c:v>1.3</c:v>
                </c:pt>
                <c:pt idx="13">
                  <c:v>2.15</c:v>
                </c:pt>
                <c:pt idx="14">
                  <c:v>2.8250000000000002</c:v>
                </c:pt>
                <c:pt idx="15">
                  <c:v>3.5750000000000002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6-D14E-B2D3-0B09277C1809}"/>
            </c:ext>
          </c:extLst>
        </c:ser>
        <c:ser>
          <c:idx val="1"/>
          <c:order val="1"/>
          <c:tx>
            <c:v>PW NRT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summary'!$O$48:$O$62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'U PKA summary'!$P$48:$P$62</c:f>
              <c:numCache>
                <c:formatCode>General</c:formatCode>
                <c:ptCount val="15"/>
                <c:pt idx="0">
                  <c:v>0</c:v>
                </c:pt>
                <c:pt idx="1">
                  <c:v>0.30105999999999999</c:v>
                </c:pt>
                <c:pt idx="2">
                  <c:v>0.44724000000000003</c:v>
                </c:pt>
                <c:pt idx="3">
                  <c:v>0.59342000000000006</c:v>
                </c:pt>
                <c:pt idx="4">
                  <c:v>0.73960000000000004</c:v>
                </c:pt>
                <c:pt idx="5">
                  <c:v>1.1050500000000001</c:v>
                </c:pt>
                <c:pt idx="6">
                  <c:v>1.2043999999999999</c:v>
                </c:pt>
                <c:pt idx="7">
                  <c:v>1.5015999999999998</c:v>
                </c:pt>
                <c:pt idx="8">
                  <c:v>1.7988</c:v>
                </c:pt>
                <c:pt idx="9">
                  <c:v>2.0960000000000001</c:v>
                </c:pt>
                <c:pt idx="10">
                  <c:v>2.3931999999999998</c:v>
                </c:pt>
                <c:pt idx="11">
                  <c:v>2.6903999999999999</c:v>
                </c:pt>
                <c:pt idx="12">
                  <c:v>2.9875999999999996</c:v>
                </c:pt>
                <c:pt idx="13">
                  <c:v>3.2847999999999997</c:v>
                </c:pt>
                <c:pt idx="14">
                  <c:v>3.5819999999999999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3049-B651-08F635D6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'U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0.125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0.4</c:v>
                </c:pt>
                <c:pt idx="8">
                  <c:v>0.67500000000000004</c:v>
                </c:pt>
                <c:pt idx="9">
                  <c:v>0.625</c:v>
                </c:pt>
                <c:pt idx="10">
                  <c:v>1.425</c:v>
                </c:pt>
                <c:pt idx="11">
                  <c:v>2.1749999999999998</c:v>
                </c:pt>
                <c:pt idx="12">
                  <c:v>2.4500000000000002</c:v>
                </c:pt>
                <c:pt idx="13">
                  <c:v>4.4000000000000004</c:v>
                </c:pt>
                <c:pt idx="14">
                  <c:v>6.15</c:v>
                </c:pt>
                <c:pt idx="15">
                  <c:v>7.8250000000000002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B-DE47-95AD-F8772B5A5803}"/>
            </c:ext>
          </c:extLst>
        </c:ser>
        <c:ser>
          <c:idx val="0"/>
          <c:order val="1"/>
          <c:tx>
            <c:v>PW NRT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summary'!$W$48:$W$62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'U PKA summary'!$X$48:$X$62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0.23100000000000009</c:v>
                </c:pt>
                <c:pt idx="3">
                  <c:v>0.49900000000000011</c:v>
                </c:pt>
                <c:pt idx="4">
                  <c:v>0.76700000000000013</c:v>
                </c:pt>
                <c:pt idx="5">
                  <c:v>1.4370000000000003</c:v>
                </c:pt>
                <c:pt idx="6">
                  <c:v>2.1707999999999998</c:v>
                </c:pt>
                <c:pt idx="7">
                  <c:v>2.8852000000000002</c:v>
                </c:pt>
                <c:pt idx="8">
                  <c:v>3.5996000000000001</c:v>
                </c:pt>
                <c:pt idx="9">
                  <c:v>4.3140000000000001</c:v>
                </c:pt>
                <c:pt idx="10">
                  <c:v>5.0284000000000004</c:v>
                </c:pt>
                <c:pt idx="11">
                  <c:v>5.7427999999999999</c:v>
                </c:pt>
                <c:pt idx="12">
                  <c:v>6.4572000000000003</c:v>
                </c:pt>
                <c:pt idx="13">
                  <c:v>7.1715999999999998</c:v>
                </c:pt>
                <c:pt idx="14">
                  <c:v>7.8860000000000001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2-9340-A482-DD4C36D2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025000000000002"/>
                  <c:y val="0.1034856189851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summary'!$B$5:$B$18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'U PKA summary'!$F$5:$F$18</c:f>
              <c:numCache>
                <c:formatCode>General</c:formatCode>
                <c:ptCount val="14"/>
                <c:pt idx="0">
                  <c:v>0.15</c:v>
                </c:pt>
                <c:pt idx="1">
                  <c:v>0.3</c:v>
                </c:pt>
                <c:pt idx="2">
                  <c:v>0.375</c:v>
                </c:pt>
                <c:pt idx="3">
                  <c:v>0.47499999999999998</c:v>
                </c:pt>
                <c:pt idx="4">
                  <c:v>0.5</c:v>
                </c:pt>
                <c:pt idx="5">
                  <c:v>0.6</c:v>
                </c:pt>
                <c:pt idx="6">
                  <c:v>0.75</c:v>
                </c:pt>
                <c:pt idx="7">
                  <c:v>0.8</c:v>
                </c:pt>
                <c:pt idx="8">
                  <c:v>1.0249999999999999</c:v>
                </c:pt>
                <c:pt idx="9">
                  <c:v>1.2250000000000001</c:v>
                </c:pt>
                <c:pt idx="10">
                  <c:v>1.3</c:v>
                </c:pt>
                <c:pt idx="11">
                  <c:v>2.15</c:v>
                </c:pt>
                <c:pt idx="12">
                  <c:v>2.8250000000000002</c:v>
                </c:pt>
                <c:pt idx="13">
                  <c:v>3.5750000000000002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1-C349-B88D-D7393307F404}"/>
            </c:ext>
          </c:extLst>
        </c:ser>
        <c:ser>
          <c:idx val="1"/>
          <c:order val="1"/>
          <c:tx>
            <c:v>PW NRT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summary'!$O$48:$O$62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'U PKA summary'!$P$48:$P$62</c:f>
              <c:numCache>
                <c:formatCode>General</c:formatCode>
                <c:ptCount val="15"/>
                <c:pt idx="0">
                  <c:v>0</c:v>
                </c:pt>
                <c:pt idx="1">
                  <c:v>0.30105999999999999</c:v>
                </c:pt>
                <c:pt idx="2">
                  <c:v>0.44724000000000003</c:v>
                </c:pt>
                <c:pt idx="3">
                  <c:v>0.59342000000000006</c:v>
                </c:pt>
                <c:pt idx="4">
                  <c:v>0.73960000000000004</c:v>
                </c:pt>
                <c:pt idx="5">
                  <c:v>1.1050500000000001</c:v>
                </c:pt>
                <c:pt idx="6">
                  <c:v>1.2043999999999999</c:v>
                </c:pt>
                <c:pt idx="7">
                  <c:v>1.5015999999999998</c:v>
                </c:pt>
                <c:pt idx="8">
                  <c:v>1.7988</c:v>
                </c:pt>
                <c:pt idx="9">
                  <c:v>2.0960000000000001</c:v>
                </c:pt>
                <c:pt idx="10">
                  <c:v>2.3931999999999998</c:v>
                </c:pt>
                <c:pt idx="11">
                  <c:v>2.6903999999999999</c:v>
                </c:pt>
                <c:pt idx="12">
                  <c:v>2.9875999999999996</c:v>
                </c:pt>
                <c:pt idx="13">
                  <c:v>3.2847999999999997</c:v>
                </c:pt>
                <c:pt idx="14">
                  <c:v>3.5819999999999999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1-C349-B88D-D7393307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logBase val="10"/>
          <c:orientation val="minMax"/>
          <c:max val="12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071850393700785"/>
                  <c:y val="0.23074666447944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summary'!$B$5:$B$18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</c:numCache>
            </c:numRef>
          </c:xVal>
          <c:yVal>
            <c:numRef>
              <c:f>'U PKA summary'!$F$5:$F$18</c:f>
              <c:numCache>
                <c:formatCode>General</c:formatCode>
                <c:ptCount val="14"/>
                <c:pt idx="0">
                  <c:v>0.15</c:v>
                </c:pt>
                <c:pt idx="1">
                  <c:v>0.3</c:v>
                </c:pt>
                <c:pt idx="2">
                  <c:v>0.375</c:v>
                </c:pt>
                <c:pt idx="3">
                  <c:v>0.47499999999999998</c:v>
                </c:pt>
                <c:pt idx="4">
                  <c:v>0.5</c:v>
                </c:pt>
                <c:pt idx="5">
                  <c:v>0.6</c:v>
                </c:pt>
                <c:pt idx="6">
                  <c:v>0.75</c:v>
                </c:pt>
                <c:pt idx="7">
                  <c:v>0.8</c:v>
                </c:pt>
                <c:pt idx="8">
                  <c:v>1.0249999999999999</c:v>
                </c:pt>
                <c:pt idx="9">
                  <c:v>1.2250000000000001</c:v>
                </c:pt>
                <c:pt idx="10">
                  <c:v>1.3</c:v>
                </c:pt>
                <c:pt idx="11">
                  <c:v>2.15</c:v>
                </c:pt>
                <c:pt idx="12">
                  <c:v>2.8250000000000002</c:v>
                </c:pt>
                <c:pt idx="13">
                  <c:v>3.5750000000000002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1-A447-AC8B-C11090E90781}"/>
            </c:ext>
          </c:extLst>
        </c:ser>
        <c:ser>
          <c:idx val="1"/>
          <c:order val="1"/>
          <c:tx>
            <c:v>PW NRT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848972003499562E-2"/>
                  <c:y val="0.48052657480314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summary'!$O$48:$O$62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'U PKA summary'!$P$48:$P$62</c:f>
              <c:numCache>
                <c:formatCode>General</c:formatCode>
                <c:ptCount val="15"/>
                <c:pt idx="0">
                  <c:v>0</c:v>
                </c:pt>
                <c:pt idx="1">
                  <c:v>0.30105999999999999</c:v>
                </c:pt>
                <c:pt idx="2">
                  <c:v>0.44724000000000003</c:v>
                </c:pt>
                <c:pt idx="3">
                  <c:v>0.59342000000000006</c:v>
                </c:pt>
                <c:pt idx="4">
                  <c:v>0.73960000000000004</c:v>
                </c:pt>
                <c:pt idx="5">
                  <c:v>1.1050500000000001</c:v>
                </c:pt>
                <c:pt idx="6">
                  <c:v>1.2043999999999999</c:v>
                </c:pt>
                <c:pt idx="7">
                  <c:v>1.5015999999999998</c:v>
                </c:pt>
                <c:pt idx="8">
                  <c:v>1.7988</c:v>
                </c:pt>
                <c:pt idx="9">
                  <c:v>2.0960000000000001</c:v>
                </c:pt>
                <c:pt idx="10">
                  <c:v>2.3931999999999998</c:v>
                </c:pt>
                <c:pt idx="11">
                  <c:v>2.6903999999999999</c:v>
                </c:pt>
                <c:pt idx="12">
                  <c:v>2.9875999999999996</c:v>
                </c:pt>
                <c:pt idx="13">
                  <c:v>3.2847999999999997</c:v>
                </c:pt>
                <c:pt idx="14">
                  <c:v>3.5819999999999999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1-A447-AC8B-C11090E9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2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357174103237097"/>
                  <c:y val="-2.8496008311461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summary'!$B$10:$B$18</c:f>
              <c:numCache>
                <c:formatCode>General</c:formatCode>
                <c:ptCount val="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'U PKA summary'!$J$10:$J$18</c:f>
              <c:numCache>
                <c:formatCode>General</c:formatCode>
                <c:ptCount val="9"/>
                <c:pt idx="0">
                  <c:v>1</c:v>
                </c:pt>
                <c:pt idx="1">
                  <c:v>1.425</c:v>
                </c:pt>
                <c:pt idx="2">
                  <c:v>1.425</c:v>
                </c:pt>
                <c:pt idx="3">
                  <c:v>2.4500000000000002</c:v>
                </c:pt>
                <c:pt idx="4">
                  <c:v>3.4</c:v>
                </c:pt>
                <c:pt idx="5">
                  <c:v>3.75</c:v>
                </c:pt>
                <c:pt idx="6">
                  <c:v>6.5500000000000007</c:v>
                </c:pt>
                <c:pt idx="7">
                  <c:v>8.9750000000000014</c:v>
                </c:pt>
                <c:pt idx="8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1-8341-8E16-4BA2DEF4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logBase val="10"/>
          <c:orientation val="minMax"/>
          <c:max val="12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0163487738419617"/>
          <c:y val="9.0760235530978978E-2"/>
          <c:w val="0.26058398950131234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673100</xdr:colOff>
      <xdr:row>1</xdr:row>
      <xdr:rowOff>6350</xdr:rowOff>
    </xdr:from>
    <xdr:to>
      <xdr:col>20</xdr:col>
      <xdr:colOff>317500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E85F9-841D-D14E-82EE-E135A83F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24</xdr:row>
      <xdr:rowOff>76200</xdr:rowOff>
    </xdr:from>
    <xdr:to>
      <xdr:col>7</xdr:col>
      <xdr:colOff>139700</xdr:colOff>
      <xdr:row>42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11007-CDAD-8F44-9A74-9D82F1FFE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25</xdr:row>
      <xdr:rowOff>0</xdr:rowOff>
    </xdr:from>
    <xdr:to>
      <xdr:col>13</xdr:col>
      <xdr:colOff>279400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12D24-529A-454E-9B28-DE876B99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311150</xdr:colOff>
      <xdr:row>2</xdr:row>
      <xdr:rowOff>146050</xdr:rowOff>
    </xdr:from>
    <xdr:to>
      <xdr:col>26</xdr:col>
      <xdr:colOff>127000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49551-875E-4D4D-A588-4B624802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736600</xdr:colOff>
      <xdr:row>25</xdr:row>
      <xdr:rowOff>88900</xdr:rowOff>
    </xdr:from>
    <xdr:to>
      <xdr:col>20</xdr:col>
      <xdr:colOff>355600</xdr:colOff>
      <xdr:row>43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5658A7-7986-AA44-9B96-4ED1E923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622300</xdr:colOff>
      <xdr:row>24</xdr:row>
      <xdr:rowOff>139700</xdr:rowOff>
    </xdr:from>
    <xdr:to>
      <xdr:col>27</xdr:col>
      <xdr:colOff>241300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C5073C-74E5-A44B-B509-5F96DA1C0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660400</xdr:colOff>
      <xdr:row>63</xdr:row>
      <xdr:rowOff>76200</xdr:rowOff>
    </xdr:from>
    <xdr:to>
      <xdr:col>22</xdr:col>
      <xdr:colOff>279400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8021A5-80FD-C845-A7E0-99C2C495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16</xdr:col>
      <xdr:colOff>444500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421EC-017D-A54B-A4C6-5DE6E8C3D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9</xdr:col>
      <xdr:colOff>444500</xdr:colOff>
      <xdr:row>81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95561-AA22-BD4A-BB89-44A15FD5C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152400</xdr:rowOff>
    </xdr:from>
    <xdr:to>
      <xdr:col>15</xdr:col>
      <xdr:colOff>444500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135A8-D5FB-8E4B-9C83-A856A154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393700</xdr:colOff>
      <xdr:row>25</xdr:row>
      <xdr:rowOff>95250</xdr:rowOff>
    </xdr:from>
    <xdr:to>
      <xdr:col>8</xdr:col>
      <xdr:colOff>101600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8F745-ACF1-4048-8116-B7C8D4EC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15</xdr:col>
      <xdr:colOff>444500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8ADD6-6208-8F4C-AA65-7414A12C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22</xdr:col>
      <xdr:colOff>444500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9DD70-35FF-334E-A946-43A6CE597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18</xdr:row>
      <xdr:rowOff>184150</xdr:rowOff>
    </xdr:from>
    <xdr:to>
      <xdr:col>14</xdr:col>
      <xdr:colOff>609600</xdr:colOff>
      <xdr:row>36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074C7-E3EB-BA4F-BAFA-23E1FFFF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114300</xdr:rowOff>
    </xdr:from>
    <xdr:to>
      <xdr:col>14</xdr:col>
      <xdr:colOff>698500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08EF3-5D84-9A4D-AB79-44C9AF68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37</xdr:row>
      <xdr:rowOff>88900</xdr:rowOff>
    </xdr:from>
    <xdr:to>
      <xdr:col>14</xdr:col>
      <xdr:colOff>546100</xdr:colOff>
      <xdr:row>55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0353A-3206-1249-B6B0-8286C0816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55</xdr:row>
      <xdr:rowOff>190500</xdr:rowOff>
    </xdr:from>
    <xdr:to>
      <xdr:col>14</xdr:col>
      <xdr:colOff>533400</xdr:colOff>
      <xdr:row>73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6C3EA-06D1-EE4B-A2AA-AD23A8DE6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0</xdr:row>
      <xdr:rowOff>88900</xdr:rowOff>
    </xdr:from>
    <xdr:to>
      <xdr:col>24</xdr:col>
      <xdr:colOff>508000</xdr:colOff>
      <xdr:row>18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ACE3E0-2B8B-C748-BB38-CF9DCB1B2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24</xdr:col>
      <xdr:colOff>355600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AB955-78D7-694E-A200-EDCDF21B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812800</xdr:colOff>
      <xdr:row>38</xdr:row>
      <xdr:rowOff>152400</xdr:rowOff>
    </xdr:from>
    <xdr:to>
      <xdr:col>24</xdr:col>
      <xdr:colOff>342900</xdr:colOff>
      <xdr:row>56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F15864-230E-B148-9233-90BD0C426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36</xdr:col>
      <xdr:colOff>355600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B70E38-5673-B349-AD8C-7FEC2DF24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22</xdr:row>
      <xdr:rowOff>0</xdr:rowOff>
    </xdr:from>
    <xdr:to>
      <xdr:col>36</xdr:col>
      <xdr:colOff>355600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FBB92B-D9E8-6440-BCBE-90E1B30D1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41</xdr:row>
      <xdr:rowOff>0</xdr:rowOff>
    </xdr:from>
    <xdr:to>
      <xdr:col>36</xdr:col>
      <xdr:colOff>355600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89CB21-111B-764B-9405-19E75E49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139700</xdr:colOff>
      <xdr:row>10</xdr:row>
      <xdr:rowOff>63500</xdr:rowOff>
    </xdr:from>
    <xdr:to>
      <xdr:col>49</xdr:col>
      <xdr:colOff>393700</xdr:colOff>
      <xdr:row>24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4BFF8-6FD5-384C-91CA-B14C9BCA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114300</xdr:colOff>
      <xdr:row>24</xdr:row>
      <xdr:rowOff>190500</xdr:rowOff>
    </xdr:from>
    <xdr:to>
      <xdr:col>49</xdr:col>
      <xdr:colOff>368300</xdr:colOff>
      <xdr:row>38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5C3A50-E7AF-BA48-8158-F2BFB1D43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0</xdr:colOff>
      <xdr:row>7</xdr:row>
      <xdr:rowOff>76200</xdr:rowOff>
    </xdr:from>
    <xdr:to>
      <xdr:col>55</xdr:col>
      <xdr:colOff>488950</xdr:colOff>
      <xdr:row>27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DCAC2D-1320-CF4C-9029-15B0811F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63500</xdr:colOff>
      <xdr:row>28</xdr:row>
      <xdr:rowOff>165100</xdr:rowOff>
    </xdr:from>
    <xdr:to>
      <xdr:col>55</xdr:col>
      <xdr:colOff>552450</xdr:colOff>
      <xdr:row>48</xdr:row>
      <xdr:rowOff>196850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F7B2EB-9DA3-7A47-8CB2-C86DA6A94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96"/>
  <sheetViews>
    <sheetView topLeftCell="A343" workbookViewId="0">
      <selection activeCell="K396" sqref="K396:N396"/>
    </sheetView>
  </sheetViews>
  <sheetFormatPr baseColWidth="10" defaultRowHeight="16" x14ac:dyDescent="0.2"/>
  <sheetData>
    <row r="2" spans="1:17" x14ac:dyDescent="0.2">
      <c r="B2" t="s">
        <v>2</v>
      </c>
      <c r="C2" t="s">
        <v>3</v>
      </c>
      <c r="D2" t="s">
        <v>0</v>
      </c>
      <c r="E2" t="s">
        <v>1</v>
      </c>
      <c r="F2" t="s">
        <v>4</v>
      </c>
      <c r="G2" t="s">
        <v>5</v>
      </c>
      <c r="H2" t="s">
        <v>9</v>
      </c>
      <c r="K2" t="s">
        <v>2</v>
      </c>
      <c r="L2" t="s">
        <v>3</v>
      </c>
      <c r="M2" t="s">
        <v>0</v>
      </c>
      <c r="N2" t="s">
        <v>1</v>
      </c>
      <c r="O2" t="s">
        <v>4</v>
      </c>
      <c r="P2" t="s">
        <v>5</v>
      </c>
      <c r="Q2" t="s">
        <v>9</v>
      </c>
    </row>
    <row r="3" spans="1:17" x14ac:dyDescent="0.2">
      <c r="B3">
        <v>10</v>
      </c>
      <c r="K3">
        <v>50</v>
      </c>
    </row>
    <row r="4" spans="1:17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IF(SUM(B4:E4)&gt;0,1,0)</f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f>IF(SUM(K4:N4)&gt;0,1,0)</f>
        <v>0</v>
      </c>
    </row>
    <row r="5" spans="1:17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ref="H5:H43" si="0">IF(SUM(B5:E5)&gt;0,1,0)</f>
        <v>0</v>
      </c>
      <c r="J5">
        <v>2</v>
      </c>
      <c r="K5">
        <v>1</v>
      </c>
      <c r="L5">
        <v>1</v>
      </c>
      <c r="M5">
        <v>0</v>
      </c>
      <c r="N5">
        <v>1</v>
      </c>
      <c r="O5">
        <v>2</v>
      </c>
      <c r="P5">
        <v>6</v>
      </c>
      <c r="Q5" s="1">
        <f t="shared" ref="Q5:Q43" si="1">IF(SUM(K5:N5)&gt;0,1,0)</f>
        <v>1</v>
      </c>
    </row>
    <row r="6" spans="1:17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f t="shared" si="0"/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 s="1">
        <f t="shared" si="1"/>
        <v>0</v>
      </c>
    </row>
    <row r="7" spans="1:17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0"/>
        <v>0</v>
      </c>
      <c r="J7">
        <v>4</v>
      </c>
      <c r="K7">
        <v>1</v>
      </c>
      <c r="L7">
        <v>1</v>
      </c>
      <c r="M7">
        <v>1</v>
      </c>
      <c r="N7">
        <v>3</v>
      </c>
      <c r="O7">
        <v>3</v>
      </c>
      <c r="P7">
        <v>8</v>
      </c>
      <c r="Q7" s="1">
        <f t="shared" si="1"/>
        <v>1</v>
      </c>
    </row>
    <row r="8" spans="1:17" x14ac:dyDescent="0.2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 s="1">
        <f t="shared" si="1"/>
        <v>0</v>
      </c>
    </row>
    <row r="9" spans="1:17" x14ac:dyDescent="0.2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 t="shared" si="0"/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6</v>
      </c>
      <c r="Q9" s="1">
        <f t="shared" si="1"/>
        <v>0</v>
      </c>
    </row>
    <row r="10" spans="1:17" x14ac:dyDescent="0.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 t="shared" si="0"/>
        <v>0</v>
      </c>
      <c r="J10">
        <v>7</v>
      </c>
      <c r="K10">
        <v>1</v>
      </c>
      <c r="L10">
        <v>1</v>
      </c>
      <c r="M10">
        <v>0</v>
      </c>
      <c r="N10">
        <v>1</v>
      </c>
      <c r="O10">
        <v>3</v>
      </c>
      <c r="P10">
        <v>0</v>
      </c>
      <c r="Q10" s="1">
        <f t="shared" si="1"/>
        <v>1</v>
      </c>
    </row>
    <row r="11" spans="1:17" x14ac:dyDescent="0.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 t="shared" si="0"/>
        <v>0</v>
      </c>
      <c r="J11">
        <v>8</v>
      </c>
      <c r="K11">
        <v>1</v>
      </c>
      <c r="L11">
        <v>1</v>
      </c>
      <c r="M11">
        <v>1</v>
      </c>
      <c r="N11">
        <v>3</v>
      </c>
      <c r="O11">
        <v>3</v>
      </c>
      <c r="P11">
        <v>4</v>
      </c>
      <c r="Q11" s="1">
        <f t="shared" si="1"/>
        <v>1</v>
      </c>
    </row>
    <row r="12" spans="1:17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 t="shared" si="0"/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2</v>
      </c>
      <c r="P12">
        <v>8</v>
      </c>
      <c r="Q12" s="1">
        <f t="shared" si="1"/>
        <v>0</v>
      </c>
    </row>
    <row r="13" spans="1:17" x14ac:dyDescent="0.2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 t="shared" si="0"/>
        <v>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 s="1">
        <f t="shared" si="1"/>
        <v>0</v>
      </c>
    </row>
    <row r="14" spans="1:17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 t="shared" si="0"/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 s="1">
        <f t="shared" si="1"/>
        <v>0</v>
      </c>
    </row>
    <row r="15" spans="1:17" x14ac:dyDescent="0.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 t="shared" si="0"/>
        <v>0</v>
      </c>
      <c r="J15">
        <v>12</v>
      </c>
      <c r="K15">
        <v>1</v>
      </c>
      <c r="L15">
        <v>1</v>
      </c>
      <c r="M15">
        <v>0</v>
      </c>
      <c r="N15">
        <v>1</v>
      </c>
      <c r="O15">
        <v>1</v>
      </c>
      <c r="P15">
        <v>5</v>
      </c>
      <c r="Q15" s="1">
        <f t="shared" si="1"/>
        <v>1</v>
      </c>
    </row>
    <row r="16" spans="1:17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 t="shared" si="0"/>
        <v>0</v>
      </c>
      <c r="J16">
        <v>13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 s="1">
        <f t="shared" si="1"/>
        <v>0</v>
      </c>
    </row>
    <row r="17" spans="1:17" x14ac:dyDescent="0.2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 t="shared" si="0"/>
        <v>0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f t="shared" si="1"/>
        <v>0</v>
      </c>
    </row>
    <row r="18" spans="1:17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 t="shared" si="0"/>
        <v>0</v>
      </c>
      <c r="J18">
        <v>15</v>
      </c>
      <c r="K18">
        <v>1</v>
      </c>
      <c r="L18">
        <v>1</v>
      </c>
      <c r="M18">
        <v>1</v>
      </c>
      <c r="N18">
        <v>3</v>
      </c>
      <c r="O18">
        <v>3</v>
      </c>
      <c r="P18">
        <v>5</v>
      </c>
      <c r="Q18" s="1">
        <f t="shared" si="1"/>
        <v>1</v>
      </c>
    </row>
    <row r="19" spans="1:17" x14ac:dyDescent="0.2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 t="shared" si="0"/>
        <v>0</v>
      </c>
      <c r="J19">
        <v>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f t="shared" si="1"/>
        <v>0</v>
      </c>
    </row>
    <row r="20" spans="1:17" x14ac:dyDescent="0.2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 t="shared" si="0"/>
        <v>0</v>
      </c>
      <c r="J20">
        <v>17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f t="shared" si="1"/>
        <v>0</v>
      </c>
    </row>
    <row r="21" spans="1:17" x14ac:dyDescent="0.2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f t="shared" si="0"/>
        <v>0</v>
      </c>
      <c r="J21">
        <v>18</v>
      </c>
      <c r="K21">
        <v>1</v>
      </c>
      <c r="L21">
        <v>1</v>
      </c>
      <c r="M21">
        <v>1</v>
      </c>
      <c r="N21">
        <v>3</v>
      </c>
      <c r="O21">
        <v>0</v>
      </c>
      <c r="P21">
        <v>0</v>
      </c>
      <c r="Q21" s="1">
        <f t="shared" si="1"/>
        <v>1</v>
      </c>
    </row>
    <row r="22" spans="1:17" x14ac:dyDescent="0.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f t="shared" si="0"/>
        <v>0</v>
      </c>
      <c r="J22">
        <v>19</v>
      </c>
      <c r="K22">
        <v>1</v>
      </c>
      <c r="L22">
        <v>1</v>
      </c>
      <c r="M22">
        <v>0</v>
      </c>
      <c r="N22">
        <v>1</v>
      </c>
      <c r="O22">
        <v>2</v>
      </c>
      <c r="P22">
        <v>14</v>
      </c>
      <c r="Q22" s="1">
        <f t="shared" si="1"/>
        <v>1</v>
      </c>
    </row>
    <row r="23" spans="1:17" x14ac:dyDescent="0.2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f t="shared" si="0"/>
        <v>0</v>
      </c>
      <c r="J23">
        <v>20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f t="shared" si="1"/>
        <v>0</v>
      </c>
    </row>
    <row r="24" spans="1:17" x14ac:dyDescent="0.2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f t="shared" si="0"/>
        <v>0</v>
      </c>
      <c r="J24">
        <v>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f t="shared" si="1"/>
        <v>0</v>
      </c>
    </row>
    <row r="25" spans="1:17" x14ac:dyDescent="0.2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f t="shared" si="0"/>
        <v>0</v>
      </c>
      <c r="J25">
        <v>22</v>
      </c>
      <c r="K25">
        <v>1</v>
      </c>
      <c r="L25">
        <v>1</v>
      </c>
      <c r="M25">
        <v>0</v>
      </c>
      <c r="N25">
        <v>1</v>
      </c>
      <c r="O25">
        <v>2</v>
      </c>
      <c r="P25">
        <v>4</v>
      </c>
      <c r="Q25" s="1">
        <f t="shared" si="1"/>
        <v>1</v>
      </c>
    </row>
    <row r="26" spans="1:17" x14ac:dyDescent="0.2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f t="shared" si="0"/>
        <v>0</v>
      </c>
      <c r="J26">
        <v>23</v>
      </c>
      <c r="K26">
        <v>1</v>
      </c>
      <c r="L26">
        <v>1</v>
      </c>
      <c r="M26">
        <v>0</v>
      </c>
      <c r="N26">
        <v>1</v>
      </c>
      <c r="O26">
        <v>0</v>
      </c>
      <c r="P26">
        <v>4</v>
      </c>
      <c r="Q26" s="1">
        <f t="shared" si="1"/>
        <v>1</v>
      </c>
    </row>
    <row r="27" spans="1:17" x14ac:dyDescent="0.2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f t="shared" si="0"/>
        <v>0</v>
      </c>
      <c r="J27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f t="shared" si="1"/>
        <v>0</v>
      </c>
    </row>
    <row r="28" spans="1:17" x14ac:dyDescent="0.2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f t="shared" si="0"/>
        <v>0</v>
      </c>
      <c r="J28">
        <v>25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 s="1">
        <f t="shared" si="1"/>
        <v>1</v>
      </c>
    </row>
    <row r="29" spans="1:17" x14ac:dyDescent="0.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f t="shared" si="0"/>
        <v>0</v>
      </c>
      <c r="J29">
        <v>26</v>
      </c>
      <c r="K29">
        <v>1</v>
      </c>
      <c r="L29">
        <v>1</v>
      </c>
      <c r="M29">
        <v>0</v>
      </c>
      <c r="N29">
        <v>1</v>
      </c>
      <c r="O29">
        <v>3</v>
      </c>
      <c r="P29">
        <v>8</v>
      </c>
      <c r="Q29" s="1">
        <f t="shared" si="1"/>
        <v>1</v>
      </c>
    </row>
    <row r="30" spans="1:17" x14ac:dyDescent="0.2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f t="shared" si="0"/>
        <v>0</v>
      </c>
      <c r="J30">
        <v>27</v>
      </c>
      <c r="K30">
        <v>1</v>
      </c>
      <c r="L30">
        <v>1</v>
      </c>
      <c r="M30">
        <v>1</v>
      </c>
      <c r="N30">
        <v>2</v>
      </c>
      <c r="O30">
        <v>3</v>
      </c>
      <c r="P30">
        <v>6</v>
      </c>
      <c r="Q30" s="1">
        <f t="shared" si="1"/>
        <v>1</v>
      </c>
    </row>
    <row r="31" spans="1:17" x14ac:dyDescent="0.2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f t="shared" si="0"/>
        <v>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f t="shared" si="1"/>
        <v>0</v>
      </c>
    </row>
    <row r="32" spans="1:17" x14ac:dyDescent="0.2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f t="shared" si="0"/>
        <v>0</v>
      </c>
      <c r="J32">
        <v>29</v>
      </c>
      <c r="K32">
        <v>0</v>
      </c>
      <c r="L32">
        <v>0</v>
      </c>
      <c r="M32">
        <v>0</v>
      </c>
      <c r="N32">
        <v>0</v>
      </c>
      <c r="O32">
        <v>0</v>
      </c>
      <c r="P32">
        <v>8</v>
      </c>
      <c r="Q32" s="1">
        <f t="shared" si="1"/>
        <v>0</v>
      </c>
    </row>
    <row r="33" spans="1:17" x14ac:dyDescent="0.2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f t="shared" si="0"/>
        <v>0</v>
      </c>
      <c r="J33">
        <v>30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f t="shared" si="1"/>
        <v>0</v>
      </c>
    </row>
    <row r="34" spans="1:17" x14ac:dyDescent="0.2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f t="shared" si="0"/>
        <v>0</v>
      </c>
      <c r="J34">
        <v>31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 s="1">
        <f t="shared" si="1"/>
        <v>0</v>
      </c>
    </row>
    <row r="35" spans="1:17" x14ac:dyDescent="0.2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f t="shared" si="0"/>
        <v>0</v>
      </c>
      <c r="J35">
        <v>32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f t="shared" si="1"/>
        <v>0</v>
      </c>
    </row>
    <row r="36" spans="1:17" x14ac:dyDescent="0.2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f t="shared" si="0"/>
        <v>0</v>
      </c>
      <c r="J36">
        <v>33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f t="shared" si="1"/>
        <v>0</v>
      </c>
    </row>
    <row r="37" spans="1:17" x14ac:dyDescent="0.2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f t="shared" si="0"/>
        <v>0</v>
      </c>
      <c r="J37">
        <v>34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f t="shared" si="1"/>
        <v>0</v>
      </c>
    </row>
    <row r="38" spans="1:17" x14ac:dyDescent="0.2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f t="shared" si="0"/>
        <v>0</v>
      </c>
      <c r="J38">
        <v>35</v>
      </c>
      <c r="K38">
        <v>1</v>
      </c>
      <c r="L38">
        <v>1</v>
      </c>
      <c r="M38">
        <v>0</v>
      </c>
      <c r="N38">
        <v>1</v>
      </c>
      <c r="O38">
        <v>2</v>
      </c>
      <c r="P38">
        <v>4</v>
      </c>
      <c r="Q38" s="1">
        <f t="shared" si="1"/>
        <v>1</v>
      </c>
    </row>
    <row r="39" spans="1:17" x14ac:dyDescent="0.2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f t="shared" si="0"/>
        <v>0</v>
      </c>
      <c r="J39">
        <v>36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f t="shared" si="1"/>
        <v>0</v>
      </c>
    </row>
    <row r="40" spans="1:17" x14ac:dyDescent="0.2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f t="shared" si="0"/>
        <v>0</v>
      </c>
      <c r="J40">
        <v>37</v>
      </c>
      <c r="K40">
        <v>1</v>
      </c>
      <c r="L40">
        <v>1</v>
      </c>
      <c r="M40">
        <v>0</v>
      </c>
      <c r="N40">
        <v>1</v>
      </c>
      <c r="O40">
        <v>3</v>
      </c>
      <c r="P40">
        <v>7</v>
      </c>
      <c r="Q40" s="1">
        <f t="shared" si="1"/>
        <v>1</v>
      </c>
    </row>
    <row r="41" spans="1:17" x14ac:dyDescent="0.2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f t="shared" si="0"/>
        <v>0</v>
      </c>
      <c r="J41">
        <v>38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f t="shared" si="1"/>
        <v>0</v>
      </c>
    </row>
    <row r="42" spans="1:17" x14ac:dyDescent="0.2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f t="shared" si="0"/>
        <v>0</v>
      </c>
      <c r="J42">
        <v>39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 s="1">
        <f t="shared" si="1"/>
        <v>0</v>
      </c>
    </row>
    <row r="43" spans="1:17" x14ac:dyDescent="0.2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f t="shared" si="0"/>
        <v>0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f t="shared" si="1"/>
        <v>0</v>
      </c>
    </row>
    <row r="44" spans="1:17" x14ac:dyDescent="0.2">
      <c r="A44" t="s">
        <v>10</v>
      </c>
      <c r="B44">
        <f>SUM(B4:B43)/COUNT(B4:B43)</f>
        <v>0</v>
      </c>
      <c r="C44">
        <f>SUM(C4:C43)/COUNT(C4:C43)</f>
        <v>0</v>
      </c>
      <c r="D44">
        <f>SUM(D4:D43)/COUNT(D4:D43)</f>
        <v>0</v>
      </c>
      <c r="E44">
        <f>SUM(E4:E43)/COUNT(E4:E43)</f>
        <v>0</v>
      </c>
      <c r="G44" t="s">
        <v>10</v>
      </c>
      <c r="H44" s="2">
        <f>SUM(H4:H43)/COUNT(H4:H43)</f>
        <v>0</v>
      </c>
      <c r="J44" t="s">
        <v>10</v>
      </c>
      <c r="K44">
        <f>SUM(K4:K43)/COUNT(K4:K43)</f>
        <v>0.375</v>
      </c>
      <c r="L44">
        <f>SUM(L4:L43)/COUNT(L4:L43)</f>
        <v>0.375</v>
      </c>
      <c r="M44">
        <f>SUM(M4:M43)/COUNT(M4:M43)</f>
        <v>0.125</v>
      </c>
      <c r="N44">
        <f>SUM(N4:N43)/COUNT(N4:N43)</f>
        <v>0.6</v>
      </c>
      <c r="P44" t="s">
        <v>10</v>
      </c>
      <c r="Q44" s="2">
        <f>SUM(Q4:Q43)/COUNT(Q4:Q43)</f>
        <v>0.375</v>
      </c>
    </row>
    <row r="46" spans="1:17" x14ac:dyDescent="0.2">
      <c r="B46" t="s">
        <v>2</v>
      </c>
      <c r="C46" t="s">
        <v>3</v>
      </c>
      <c r="D46" t="s">
        <v>0</v>
      </c>
      <c r="E46" t="s">
        <v>1</v>
      </c>
      <c r="F46" t="s">
        <v>4</v>
      </c>
      <c r="G46" t="s">
        <v>5</v>
      </c>
      <c r="H46" t="s">
        <v>9</v>
      </c>
      <c r="K46" t="s">
        <v>2</v>
      </c>
      <c r="L46" t="s">
        <v>3</v>
      </c>
      <c r="M46" t="s">
        <v>0</v>
      </c>
      <c r="N46" t="s">
        <v>1</v>
      </c>
      <c r="O46" t="s">
        <v>4</v>
      </c>
      <c r="P46" t="s">
        <v>5</v>
      </c>
      <c r="Q46" t="s">
        <v>9</v>
      </c>
    </row>
    <row r="47" spans="1:17" x14ac:dyDescent="0.2">
      <c r="B47">
        <v>20</v>
      </c>
      <c r="K47">
        <v>30</v>
      </c>
    </row>
    <row r="48" spans="1:17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f>IF(SUM(B48:E48)&gt;0,1,0)</f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IF(SUM(K48:N48)&gt;0,1,0)</f>
        <v>0</v>
      </c>
    </row>
    <row r="49" spans="1:17" x14ac:dyDescent="0.2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f t="shared" ref="H49:H87" si="2">IF(SUM(B49:E49)&gt;0,1,0)</f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 s="1">
        <f t="shared" ref="Q49:Q87" si="3">IF(SUM(K49:N49)&gt;0,1,0)</f>
        <v>0</v>
      </c>
    </row>
    <row r="50" spans="1:17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f t="shared" si="2"/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f t="shared" si="3"/>
        <v>0</v>
      </c>
    </row>
    <row r="51" spans="1:17" x14ac:dyDescent="0.2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f t="shared" si="2"/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f t="shared" si="3"/>
        <v>0</v>
      </c>
    </row>
    <row r="52" spans="1:17" x14ac:dyDescent="0.2">
      <c r="A52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f t="shared" si="2"/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f t="shared" si="3"/>
        <v>0</v>
      </c>
    </row>
    <row r="53" spans="1:17" x14ac:dyDescent="0.2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f t="shared" si="2"/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f t="shared" si="3"/>
        <v>0</v>
      </c>
    </row>
    <row r="54" spans="1:17" x14ac:dyDescent="0.2">
      <c r="A54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f t="shared" si="2"/>
        <v>0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f t="shared" si="3"/>
        <v>0</v>
      </c>
    </row>
    <row r="55" spans="1:17" x14ac:dyDescent="0.2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f t="shared" si="2"/>
        <v>0</v>
      </c>
      <c r="J55">
        <v>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f t="shared" si="3"/>
        <v>0</v>
      </c>
    </row>
    <row r="56" spans="1:17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f t="shared" si="2"/>
        <v>0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f t="shared" si="3"/>
        <v>0</v>
      </c>
    </row>
    <row r="57" spans="1:17" x14ac:dyDescent="0.2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f t="shared" si="2"/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f t="shared" si="3"/>
        <v>0</v>
      </c>
    </row>
    <row r="58" spans="1:17" x14ac:dyDescent="0.2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f t="shared" si="2"/>
        <v>0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 s="1">
        <f t="shared" si="3"/>
        <v>0</v>
      </c>
    </row>
    <row r="59" spans="1:17" x14ac:dyDescent="0.2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f t="shared" si="2"/>
        <v>0</v>
      </c>
      <c r="J59">
        <v>12</v>
      </c>
      <c r="K59">
        <v>1</v>
      </c>
      <c r="L59">
        <v>1</v>
      </c>
      <c r="M59">
        <v>0</v>
      </c>
      <c r="N59">
        <v>1</v>
      </c>
      <c r="O59">
        <v>2</v>
      </c>
      <c r="P59">
        <v>4</v>
      </c>
      <c r="Q59" s="1">
        <f t="shared" si="3"/>
        <v>1</v>
      </c>
    </row>
    <row r="60" spans="1:17" x14ac:dyDescent="0.2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f t="shared" si="2"/>
        <v>0</v>
      </c>
      <c r="J60">
        <v>13</v>
      </c>
      <c r="K60">
        <v>1</v>
      </c>
      <c r="L60">
        <v>1</v>
      </c>
      <c r="M60">
        <v>0</v>
      </c>
      <c r="N60">
        <v>1</v>
      </c>
      <c r="O60">
        <v>2</v>
      </c>
      <c r="P60">
        <v>0</v>
      </c>
      <c r="Q60" s="1">
        <f t="shared" si="3"/>
        <v>1</v>
      </c>
    </row>
    <row r="61" spans="1:17" x14ac:dyDescent="0.2">
      <c r="A61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f t="shared" si="2"/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f t="shared" si="3"/>
        <v>0</v>
      </c>
    </row>
    <row r="62" spans="1:17" x14ac:dyDescent="0.2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f t="shared" si="2"/>
        <v>0</v>
      </c>
      <c r="J62">
        <v>15</v>
      </c>
      <c r="K62">
        <v>1</v>
      </c>
      <c r="L62">
        <v>1</v>
      </c>
      <c r="M62">
        <v>0</v>
      </c>
      <c r="N62">
        <v>1</v>
      </c>
      <c r="O62">
        <v>2</v>
      </c>
      <c r="P62">
        <v>4</v>
      </c>
      <c r="Q62" s="1">
        <f t="shared" si="3"/>
        <v>1</v>
      </c>
    </row>
    <row r="63" spans="1:17" x14ac:dyDescent="0.2">
      <c r="A63">
        <v>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f t="shared" si="2"/>
        <v>0</v>
      </c>
      <c r="J63">
        <v>16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f t="shared" si="3"/>
        <v>0</v>
      </c>
    </row>
    <row r="64" spans="1:17" x14ac:dyDescent="0.2">
      <c r="A64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f t="shared" si="2"/>
        <v>0</v>
      </c>
      <c r="J64">
        <v>17</v>
      </c>
      <c r="K64">
        <v>0</v>
      </c>
      <c r="L64">
        <v>0</v>
      </c>
      <c r="M64">
        <v>0</v>
      </c>
      <c r="N64">
        <v>0</v>
      </c>
      <c r="O64">
        <v>0</v>
      </c>
      <c r="P64">
        <v>4</v>
      </c>
      <c r="Q64" s="1">
        <f t="shared" si="3"/>
        <v>0</v>
      </c>
    </row>
    <row r="65" spans="1:17" x14ac:dyDescent="0.2">
      <c r="A65">
        <v>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f t="shared" si="2"/>
        <v>0</v>
      </c>
      <c r="J65">
        <v>18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f t="shared" si="3"/>
        <v>0</v>
      </c>
    </row>
    <row r="66" spans="1:17" x14ac:dyDescent="0.2">
      <c r="A66">
        <v>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f t="shared" si="2"/>
        <v>0</v>
      </c>
      <c r="J66">
        <v>19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 s="1">
        <f t="shared" si="3"/>
        <v>0</v>
      </c>
    </row>
    <row r="67" spans="1:17" x14ac:dyDescent="0.2">
      <c r="A67">
        <v>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f t="shared" si="2"/>
        <v>0</v>
      </c>
      <c r="J67">
        <v>20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f t="shared" si="3"/>
        <v>0</v>
      </c>
    </row>
    <row r="68" spans="1:17" x14ac:dyDescent="0.2">
      <c r="A68">
        <v>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f t="shared" si="2"/>
        <v>0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f t="shared" si="3"/>
        <v>0</v>
      </c>
    </row>
    <row r="69" spans="1:17" x14ac:dyDescent="0.2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f t="shared" si="2"/>
        <v>0</v>
      </c>
      <c r="J69">
        <v>22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f t="shared" si="3"/>
        <v>0</v>
      </c>
    </row>
    <row r="70" spans="1:17" x14ac:dyDescent="0.2">
      <c r="A70">
        <v>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>
        <f t="shared" si="2"/>
        <v>0</v>
      </c>
      <c r="J70">
        <v>23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 s="1">
        <f t="shared" si="3"/>
        <v>1</v>
      </c>
    </row>
    <row r="71" spans="1:17" x14ac:dyDescent="0.2">
      <c r="A7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f t="shared" si="2"/>
        <v>0</v>
      </c>
      <c r="J71">
        <v>24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f t="shared" si="3"/>
        <v>0</v>
      </c>
    </row>
    <row r="72" spans="1:17" x14ac:dyDescent="0.2">
      <c r="A72">
        <v>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">
        <f t="shared" si="2"/>
        <v>0</v>
      </c>
      <c r="J72">
        <v>25</v>
      </c>
      <c r="K72">
        <v>0</v>
      </c>
      <c r="L72">
        <v>0</v>
      </c>
      <c r="M72">
        <v>0</v>
      </c>
      <c r="N72">
        <v>0</v>
      </c>
      <c r="O72">
        <v>0</v>
      </c>
      <c r="P72">
        <v>4</v>
      </c>
      <c r="Q72" s="1">
        <f t="shared" si="3"/>
        <v>0</v>
      </c>
    </row>
    <row r="73" spans="1:17" x14ac:dyDescent="0.2">
      <c r="A73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 s="1">
        <f t="shared" si="2"/>
        <v>0</v>
      </c>
      <c r="J73">
        <v>26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f t="shared" si="3"/>
        <v>0</v>
      </c>
    </row>
    <row r="74" spans="1:17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">
        <f t="shared" si="2"/>
        <v>0</v>
      </c>
      <c r="J74">
        <v>27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f t="shared" si="3"/>
        <v>0</v>
      </c>
    </row>
    <row r="75" spans="1:17" x14ac:dyDescent="0.2">
      <c r="A75">
        <v>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">
        <f t="shared" si="2"/>
        <v>0</v>
      </c>
      <c r="J75">
        <v>28</v>
      </c>
      <c r="K75">
        <v>0</v>
      </c>
      <c r="L75">
        <v>0</v>
      </c>
      <c r="M75">
        <v>0</v>
      </c>
      <c r="N75">
        <v>0</v>
      </c>
      <c r="O75">
        <v>0</v>
      </c>
      <c r="P75">
        <v>5</v>
      </c>
      <c r="Q75" s="1">
        <f t="shared" si="3"/>
        <v>0</v>
      </c>
    </row>
    <row r="76" spans="1:17" x14ac:dyDescent="0.2">
      <c r="A76">
        <v>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f t="shared" si="2"/>
        <v>0</v>
      </c>
      <c r="J76">
        <v>29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f t="shared" si="3"/>
        <v>0</v>
      </c>
    </row>
    <row r="77" spans="1:17" x14ac:dyDescent="0.2">
      <c r="A77">
        <v>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f t="shared" si="2"/>
        <v>0</v>
      </c>
      <c r="J77">
        <v>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f t="shared" si="3"/>
        <v>0</v>
      </c>
    </row>
    <row r="78" spans="1:17" x14ac:dyDescent="0.2">
      <c r="A78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">
        <f t="shared" si="2"/>
        <v>0</v>
      </c>
      <c r="J78">
        <v>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f t="shared" si="3"/>
        <v>0</v>
      </c>
    </row>
    <row r="79" spans="1:17" x14ac:dyDescent="0.2">
      <c r="A79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f t="shared" si="2"/>
        <v>0</v>
      </c>
      <c r="J79">
        <v>32</v>
      </c>
      <c r="K79">
        <v>1</v>
      </c>
      <c r="L79">
        <v>1</v>
      </c>
      <c r="M79">
        <v>0</v>
      </c>
      <c r="N79">
        <v>1</v>
      </c>
      <c r="O79">
        <v>2</v>
      </c>
      <c r="P79">
        <v>4</v>
      </c>
      <c r="Q79" s="1">
        <f t="shared" si="3"/>
        <v>1</v>
      </c>
    </row>
    <row r="80" spans="1:17" x14ac:dyDescent="0.2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">
        <f t="shared" si="2"/>
        <v>0</v>
      </c>
      <c r="J80">
        <v>33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f t="shared" si="3"/>
        <v>0</v>
      </c>
    </row>
    <row r="81" spans="1:17" x14ac:dyDescent="0.2">
      <c r="A81">
        <v>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">
        <f t="shared" si="2"/>
        <v>0</v>
      </c>
      <c r="J81">
        <v>34</v>
      </c>
      <c r="K81">
        <v>1</v>
      </c>
      <c r="L81">
        <v>1</v>
      </c>
      <c r="M81">
        <v>0</v>
      </c>
      <c r="N81">
        <v>1</v>
      </c>
      <c r="O81">
        <v>2</v>
      </c>
      <c r="P81">
        <v>0</v>
      </c>
      <c r="Q81" s="1">
        <f t="shared" si="3"/>
        <v>1</v>
      </c>
    </row>
    <row r="82" spans="1:17" x14ac:dyDescent="0.2">
      <c r="A82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">
        <f t="shared" si="2"/>
        <v>0</v>
      </c>
      <c r="J82">
        <v>35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f t="shared" si="3"/>
        <v>0</v>
      </c>
    </row>
    <row r="83" spans="1:17" x14ac:dyDescent="0.2">
      <c r="A83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">
        <f t="shared" si="2"/>
        <v>0</v>
      </c>
      <c r="J83">
        <v>36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f t="shared" si="3"/>
        <v>0</v>
      </c>
    </row>
    <row r="84" spans="1:17" x14ac:dyDescent="0.2">
      <c r="A84">
        <v>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f t="shared" si="2"/>
        <v>0</v>
      </c>
      <c r="J84">
        <v>37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f t="shared" si="3"/>
        <v>0</v>
      </c>
    </row>
    <row r="85" spans="1:17" x14ac:dyDescent="0.2">
      <c r="A85">
        <v>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">
        <f t="shared" si="2"/>
        <v>0</v>
      </c>
      <c r="J85">
        <v>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f t="shared" si="3"/>
        <v>0</v>
      </c>
    </row>
    <row r="86" spans="1:17" x14ac:dyDescent="0.2">
      <c r="A86">
        <v>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">
        <f t="shared" si="2"/>
        <v>0</v>
      </c>
      <c r="J86">
        <v>39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f t="shared" si="3"/>
        <v>0</v>
      </c>
    </row>
    <row r="87" spans="1:17" x14ac:dyDescent="0.2">
      <c r="A87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">
        <f t="shared" si="2"/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f t="shared" si="3"/>
        <v>0</v>
      </c>
    </row>
    <row r="88" spans="1:17" x14ac:dyDescent="0.2">
      <c r="A88" t="s">
        <v>10</v>
      </c>
      <c r="B88">
        <f>SUM(B48:B87)/COUNT(B48:B87)</f>
        <v>0</v>
      </c>
      <c r="C88">
        <f>SUM(C48:C87)/COUNT(C48:C87)</f>
        <v>0</v>
      </c>
      <c r="D88">
        <f>SUM(D48:D87)/COUNT(D48:D87)</f>
        <v>0</v>
      </c>
      <c r="E88">
        <f>SUM(E48:E87)/COUNT(E48:E87)</f>
        <v>0</v>
      </c>
      <c r="G88" t="s">
        <v>10</v>
      </c>
      <c r="H88" s="2">
        <f>SUM(H48:H87)/COUNT(H48:H87)</f>
        <v>0</v>
      </c>
      <c r="J88" t="s">
        <v>10</v>
      </c>
      <c r="K88">
        <f>SUM(K48:K87)/COUNT(K48:K87)</f>
        <v>0.15</v>
      </c>
      <c r="L88">
        <f>SUM(L48:L87)/COUNT(L48:L87)</f>
        <v>0.15</v>
      </c>
      <c r="M88">
        <f>SUM(M48:M87)/COUNT(M48:M87)</f>
        <v>0</v>
      </c>
      <c r="N88">
        <f>SUM(N48:N87)/COUNT(N48:N87)</f>
        <v>0.15</v>
      </c>
      <c r="P88" t="s">
        <v>10</v>
      </c>
      <c r="Q88" s="2">
        <f>SUM(Q48:Q87)/COUNT(Q48:Q87)</f>
        <v>0.15</v>
      </c>
    </row>
    <row r="90" spans="1:17" x14ac:dyDescent="0.2">
      <c r="B90" t="s">
        <v>2</v>
      </c>
      <c r="C90" t="s">
        <v>3</v>
      </c>
      <c r="D90" t="s">
        <v>0</v>
      </c>
      <c r="E90" t="s">
        <v>1</v>
      </c>
      <c r="F90" t="s">
        <v>4</v>
      </c>
      <c r="G90" t="s">
        <v>5</v>
      </c>
      <c r="H90" t="s">
        <v>9</v>
      </c>
      <c r="K90" t="s">
        <v>2</v>
      </c>
      <c r="L90" t="s">
        <v>3</v>
      </c>
      <c r="M90" t="s">
        <v>0</v>
      </c>
      <c r="N90" t="s">
        <v>1</v>
      </c>
      <c r="O90" t="s">
        <v>4</v>
      </c>
      <c r="P90" t="s">
        <v>5</v>
      </c>
      <c r="Q90" t="s">
        <v>9</v>
      </c>
    </row>
    <row r="91" spans="1:17" x14ac:dyDescent="0.2">
      <c r="B91">
        <v>40</v>
      </c>
      <c r="K91">
        <v>60</v>
      </c>
    </row>
    <row r="92" spans="1:17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2</v>
      </c>
      <c r="H92" s="1">
        <f>IF(SUM(B92:E92)&gt;0,1,0)</f>
        <v>0</v>
      </c>
      <c r="J92">
        <v>1</v>
      </c>
      <c r="K92">
        <v>1</v>
      </c>
      <c r="L92">
        <v>1</v>
      </c>
      <c r="M92">
        <v>1</v>
      </c>
      <c r="N92">
        <v>3</v>
      </c>
      <c r="O92">
        <v>1</v>
      </c>
      <c r="P92">
        <v>13</v>
      </c>
      <c r="Q92" s="1">
        <f>IF(SUM(K92:N92)&gt;0,1,0)</f>
        <v>1</v>
      </c>
    </row>
    <row r="93" spans="1:17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4</v>
      </c>
      <c r="H93" s="1">
        <f t="shared" ref="H93:H131" si="4">IF(SUM(B93:E93)&gt;0,1,0)</f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2</v>
      </c>
      <c r="P93">
        <v>7</v>
      </c>
      <c r="Q93" s="1">
        <f t="shared" ref="Q93:Q131" si="5">IF(SUM(K93:N93)&gt;0,1,0)</f>
        <v>0</v>
      </c>
    </row>
    <row r="94" spans="1:17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4</v>
      </c>
      <c r="H94" s="1">
        <f t="shared" si="4"/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7</v>
      </c>
      <c r="Q94" s="1">
        <f t="shared" si="5"/>
        <v>0</v>
      </c>
    </row>
    <row r="95" spans="1:17" x14ac:dyDescent="0.2">
      <c r="A95">
        <v>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">
        <f t="shared" si="4"/>
        <v>0</v>
      </c>
      <c r="J95">
        <v>4</v>
      </c>
      <c r="K95">
        <v>1</v>
      </c>
      <c r="L95">
        <v>1</v>
      </c>
      <c r="M95">
        <v>1</v>
      </c>
      <c r="N95">
        <v>3</v>
      </c>
      <c r="O95">
        <v>2</v>
      </c>
      <c r="P95">
        <v>4</v>
      </c>
      <c r="Q95" s="1">
        <f t="shared" si="5"/>
        <v>1</v>
      </c>
    </row>
    <row r="96" spans="1:17" x14ac:dyDescent="0.2">
      <c r="A96">
        <v>5</v>
      </c>
      <c r="B96">
        <v>1</v>
      </c>
      <c r="C96">
        <v>1</v>
      </c>
      <c r="D96">
        <v>0</v>
      </c>
      <c r="E96">
        <v>1</v>
      </c>
      <c r="F96">
        <v>2</v>
      </c>
      <c r="G96">
        <v>0</v>
      </c>
      <c r="H96" s="1">
        <f t="shared" si="4"/>
        <v>1</v>
      </c>
      <c r="J96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 s="1">
        <f t="shared" si="5"/>
        <v>0</v>
      </c>
    </row>
    <row r="97" spans="1:17" x14ac:dyDescent="0.2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2</v>
      </c>
      <c r="H97" s="1">
        <f t="shared" si="4"/>
        <v>0</v>
      </c>
      <c r="J97">
        <v>6</v>
      </c>
      <c r="K97">
        <v>1</v>
      </c>
      <c r="L97">
        <v>1</v>
      </c>
      <c r="M97">
        <v>1</v>
      </c>
      <c r="N97">
        <v>3</v>
      </c>
      <c r="O97">
        <v>3</v>
      </c>
      <c r="P97">
        <v>11</v>
      </c>
      <c r="Q97" s="1">
        <f t="shared" si="5"/>
        <v>1</v>
      </c>
    </row>
    <row r="98" spans="1:17" x14ac:dyDescent="0.2">
      <c r="A98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">
        <f t="shared" si="4"/>
        <v>0</v>
      </c>
      <c r="J98">
        <v>7</v>
      </c>
      <c r="K98">
        <v>1</v>
      </c>
      <c r="L98">
        <v>1</v>
      </c>
      <c r="M98">
        <v>1</v>
      </c>
      <c r="N98">
        <v>3</v>
      </c>
      <c r="O98">
        <v>2</v>
      </c>
      <c r="P98">
        <v>10</v>
      </c>
      <c r="Q98" s="1">
        <f t="shared" si="5"/>
        <v>1</v>
      </c>
    </row>
    <row r="99" spans="1:17" x14ac:dyDescent="0.2">
      <c r="A99">
        <v>8</v>
      </c>
      <c r="B99">
        <v>1</v>
      </c>
      <c r="C99">
        <v>1</v>
      </c>
      <c r="D99">
        <v>1</v>
      </c>
      <c r="E99">
        <v>2</v>
      </c>
      <c r="F99">
        <v>3</v>
      </c>
      <c r="G99">
        <v>17</v>
      </c>
      <c r="H99" s="1">
        <f t="shared" si="4"/>
        <v>1</v>
      </c>
      <c r="J99">
        <v>8</v>
      </c>
      <c r="K99">
        <v>1</v>
      </c>
      <c r="L99">
        <v>1</v>
      </c>
      <c r="M99">
        <v>0</v>
      </c>
      <c r="N99">
        <v>1</v>
      </c>
      <c r="O99">
        <v>2</v>
      </c>
      <c r="P99">
        <v>8</v>
      </c>
      <c r="Q99" s="1">
        <f t="shared" si="5"/>
        <v>1</v>
      </c>
    </row>
    <row r="100" spans="1:17" x14ac:dyDescent="0.2">
      <c r="A100">
        <v>9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  <c r="H100" s="1">
        <f t="shared" si="4"/>
        <v>1</v>
      </c>
      <c r="J100">
        <v>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f t="shared" si="5"/>
        <v>0</v>
      </c>
    </row>
    <row r="101" spans="1:17" x14ac:dyDescent="0.2">
      <c r="A101">
        <v>10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  <c r="H101" s="1">
        <f t="shared" si="4"/>
        <v>1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</v>
      </c>
      <c r="Q101" s="1">
        <f t="shared" si="5"/>
        <v>0</v>
      </c>
    </row>
    <row r="102" spans="1:17" x14ac:dyDescent="0.2">
      <c r="A102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</v>
      </c>
      <c r="H102" s="1">
        <f t="shared" si="4"/>
        <v>0</v>
      </c>
      <c r="J102">
        <v>11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f t="shared" si="5"/>
        <v>0</v>
      </c>
    </row>
    <row r="103" spans="1:17" x14ac:dyDescent="0.2">
      <c r="A103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f t="shared" si="4"/>
        <v>0</v>
      </c>
      <c r="J103">
        <v>12</v>
      </c>
      <c r="K103">
        <v>1</v>
      </c>
      <c r="L103">
        <v>1</v>
      </c>
      <c r="M103">
        <v>0</v>
      </c>
      <c r="N103">
        <v>1</v>
      </c>
      <c r="O103">
        <v>2</v>
      </c>
      <c r="P103">
        <v>0</v>
      </c>
      <c r="Q103" s="1">
        <f t="shared" si="5"/>
        <v>1</v>
      </c>
    </row>
    <row r="104" spans="1:17" x14ac:dyDescent="0.2">
      <c r="A104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">
        <f t="shared" si="4"/>
        <v>0</v>
      </c>
      <c r="J104">
        <v>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 s="1">
        <f t="shared" si="5"/>
        <v>0</v>
      </c>
    </row>
    <row r="105" spans="1:17" x14ac:dyDescent="0.2">
      <c r="A105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f t="shared" si="4"/>
        <v>0</v>
      </c>
      <c r="J105">
        <v>14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6</v>
      </c>
      <c r="Q105" s="1">
        <f t="shared" si="5"/>
        <v>0</v>
      </c>
    </row>
    <row r="106" spans="1:17" x14ac:dyDescent="0.2">
      <c r="A106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 s="1">
        <f t="shared" si="4"/>
        <v>0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</v>
      </c>
      <c r="Q106" s="1">
        <f t="shared" si="5"/>
        <v>0</v>
      </c>
    </row>
    <row r="107" spans="1:17" x14ac:dyDescent="0.2">
      <c r="A107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f t="shared" si="4"/>
        <v>0</v>
      </c>
      <c r="J107">
        <v>16</v>
      </c>
      <c r="K107">
        <v>1</v>
      </c>
      <c r="L107">
        <v>1</v>
      </c>
      <c r="M107">
        <v>0</v>
      </c>
      <c r="N107">
        <v>1</v>
      </c>
      <c r="O107">
        <v>2</v>
      </c>
      <c r="P107">
        <v>0</v>
      </c>
      <c r="Q107" s="1">
        <f t="shared" si="5"/>
        <v>1</v>
      </c>
    </row>
    <row r="108" spans="1:17" x14ac:dyDescent="0.2">
      <c r="A108">
        <v>17</v>
      </c>
      <c r="B108">
        <v>1</v>
      </c>
      <c r="C108">
        <v>1</v>
      </c>
      <c r="D108">
        <v>0</v>
      </c>
      <c r="E108">
        <v>1</v>
      </c>
      <c r="F108">
        <v>2</v>
      </c>
      <c r="G108">
        <v>10</v>
      </c>
      <c r="H108" s="1">
        <f t="shared" si="4"/>
        <v>1</v>
      </c>
      <c r="J108">
        <v>17</v>
      </c>
      <c r="K108">
        <v>1</v>
      </c>
      <c r="L108">
        <v>1</v>
      </c>
      <c r="M108">
        <v>1</v>
      </c>
      <c r="N108">
        <v>3</v>
      </c>
      <c r="O108">
        <v>3</v>
      </c>
      <c r="P108">
        <v>12</v>
      </c>
      <c r="Q108" s="1">
        <f t="shared" si="5"/>
        <v>1</v>
      </c>
    </row>
    <row r="109" spans="1:17" x14ac:dyDescent="0.2">
      <c r="A109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f t="shared" si="4"/>
        <v>0</v>
      </c>
      <c r="J109">
        <v>18</v>
      </c>
      <c r="K109">
        <v>1</v>
      </c>
      <c r="L109">
        <v>1</v>
      </c>
      <c r="M109">
        <v>0</v>
      </c>
      <c r="N109">
        <v>1</v>
      </c>
      <c r="O109">
        <v>3</v>
      </c>
      <c r="P109">
        <v>4</v>
      </c>
      <c r="Q109" s="1">
        <f t="shared" si="5"/>
        <v>1</v>
      </c>
    </row>
    <row r="110" spans="1:17" x14ac:dyDescent="0.2">
      <c r="A110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f t="shared" si="4"/>
        <v>0</v>
      </c>
      <c r="J110">
        <v>19</v>
      </c>
      <c r="K110">
        <v>1</v>
      </c>
      <c r="L110">
        <v>1</v>
      </c>
      <c r="M110">
        <v>0</v>
      </c>
      <c r="N110">
        <v>1</v>
      </c>
      <c r="O110">
        <v>2</v>
      </c>
      <c r="P110">
        <v>4</v>
      </c>
      <c r="Q110" s="1">
        <f t="shared" si="5"/>
        <v>1</v>
      </c>
    </row>
    <row r="111" spans="1:17" x14ac:dyDescent="0.2">
      <c r="A111">
        <v>20</v>
      </c>
      <c r="B111">
        <v>1</v>
      </c>
      <c r="C111">
        <v>1</v>
      </c>
      <c r="D111">
        <v>0</v>
      </c>
      <c r="E111">
        <v>1</v>
      </c>
      <c r="F111">
        <v>2</v>
      </c>
      <c r="G111">
        <v>4</v>
      </c>
      <c r="H111" s="1">
        <f t="shared" si="4"/>
        <v>1</v>
      </c>
      <c r="J111">
        <v>20</v>
      </c>
      <c r="K111">
        <v>1</v>
      </c>
      <c r="L111">
        <v>1</v>
      </c>
      <c r="M111">
        <v>0</v>
      </c>
      <c r="N111">
        <v>1</v>
      </c>
      <c r="O111">
        <v>2</v>
      </c>
      <c r="P111">
        <v>0</v>
      </c>
      <c r="Q111" s="1">
        <f t="shared" si="5"/>
        <v>1</v>
      </c>
    </row>
    <row r="112" spans="1:17" x14ac:dyDescent="0.2">
      <c r="A112">
        <v>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</v>
      </c>
      <c r="H112" s="1">
        <f t="shared" si="4"/>
        <v>0</v>
      </c>
      <c r="J112">
        <v>21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f t="shared" si="5"/>
        <v>0</v>
      </c>
    </row>
    <row r="113" spans="1:17" x14ac:dyDescent="0.2">
      <c r="A113">
        <v>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1">
        <f t="shared" si="4"/>
        <v>0</v>
      </c>
      <c r="J113">
        <v>22</v>
      </c>
      <c r="K113">
        <v>0</v>
      </c>
      <c r="L113">
        <v>0</v>
      </c>
      <c r="M113">
        <v>1</v>
      </c>
      <c r="N113">
        <v>2</v>
      </c>
      <c r="O113">
        <v>0</v>
      </c>
      <c r="P113">
        <v>10</v>
      </c>
      <c r="Q113" s="1">
        <f t="shared" si="5"/>
        <v>1</v>
      </c>
    </row>
    <row r="114" spans="1:17" x14ac:dyDescent="0.2">
      <c r="A114">
        <v>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1">
        <f t="shared" si="4"/>
        <v>0</v>
      </c>
      <c r="J114">
        <v>23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 s="1">
        <f t="shared" si="5"/>
        <v>0</v>
      </c>
    </row>
    <row r="115" spans="1:17" x14ac:dyDescent="0.2">
      <c r="A115">
        <v>24</v>
      </c>
      <c r="B115">
        <v>1</v>
      </c>
      <c r="C115">
        <v>1</v>
      </c>
      <c r="D115">
        <v>0</v>
      </c>
      <c r="E115">
        <v>1</v>
      </c>
      <c r="F115">
        <v>2</v>
      </c>
      <c r="G115">
        <v>4</v>
      </c>
      <c r="H115" s="1">
        <f t="shared" si="4"/>
        <v>1</v>
      </c>
      <c r="J115">
        <v>24</v>
      </c>
      <c r="K115">
        <v>1</v>
      </c>
      <c r="L115">
        <v>1</v>
      </c>
      <c r="M115">
        <v>2</v>
      </c>
      <c r="N115">
        <v>5</v>
      </c>
      <c r="O115">
        <v>2</v>
      </c>
      <c r="P115">
        <v>13</v>
      </c>
      <c r="Q115" s="1">
        <f t="shared" si="5"/>
        <v>1</v>
      </c>
    </row>
    <row r="116" spans="1:17" x14ac:dyDescent="0.2">
      <c r="A116">
        <v>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f t="shared" si="4"/>
        <v>0</v>
      </c>
      <c r="J116">
        <v>25</v>
      </c>
      <c r="K116">
        <v>1</v>
      </c>
      <c r="L116">
        <v>1</v>
      </c>
      <c r="M116">
        <v>1</v>
      </c>
      <c r="N116">
        <v>3</v>
      </c>
      <c r="O116">
        <v>2</v>
      </c>
      <c r="P116">
        <v>9</v>
      </c>
      <c r="Q116" s="1">
        <f t="shared" si="5"/>
        <v>1</v>
      </c>
    </row>
    <row r="117" spans="1:17" x14ac:dyDescent="0.2">
      <c r="A117">
        <v>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f t="shared" si="4"/>
        <v>0</v>
      </c>
      <c r="J117">
        <v>26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f t="shared" si="5"/>
        <v>0</v>
      </c>
    </row>
    <row r="118" spans="1:17" x14ac:dyDescent="0.2">
      <c r="A118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6</v>
      </c>
      <c r="H118" s="1">
        <f t="shared" si="4"/>
        <v>0</v>
      </c>
      <c r="J118">
        <v>27</v>
      </c>
      <c r="K118">
        <v>1</v>
      </c>
      <c r="L118">
        <v>1</v>
      </c>
      <c r="M118">
        <v>1</v>
      </c>
      <c r="N118">
        <v>3</v>
      </c>
      <c r="O118">
        <v>2</v>
      </c>
      <c r="P118">
        <v>16</v>
      </c>
      <c r="Q118" s="1">
        <f t="shared" si="5"/>
        <v>1</v>
      </c>
    </row>
    <row r="119" spans="1:17" x14ac:dyDescent="0.2">
      <c r="A119">
        <v>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f t="shared" si="4"/>
        <v>0</v>
      </c>
      <c r="J119">
        <v>28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4</v>
      </c>
      <c r="Q119" s="1">
        <f t="shared" si="5"/>
        <v>0</v>
      </c>
    </row>
    <row r="120" spans="1:17" x14ac:dyDescent="0.2">
      <c r="A120">
        <v>29</v>
      </c>
      <c r="B120">
        <v>1</v>
      </c>
      <c r="C120">
        <v>1</v>
      </c>
      <c r="D120">
        <v>0</v>
      </c>
      <c r="E120">
        <v>1</v>
      </c>
      <c r="F120">
        <v>2</v>
      </c>
      <c r="G120">
        <v>0</v>
      </c>
      <c r="H120" s="1">
        <f t="shared" si="4"/>
        <v>1</v>
      </c>
      <c r="J120">
        <v>29</v>
      </c>
      <c r="K120">
        <v>1</v>
      </c>
      <c r="L120">
        <v>1</v>
      </c>
      <c r="M120">
        <v>1</v>
      </c>
      <c r="N120">
        <v>2</v>
      </c>
      <c r="O120">
        <v>1</v>
      </c>
      <c r="P120">
        <v>8</v>
      </c>
      <c r="Q120" s="1">
        <f t="shared" si="5"/>
        <v>1</v>
      </c>
    </row>
    <row r="121" spans="1:17" x14ac:dyDescent="0.2">
      <c r="A121">
        <v>30</v>
      </c>
      <c r="B121">
        <v>1</v>
      </c>
      <c r="C121">
        <v>1</v>
      </c>
      <c r="D121">
        <v>0</v>
      </c>
      <c r="E121">
        <v>1</v>
      </c>
      <c r="F121">
        <v>2</v>
      </c>
      <c r="G121">
        <v>8</v>
      </c>
      <c r="H121" s="1">
        <f t="shared" si="4"/>
        <v>1</v>
      </c>
      <c r="J121">
        <v>30</v>
      </c>
      <c r="K121">
        <v>1</v>
      </c>
      <c r="L121">
        <v>1</v>
      </c>
      <c r="M121">
        <v>1</v>
      </c>
      <c r="N121">
        <v>3</v>
      </c>
      <c r="O121">
        <v>3</v>
      </c>
      <c r="P121">
        <v>12</v>
      </c>
      <c r="Q121" s="1">
        <f t="shared" si="5"/>
        <v>1</v>
      </c>
    </row>
    <row r="122" spans="1:17" x14ac:dyDescent="0.2">
      <c r="A122">
        <v>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f t="shared" si="4"/>
        <v>0</v>
      </c>
      <c r="J122">
        <v>31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6</v>
      </c>
      <c r="Q122" s="1">
        <f t="shared" si="5"/>
        <v>1</v>
      </c>
    </row>
    <row r="123" spans="1:17" x14ac:dyDescent="0.2">
      <c r="A123">
        <v>32</v>
      </c>
      <c r="B123">
        <v>1</v>
      </c>
      <c r="C123">
        <v>1</v>
      </c>
      <c r="D123">
        <v>0</v>
      </c>
      <c r="E123">
        <v>1</v>
      </c>
      <c r="F123">
        <v>2</v>
      </c>
      <c r="G123">
        <v>0</v>
      </c>
      <c r="H123" s="1">
        <f t="shared" si="4"/>
        <v>1</v>
      </c>
      <c r="J123">
        <v>32</v>
      </c>
      <c r="K123">
        <v>1</v>
      </c>
      <c r="L123">
        <v>1</v>
      </c>
      <c r="M123">
        <v>0</v>
      </c>
      <c r="N123">
        <v>1</v>
      </c>
      <c r="O123">
        <v>2</v>
      </c>
      <c r="P123">
        <v>0</v>
      </c>
      <c r="Q123" s="1">
        <f t="shared" si="5"/>
        <v>1</v>
      </c>
    </row>
    <row r="124" spans="1:17" x14ac:dyDescent="0.2">
      <c r="A124">
        <v>33</v>
      </c>
      <c r="B124">
        <v>1</v>
      </c>
      <c r="C124">
        <v>1</v>
      </c>
      <c r="D124">
        <v>0</v>
      </c>
      <c r="E124">
        <v>1</v>
      </c>
      <c r="F124">
        <v>2</v>
      </c>
      <c r="G124">
        <v>4</v>
      </c>
      <c r="H124" s="1">
        <f t="shared" si="4"/>
        <v>1</v>
      </c>
      <c r="J124">
        <v>33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</v>
      </c>
      <c r="Q124" s="1">
        <f t="shared" si="5"/>
        <v>0</v>
      </c>
    </row>
    <row r="125" spans="1:17" x14ac:dyDescent="0.2">
      <c r="A125">
        <v>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1">
        <f t="shared" si="4"/>
        <v>0</v>
      </c>
      <c r="J125">
        <v>34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</v>
      </c>
      <c r="Q125" s="1">
        <f t="shared" si="5"/>
        <v>0</v>
      </c>
    </row>
    <row r="126" spans="1:17" x14ac:dyDescent="0.2">
      <c r="A126">
        <v>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</v>
      </c>
      <c r="H126" s="1">
        <f t="shared" si="4"/>
        <v>0</v>
      </c>
      <c r="J126">
        <v>35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f t="shared" si="5"/>
        <v>0</v>
      </c>
    </row>
    <row r="127" spans="1:17" x14ac:dyDescent="0.2">
      <c r="A127">
        <v>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4</v>
      </c>
      <c r="H127" s="1">
        <f t="shared" si="4"/>
        <v>0</v>
      </c>
      <c r="J127">
        <v>36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</v>
      </c>
      <c r="Q127" s="1">
        <f t="shared" si="5"/>
        <v>0</v>
      </c>
    </row>
    <row r="128" spans="1:17" x14ac:dyDescent="0.2">
      <c r="A128">
        <v>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</v>
      </c>
      <c r="H128" s="1">
        <f t="shared" si="4"/>
        <v>0</v>
      </c>
      <c r="J128">
        <v>37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</v>
      </c>
      <c r="Q128" s="1">
        <f t="shared" si="5"/>
        <v>0</v>
      </c>
    </row>
    <row r="129" spans="1:17" x14ac:dyDescent="0.2">
      <c r="A129">
        <v>38</v>
      </c>
      <c r="B129">
        <v>1</v>
      </c>
      <c r="C129">
        <v>1</v>
      </c>
      <c r="D129">
        <v>0</v>
      </c>
      <c r="E129">
        <v>1</v>
      </c>
      <c r="F129">
        <v>2</v>
      </c>
      <c r="G129">
        <v>0</v>
      </c>
      <c r="H129" s="1">
        <f t="shared" si="4"/>
        <v>1</v>
      </c>
      <c r="J129">
        <v>38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</v>
      </c>
      <c r="Q129" s="1">
        <f t="shared" si="5"/>
        <v>0</v>
      </c>
    </row>
    <row r="130" spans="1:17" x14ac:dyDescent="0.2">
      <c r="A130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f t="shared" si="4"/>
        <v>0</v>
      </c>
      <c r="J130">
        <v>39</v>
      </c>
      <c r="K130">
        <v>1</v>
      </c>
      <c r="L130">
        <v>1</v>
      </c>
      <c r="M130">
        <v>1</v>
      </c>
      <c r="N130">
        <v>3</v>
      </c>
      <c r="O130">
        <v>2</v>
      </c>
      <c r="P130">
        <v>4</v>
      </c>
      <c r="Q130" s="1">
        <f t="shared" si="5"/>
        <v>1</v>
      </c>
    </row>
    <row r="131" spans="1:17" x14ac:dyDescent="0.2">
      <c r="A131">
        <v>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f t="shared" si="4"/>
        <v>0</v>
      </c>
      <c r="J131">
        <v>40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f t="shared" si="5"/>
        <v>0</v>
      </c>
    </row>
    <row r="132" spans="1:17" x14ac:dyDescent="0.2">
      <c r="A132" t="s">
        <v>10</v>
      </c>
      <c r="B132">
        <f>SUM(B92:B131)/COUNT(B92:B131)</f>
        <v>0.3</v>
      </c>
      <c r="C132">
        <f>SUM(C92:C131)/COUNT(C92:C131)</f>
        <v>0.3</v>
      </c>
      <c r="D132">
        <f>SUM(D92:D131)/COUNT(D92:D131)</f>
        <v>2.5000000000000001E-2</v>
      </c>
      <c r="E132">
        <f>SUM(E92:E131)/COUNT(E92:E131)</f>
        <v>0.32500000000000001</v>
      </c>
      <c r="G132" t="s">
        <v>10</v>
      </c>
      <c r="H132" s="2">
        <f>SUM(H92:H131)/COUNT(H92:H131)</f>
        <v>0.3</v>
      </c>
      <c r="J132" t="s">
        <v>10</v>
      </c>
      <c r="K132">
        <f>SUM(K92:K131)/COUNT(K92:K131)</f>
        <v>0.47499999999999998</v>
      </c>
      <c r="L132">
        <f>SUM(L92:L131)/COUNT(L92:L131)</f>
        <v>0.47499999999999998</v>
      </c>
      <c r="M132">
        <f>SUM(M92:M131)/COUNT(M92:M131)</f>
        <v>0.32500000000000001</v>
      </c>
      <c r="N132">
        <f>SUM(N92:N131)/COUNT(N92:N131)</f>
        <v>1.1000000000000001</v>
      </c>
      <c r="P132" t="s">
        <v>10</v>
      </c>
      <c r="Q132" s="2">
        <f>SUM(Q92:Q131)/COUNT(Q92:Q131)</f>
        <v>0.5</v>
      </c>
    </row>
    <row r="134" spans="1:17" x14ac:dyDescent="0.2">
      <c r="B134" t="s">
        <v>2</v>
      </c>
      <c r="C134" t="s">
        <v>3</v>
      </c>
      <c r="D134" t="s">
        <v>0</v>
      </c>
      <c r="E134" t="s">
        <v>1</v>
      </c>
      <c r="F134" t="s">
        <v>4</v>
      </c>
      <c r="G134" t="s">
        <v>5</v>
      </c>
      <c r="H134" t="s">
        <v>9</v>
      </c>
      <c r="K134" t="s">
        <v>2</v>
      </c>
      <c r="L134" t="s">
        <v>3</v>
      </c>
      <c r="M134" t="s">
        <v>0</v>
      </c>
      <c r="N134" t="s">
        <v>1</v>
      </c>
      <c r="O134" t="s">
        <v>4</v>
      </c>
      <c r="P134" t="s">
        <v>5</v>
      </c>
      <c r="Q134" t="s">
        <v>9</v>
      </c>
    </row>
    <row r="135" spans="1:17" x14ac:dyDescent="0.2">
      <c r="B135">
        <v>70</v>
      </c>
      <c r="K135">
        <v>80</v>
      </c>
    </row>
    <row r="136" spans="1:17" x14ac:dyDescent="0.2">
      <c r="A136">
        <v>1</v>
      </c>
      <c r="B136">
        <v>1</v>
      </c>
      <c r="C136">
        <v>1</v>
      </c>
      <c r="D136">
        <v>0</v>
      </c>
      <c r="E136">
        <v>1</v>
      </c>
      <c r="F136">
        <v>2</v>
      </c>
      <c r="G136">
        <v>0</v>
      </c>
      <c r="H136" s="1">
        <f>IF(SUM(B136:E136)&gt;0,1,0)</f>
        <v>1</v>
      </c>
      <c r="J136">
        <v>1</v>
      </c>
      <c r="K136">
        <v>0</v>
      </c>
      <c r="L136">
        <v>0</v>
      </c>
      <c r="M136">
        <v>1</v>
      </c>
      <c r="N136">
        <v>2</v>
      </c>
      <c r="O136">
        <v>2</v>
      </c>
      <c r="P136">
        <v>8</v>
      </c>
      <c r="Q136" s="1">
        <f>IF(SUM(K136:N136)&gt;0,1,0)</f>
        <v>1</v>
      </c>
    </row>
    <row r="137" spans="1:17" x14ac:dyDescent="0.2">
      <c r="A137">
        <v>2</v>
      </c>
      <c r="B137">
        <v>1</v>
      </c>
      <c r="C137">
        <v>1</v>
      </c>
      <c r="D137">
        <v>1</v>
      </c>
      <c r="E137">
        <v>3</v>
      </c>
      <c r="F137">
        <v>3</v>
      </c>
      <c r="G137">
        <v>11</v>
      </c>
      <c r="H137" s="1">
        <f t="shared" ref="H137:H175" si="6">IF(SUM(B137:E137)&gt;0,1,0)</f>
        <v>1</v>
      </c>
      <c r="J137">
        <v>2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10</v>
      </c>
      <c r="Q137" s="1">
        <f t="shared" ref="Q137:Q175" si="7">IF(SUM(K137:N137)&gt;0,1,0)</f>
        <v>1</v>
      </c>
    </row>
    <row r="138" spans="1:17" x14ac:dyDescent="0.2">
      <c r="A138">
        <v>3</v>
      </c>
      <c r="B138">
        <v>1</v>
      </c>
      <c r="C138">
        <v>1</v>
      </c>
      <c r="D138">
        <v>1</v>
      </c>
      <c r="E138">
        <v>3</v>
      </c>
      <c r="F138">
        <v>3</v>
      </c>
      <c r="G138">
        <v>7</v>
      </c>
      <c r="H138" s="1">
        <f t="shared" si="6"/>
        <v>1</v>
      </c>
      <c r="J138">
        <v>3</v>
      </c>
      <c r="K138">
        <v>1</v>
      </c>
      <c r="L138">
        <v>1</v>
      </c>
      <c r="M138">
        <v>0</v>
      </c>
      <c r="N138">
        <v>1</v>
      </c>
      <c r="O138">
        <v>2</v>
      </c>
      <c r="P138">
        <v>0</v>
      </c>
      <c r="Q138" s="1">
        <f t="shared" si="7"/>
        <v>1</v>
      </c>
    </row>
    <row r="139" spans="1:17" x14ac:dyDescent="0.2">
      <c r="A139">
        <v>4</v>
      </c>
      <c r="B139">
        <v>0</v>
      </c>
      <c r="C139">
        <v>0</v>
      </c>
      <c r="D139">
        <v>0</v>
      </c>
      <c r="E139">
        <v>0</v>
      </c>
      <c r="F139">
        <v>2</v>
      </c>
      <c r="G139">
        <v>0</v>
      </c>
      <c r="H139" s="1">
        <f t="shared" si="6"/>
        <v>0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 s="1">
        <f t="shared" si="7"/>
        <v>0</v>
      </c>
    </row>
    <row r="140" spans="1:17" x14ac:dyDescent="0.2">
      <c r="A140">
        <v>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f t="shared" si="6"/>
        <v>0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6</v>
      </c>
      <c r="Q140" s="1">
        <f t="shared" si="7"/>
        <v>0</v>
      </c>
    </row>
    <row r="141" spans="1:17" x14ac:dyDescent="0.2">
      <c r="A141">
        <v>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7</v>
      </c>
      <c r="H141" s="1">
        <f t="shared" si="6"/>
        <v>0</v>
      </c>
      <c r="J141">
        <v>6</v>
      </c>
      <c r="K141">
        <v>1</v>
      </c>
      <c r="L141">
        <v>1</v>
      </c>
      <c r="M141">
        <v>1</v>
      </c>
      <c r="N141">
        <v>3</v>
      </c>
      <c r="O141">
        <v>1</v>
      </c>
      <c r="P141">
        <v>5</v>
      </c>
      <c r="Q141" s="1">
        <f t="shared" si="7"/>
        <v>1</v>
      </c>
    </row>
    <row r="142" spans="1:17" x14ac:dyDescent="0.2">
      <c r="A142">
        <v>7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7</v>
      </c>
      <c r="H142" s="1">
        <f t="shared" si="6"/>
        <v>1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8</v>
      </c>
      <c r="Q142" s="1">
        <f t="shared" si="7"/>
        <v>0</v>
      </c>
    </row>
    <row r="143" spans="1:17" x14ac:dyDescent="0.2">
      <c r="A143">
        <v>8</v>
      </c>
      <c r="B143">
        <v>1</v>
      </c>
      <c r="C143">
        <v>1</v>
      </c>
      <c r="D143">
        <v>1</v>
      </c>
      <c r="E143">
        <v>3</v>
      </c>
      <c r="F143">
        <v>4</v>
      </c>
      <c r="G143">
        <v>11</v>
      </c>
      <c r="H143" s="1">
        <f t="shared" si="6"/>
        <v>1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 s="1">
        <f t="shared" si="7"/>
        <v>0</v>
      </c>
    </row>
    <row r="144" spans="1:17" x14ac:dyDescent="0.2">
      <c r="A144">
        <v>9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4</v>
      </c>
      <c r="H144" s="1">
        <f t="shared" si="6"/>
        <v>0</v>
      </c>
      <c r="J144">
        <v>9</v>
      </c>
      <c r="K144">
        <v>1</v>
      </c>
      <c r="L144">
        <v>1</v>
      </c>
      <c r="M144">
        <v>1</v>
      </c>
      <c r="N144">
        <v>3</v>
      </c>
      <c r="O144">
        <v>2</v>
      </c>
      <c r="P144">
        <v>4</v>
      </c>
      <c r="Q144" s="1">
        <f t="shared" si="7"/>
        <v>1</v>
      </c>
    </row>
    <row r="145" spans="1:17" x14ac:dyDescent="0.2">
      <c r="A145">
        <v>10</v>
      </c>
      <c r="B145">
        <v>1</v>
      </c>
      <c r="C145">
        <v>1</v>
      </c>
      <c r="D145">
        <v>2</v>
      </c>
      <c r="E145">
        <v>4</v>
      </c>
      <c r="F145">
        <v>3</v>
      </c>
      <c r="G145">
        <v>6</v>
      </c>
      <c r="H145" s="1">
        <f t="shared" si="6"/>
        <v>1</v>
      </c>
      <c r="J145">
        <v>10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6</v>
      </c>
      <c r="Q145" s="1">
        <f t="shared" si="7"/>
        <v>1</v>
      </c>
    </row>
    <row r="146" spans="1:17" x14ac:dyDescent="0.2">
      <c r="A146">
        <v>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f t="shared" si="6"/>
        <v>0</v>
      </c>
      <c r="J146">
        <v>11</v>
      </c>
      <c r="K146">
        <v>1</v>
      </c>
      <c r="L146">
        <v>1</v>
      </c>
      <c r="M146">
        <v>1</v>
      </c>
      <c r="N146">
        <v>3</v>
      </c>
      <c r="O146">
        <v>3</v>
      </c>
      <c r="P146">
        <v>8</v>
      </c>
      <c r="Q146" s="1">
        <f t="shared" si="7"/>
        <v>1</v>
      </c>
    </row>
    <row r="147" spans="1:17" x14ac:dyDescent="0.2">
      <c r="A147">
        <v>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 s="1">
        <f t="shared" si="6"/>
        <v>0</v>
      </c>
      <c r="J147">
        <v>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 s="1">
        <f t="shared" si="7"/>
        <v>0</v>
      </c>
    </row>
    <row r="148" spans="1:17" x14ac:dyDescent="0.2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13</v>
      </c>
      <c r="H148" s="1">
        <f t="shared" si="6"/>
        <v>0</v>
      </c>
      <c r="J148">
        <v>13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6</v>
      </c>
      <c r="Q148" s="1">
        <f t="shared" si="7"/>
        <v>1</v>
      </c>
    </row>
    <row r="149" spans="1:17" x14ac:dyDescent="0.2">
      <c r="A149">
        <v>14</v>
      </c>
      <c r="B149">
        <v>1</v>
      </c>
      <c r="C149">
        <v>1</v>
      </c>
      <c r="D149">
        <v>2</v>
      </c>
      <c r="E149">
        <v>5</v>
      </c>
      <c r="F149">
        <v>2</v>
      </c>
      <c r="G149">
        <v>16</v>
      </c>
      <c r="H149" s="1">
        <f t="shared" si="6"/>
        <v>1</v>
      </c>
      <c r="J149">
        <v>14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6</v>
      </c>
      <c r="Q149" s="1">
        <f t="shared" si="7"/>
        <v>1</v>
      </c>
    </row>
    <row r="150" spans="1:17" x14ac:dyDescent="0.2">
      <c r="A150">
        <v>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1">
        <f t="shared" si="6"/>
        <v>0</v>
      </c>
      <c r="J150">
        <v>15</v>
      </c>
      <c r="K150">
        <v>1</v>
      </c>
      <c r="L150">
        <v>1</v>
      </c>
      <c r="M150">
        <v>1</v>
      </c>
      <c r="N150">
        <v>3</v>
      </c>
      <c r="O150">
        <v>1</v>
      </c>
      <c r="P150">
        <v>15</v>
      </c>
      <c r="Q150" s="1">
        <f t="shared" si="7"/>
        <v>1</v>
      </c>
    </row>
    <row r="151" spans="1:17" x14ac:dyDescent="0.2">
      <c r="A151">
        <v>16</v>
      </c>
      <c r="B151">
        <v>1</v>
      </c>
      <c r="C151">
        <v>1</v>
      </c>
      <c r="D151">
        <v>0</v>
      </c>
      <c r="E151">
        <v>1</v>
      </c>
      <c r="F151">
        <v>2</v>
      </c>
      <c r="G151">
        <v>5</v>
      </c>
      <c r="H151" s="1">
        <f t="shared" si="6"/>
        <v>1</v>
      </c>
      <c r="J151">
        <v>16</v>
      </c>
      <c r="K151">
        <v>1</v>
      </c>
      <c r="L151">
        <v>1</v>
      </c>
      <c r="M151">
        <v>0</v>
      </c>
      <c r="N151">
        <v>1</v>
      </c>
      <c r="O151">
        <v>2</v>
      </c>
      <c r="P151">
        <v>4</v>
      </c>
      <c r="Q151" s="1">
        <f t="shared" si="7"/>
        <v>1</v>
      </c>
    </row>
    <row r="152" spans="1:17" x14ac:dyDescent="0.2">
      <c r="A152">
        <v>17</v>
      </c>
      <c r="B152">
        <v>1</v>
      </c>
      <c r="C152">
        <v>1</v>
      </c>
      <c r="D152">
        <v>0</v>
      </c>
      <c r="E152">
        <v>1</v>
      </c>
      <c r="F152">
        <v>2</v>
      </c>
      <c r="G152">
        <v>0</v>
      </c>
      <c r="H152" s="1">
        <f t="shared" si="6"/>
        <v>1</v>
      </c>
      <c r="J152">
        <v>17</v>
      </c>
      <c r="K152">
        <v>1</v>
      </c>
      <c r="L152">
        <v>1</v>
      </c>
      <c r="M152">
        <v>2</v>
      </c>
      <c r="N152">
        <v>3</v>
      </c>
      <c r="O152">
        <v>4</v>
      </c>
      <c r="P152">
        <v>19</v>
      </c>
      <c r="Q152" s="1">
        <f t="shared" si="7"/>
        <v>1</v>
      </c>
    </row>
    <row r="153" spans="1:17" x14ac:dyDescent="0.2">
      <c r="A153">
        <v>18</v>
      </c>
      <c r="B153">
        <v>1</v>
      </c>
      <c r="C153">
        <v>1</v>
      </c>
      <c r="D153">
        <v>0</v>
      </c>
      <c r="E153">
        <v>1</v>
      </c>
      <c r="F153">
        <v>2</v>
      </c>
      <c r="G153">
        <v>0</v>
      </c>
      <c r="H153" s="1">
        <f t="shared" si="6"/>
        <v>1</v>
      </c>
      <c r="J153">
        <v>18</v>
      </c>
      <c r="K153">
        <v>1</v>
      </c>
      <c r="L153">
        <v>1</v>
      </c>
      <c r="M153">
        <v>1</v>
      </c>
      <c r="N153">
        <v>3</v>
      </c>
      <c r="O153">
        <v>1</v>
      </c>
      <c r="P153">
        <v>6</v>
      </c>
      <c r="Q153" s="1">
        <f t="shared" si="7"/>
        <v>1</v>
      </c>
    </row>
    <row r="154" spans="1:17" x14ac:dyDescent="0.2">
      <c r="A154">
        <v>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9</v>
      </c>
      <c r="H154" s="1">
        <f t="shared" si="6"/>
        <v>0</v>
      </c>
      <c r="J154">
        <v>19</v>
      </c>
      <c r="K154">
        <v>1</v>
      </c>
      <c r="L154">
        <v>1</v>
      </c>
      <c r="M154">
        <v>1</v>
      </c>
      <c r="N154">
        <v>2</v>
      </c>
      <c r="O154">
        <v>3</v>
      </c>
      <c r="P154">
        <v>6</v>
      </c>
      <c r="Q154" s="1">
        <f t="shared" si="7"/>
        <v>1</v>
      </c>
    </row>
    <row r="155" spans="1:17" x14ac:dyDescent="0.2">
      <c r="A155">
        <v>20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13</v>
      </c>
      <c r="H155" s="1">
        <f t="shared" si="6"/>
        <v>1</v>
      </c>
      <c r="J155">
        <v>20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f t="shared" si="7"/>
        <v>0</v>
      </c>
    </row>
    <row r="156" spans="1:17" x14ac:dyDescent="0.2">
      <c r="A156">
        <v>21</v>
      </c>
      <c r="B156">
        <v>1</v>
      </c>
      <c r="C156">
        <v>1</v>
      </c>
      <c r="D156">
        <v>2</v>
      </c>
      <c r="E156">
        <v>4</v>
      </c>
      <c r="F156">
        <v>1</v>
      </c>
      <c r="G156">
        <v>10</v>
      </c>
      <c r="H156" s="1">
        <f t="shared" si="6"/>
        <v>1</v>
      </c>
      <c r="J156">
        <v>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f t="shared" si="7"/>
        <v>0</v>
      </c>
    </row>
    <row r="157" spans="1:17" x14ac:dyDescent="0.2">
      <c r="A157">
        <v>22</v>
      </c>
      <c r="B157">
        <v>1</v>
      </c>
      <c r="C157">
        <v>1</v>
      </c>
      <c r="D157">
        <v>0</v>
      </c>
      <c r="E157">
        <v>1</v>
      </c>
      <c r="F157">
        <v>3</v>
      </c>
      <c r="G157">
        <v>0</v>
      </c>
      <c r="H157" s="1">
        <f t="shared" si="6"/>
        <v>1</v>
      </c>
      <c r="J157">
        <v>22</v>
      </c>
      <c r="K157">
        <v>1</v>
      </c>
      <c r="L157">
        <v>1</v>
      </c>
      <c r="M157">
        <v>2</v>
      </c>
      <c r="N157">
        <v>3</v>
      </c>
      <c r="O157">
        <v>2</v>
      </c>
      <c r="P157">
        <v>0</v>
      </c>
      <c r="Q157" s="1">
        <f t="shared" si="7"/>
        <v>1</v>
      </c>
    </row>
    <row r="158" spans="1:17" x14ac:dyDescent="0.2">
      <c r="A158">
        <v>23</v>
      </c>
      <c r="B158">
        <v>1</v>
      </c>
      <c r="C158">
        <v>1</v>
      </c>
      <c r="D158">
        <v>0</v>
      </c>
      <c r="E158">
        <v>1</v>
      </c>
      <c r="F158">
        <v>3</v>
      </c>
      <c r="G158">
        <v>5</v>
      </c>
      <c r="H158" s="1">
        <f t="shared" si="6"/>
        <v>1</v>
      </c>
      <c r="J158">
        <v>23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 s="1">
        <f t="shared" si="7"/>
        <v>0</v>
      </c>
    </row>
    <row r="159" spans="1:17" x14ac:dyDescent="0.2">
      <c r="A159">
        <v>24</v>
      </c>
      <c r="B159">
        <v>0</v>
      </c>
      <c r="C159">
        <v>0</v>
      </c>
      <c r="D159">
        <v>0</v>
      </c>
      <c r="E159">
        <v>0</v>
      </c>
      <c r="F159">
        <v>2</v>
      </c>
      <c r="G159">
        <v>9</v>
      </c>
      <c r="H159" s="1">
        <f t="shared" si="6"/>
        <v>0</v>
      </c>
      <c r="J159">
        <v>24</v>
      </c>
      <c r="K159">
        <v>1</v>
      </c>
      <c r="L159">
        <v>1</v>
      </c>
      <c r="M159">
        <v>1</v>
      </c>
      <c r="N159">
        <v>3</v>
      </c>
      <c r="O159">
        <v>3</v>
      </c>
      <c r="P159">
        <v>4</v>
      </c>
      <c r="Q159" s="1">
        <f t="shared" si="7"/>
        <v>1</v>
      </c>
    </row>
    <row r="160" spans="1:17" x14ac:dyDescent="0.2">
      <c r="A160">
        <v>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7</v>
      </c>
      <c r="H160" s="1">
        <f t="shared" si="6"/>
        <v>0</v>
      </c>
      <c r="J160">
        <v>25</v>
      </c>
      <c r="K160">
        <v>1</v>
      </c>
      <c r="L160">
        <v>1</v>
      </c>
      <c r="M160">
        <v>0</v>
      </c>
      <c r="N160">
        <v>1</v>
      </c>
      <c r="O160">
        <v>3</v>
      </c>
      <c r="P160">
        <v>20</v>
      </c>
      <c r="Q160" s="1">
        <f t="shared" si="7"/>
        <v>1</v>
      </c>
    </row>
    <row r="161" spans="1:17" x14ac:dyDescent="0.2">
      <c r="A161">
        <v>26</v>
      </c>
      <c r="B161">
        <v>1</v>
      </c>
      <c r="C161">
        <v>1</v>
      </c>
      <c r="D161">
        <v>1</v>
      </c>
      <c r="E161">
        <v>2</v>
      </c>
      <c r="F161">
        <v>3</v>
      </c>
      <c r="G161">
        <v>9</v>
      </c>
      <c r="H161" s="1">
        <f t="shared" si="6"/>
        <v>1</v>
      </c>
      <c r="J161">
        <v>26</v>
      </c>
      <c r="K161">
        <v>1</v>
      </c>
      <c r="L161">
        <v>1</v>
      </c>
      <c r="M161">
        <v>2</v>
      </c>
      <c r="N161">
        <v>4</v>
      </c>
      <c r="O161">
        <v>3</v>
      </c>
      <c r="P161">
        <v>17</v>
      </c>
      <c r="Q161" s="1">
        <f t="shared" si="7"/>
        <v>1</v>
      </c>
    </row>
    <row r="162" spans="1:17" x14ac:dyDescent="0.2">
      <c r="A162">
        <v>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</v>
      </c>
      <c r="H162" s="1">
        <f t="shared" si="6"/>
        <v>0</v>
      </c>
      <c r="J162">
        <v>27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 s="1">
        <f t="shared" si="7"/>
        <v>0</v>
      </c>
    </row>
    <row r="163" spans="1:17" x14ac:dyDescent="0.2">
      <c r="A163">
        <v>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f t="shared" si="6"/>
        <v>0</v>
      </c>
      <c r="J163">
        <v>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15</v>
      </c>
      <c r="Q163" s="1">
        <f t="shared" si="7"/>
        <v>0</v>
      </c>
    </row>
    <row r="164" spans="1:17" x14ac:dyDescent="0.2">
      <c r="A164">
        <v>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</v>
      </c>
      <c r="H164" s="1">
        <f t="shared" si="6"/>
        <v>0</v>
      </c>
      <c r="J164">
        <v>29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 s="1">
        <f t="shared" si="7"/>
        <v>0</v>
      </c>
    </row>
    <row r="165" spans="1:17" x14ac:dyDescent="0.2">
      <c r="A165">
        <v>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f t="shared" si="6"/>
        <v>0</v>
      </c>
      <c r="J165">
        <v>30</v>
      </c>
      <c r="K165">
        <v>1</v>
      </c>
      <c r="L165">
        <v>1</v>
      </c>
      <c r="M165">
        <v>0</v>
      </c>
      <c r="N165">
        <v>1</v>
      </c>
      <c r="O165">
        <v>2</v>
      </c>
      <c r="P165">
        <v>8</v>
      </c>
      <c r="Q165" s="1">
        <f t="shared" si="7"/>
        <v>1</v>
      </c>
    </row>
    <row r="166" spans="1:17" x14ac:dyDescent="0.2">
      <c r="A166">
        <v>31</v>
      </c>
      <c r="B166">
        <v>1</v>
      </c>
      <c r="C166">
        <v>1</v>
      </c>
      <c r="D166">
        <v>1</v>
      </c>
      <c r="E166">
        <v>2</v>
      </c>
      <c r="F166">
        <v>3</v>
      </c>
      <c r="G166">
        <v>9</v>
      </c>
      <c r="H166" s="1">
        <f t="shared" si="6"/>
        <v>1</v>
      </c>
      <c r="J166">
        <v>31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4</v>
      </c>
      <c r="Q166" s="1">
        <f t="shared" si="7"/>
        <v>1</v>
      </c>
    </row>
    <row r="167" spans="1:17" x14ac:dyDescent="0.2">
      <c r="A167">
        <v>32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</v>
      </c>
      <c r="H167" s="1">
        <f t="shared" si="6"/>
        <v>0</v>
      </c>
      <c r="J167">
        <v>32</v>
      </c>
      <c r="K167">
        <v>1</v>
      </c>
      <c r="L167">
        <v>1</v>
      </c>
      <c r="M167">
        <v>1</v>
      </c>
      <c r="N167">
        <v>3</v>
      </c>
      <c r="O167">
        <v>4</v>
      </c>
      <c r="P167">
        <v>8</v>
      </c>
      <c r="Q167" s="1">
        <f t="shared" si="7"/>
        <v>1</v>
      </c>
    </row>
    <row r="168" spans="1:17" x14ac:dyDescent="0.2">
      <c r="A168">
        <v>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</v>
      </c>
      <c r="H168" s="1">
        <f t="shared" si="6"/>
        <v>0</v>
      </c>
      <c r="J168">
        <v>33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</v>
      </c>
      <c r="Q168" s="1">
        <f t="shared" si="7"/>
        <v>0</v>
      </c>
    </row>
    <row r="169" spans="1:17" x14ac:dyDescent="0.2">
      <c r="A169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f t="shared" si="6"/>
        <v>0</v>
      </c>
      <c r="J169">
        <v>34</v>
      </c>
      <c r="K169">
        <v>1</v>
      </c>
      <c r="L169">
        <v>1</v>
      </c>
      <c r="M169">
        <v>0</v>
      </c>
      <c r="N169">
        <v>1</v>
      </c>
      <c r="O169">
        <v>2</v>
      </c>
      <c r="P169">
        <v>11</v>
      </c>
      <c r="Q169" s="1">
        <f t="shared" si="7"/>
        <v>1</v>
      </c>
    </row>
    <row r="170" spans="1:17" x14ac:dyDescent="0.2">
      <c r="A170">
        <v>35</v>
      </c>
      <c r="B170">
        <v>1</v>
      </c>
      <c r="C170">
        <v>1</v>
      </c>
      <c r="D170">
        <v>0</v>
      </c>
      <c r="E170">
        <v>1</v>
      </c>
      <c r="F170">
        <v>3</v>
      </c>
      <c r="G170">
        <v>9</v>
      </c>
      <c r="H170" s="1">
        <f t="shared" si="6"/>
        <v>1</v>
      </c>
      <c r="J170">
        <v>35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12</v>
      </c>
      <c r="Q170" s="1">
        <f t="shared" si="7"/>
        <v>1</v>
      </c>
    </row>
    <row r="171" spans="1:17" x14ac:dyDescent="0.2">
      <c r="A171">
        <v>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</v>
      </c>
      <c r="H171" s="1">
        <f t="shared" si="6"/>
        <v>0</v>
      </c>
      <c r="J171">
        <v>36</v>
      </c>
      <c r="K171">
        <v>1</v>
      </c>
      <c r="L171">
        <v>1</v>
      </c>
      <c r="M171">
        <v>0</v>
      </c>
      <c r="N171">
        <v>1</v>
      </c>
      <c r="O171">
        <v>3</v>
      </c>
      <c r="P171">
        <v>11</v>
      </c>
      <c r="Q171" s="1">
        <f t="shared" si="7"/>
        <v>1</v>
      </c>
    </row>
    <row r="172" spans="1:17" x14ac:dyDescent="0.2">
      <c r="A172">
        <v>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13</v>
      </c>
      <c r="H172" s="1">
        <f t="shared" si="6"/>
        <v>0</v>
      </c>
      <c r="J172">
        <v>37</v>
      </c>
      <c r="K172">
        <v>1</v>
      </c>
      <c r="L172">
        <v>1</v>
      </c>
      <c r="M172">
        <v>0</v>
      </c>
      <c r="N172">
        <v>1</v>
      </c>
      <c r="O172">
        <v>3</v>
      </c>
      <c r="P172">
        <v>0</v>
      </c>
      <c r="Q172" s="1">
        <f t="shared" si="7"/>
        <v>1</v>
      </c>
    </row>
    <row r="173" spans="1:17" x14ac:dyDescent="0.2">
      <c r="A173">
        <v>38</v>
      </c>
      <c r="B173">
        <v>1</v>
      </c>
      <c r="C173">
        <v>1</v>
      </c>
      <c r="D173">
        <v>0</v>
      </c>
      <c r="E173">
        <v>1</v>
      </c>
      <c r="F173">
        <v>1</v>
      </c>
      <c r="G173">
        <v>4</v>
      </c>
      <c r="H173" s="1">
        <f t="shared" si="6"/>
        <v>1</v>
      </c>
      <c r="J173">
        <v>38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</v>
      </c>
      <c r="Q173" s="1">
        <f t="shared" si="7"/>
        <v>0</v>
      </c>
    </row>
    <row r="174" spans="1:17" x14ac:dyDescent="0.2">
      <c r="A174">
        <v>39</v>
      </c>
      <c r="B174">
        <v>1</v>
      </c>
      <c r="C174">
        <v>1</v>
      </c>
      <c r="D174">
        <v>0</v>
      </c>
      <c r="E174">
        <v>1</v>
      </c>
      <c r="F174">
        <v>2</v>
      </c>
      <c r="G174">
        <v>5</v>
      </c>
      <c r="H174" s="1">
        <f t="shared" si="6"/>
        <v>1</v>
      </c>
      <c r="J174">
        <v>39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6</v>
      </c>
      <c r="Q174" s="1">
        <f t="shared" si="7"/>
        <v>0</v>
      </c>
    </row>
    <row r="175" spans="1:17" x14ac:dyDescent="0.2">
      <c r="A175">
        <v>40</v>
      </c>
      <c r="B175">
        <v>1</v>
      </c>
      <c r="C175">
        <v>1</v>
      </c>
      <c r="D175">
        <v>1</v>
      </c>
      <c r="E175">
        <v>3</v>
      </c>
      <c r="F175">
        <v>3</v>
      </c>
      <c r="G175">
        <v>9</v>
      </c>
      <c r="H175" s="1">
        <f t="shared" si="6"/>
        <v>1</v>
      </c>
      <c r="J175">
        <v>40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8</v>
      </c>
      <c r="Q175" s="1">
        <f t="shared" si="7"/>
        <v>1</v>
      </c>
    </row>
    <row r="176" spans="1:17" x14ac:dyDescent="0.2">
      <c r="A176" t="s">
        <v>10</v>
      </c>
      <c r="B176">
        <f>SUM(B136:B175)/COUNT(B136:B175)</f>
        <v>0.5</v>
      </c>
      <c r="C176">
        <f>SUM(C136:C175)/COUNT(C136:C175)</f>
        <v>0.5</v>
      </c>
      <c r="D176">
        <f>SUM(D136:D175)/COUNT(D136:D175)</f>
        <v>0.32500000000000001</v>
      </c>
      <c r="E176">
        <f>SUM(E136:E175)/COUNT(E136:E175)</f>
        <v>1.0249999999999999</v>
      </c>
      <c r="G176" t="s">
        <v>10</v>
      </c>
      <c r="H176" s="2">
        <f>SUM(H136:H175)/COUNT(H136:H175)</f>
        <v>0.5</v>
      </c>
      <c r="K176">
        <f>SUM(K136:K175)/COUNT(K136:K175)</f>
        <v>0.6</v>
      </c>
      <c r="L176">
        <f>SUM(L136:L175)/COUNT(L136:L175)</f>
        <v>0.6</v>
      </c>
      <c r="M176">
        <f>SUM(M136:M175)/COUNT(M136:M175)</f>
        <v>0.4</v>
      </c>
      <c r="N176">
        <f>SUM(N136:N175)/COUNT(N136:N175)</f>
        <v>1.25</v>
      </c>
      <c r="P176" t="s">
        <v>10</v>
      </c>
      <c r="Q176" s="2">
        <f>SUM(Q136:Q175)/COUNT(Q136:Q175)</f>
        <v>0.65</v>
      </c>
    </row>
    <row r="178" spans="1:17" x14ac:dyDescent="0.2">
      <c r="B178" t="s">
        <v>2</v>
      </c>
      <c r="C178" t="s">
        <v>3</v>
      </c>
      <c r="D178" t="s">
        <v>0</v>
      </c>
      <c r="E178" t="s">
        <v>1</v>
      </c>
      <c r="F178" t="s">
        <v>4</v>
      </c>
      <c r="G178" t="s">
        <v>5</v>
      </c>
      <c r="H178" t="s">
        <v>9</v>
      </c>
      <c r="K178" t="s">
        <v>2</v>
      </c>
      <c r="L178" t="s">
        <v>3</v>
      </c>
      <c r="M178" t="s">
        <v>0</v>
      </c>
      <c r="N178" t="s">
        <v>1</v>
      </c>
      <c r="O178" t="s">
        <v>4</v>
      </c>
      <c r="P178" t="s">
        <v>5</v>
      </c>
      <c r="Q178" t="s">
        <v>9</v>
      </c>
    </row>
    <row r="179" spans="1:17" x14ac:dyDescent="0.2">
      <c r="B179">
        <v>90</v>
      </c>
      <c r="K179">
        <v>100</v>
      </c>
    </row>
    <row r="180" spans="1:17" x14ac:dyDescent="0.2">
      <c r="A180">
        <v>1</v>
      </c>
      <c r="B180">
        <v>1</v>
      </c>
      <c r="C180">
        <v>1</v>
      </c>
      <c r="D180">
        <v>1</v>
      </c>
      <c r="E180">
        <v>2</v>
      </c>
      <c r="F180">
        <v>3</v>
      </c>
      <c r="G180">
        <v>4</v>
      </c>
      <c r="H180" s="1">
        <f>IF(SUM(B180:E180)&gt;0,1,0)</f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5</v>
      </c>
      <c r="Q180" s="1">
        <f>IF(SUM(K180:N180)&gt;0,1,0)</f>
        <v>0</v>
      </c>
    </row>
    <row r="181" spans="1:17" x14ac:dyDescent="0.2">
      <c r="A181">
        <v>2</v>
      </c>
      <c r="B181">
        <v>1</v>
      </c>
      <c r="C181">
        <v>1</v>
      </c>
      <c r="D181">
        <v>1</v>
      </c>
      <c r="E181">
        <v>2</v>
      </c>
      <c r="F181">
        <v>2</v>
      </c>
      <c r="G181">
        <v>15</v>
      </c>
      <c r="H181" s="1">
        <f t="shared" ref="H181:H219" si="8">IF(SUM(B181:E181)&gt;0,1,0)</f>
        <v>1</v>
      </c>
      <c r="J181">
        <v>2</v>
      </c>
      <c r="K181">
        <v>1</v>
      </c>
      <c r="L181">
        <v>1</v>
      </c>
      <c r="M181">
        <v>1</v>
      </c>
      <c r="N181">
        <v>3</v>
      </c>
      <c r="O181">
        <v>2</v>
      </c>
      <c r="P181">
        <v>9</v>
      </c>
      <c r="Q181" s="1">
        <f t="shared" ref="Q181:Q219" si="9">IF(SUM(K181:N181)&gt;0,1,0)</f>
        <v>1</v>
      </c>
    </row>
    <row r="182" spans="1:17" x14ac:dyDescent="0.2">
      <c r="A182">
        <v>3</v>
      </c>
      <c r="B182">
        <v>1</v>
      </c>
      <c r="C182">
        <v>1</v>
      </c>
      <c r="D182">
        <v>1</v>
      </c>
      <c r="E182">
        <v>3</v>
      </c>
      <c r="F182">
        <v>3</v>
      </c>
      <c r="G182">
        <v>15</v>
      </c>
      <c r="H182" s="1">
        <f t="shared" si="8"/>
        <v>1</v>
      </c>
      <c r="J182">
        <v>3</v>
      </c>
      <c r="K182">
        <v>1</v>
      </c>
      <c r="L182">
        <v>1</v>
      </c>
      <c r="M182">
        <v>1</v>
      </c>
      <c r="N182">
        <v>3</v>
      </c>
      <c r="O182">
        <v>5</v>
      </c>
      <c r="P182">
        <v>22</v>
      </c>
      <c r="Q182" s="1">
        <f t="shared" si="9"/>
        <v>1</v>
      </c>
    </row>
    <row r="183" spans="1:17" x14ac:dyDescent="0.2">
      <c r="A183">
        <v>4</v>
      </c>
      <c r="B183">
        <v>1</v>
      </c>
      <c r="C183">
        <v>1</v>
      </c>
      <c r="D183">
        <v>1</v>
      </c>
      <c r="E183">
        <v>3</v>
      </c>
      <c r="F183">
        <v>2</v>
      </c>
      <c r="G183">
        <v>8</v>
      </c>
      <c r="H183" s="1">
        <f t="shared" si="8"/>
        <v>1</v>
      </c>
      <c r="J183">
        <v>4</v>
      </c>
      <c r="K183">
        <v>1</v>
      </c>
      <c r="L183">
        <v>1</v>
      </c>
      <c r="M183">
        <v>1</v>
      </c>
      <c r="N183">
        <v>3</v>
      </c>
      <c r="O183">
        <v>1</v>
      </c>
      <c r="P183">
        <v>16</v>
      </c>
      <c r="Q183" s="1">
        <f t="shared" si="9"/>
        <v>1</v>
      </c>
    </row>
    <row r="184" spans="1:17" x14ac:dyDescent="0.2">
      <c r="A184">
        <v>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</v>
      </c>
      <c r="H184" s="1">
        <f t="shared" si="8"/>
        <v>0</v>
      </c>
      <c r="J184">
        <v>5</v>
      </c>
      <c r="K184">
        <v>1</v>
      </c>
      <c r="L184">
        <v>1</v>
      </c>
      <c r="M184">
        <v>0</v>
      </c>
      <c r="N184">
        <v>0</v>
      </c>
      <c r="O184">
        <v>2</v>
      </c>
      <c r="P184">
        <v>8</v>
      </c>
      <c r="Q184" s="1">
        <f t="shared" si="9"/>
        <v>1</v>
      </c>
    </row>
    <row r="185" spans="1:17" x14ac:dyDescent="0.2">
      <c r="A185">
        <v>6</v>
      </c>
      <c r="B185">
        <v>1</v>
      </c>
      <c r="C185">
        <v>1</v>
      </c>
      <c r="D185">
        <v>1</v>
      </c>
      <c r="E185">
        <v>3</v>
      </c>
      <c r="F185">
        <v>2</v>
      </c>
      <c r="G185">
        <v>17</v>
      </c>
      <c r="H185" s="1">
        <f t="shared" si="8"/>
        <v>1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14</v>
      </c>
      <c r="Q185" s="1">
        <f t="shared" si="9"/>
        <v>0</v>
      </c>
    </row>
    <row r="186" spans="1:17" x14ac:dyDescent="0.2">
      <c r="A186">
        <v>7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16</v>
      </c>
      <c r="H186" s="1">
        <f t="shared" si="8"/>
        <v>0</v>
      </c>
      <c r="J186">
        <v>7</v>
      </c>
      <c r="K186">
        <v>1</v>
      </c>
      <c r="L186">
        <v>1</v>
      </c>
      <c r="M186">
        <v>1</v>
      </c>
      <c r="N186">
        <v>2</v>
      </c>
      <c r="O186">
        <v>2</v>
      </c>
      <c r="P186">
        <v>4</v>
      </c>
      <c r="Q186" s="1">
        <f t="shared" si="9"/>
        <v>1</v>
      </c>
    </row>
    <row r="187" spans="1:17" x14ac:dyDescent="0.2">
      <c r="A187">
        <v>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</v>
      </c>
      <c r="H187" s="1">
        <f t="shared" si="8"/>
        <v>0</v>
      </c>
      <c r="J187">
        <v>8</v>
      </c>
      <c r="K187">
        <v>1</v>
      </c>
      <c r="L187">
        <v>1</v>
      </c>
      <c r="M187">
        <v>0</v>
      </c>
      <c r="N187">
        <v>1</v>
      </c>
      <c r="O187">
        <v>2</v>
      </c>
      <c r="P187">
        <v>19</v>
      </c>
      <c r="Q187" s="1">
        <f t="shared" si="9"/>
        <v>1</v>
      </c>
    </row>
    <row r="188" spans="1:17" x14ac:dyDescent="0.2">
      <c r="A188">
        <v>9</v>
      </c>
      <c r="B188">
        <v>1</v>
      </c>
      <c r="C188">
        <v>1</v>
      </c>
      <c r="D188">
        <v>0</v>
      </c>
      <c r="E188">
        <v>1</v>
      </c>
      <c r="F188">
        <v>3</v>
      </c>
      <c r="G188">
        <v>0</v>
      </c>
      <c r="H188" s="1">
        <f t="shared" si="8"/>
        <v>1</v>
      </c>
      <c r="J188">
        <v>9</v>
      </c>
      <c r="K188">
        <v>1</v>
      </c>
      <c r="L188">
        <v>1</v>
      </c>
      <c r="M188">
        <v>0</v>
      </c>
      <c r="N188">
        <v>1</v>
      </c>
      <c r="O188">
        <v>3</v>
      </c>
      <c r="P188">
        <v>9</v>
      </c>
      <c r="Q188" s="1">
        <f t="shared" si="9"/>
        <v>1</v>
      </c>
    </row>
    <row r="189" spans="1:17" x14ac:dyDescent="0.2">
      <c r="A189">
        <v>10</v>
      </c>
      <c r="B189">
        <v>1</v>
      </c>
      <c r="C189">
        <v>1</v>
      </c>
      <c r="D189">
        <v>1</v>
      </c>
      <c r="E189">
        <v>2</v>
      </c>
      <c r="F189">
        <v>3</v>
      </c>
      <c r="G189">
        <v>9</v>
      </c>
      <c r="H189" s="1">
        <f t="shared" si="8"/>
        <v>1</v>
      </c>
      <c r="J189">
        <v>10</v>
      </c>
      <c r="K189">
        <v>1</v>
      </c>
      <c r="L189">
        <v>1</v>
      </c>
      <c r="M189">
        <v>0</v>
      </c>
      <c r="N189">
        <v>1</v>
      </c>
      <c r="O189">
        <v>1</v>
      </c>
      <c r="P189">
        <v>14</v>
      </c>
      <c r="Q189" s="1">
        <f t="shared" si="9"/>
        <v>1</v>
      </c>
    </row>
    <row r="190" spans="1:17" x14ac:dyDescent="0.2">
      <c r="A190">
        <v>11</v>
      </c>
      <c r="B190">
        <v>1</v>
      </c>
      <c r="C190">
        <v>1</v>
      </c>
      <c r="D190">
        <v>0</v>
      </c>
      <c r="E190">
        <v>1</v>
      </c>
      <c r="F190">
        <v>3</v>
      </c>
      <c r="G190">
        <v>5</v>
      </c>
      <c r="H190" s="1">
        <f t="shared" si="8"/>
        <v>1</v>
      </c>
      <c r="J190">
        <v>11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9</v>
      </c>
      <c r="Q190" s="1">
        <f t="shared" si="9"/>
        <v>0</v>
      </c>
    </row>
    <row r="191" spans="1:17" x14ac:dyDescent="0.2">
      <c r="A191">
        <v>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10</v>
      </c>
      <c r="H191" s="1">
        <f t="shared" si="8"/>
        <v>0</v>
      </c>
      <c r="J191">
        <v>12</v>
      </c>
      <c r="K191">
        <v>1</v>
      </c>
      <c r="L191">
        <v>1</v>
      </c>
      <c r="M191">
        <v>2</v>
      </c>
      <c r="N191">
        <v>5</v>
      </c>
      <c r="O191">
        <v>4</v>
      </c>
      <c r="P191">
        <v>19</v>
      </c>
      <c r="Q191" s="1">
        <f t="shared" si="9"/>
        <v>1</v>
      </c>
    </row>
    <row r="192" spans="1:17" x14ac:dyDescent="0.2">
      <c r="A192">
        <v>13</v>
      </c>
      <c r="B192">
        <v>1</v>
      </c>
      <c r="C192">
        <v>1</v>
      </c>
      <c r="D192">
        <v>0</v>
      </c>
      <c r="E192">
        <v>1</v>
      </c>
      <c r="F192">
        <v>3</v>
      </c>
      <c r="G192">
        <v>24</v>
      </c>
      <c r="H192" s="1">
        <f t="shared" si="8"/>
        <v>1</v>
      </c>
      <c r="J192">
        <v>13</v>
      </c>
      <c r="K192">
        <v>1</v>
      </c>
      <c r="L192">
        <v>1</v>
      </c>
      <c r="M192">
        <v>0</v>
      </c>
      <c r="N192">
        <v>1</v>
      </c>
      <c r="O192">
        <v>1</v>
      </c>
      <c r="P192">
        <v>16</v>
      </c>
      <c r="Q192" s="1">
        <f t="shared" si="9"/>
        <v>1</v>
      </c>
    </row>
    <row r="193" spans="1:17" x14ac:dyDescent="0.2">
      <c r="A193">
        <v>14</v>
      </c>
      <c r="B193">
        <v>1</v>
      </c>
      <c r="C193">
        <v>1</v>
      </c>
      <c r="D193">
        <v>1</v>
      </c>
      <c r="E193">
        <v>3</v>
      </c>
      <c r="F193">
        <v>1</v>
      </c>
      <c r="G193">
        <v>6</v>
      </c>
      <c r="H193" s="1">
        <f t="shared" si="8"/>
        <v>1</v>
      </c>
      <c r="J193">
        <v>14</v>
      </c>
      <c r="K193">
        <v>1</v>
      </c>
      <c r="L193">
        <v>1</v>
      </c>
      <c r="M193">
        <v>0</v>
      </c>
      <c r="N193">
        <v>0</v>
      </c>
      <c r="O193">
        <v>2</v>
      </c>
      <c r="P193">
        <v>14</v>
      </c>
      <c r="Q193" s="1">
        <f t="shared" si="9"/>
        <v>1</v>
      </c>
    </row>
    <row r="194" spans="1:17" x14ac:dyDescent="0.2">
      <c r="A194">
        <v>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12</v>
      </c>
      <c r="H194" s="1">
        <f t="shared" si="8"/>
        <v>0</v>
      </c>
      <c r="J194">
        <v>15</v>
      </c>
      <c r="K194">
        <v>1</v>
      </c>
      <c r="L194">
        <v>1</v>
      </c>
      <c r="M194">
        <v>2</v>
      </c>
      <c r="N194">
        <v>5</v>
      </c>
      <c r="O194">
        <v>4</v>
      </c>
      <c r="P194">
        <v>12</v>
      </c>
      <c r="Q194" s="1">
        <f t="shared" si="9"/>
        <v>1</v>
      </c>
    </row>
    <row r="195" spans="1:17" x14ac:dyDescent="0.2">
      <c r="A195">
        <v>16</v>
      </c>
      <c r="B195">
        <v>1</v>
      </c>
      <c r="C195">
        <v>1</v>
      </c>
      <c r="D195">
        <v>1</v>
      </c>
      <c r="E195">
        <v>2</v>
      </c>
      <c r="F195">
        <v>2</v>
      </c>
      <c r="G195">
        <v>9</v>
      </c>
      <c r="H195" s="1">
        <f t="shared" si="8"/>
        <v>1</v>
      </c>
      <c r="J195">
        <v>16</v>
      </c>
      <c r="K195">
        <v>0</v>
      </c>
      <c r="L195">
        <v>0</v>
      </c>
      <c r="M195">
        <v>1</v>
      </c>
      <c r="N195">
        <v>2</v>
      </c>
      <c r="O195">
        <v>2</v>
      </c>
      <c r="P195">
        <v>11</v>
      </c>
      <c r="Q195" s="1">
        <f t="shared" si="9"/>
        <v>1</v>
      </c>
    </row>
    <row r="196" spans="1:17" x14ac:dyDescent="0.2">
      <c r="A196">
        <v>17</v>
      </c>
      <c r="B196">
        <v>1</v>
      </c>
      <c r="C196">
        <v>1</v>
      </c>
      <c r="D196">
        <v>0</v>
      </c>
      <c r="E196">
        <v>1</v>
      </c>
      <c r="F196">
        <v>2</v>
      </c>
      <c r="G196">
        <v>0</v>
      </c>
      <c r="H196" s="1">
        <f t="shared" si="8"/>
        <v>1</v>
      </c>
      <c r="J196">
        <v>17</v>
      </c>
      <c r="K196">
        <v>1</v>
      </c>
      <c r="L196">
        <v>1</v>
      </c>
      <c r="M196">
        <v>2</v>
      </c>
      <c r="N196">
        <v>4</v>
      </c>
      <c r="O196">
        <v>4</v>
      </c>
      <c r="P196">
        <v>13</v>
      </c>
      <c r="Q196" s="1">
        <f t="shared" si="9"/>
        <v>1</v>
      </c>
    </row>
    <row r="197" spans="1:17" x14ac:dyDescent="0.2">
      <c r="A197">
        <v>18</v>
      </c>
      <c r="B197">
        <v>1</v>
      </c>
      <c r="C197">
        <v>1</v>
      </c>
      <c r="D197">
        <v>1</v>
      </c>
      <c r="E197">
        <v>3</v>
      </c>
      <c r="F197">
        <v>3</v>
      </c>
      <c r="G197">
        <v>8</v>
      </c>
      <c r="H197" s="1">
        <f t="shared" si="8"/>
        <v>1</v>
      </c>
      <c r="J197">
        <v>18</v>
      </c>
      <c r="K197">
        <v>1</v>
      </c>
      <c r="L197">
        <v>1</v>
      </c>
      <c r="M197">
        <v>1</v>
      </c>
      <c r="N197">
        <v>3</v>
      </c>
      <c r="O197">
        <v>2</v>
      </c>
      <c r="P197">
        <v>6</v>
      </c>
      <c r="Q197" s="1">
        <f t="shared" si="9"/>
        <v>1</v>
      </c>
    </row>
    <row r="198" spans="1:17" x14ac:dyDescent="0.2">
      <c r="A198">
        <v>19</v>
      </c>
      <c r="B198">
        <v>1</v>
      </c>
      <c r="C198">
        <v>1</v>
      </c>
      <c r="D198">
        <v>1</v>
      </c>
      <c r="E198">
        <v>3</v>
      </c>
      <c r="F198">
        <v>3</v>
      </c>
      <c r="G198">
        <v>14</v>
      </c>
      <c r="H198" s="1">
        <f t="shared" si="8"/>
        <v>1</v>
      </c>
      <c r="J198">
        <v>19</v>
      </c>
      <c r="K198">
        <v>1</v>
      </c>
      <c r="L198">
        <v>1</v>
      </c>
      <c r="M198">
        <v>2</v>
      </c>
      <c r="N198">
        <v>4</v>
      </c>
      <c r="O198">
        <v>3</v>
      </c>
      <c r="P198">
        <v>19</v>
      </c>
      <c r="Q198" s="1">
        <f t="shared" si="9"/>
        <v>1</v>
      </c>
    </row>
    <row r="199" spans="1:17" x14ac:dyDescent="0.2">
      <c r="A199">
        <v>20</v>
      </c>
      <c r="B199">
        <v>1</v>
      </c>
      <c r="C199">
        <v>1</v>
      </c>
      <c r="D199">
        <v>1</v>
      </c>
      <c r="E199">
        <v>3</v>
      </c>
      <c r="F199">
        <v>3</v>
      </c>
      <c r="G199">
        <v>11</v>
      </c>
      <c r="H199" s="1">
        <f t="shared" si="8"/>
        <v>1</v>
      </c>
      <c r="J199">
        <v>20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2</v>
      </c>
      <c r="Q199" s="1">
        <f t="shared" si="9"/>
        <v>0</v>
      </c>
    </row>
    <row r="200" spans="1:17" x14ac:dyDescent="0.2">
      <c r="A200">
        <v>21</v>
      </c>
      <c r="B200">
        <v>1</v>
      </c>
      <c r="C200">
        <v>1</v>
      </c>
      <c r="D200">
        <v>2</v>
      </c>
      <c r="E200">
        <v>4</v>
      </c>
      <c r="F200">
        <v>3</v>
      </c>
      <c r="G200">
        <v>13</v>
      </c>
      <c r="H200" s="1">
        <f t="shared" si="8"/>
        <v>1</v>
      </c>
      <c r="J200">
        <v>21</v>
      </c>
      <c r="K200">
        <v>1</v>
      </c>
      <c r="L200">
        <v>1</v>
      </c>
      <c r="M200">
        <v>1</v>
      </c>
      <c r="N200">
        <v>3</v>
      </c>
      <c r="O200">
        <v>4</v>
      </c>
      <c r="P200">
        <v>18</v>
      </c>
      <c r="Q200" s="1">
        <f t="shared" si="9"/>
        <v>1</v>
      </c>
    </row>
    <row r="201" spans="1:17" x14ac:dyDescent="0.2">
      <c r="A201">
        <v>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3</v>
      </c>
      <c r="H201" s="1">
        <f t="shared" si="8"/>
        <v>0</v>
      </c>
      <c r="J201">
        <v>22</v>
      </c>
      <c r="K201">
        <v>1</v>
      </c>
      <c r="L201">
        <v>1</v>
      </c>
      <c r="M201">
        <v>1</v>
      </c>
      <c r="N201">
        <v>2</v>
      </c>
      <c r="O201">
        <v>3</v>
      </c>
      <c r="P201">
        <v>17</v>
      </c>
      <c r="Q201" s="1">
        <f t="shared" si="9"/>
        <v>1</v>
      </c>
    </row>
    <row r="202" spans="1:17" x14ac:dyDescent="0.2">
      <c r="A202">
        <v>23</v>
      </c>
      <c r="B202">
        <v>1</v>
      </c>
      <c r="C202">
        <v>1</v>
      </c>
      <c r="D202">
        <v>0</v>
      </c>
      <c r="E202">
        <v>1</v>
      </c>
      <c r="F202">
        <v>3</v>
      </c>
      <c r="G202">
        <v>0</v>
      </c>
      <c r="H202" s="1">
        <f t="shared" si="8"/>
        <v>1</v>
      </c>
      <c r="J202">
        <v>23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9</v>
      </c>
      <c r="Q202" s="1">
        <f t="shared" si="9"/>
        <v>1</v>
      </c>
    </row>
    <row r="203" spans="1:17" x14ac:dyDescent="0.2">
      <c r="A203">
        <v>24</v>
      </c>
      <c r="B203">
        <v>1</v>
      </c>
      <c r="C203">
        <v>1</v>
      </c>
      <c r="D203">
        <v>2</v>
      </c>
      <c r="E203">
        <v>4</v>
      </c>
      <c r="F203">
        <v>1</v>
      </c>
      <c r="G203">
        <v>20</v>
      </c>
      <c r="H203" s="1">
        <f t="shared" si="8"/>
        <v>1</v>
      </c>
      <c r="J203">
        <v>24</v>
      </c>
      <c r="K203">
        <v>1</v>
      </c>
      <c r="L203">
        <v>1</v>
      </c>
      <c r="M203">
        <v>0</v>
      </c>
      <c r="N203">
        <v>1</v>
      </c>
      <c r="O203">
        <v>2</v>
      </c>
      <c r="P203">
        <v>15</v>
      </c>
      <c r="Q203" s="1">
        <f t="shared" si="9"/>
        <v>1</v>
      </c>
    </row>
    <row r="204" spans="1:17" x14ac:dyDescent="0.2">
      <c r="A204">
        <v>25</v>
      </c>
      <c r="B204">
        <v>1</v>
      </c>
      <c r="C204">
        <v>1</v>
      </c>
      <c r="D204">
        <v>1</v>
      </c>
      <c r="E204">
        <v>3</v>
      </c>
      <c r="F204">
        <v>4</v>
      </c>
      <c r="G204">
        <v>10</v>
      </c>
      <c r="H204" s="1">
        <f t="shared" si="8"/>
        <v>1</v>
      </c>
      <c r="J204">
        <v>25</v>
      </c>
      <c r="K204">
        <v>1</v>
      </c>
      <c r="L204">
        <v>1</v>
      </c>
      <c r="M204">
        <v>1</v>
      </c>
      <c r="N204">
        <v>3</v>
      </c>
      <c r="O204">
        <v>3</v>
      </c>
      <c r="P204">
        <v>10</v>
      </c>
      <c r="Q204" s="1">
        <f t="shared" si="9"/>
        <v>1</v>
      </c>
    </row>
    <row r="205" spans="1:17" x14ac:dyDescent="0.2">
      <c r="A205">
        <v>26</v>
      </c>
      <c r="B205">
        <v>1</v>
      </c>
      <c r="C205">
        <v>1</v>
      </c>
      <c r="D205">
        <v>1</v>
      </c>
      <c r="E205">
        <v>2</v>
      </c>
      <c r="F205">
        <v>2</v>
      </c>
      <c r="G205">
        <v>13</v>
      </c>
      <c r="H205" s="1">
        <f t="shared" si="8"/>
        <v>1</v>
      </c>
      <c r="J205">
        <v>26</v>
      </c>
      <c r="K205">
        <v>0</v>
      </c>
      <c r="L205">
        <v>0</v>
      </c>
      <c r="M205">
        <v>0</v>
      </c>
      <c r="N205">
        <v>0</v>
      </c>
      <c r="O205">
        <v>2</v>
      </c>
      <c r="P205">
        <v>12</v>
      </c>
      <c r="Q205" s="1">
        <f t="shared" si="9"/>
        <v>0</v>
      </c>
    </row>
    <row r="206" spans="1:17" x14ac:dyDescent="0.2">
      <c r="A206">
        <v>27</v>
      </c>
      <c r="B206">
        <v>0</v>
      </c>
      <c r="C206">
        <v>0</v>
      </c>
      <c r="D206">
        <v>0</v>
      </c>
      <c r="E206">
        <v>0</v>
      </c>
      <c r="F206">
        <v>2</v>
      </c>
      <c r="G206">
        <v>12</v>
      </c>
      <c r="H206" s="1">
        <f t="shared" si="8"/>
        <v>0</v>
      </c>
      <c r="J206">
        <v>27</v>
      </c>
      <c r="K206">
        <v>1</v>
      </c>
      <c r="L206">
        <v>1</v>
      </c>
      <c r="M206">
        <v>1</v>
      </c>
      <c r="N206">
        <v>3</v>
      </c>
      <c r="O206">
        <v>2</v>
      </c>
      <c r="P206">
        <v>6</v>
      </c>
      <c r="Q206" s="1">
        <f t="shared" si="9"/>
        <v>1</v>
      </c>
    </row>
    <row r="207" spans="1:17" x14ac:dyDescent="0.2">
      <c r="A207">
        <v>28</v>
      </c>
      <c r="B207">
        <v>1</v>
      </c>
      <c r="C207">
        <v>1</v>
      </c>
      <c r="D207">
        <v>1</v>
      </c>
      <c r="E207">
        <v>3</v>
      </c>
      <c r="F207">
        <v>2</v>
      </c>
      <c r="G207">
        <v>15</v>
      </c>
      <c r="H207" s="1">
        <f t="shared" si="8"/>
        <v>1</v>
      </c>
      <c r="J207">
        <v>28</v>
      </c>
      <c r="K207">
        <v>1</v>
      </c>
      <c r="L207">
        <v>1</v>
      </c>
      <c r="M207">
        <v>0</v>
      </c>
      <c r="N207">
        <v>1</v>
      </c>
      <c r="O207">
        <v>3</v>
      </c>
      <c r="P207">
        <v>14</v>
      </c>
      <c r="Q207" s="1">
        <f t="shared" si="9"/>
        <v>1</v>
      </c>
    </row>
    <row r="208" spans="1:17" x14ac:dyDescent="0.2">
      <c r="A208">
        <v>29</v>
      </c>
      <c r="B208">
        <v>1</v>
      </c>
      <c r="C208">
        <v>1</v>
      </c>
      <c r="D208">
        <v>3</v>
      </c>
      <c r="E208">
        <v>5</v>
      </c>
      <c r="F208">
        <v>3</v>
      </c>
      <c r="G208">
        <v>16</v>
      </c>
      <c r="H208" s="1">
        <f t="shared" si="8"/>
        <v>1</v>
      </c>
      <c r="J208">
        <v>29</v>
      </c>
      <c r="K208">
        <v>0</v>
      </c>
      <c r="L208">
        <v>0</v>
      </c>
      <c r="M208">
        <v>0</v>
      </c>
      <c r="N208">
        <v>0</v>
      </c>
      <c r="O208">
        <v>3</v>
      </c>
      <c r="P208">
        <v>11</v>
      </c>
      <c r="Q208" s="1">
        <f t="shared" si="9"/>
        <v>0</v>
      </c>
    </row>
    <row r="209" spans="1:17" x14ac:dyDescent="0.2">
      <c r="A209">
        <v>30</v>
      </c>
      <c r="B209">
        <v>1</v>
      </c>
      <c r="C209">
        <v>1</v>
      </c>
      <c r="D209">
        <v>1</v>
      </c>
      <c r="E209">
        <v>3</v>
      </c>
      <c r="F209">
        <v>1</v>
      </c>
      <c r="G209">
        <v>6</v>
      </c>
      <c r="H209" s="1">
        <f t="shared" si="8"/>
        <v>1</v>
      </c>
      <c r="J209">
        <v>30</v>
      </c>
      <c r="K209">
        <v>1</v>
      </c>
      <c r="L209">
        <v>1</v>
      </c>
      <c r="M209">
        <v>1</v>
      </c>
      <c r="N209">
        <v>3</v>
      </c>
      <c r="O209">
        <v>1</v>
      </c>
      <c r="P209">
        <v>9</v>
      </c>
      <c r="Q209" s="1">
        <f t="shared" si="9"/>
        <v>1</v>
      </c>
    </row>
    <row r="210" spans="1:17" x14ac:dyDescent="0.2">
      <c r="A210">
        <v>31</v>
      </c>
      <c r="B210">
        <v>1</v>
      </c>
      <c r="C210">
        <v>1</v>
      </c>
      <c r="D210">
        <v>0</v>
      </c>
      <c r="E210">
        <v>1</v>
      </c>
      <c r="F210">
        <v>3</v>
      </c>
      <c r="G210">
        <v>13</v>
      </c>
      <c r="H210" s="1">
        <f t="shared" si="8"/>
        <v>1</v>
      </c>
      <c r="J210">
        <v>31</v>
      </c>
      <c r="K210">
        <v>1</v>
      </c>
      <c r="L210">
        <v>1</v>
      </c>
      <c r="M210">
        <v>1</v>
      </c>
      <c r="N210">
        <v>3</v>
      </c>
      <c r="O210">
        <v>1</v>
      </c>
      <c r="P210">
        <v>13</v>
      </c>
      <c r="Q210" s="1">
        <f t="shared" si="9"/>
        <v>1</v>
      </c>
    </row>
    <row r="211" spans="1:17" x14ac:dyDescent="0.2">
      <c r="A211">
        <v>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7</v>
      </c>
      <c r="H211" s="1">
        <f t="shared" si="8"/>
        <v>0</v>
      </c>
      <c r="J211">
        <v>32</v>
      </c>
      <c r="K211">
        <v>1</v>
      </c>
      <c r="L211">
        <v>1</v>
      </c>
      <c r="M211">
        <v>0</v>
      </c>
      <c r="N211">
        <v>1</v>
      </c>
      <c r="O211">
        <v>3</v>
      </c>
      <c r="P211">
        <v>5</v>
      </c>
      <c r="Q211" s="1">
        <f t="shared" si="9"/>
        <v>1</v>
      </c>
    </row>
    <row r="212" spans="1:17" x14ac:dyDescent="0.2">
      <c r="A212">
        <v>33</v>
      </c>
      <c r="B212">
        <v>1</v>
      </c>
      <c r="C212">
        <v>1</v>
      </c>
      <c r="D212">
        <v>1</v>
      </c>
      <c r="E212">
        <v>3</v>
      </c>
      <c r="F212">
        <v>3</v>
      </c>
      <c r="G212">
        <v>2</v>
      </c>
      <c r="H212" s="1">
        <f t="shared" si="8"/>
        <v>1</v>
      </c>
      <c r="J212">
        <v>33</v>
      </c>
      <c r="K212">
        <v>1</v>
      </c>
      <c r="L212">
        <v>1</v>
      </c>
      <c r="M212">
        <v>1</v>
      </c>
      <c r="N212">
        <v>3</v>
      </c>
      <c r="O212">
        <v>1</v>
      </c>
      <c r="P212">
        <v>16</v>
      </c>
      <c r="Q212" s="1">
        <f t="shared" si="9"/>
        <v>1</v>
      </c>
    </row>
    <row r="213" spans="1:17" x14ac:dyDescent="0.2">
      <c r="A213">
        <v>34</v>
      </c>
      <c r="B213">
        <v>1</v>
      </c>
      <c r="C213">
        <v>1</v>
      </c>
      <c r="D213">
        <v>1</v>
      </c>
      <c r="E213">
        <v>3</v>
      </c>
      <c r="F213">
        <v>2</v>
      </c>
      <c r="G213">
        <v>11</v>
      </c>
      <c r="H213" s="1">
        <f t="shared" si="8"/>
        <v>1</v>
      </c>
      <c r="J213">
        <v>34</v>
      </c>
      <c r="K213">
        <v>1</v>
      </c>
      <c r="L213">
        <v>1</v>
      </c>
      <c r="M213">
        <v>1</v>
      </c>
      <c r="N213">
        <v>3</v>
      </c>
      <c r="O213">
        <v>1</v>
      </c>
      <c r="P213">
        <v>12</v>
      </c>
      <c r="Q213" s="1">
        <f t="shared" si="9"/>
        <v>1</v>
      </c>
    </row>
    <row r="214" spans="1:17" x14ac:dyDescent="0.2">
      <c r="A214">
        <v>35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17</v>
      </c>
      <c r="H214" s="1">
        <f t="shared" si="8"/>
        <v>1</v>
      </c>
      <c r="J214">
        <v>35</v>
      </c>
      <c r="K214">
        <v>1</v>
      </c>
      <c r="L214">
        <v>1</v>
      </c>
      <c r="M214">
        <v>1</v>
      </c>
      <c r="N214">
        <v>3</v>
      </c>
      <c r="O214">
        <v>1</v>
      </c>
      <c r="P214">
        <v>6</v>
      </c>
      <c r="Q214" s="1">
        <f t="shared" si="9"/>
        <v>1</v>
      </c>
    </row>
    <row r="215" spans="1:17" x14ac:dyDescent="0.2">
      <c r="A215">
        <v>36</v>
      </c>
      <c r="B215">
        <v>1</v>
      </c>
      <c r="C215">
        <v>1</v>
      </c>
      <c r="D215">
        <v>1</v>
      </c>
      <c r="E215">
        <v>3</v>
      </c>
      <c r="F215">
        <v>3</v>
      </c>
      <c r="G215">
        <v>18</v>
      </c>
      <c r="H215" s="1">
        <f t="shared" si="8"/>
        <v>1</v>
      </c>
      <c r="J215">
        <v>36</v>
      </c>
      <c r="K215">
        <v>1</v>
      </c>
      <c r="L215">
        <v>1</v>
      </c>
      <c r="M215">
        <v>0</v>
      </c>
      <c r="N215">
        <v>1</v>
      </c>
      <c r="O215">
        <v>3</v>
      </c>
      <c r="P215">
        <v>5</v>
      </c>
      <c r="Q215" s="1">
        <f t="shared" si="9"/>
        <v>1</v>
      </c>
    </row>
    <row r="216" spans="1:17" x14ac:dyDescent="0.2">
      <c r="A216">
        <v>37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6</v>
      </c>
      <c r="H216" s="1">
        <f t="shared" si="8"/>
        <v>0</v>
      </c>
      <c r="J216">
        <v>37</v>
      </c>
      <c r="K216">
        <v>1</v>
      </c>
      <c r="L216">
        <v>1</v>
      </c>
      <c r="M216">
        <v>1</v>
      </c>
      <c r="N216">
        <v>3</v>
      </c>
      <c r="O216">
        <v>4</v>
      </c>
      <c r="P216">
        <v>11</v>
      </c>
      <c r="Q216" s="1">
        <f t="shared" si="9"/>
        <v>1</v>
      </c>
    </row>
    <row r="217" spans="1:17" x14ac:dyDescent="0.2">
      <c r="A217">
        <v>38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6</v>
      </c>
      <c r="H217" s="1">
        <f t="shared" si="8"/>
        <v>1</v>
      </c>
      <c r="J217">
        <v>38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4</v>
      </c>
      <c r="Q217" s="1">
        <f t="shared" si="9"/>
        <v>0</v>
      </c>
    </row>
    <row r="218" spans="1:17" x14ac:dyDescent="0.2">
      <c r="A218">
        <v>39</v>
      </c>
      <c r="B218">
        <v>1</v>
      </c>
      <c r="C218">
        <v>1</v>
      </c>
      <c r="D218">
        <v>1</v>
      </c>
      <c r="E218">
        <v>2</v>
      </c>
      <c r="F218">
        <v>3</v>
      </c>
      <c r="G218">
        <v>14</v>
      </c>
      <c r="H218" s="1">
        <f t="shared" si="8"/>
        <v>1</v>
      </c>
      <c r="J218">
        <v>39</v>
      </c>
      <c r="K218">
        <v>1</v>
      </c>
      <c r="L218">
        <v>1</v>
      </c>
      <c r="M218">
        <v>0</v>
      </c>
      <c r="N218">
        <v>1</v>
      </c>
      <c r="O218">
        <v>3</v>
      </c>
      <c r="P218">
        <v>10</v>
      </c>
      <c r="Q218" s="1">
        <f t="shared" si="9"/>
        <v>1</v>
      </c>
    </row>
    <row r="219" spans="1:17" x14ac:dyDescent="0.2">
      <c r="A219">
        <v>40</v>
      </c>
      <c r="B219">
        <v>0</v>
      </c>
      <c r="C219">
        <v>0</v>
      </c>
      <c r="D219">
        <v>0</v>
      </c>
      <c r="E219">
        <v>0</v>
      </c>
      <c r="F219">
        <v>2</v>
      </c>
      <c r="G219">
        <v>10</v>
      </c>
      <c r="H219" s="1">
        <f t="shared" si="8"/>
        <v>0</v>
      </c>
      <c r="J219">
        <v>40</v>
      </c>
      <c r="K219">
        <v>1</v>
      </c>
      <c r="L219">
        <v>1</v>
      </c>
      <c r="M219">
        <v>1</v>
      </c>
      <c r="N219">
        <v>3</v>
      </c>
      <c r="O219">
        <v>0</v>
      </c>
      <c r="P219">
        <v>12</v>
      </c>
      <c r="Q219" s="1">
        <f t="shared" si="9"/>
        <v>1</v>
      </c>
    </row>
    <row r="220" spans="1:17" x14ac:dyDescent="0.2">
      <c r="A220" t="s">
        <v>10</v>
      </c>
      <c r="B220">
        <f>SUM(B180:B219)/COUNT(B180:B219)</f>
        <v>0.75</v>
      </c>
      <c r="C220">
        <f>SUM(C180:C219)/COUNT(C180:C219)</f>
        <v>0.75</v>
      </c>
      <c r="D220">
        <f>SUM(D180:D219)/COUNT(D180:D219)</f>
        <v>0.67500000000000004</v>
      </c>
      <c r="E220">
        <f>SUM(E180:E219)/COUNT(E180:E219)</f>
        <v>1.825</v>
      </c>
      <c r="G220" t="s">
        <v>10</v>
      </c>
      <c r="H220" s="2">
        <f>SUM(H180:H219)/COUNT(H180:H219)</f>
        <v>0.75</v>
      </c>
      <c r="J220" t="s">
        <v>10</v>
      </c>
      <c r="K220">
        <f>SUM(K180:K219)/COUNT(K180:K219)</f>
        <v>0.8</v>
      </c>
      <c r="L220">
        <f>SUM(L180:L219)/COUNT(L180:L219)</f>
        <v>0.8</v>
      </c>
      <c r="M220">
        <f>SUM(M180:M219)/COUNT(M180:M219)</f>
        <v>0.625</v>
      </c>
      <c r="N220">
        <f>SUM(N180:N219)/COUNT(N180:N219)</f>
        <v>1.9</v>
      </c>
      <c r="P220" t="s">
        <v>10</v>
      </c>
      <c r="Q220" s="2">
        <f>SUM(Q180:Q219)/COUNT(Q180:Q219)</f>
        <v>0.82499999999999996</v>
      </c>
    </row>
    <row r="222" spans="1:17" x14ac:dyDescent="0.2">
      <c r="B222" t="s">
        <v>2</v>
      </c>
      <c r="C222" t="s">
        <v>3</v>
      </c>
      <c r="D222" t="s">
        <v>0</v>
      </c>
      <c r="E222" t="s">
        <v>1</v>
      </c>
      <c r="F222" t="s">
        <v>4</v>
      </c>
      <c r="G222" t="s">
        <v>5</v>
      </c>
      <c r="H222" t="s">
        <v>9</v>
      </c>
      <c r="K222" t="s">
        <v>2</v>
      </c>
      <c r="L222" t="s">
        <v>3</v>
      </c>
      <c r="M222" t="s">
        <v>0</v>
      </c>
      <c r="N222" t="s">
        <v>1</v>
      </c>
      <c r="O222" t="s">
        <v>4</v>
      </c>
      <c r="P222" t="s">
        <v>5</v>
      </c>
      <c r="Q222" t="s">
        <v>9</v>
      </c>
    </row>
    <row r="223" spans="1:17" x14ac:dyDescent="0.2">
      <c r="B223">
        <v>150</v>
      </c>
      <c r="K223">
        <v>200</v>
      </c>
    </row>
    <row r="224" spans="1:17" x14ac:dyDescent="0.2">
      <c r="A224">
        <v>1</v>
      </c>
      <c r="B224">
        <v>1</v>
      </c>
      <c r="C224">
        <v>1</v>
      </c>
      <c r="D224">
        <v>1</v>
      </c>
      <c r="E224">
        <v>3</v>
      </c>
      <c r="F224">
        <v>5</v>
      </c>
      <c r="G224">
        <v>21</v>
      </c>
      <c r="H224" s="1">
        <f>IF(SUM(B224:E224)&gt;0,1,0)</f>
        <v>1</v>
      </c>
      <c r="J224">
        <v>1</v>
      </c>
      <c r="K224">
        <v>1</v>
      </c>
      <c r="L224">
        <v>1</v>
      </c>
      <c r="M224">
        <v>2</v>
      </c>
      <c r="N224">
        <v>3</v>
      </c>
      <c r="O224">
        <v>2</v>
      </c>
      <c r="P224">
        <v>29</v>
      </c>
      <c r="Q224" s="1">
        <f>IF(SUM(K224:N224)&gt;0,1,0)</f>
        <v>1</v>
      </c>
    </row>
    <row r="225" spans="1:17" x14ac:dyDescent="0.2">
      <c r="A225">
        <v>2</v>
      </c>
      <c r="B225">
        <v>1</v>
      </c>
      <c r="C225">
        <v>1</v>
      </c>
      <c r="D225">
        <v>1</v>
      </c>
      <c r="E225">
        <v>3</v>
      </c>
      <c r="F225">
        <v>2</v>
      </c>
      <c r="G225">
        <v>13</v>
      </c>
      <c r="H225" s="1">
        <f t="shared" ref="H225:H263" si="10">IF(SUM(B225:E225)&gt;0,1,0)</f>
        <v>1</v>
      </c>
      <c r="J225">
        <v>2</v>
      </c>
      <c r="K225">
        <v>1</v>
      </c>
      <c r="L225">
        <v>1</v>
      </c>
      <c r="M225">
        <v>1</v>
      </c>
      <c r="N225">
        <v>3</v>
      </c>
      <c r="O225">
        <v>5</v>
      </c>
      <c r="P225">
        <v>24</v>
      </c>
      <c r="Q225" s="1">
        <f t="shared" ref="Q225:Q263" si="11">IF(SUM(K225:N225)&gt;0,1,0)</f>
        <v>1</v>
      </c>
    </row>
    <row r="226" spans="1:17" x14ac:dyDescent="0.2">
      <c r="A226">
        <v>3</v>
      </c>
      <c r="B226">
        <v>1</v>
      </c>
      <c r="C226">
        <v>1</v>
      </c>
      <c r="D226">
        <v>3</v>
      </c>
      <c r="E226">
        <v>5</v>
      </c>
      <c r="F226">
        <v>3</v>
      </c>
      <c r="G226">
        <v>15</v>
      </c>
      <c r="H226" s="1">
        <f t="shared" si="10"/>
        <v>1</v>
      </c>
      <c r="J226">
        <v>3</v>
      </c>
      <c r="K226">
        <v>2</v>
      </c>
      <c r="L226">
        <v>2</v>
      </c>
      <c r="M226">
        <v>2</v>
      </c>
      <c r="N226">
        <v>5</v>
      </c>
      <c r="O226">
        <v>5</v>
      </c>
      <c r="P226">
        <v>24</v>
      </c>
      <c r="Q226" s="1">
        <f t="shared" si="11"/>
        <v>1</v>
      </c>
    </row>
    <row r="227" spans="1:17" x14ac:dyDescent="0.2">
      <c r="A227">
        <v>4</v>
      </c>
      <c r="B227">
        <v>1</v>
      </c>
      <c r="C227">
        <v>1</v>
      </c>
      <c r="D227">
        <v>0</v>
      </c>
      <c r="E227">
        <v>1</v>
      </c>
      <c r="F227">
        <v>2</v>
      </c>
      <c r="G227">
        <v>24</v>
      </c>
      <c r="H227" s="1">
        <f t="shared" si="10"/>
        <v>1</v>
      </c>
      <c r="J227">
        <v>4</v>
      </c>
      <c r="K227">
        <v>1</v>
      </c>
      <c r="L227">
        <v>1</v>
      </c>
      <c r="M227">
        <v>1</v>
      </c>
      <c r="N227">
        <v>2</v>
      </c>
      <c r="O227">
        <v>2</v>
      </c>
      <c r="P227">
        <v>26</v>
      </c>
      <c r="Q227" s="1">
        <f t="shared" si="11"/>
        <v>1</v>
      </c>
    </row>
    <row r="228" spans="1:17" x14ac:dyDescent="0.2">
      <c r="A228">
        <v>5</v>
      </c>
      <c r="B228">
        <v>1</v>
      </c>
      <c r="C228">
        <v>1</v>
      </c>
      <c r="D228">
        <v>1</v>
      </c>
      <c r="E228">
        <v>2</v>
      </c>
      <c r="F228">
        <v>2</v>
      </c>
      <c r="G228">
        <v>25</v>
      </c>
      <c r="H228" s="1">
        <f t="shared" si="10"/>
        <v>1</v>
      </c>
      <c r="J228">
        <v>5</v>
      </c>
      <c r="K228">
        <v>1</v>
      </c>
      <c r="L228">
        <v>1</v>
      </c>
      <c r="M228">
        <v>0</v>
      </c>
      <c r="N228">
        <v>1</v>
      </c>
      <c r="O228">
        <v>3</v>
      </c>
      <c r="P228">
        <v>50</v>
      </c>
      <c r="Q228" s="1">
        <f t="shared" si="11"/>
        <v>1</v>
      </c>
    </row>
    <row r="229" spans="1:17" x14ac:dyDescent="0.2">
      <c r="A229">
        <v>6</v>
      </c>
      <c r="B229">
        <v>1</v>
      </c>
      <c r="C229">
        <v>1</v>
      </c>
      <c r="D229">
        <v>2</v>
      </c>
      <c r="E229">
        <v>3</v>
      </c>
      <c r="F229">
        <v>2</v>
      </c>
      <c r="G229">
        <v>26</v>
      </c>
      <c r="H229" s="1">
        <f t="shared" si="10"/>
        <v>1</v>
      </c>
      <c r="J229">
        <v>6</v>
      </c>
      <c r="K229">
        <v>1</v>
      </c>
      <c r="L229">
        <v>1</v>
      </c>
      <c r="M229">
        <v>0</v>
      </c>
      <c r="N229">
        <v>1</v>
      </c>
      <c r="O229">
        <v>3</v>
      </c>
      <c r="P229">
        <v>3</v>
      </c>
      <c r="Q229" s="1">
        <f t="shared" si="11"/>
        <v>1</v>
      </c>
    </row>
    <row r="230" spans="1:17" x14ac:dyDescent="0.2">
      <c r="A230">
        <v>7</v>
      </c>
      <c r="B230">
        <v>1</v>
      </c>
      <c r="C230">
        <v>1</v>
      </c>
      <c r="D230">
        <v>1</v>
      </c>
      <c r="E230">
        <v>3</v>
      </c>
      <c r="F230">
        <v>3</v>
      </c>
      <c r="G230">
        <v>10</v>
      </c>
      <c r="H230" s="1">
        <f t="shared" si="10"/>
        <v>1</v>
      </c>
      <c r="J230">
        <v>7</v>
      </c>
      <c r="K230">
        <v>2</v>
      </c>
      <c r="L230">
        <v>2</v>
      </c>
      <c r="M230">
        <v>3</v>
      </c>
      <c r="N230">
        <v>6</v>
      </c>
      <c r="O230">
        <v>5</v>
      </c>
      <c r="P230">
        <v>29</v>
      </c>
      <c r="Q230" s="1">
        <f t="shared" si="11"/>
        <v>1</v>
      </c>
    </row>
    <row r="231" spans="1:17" x14ac:dyDescent="0.2">
      <c r="A231">
        <v>8</v>
      </c>
      <c r="B231">
        <v>1</v>
      </c>
      <c r="C231">
        <v>1</v>
      </c>
      <c r="D231">
        <v>2</v>
      </c>
      <c r="E231">
        <v>4</v>
      </c>
      <c r="F231">
        <v>1</v>
      </c>
      <c r="G231">
        <v>16</v>
      </c>
      <c r="H231" s="1">
        <f t="shared" si="10"/>
        <v>1</v>
      </c>
      <c r="J231">
        <v>8</v>
      </c>
      <c r="K231">
        <v>1</v>
      </c>
      <c r="L231">
        <v>1</v>
      </c>
      <c r="M231">
        <v>0</v>
      </c>
      <c r="N231">
        <v>1</v>
      </c>
      <c r="O231">
        <v>1</v>
      </c>
      <c r="P231">
        <v>22</v>
      </c>
      <c r="Q231" s="1">
        <f t="shared" si="11"/>
        <v>1</v>
      </c>
    </row>
    <row r="232" spans="1:17" x14ac:dyDescent="0.2">
      <c r="A232">
        <v>9</v>
      </c>
      <c r="B232">
        <v>1</v>
      </c>
      <c r="C232">
        <v>2</v>
      </c>
      <c r="D232">
        <v>4</v>
      </c>
      <c r="E232">
        <v>7</v>
      </c>
      <c r="F232">
        <v>5</v>
      </c>
      <c r="G232">
        <v>19</v>
      </c>
      <c r="H232" s="1">
        <f t="shared" si="10"/>
        <v>1</v>
      </c>
      <c r="J232">
        <v>9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28</v>
      </c>
      <c r="Q232" s="1">
        <f t="shared" si="11"/>
        <v>0</v>
      </c>
    </row>
    <row r="233" spans="1:17" x14ac:dyDescent="0.2">
      <c r="A233">
        <v>10</v>
      </c>
      <c r="B233">
        <v>1</v>
      </c>
      <c r="C233">
        <v>1</v>
      </c>
      <c r="D233">
        <v>0</v>
      </c>
      <c r="E233">
        <v>1</v>
      </c>
      <c r="F233">
        <v>2</v>
      </c>
      <c r="G233">
        <v>22</v>
      </c>
      <c r="H233" s="1">
        <f t="shared" si="10"/>
        <v>1</v>
      </c>
      <c r="J233">
        <v>10</v>
      </c>
      <c r="K233">
        <v>1</v>
      </c>
      <c r="L233">
        <v>1</v>
      </c>
      <c r="M233">
        <v>1</v>
      </c>
      <c r="N233">
        <v>3</v>
      </c>
      <c r="O233">
        <v>5</v>
      </c>
      <c r="P233">
        <v>39</v>
      </c>
      <c r="Q233" s="1">
        <f t="shared" si="11"/>
        <v>1</v>
      </c>
    </row>
    <row r="234" spans="1:17" x14ac:dyDescent="0.2">
      <c r="A234">
        <v>11</v>
      </c>
      <c r="B234">
        <v>1</v>
      </c>
      <c r="C234">
        <v>1</v>
      </c>
      <c r="D234">
        <v>1</v>
      </c>
      <c r="E234">
        <v>2</v>
      </c>
      <c r="F234">
        <v>6</v>
      </c>
      <c r="G234">
        <v>34</v>
      </c>
      <c r="H234" s="1">
        <f t="shared" si="10"/>
        <v>1</v>
      </c>
      <c r="J234">
        <v>11</v>
      </c>
      <c r="K234">
        <v>1</v>
      </c>
      <c r="L234">
        <v>1</v>
      </c>
      <c r="M234">
        <v>5</v>
      </c>
      <c r="N234">
        <v>10</v>
      </c>
      <c r="O234">
        <v>2</v>
      </c>
      <c r="P234">
        <v>30</v>
      </c>
      <c r="Q234" s="1">
        <f t="shared" si="11"/>
        <v>1</v>
      </c>
    </row>
    <row r="235" spans="1:17" x14ac:dyDescent="0.2">
      <c r="A235">
        <v>12</v>
      </c>
      <c r="B235">
        <v>1</v>
      </c>
      <c r="C235">
        <v>1</v>
      </c>
      <c r="D235">
        <v>2</v>
      </c>
      <c r="E235">
        <v>4</v>
      </c>
      <c r="F235">
        <v>5</v>
      </c>
      <c r="G235">
        <v>30</v>
      </c>
      <c r="H235" s="1">
        <f t="shared" si="10"/>
        <v>1</v>
      </c>
      <c r="J235">
        <v>12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19</v>
      </c>
      <c r="Q235" s="1">
        <f t="shared" si="11"/>
        <v>1</v>
      </c>
    </row>
    <row r="236" spans="1:17" x14ac:dyDescent="0.2">
      <c r="A236">
        <v>13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12</v>
      </c>
      <c r="H236" s="1">
        <f t="shared" si="10"/>
        <v>0</v>
      </c>
      <c r="J236">
        <v>13</v>
      </c>
      <c r="K236">
        <v>1</v>
      </c>
      <c r="L236">
        <v>1</v>
      </c>
      <c r="M236">
        <v>1</v>
      </c>
      <c r="N236">
        <v>3</v>
      </c>
      <c r="O236">
        <v>2</v>
      </c>
      <c r="P236">
        <v>35</v>
      </c>
      <c r="Q236" s="1">
        <f t="shared" si="11"/>
        <v>1</v>
      </c>
    </row>
    <row r="237" spans="1:17" x14ac:dyDescent="0.2">
      <c r="A237">
        <v>14</v>
      </c>
      <c r="B237">
        <v>1</v>
      </c>
      <c r="C237">
        <v>1</v>
      </c>
      <c r="D237">
        <v>1</v>
      </c>
      <c r="E237">
        <v>3</v>
      </c>
      <c r="F237">
        <v>3</v>
      </c>
      <c r="G237">
        <v>18</v>
      </c>
      <c r="H237" s="1">
        <f t="shared" si="10"/>
        <v>1</v>
      </c>
      <c r="J237">
        <v>14</v>
      </c>
      <c r="K237">
        <v>1</v>
      </c>
      <c r="L237">
        <v>1</v>
      </c>
      <c r="M237">
        <v>4</v>
      </c>
      <c r="N237">
        <v>8</v>
      </c>
      <c r="O237">
        <v>5</v>
      </c>
      <c r="P237">
        <v>28</v>
      </c>
      <c r="Q237" s="1">
        <f t="shared" si="11"/>
        <v>1</v>
      </c>
    </row>
    <row r="238" spans="1:17" x14ac:dyDescent="0.2">
      <c r="A238">
        <v>15</v>
      </c>
      <c r="B238">
        <v>1</v>
      </c>
      <c r="C238">
        <v>1</v>
      </c>
      <c r="D238">
        <v>2</v>
      </c>
      <c r="E238">
        <v>5</v>
      </c>
      <c r="F238">
        <v>3</v>
      </c>
      <c r="G238">
        <v>18</v>
      </c>
      <c r="H238" s="1">
        <f t="shared" si="10"/>
        <v>1</v>
      </c>
      <c r="J238">
        <v>15</v>
      </c>
      <c r="K238">
        <v>1</v>
      </c>
      <c r="L238">
        <v>1</v>
      </c>
      <c r="M238">
        <v>1</v>
      </c>
      <c r="N238">
        <v>3</v>
      </c>
      <c r="O238">
        <v>3</v>
      </c>
      <c r="P238">
        <v>33</v>
      </c>
      <c r="Q238" s="1">
        <f t="shared" si="11"/>
        <v>1</v>
      </c>
    </row>
    <row r="239" spans="1:17" x14ac:dyDescent="0.2">
      <c r="A239">
        <v>16</v>
      </c>
      <c r="B239">
        <v>1</v>
      </c>
      <c r="C239">
        <v>1</v>
      </c>
      <c r="D239">
        <v>2</v>
      </c>
      <c r="E239">
        <v>4</v>
      </c>
      <c r="F239">
        <v>4</v>
      </c>
      <c r="G239">
        <v>28</v>
      </c>
      <c r="H239" s="1">
        <f t="shared" si="10"/>
        <v>1</v>
      </c>
      <c r="J239">
        <v>16</v>
      </c>
      <c r="K239">
        <v>2</v>
      </c>
      <c r="L239">
        <v>2</v>
      </c>
      <c r="M239">
        <v>2</v>
      </c>
      <c r="N239">
        <v>5</v>
      </c>
      <c r="O239">
        <v>4</v>
      </c>
      <c r="P239">
        <v>29</v>
      </c>
      <c r="Q239" s="1">
        <f t="shared" si="11"/>
        <v>1</v>
      </c>
    </row>
    <row r="240" spans="1:17" x14ac:dyDescent="0.2">
      <c r="A240">
        <v>17</v>
      </c>
      <c r="B240">
        <v>1</v>
      </c>
      <c r="C240">
        <v>1</v>
      </c>
      <c r="D240">
        <v>1</v>
      </c>
      <c r="E240">
        <v>2</v>
      </c>
      <c r="F240">
        <v>3</v>
      </c>
      <c r="G240">
        <v>27</v>
      </c>
      <c r="H240" s="1">
        <f t="shared" si="10"/>
        <v>1</v>
      </c>
      <c r="J240">
        <v>17</v>
      </c>
      <c r="K240">
        <v>1</v>
      </c>
      <c r="L240">
        <v>1</v>
      </c>
      <c r="M240">
        <v>2</v>
      </c>
      <c r="N240">
        <v>5</v>
      </c>
      <c r="O240">
        <v>3</v>
      </c>
      <c r="P240">
        <v>28</v>
      </c>
      <c r="Q240" s="1">
        <f t="shared" si="11"/>
        <v>1</v>
      </c>
    </row>
    <row r="241" spans="1:17" x14ac:dyDescent="0.2">
      <c r="A241">
        <v>18</v>
      </c>
      <c r="B241">
        <v>2</v>
      </c>
      <c r="C241">
        <v>2</v>
      </c>
      <c r="D241">
        <v>4</v>
      </c>
      <c r="E241">
        <v>8</v>
      </c>
      <c r="F241">
        <v>3</v>
      </c>
      <c r="G241">
        <v>27</v>
      </c>
      <c r="H241" s="1">
        <f t="shared" si="10"/>
        <v>1</v>
      </c>
      <c r="J241">
        <v>18</v>
      </c>
      <c r="K241">
        <v>2</v>
      </c>
      <c r="L241">
        <v>2</v>
      </c>
      <c r="M241">
        <v>3</v>
      </c>
      <c r="N241">
        <v>8</v>
      </c>
      <c r="O241">
        <v>5</v>
      </c>
      <c r="P241">
        <v>24</v>
      </c>
      <c r="Q241" s="1">
        <f t="shared" si="11"/>
        <v>1</v>
      </c>
    </row>
    <row r="242" spans="1:17" x14ac:dyDescent="0.2">
      <c r="A242">
        <v>19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11</v>
      </c>
      <c r="H242" s="1">
        <f t="shared" si="10"/>
        <v>1</v>
      </c>
      <c r="J242">
        <v>19</v>
      </c>
      <c r="K242">
        <v>1</v>
      </c>
      <c r="L242">
        <v>1</v>
      </c>
      <c r="M242">
        <v>3</v>
      </c>
      <c r="N242">
        <v>6</v>
      </c>
      <c r="O242">
        <v>4</v>
      </c>
      <c r="P242">
        <v>25</v>
      </c>
      <c r="Q242" s="1">
        <f t="shared" si="11"/>
        <v>1</v>
      </c>
    </row>
    <row r="243" spans="1:17" x14ac:dyDescent="0.2">
      <c r="A243">
        <v>20</v>
      </c>
      <c r="B243">
        <v>1</v>
      </c>
      <c r="C243">
        <v>1</v>
      </c>
      <c r="D243">
        <v>2</v>
      </c>
      <c r="E243">
        <v>3</v>
      </c>
      <c r="F243">
        <v>3</v>
      </c>
      <c r="G243">
        <v>2</v>
      </c>
      <c r="H243" s="1">
        <f t="shared" si="10"/>
        <v>1</v>
      </c>
      <c r="J243">
        <v>20</v>
      </c>
      <c r="K243">
        <v>1</v>
      </c>
      <c r="L243">
        <v>1</v>
      </c>
      <c r="M243">
        <v>2</v>
      </c>
      <c r="N243">
        <v>5</v>
      </c>
      <c r="O243">
        <v>2</v>
      </c>
      <c r="P243">
        <v>22</v>
      </c>
      <c r="Q243" s="1">
        <f t="shared" si="11"/>
        <v>1</v>
      </c>
    </row>
    <row r="244" spans="1:17" x14ac:dyDescent="0.2">
      <c r="A244">
        <v>21</v>
      </c>
      <c r="B244">
        <v>1</v>
      </c>
      <c r="C244">
        <v>1</v>
      </c>
      <c r="D244">
        <v>2</v>
      </c>
      <c r="E244">
        <v>4</v>
      </c>
      <c r="F244">
        <v>3</v>
      </c>
      <c r="G244">
        <v>15</v>
      </c>
      <c r="H244" s="1">
        <f t="shared" si="10"/>
        <v>1</v>
      </c>
      <c r="J244">
        <v>21</v>
      </c>
      <c r="K244">
        <v>1</v>
      </c>
      <c r="L244">
        <v>1</v>
      </c>
      <c r="M244">
        <v>2</v>
      </c>
      <c r="N244">
        <v>4</v>
      </c>
      <c r="O244">
        <v>6</v>
      </c>
      <c r="P244">
        <v>32</v>
      </c>
      <c r="Q244" s="1">
        <f t="shared" si="11"/>
        <v>1</v>
      </c>
    </row>
    <row r="245" spans="1:17" x14ac:dyDescent="0.2">
      <c r="A245">
        <v>22</v>
      </c>
      <c r="B245">
        <v>1</v>
      </c>
      <c r="C245">
        <v>1</v>
      </c>
      <c r="D245">
        <v>2</v>
      </c>
      <c r="E245">
        <v>4</v>
      </c>
      <c r="F245">
        <v>1</v>
      </c>
      <c r="G245">
        <v>19</v>
      </c>
      <c r="H245" s="1">
        <f t="shared" si="10"/>
        <v>1</v>
      </c>
      <c r="J245">
        <v>22</v>
      </c>
      <c r="K245">
        <v>2</v>
      </c>
      <c r="L245">
        <v>2</v>
      </c>
      <c r="M245">
        <v>5</v>
      </c>
      <c r="N245">
        <v>11</v>
      </c>
      <c r="O245">
        <v>4</v>
      </c>
      <c r="P245">
        <v>45</v>
      </c>
      <c r="Q245" s="1">
        <f t="shared" si="11"/>
        <v>1</v>
      </c>
    </row>
    <row r="246" spans="1:17" x14ac:dyDescent="0.2">
      <c r="A246">
        <v>23</v>
      </c>
      <c r="B246">
        <v>1</v>
      </c>
      <c r="C246">
        <v>1</v>
      </c>
      <c r="D246">
        <v>0</v>
      </c>
      <c r="E246">
        <v>1</v>
      </c>
      <c r="F246">
        <v>2</v>
      </c>
      <c r="G246">
        <v>15</v>
      </c>
      <c r="H246" s="1">
        <f t="shared" si="10"/>
        <v>1</v>
      </c>
      <c r="J246">
        <v>23</v>
      </c>
      <c r="K246">
        <v>1</v>
      </c>
      <c r="L246">
        <v>1</v>
      </c>
      <c r="M246">
        <v>2</v>
      </c>
      <c r="N246">
        <v>3</v>
      </c>
      <c r="O246">
        <v>4</v>
      </c>
      <c r="P246">
        <v>33</v>
      </c>
      <c r="Q246" s="1">
        <f t="shared" si="11"/>
        <v>1</v>
      </c>
    </row>
    <row r="247" spans="1:17" x14ac:dyDescent="0.2">
      <c r="A247">
        <v>24</v>
      </c>
      <c r="B247">
        <v>2</v>
      </c>
      <c r="C247">
        <v>2</v>
      </c>
      <c r="D247">
        <v>2</v>
      </c>
      <c r="E247">
        <v>6</v>
      </c>
      <c r="F247">
        <v>5</v>
      </c>
      <c r="G247">
        <v>28</v>
      </c>
      <c r="H247" s="1">
        <f t="shared" si="10"/>
        <v>1</v>
      </c>
      <c r="J247">
        <v>24</v>
      </c>
      <c r="K247">
        <v>0</v>
      </c>
      <c r="L247">
        <v>0</v>
      </c>
      <c r="M247">
        <v>0</v>
      </c>
      <c r="N247">
        <v>0</v>
      </c>
      <c r="O247">
        <v>5</v>
      </c>
      <c r="P247">
        <v>15</v>
      </c>
      <c r="Q247" s="1">
        <f t="shared" si="11"/>
        <v>0</v>
      </c>
    </row>
    <row r="248" spans="1:17" x14ac:dyDescent="0.2">
      <c r="A248">
        <v>25</v>
      </c>
      <c r="B248">
        <v>1</v>
      </c>
      <c r="C248">
        <v>1</v>
      </c>
      <c r="D248">
        <v>1</v>
      </c>
      <c r="E248">
        <v>3</v>
      </c>
      <c r="F248">
        <v>2</v>
      </c>
      <c r="G248">
        <v>7</v>
      </c>
      <c r="H248" s="1">
        <f t="shared" si="10"/>
        <v>1</v>
      </c>
      <c r="J248">
        <v>25</v>
      </c>
      <c r="K248">
        <v>1</v>
      </c>
      <c r="L248">
        <v>2</v>
      </c>
      <c r="M248">
        <v>5</v>
      </c>
      <c r="N248">
        <v>9</v>
      </c>
      <c r="O248">
        <v>1</v>
      </c>
      <c r="P248">
        <v>23</v>
      </c>
      <c r="Q248" s="1">
        <f t="shared" si="11"/>
        <v>1</v>
      </c>
    </row>
    <row r="249" spans="1:17" x14ac:dyDescent="0.2">
      <c r="A249">
        <v>26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14</v>
      </c>
      <c r="H249" s="1">
        <f t="shared" si="10"/>
        <v>1</v>
      </c>
      <c r="J249">
        <v>26</v>
      </c>
      <c r="K249">
        <v>2</v>
      </c>
      <c r="L249">
        <v>2</v>
      </c>
      <c r="M249">
        <v>3</v>
      </c>
      <c r="N249">
        <v>7</v>
      </c>
      <c r="O249">
        <v>4</v>
      </c>
      <c r="P249">
        <v>26</v>
      </c>
      <c r="Q249" s="1">
        <f t="shared" si="11"/>
        <v>1</v>
      </c>
    </row>
    <row r="250" spans="1:17" x14ac:dyDescent="0.2">
      <c r="A250">
        <v>27</v>
      </c>
      <c r="B250">
        <v>1</v>
      </c>
      <c r="C250">
        <v>1</v>
      </c>
      <c r="D250">
        <v>1</v>
      </c>
      <c r="E250">
        <v>3</v>
      </c>
      <c r="F250">
        <v>3</v>
      </c>
      <c r="G250">
        <v>12</v>
      </c>
      <c r="H250" s="1">
        <f t="shared" si="10"/>
        <v>1</v>
      </c>
      <c r="J250">
        <v>27</v>
      </c>
      <c r="K250">
        <v>1</v>
      </c>
      <c r="L250">
        <v>1</v>
      </c>
      <c r="M250">
        <v>2</v>
      </c>
      <c r="N250">
        <v>4</v>
      </c>
      <c r="O250">
        <v>2</v>
      </c>
      <c r="P250">
        <v>30</v>
      </c>
      <c r="Q250" s="1">
        <f t="shared" si="11"/>
        <v>1</v>
      </c>
    </row>
    <row r="251" spans="1:17" x14ac:dyDescent="0.2">
      <c r="A251">
        <v>28</v>
      </c>
      <c r="B251">
        <v>1</v>
      </c>
      <c r="C251">
        <v>1</v>
      </c>
      <c r="D251">
        <v>0</v>
      </c>
      <c r="E251">
        <v>1</v>
      </c>
      <c r="F251">
        <v>2</v>
      </c>
      <c r="G251">
        <v>15</v>
      </c>
      <c r="H251" s="1">
        <f t="shared" si="10"/>
        <v>1</v>
      </c>
      <c r="J251">
        <v>28</v>
      </c>
      <c r="K251">
        <v>1</v>
      </c>
      <c r="L251">
        <v>1</v>
      </c>
      <c r="M251">
        <v>2</v>
      </c>
      <c r="N251">
        <v>5</v>
      </c>
      <c r="O251">
        <v>3</v>
      </c>
      <c r="P251">
        <v>16</v>
      </c>
      <c r="Q251" s="1">
        <f t="shared" si="11"/>
        <v>1</v>
      </c>
    </row>
    <row r="252" spans="1:17" x14ac:dyDescent="0.2">
      <c r="A252">
        <v>29</v>
      </c>
      <c r="B252">
        <v>1</v>
      </c>
      <c r="C252">
        <v>1</v>
      </c>
      <c r="D252">
        <v>2</v>
      </c>
      <c r="E252">
        <v>4</v>
      </c>
      <c r="F252">
        <v>4</v>
      </c>
      <c r="G252">
        <v>17</v>
      </c>
      <c r="H252" s="1">
        <f t="shared" si="10"/>
        <v>1</v>
      </c>
      <c r="J252">
        <v>29</v>
      </c>
      <c r="K252">
        <v>3</v>
      </c>
      <c r="L252">
        <v>3</v>
      </c>
      <c r="M252">
        <v>4</v>
      </c>
      <c r="N252">
        <v>9</v>
      </c>
      <c r="O252">
        <v>8</v>
      </c>
      <c r="P252">
        <v>29</v>
      </c>
      <c r="Q252" s="1">
        <f t="shared" si="11"/>
        <v>1</v>
      </c>
    </row>
    <row r="253" spans="1:17" x14ac:dyDescent="0.2">
      <c r="A253">
        <v>30</v>
      </c>
      <c r="B253">
        <v>1</v>
      </c>
      <c r="C253">
        <v>1</v>
      </c>
      <c r="D253">
        <v>1</v>
      </c>
      <c r="E253">
        <v>3</v>
      </c>
      <c r="F253">
        <v>2</v>
      </c>
      <c r="G253">
        <v>14</v>
      </c>
      <c r="H253" s="1">
        <f t="shared" si="10"/>
        <v>1</v>
      </c>
      <c r="J253">
        <v>30</v>
      </c>
      <c r="K253">
        <v>1</v>
      </c>
      <c r="L253">
        <v>1</v>
      </c>
      <c r="M253">
        <v>1</v>
      </c>
      <c r="N253">
        <v>3</v>
      </c>
      <c r="O253">
        <v>3</v>
      </c>
      <c r="P253">
        <v>18</v>
      </c>
      <c r="Q253" s="1">
        <f t="shared" si="11"/>
        <v>1</v>
      </c>
    </row>
    <row r="254" spans="1:17" x14ac:dyDescent="0.2">
      <c r="A254">
        <v>31</v>
      </c>
      <c r="B254">
        <v>1</v>
      </c>
      <c r="C254">
        <v>1</v>
      </c>
      <c r="D254">
        <v>1</v>
      </c>
      <c r="E254">
        <v>3</v>
      </c>
      <c r="F254">
        <v>1</v>
      </c>
      <c r="G254">
        <v>10</v>
      </c>
      <c r="H254" s="1">
        <f t="shared" si="10"/>
        <v>1</v>
      </c>
      <c r="J254">
        <v>31</v>
      </c>
      <c r="K254">
        <v>1</v>
      </c>
      <c r="L254">
        <v>1</v>
      </c>
      <c r="M254">
        <v>2</v>
      </c>
      <c r="N254">
        <v>4</v>
      </c>
      <c r="O254">
        <v>2</v>
      </c>
      <c r="P254">
        <v>31</v>
      </c>
      <c r="Q254" s="1">
        <f t="shared" si="11"/>
        <v>1</v>
      </c>
    </row>
    <row r="255" spans="1:17" x14ac:dyDescent="0.2">
      <c r="A255">
        <v>32</v>
      </c>
      <c r="B255">
        <v>1</v>
      </c>
      <c r="C255">
        <v>1</v>
      </c>
      <c r="D255">
        <v>1</v>
      </c>
      <c r="E255">
        <v>2</v>
      </c>
      <c r="F255">
        <v>1</v>
      </c>
      <c r="G255">
        <v>14</v>
      </c>
      <c r="H255" s="1">
        <f t="shared" si="10"/>
        <v>1</v>
      </c>
      <c r="J255">
        <v>32</v>
      </c>
      <c r="K255">
        <v>1</v>
      </c>
      <c r="L255">
        <v>1</v>
      </c>
      <c r="M255">
        <v>2</v>
      </c>
      <c r="N255">
        <v>5</v>
      </c>
      <c r="O255">
        <v>2</v>
      </c>
      <c r="P255">
        <v>34</v>
      </c>
      <c r="Q255" s="1">
        <f t="shared" si="11"/>
        <v>1</v>
      </c>
    </row>
    <row r="256" spans="1:17" x14ac:dyDescent="0.2">
      <c r="A256">
        <v>33</v>
      </c>
      <c r="B256">
        <v>1</v>
      </c>
      <c r="C256">
        <v>1</v>
      </c>
      <c r="D256">
        <v>4</v>
      </c>
      <c r="E256">
        <v>8</v>
      </c>
      <c r="F256">
        <v>3</v>
      </c>
      <c r="G256">
        <v>25</v>
      </c>
      <c r="H256" s="1">
        <f t="shared" si="10"/>
        <v>1</v>
      </c>
      <c r="J256">
        <v>33</v>
      </c>
      <c r="K256">
        <v>1</v>
      </c>
      <c r="L256">
        <v>1</v>
      </c>
      <c r="M256">
        <v>2</v>
      </c>
      <c r="N256">
        <v>5</v>
      </c>
      <c r="O256">
        <v>4</v>
      </c>
      <c r="P256">
        <v>41</v>
      </c>
      <c r="Q256" s="1">
        <f t="shared" si="11"/>
        <v>1</v>
      </c>
    </row>
    <row r="257" spans="1:17" x14ac:dyDescent="0.2">
      <c r="A257">
        <v>34</v>
      </c>
      <c r="B257">
        <v>1</v>
      </c>
      <c r="C257">
        <v>1</v>
      </c>
      <c r="D257">
        <v>0</v>
      </c>
      <c r="E257">
        <v>1</v>
      </c>
      <c r="F257">
        <v>2</v>
      </c>
      <c r="G257">
        <v>8</v>
      </c>
      <c r="H257" s="1">
        <f t="shared" si="10"/>
        <v>1</v>
      </c>
      <c r="J257">
        <v>34</v>
      </c>
      <c r="K257">
        <v>1</v>
      </c>
      <c r="L257">
        <v>2</v>
      </c>
      <c r="M257">
        <v>5</v>
      </c>
      <c r="N257">
        <v>9</v>
      </c>
      <c r="O257">
        <v>4</v>
      </c>
      <c r="P257">
        <v>25</v>
      </c>
      <c r="Q257" s="1">
        <f t="shared" si="11"/>
        <v>1</v>
      </c>
    </row>
    <row r="258" spans="1:17" x14ac:dyDescent="0.2">
      <c r="A258">
        <v>35</v>
      </c>
      <c r="B258">
        <v>1</v>
      </c>
      <c r="C258">
        <v>1</v>
      </c>
      <c r="D258">
        <v>2</v>
      </c>
      <c r="E258">
        <v>3</v>
      </c>
      <c r="F258">
        <v>2</v>
      </c>
      <c r="G258">
        <v>15</v>
      </c>
      <c r="H258" s="1">
        <f t="shared" si="10"/>
        <v>1</v>
      </c>
      <c r="J258">
        <v>35</v>
      </c>
      <c r="K258">
        <v>2</v>
      </c>
      <c r="L258">
        <v>2</v>
      </c>
      <c r="M258">
        <v>5</v>
      </c>
      <c r="N258">
        <v>8</v>
      </c>
      <c r="O258">
        <v>7</v>
      </c>
      <c r="P258">
        <v>24</v>
      </c>
      <c r="Q258" s="1">
        <f t="shared" si="11"/>
        <v>1</v>
      </c>
    </row>
    <row r="259" spans="1:17" x14ac:dyDescent="0.2">
      <c r="A259">
        <v>36</v>
      </c>
      <c r="B259">
        <v>1</v>
      </c>
      <c r="C259">
        <v>1</v>
      </c>
      <c r="D259">
        <v>2</v>
      </c>
      <c r="E259">
        <v>4</v>
      </c>
      <c r="F259">
        <v>2</v>
      </c>
      <c r="G259">
        <v>24</v>
      </c>
      <c r="H259" s="1">
        <f t="shared" si="10"/>
        <v>1</v>
      </c>
      <c r="J259">
        <v>36</v>
      </c>
      <c r="K259">
        <v>2</v>
      </c>
      <c r="L259">
        <v>2</v>
      </c>
      <c r="M259">
        <v>5</v>
      </c>
      <c r="N259">
        <v>11</v>
      </c>
      <c r="O259">
        <v>3</v>
      </c>
      <c r="P259">
        <v>28</v>
      </c>
      <c r="Q259" s="1">
        <f t="shared" si="11"/>
        <v>1</v>
      </c>
    </row>
    <row r="260" spans="1:17" x14ac:dyDescent="0.2">
      <c r="A260">
        <v>37</v>
      </c>
      <c r="B260">
        <v>1</v>
      </c>
      <c r="C260">
        <v>1</v>
      </c>
      <c r="D260">
        <v>1</v>
      </c>
      <c r="E260">
        <v>3</v>
      </c>
      <c r="F260">
        <v>2</v>
      </c>
      <c r="G260">
        <v>16</v>
      </c>
      <c r="H260" s="1">
        <f t="shared" si="10"/>
        <v>1</v>
      </c>
      <c r="J260">
        <v>37</v>
      </c>
      <c r="K260">
        <v>1</v>
      </c>
      <c r="L260">
        <v>1</v>
      </c>
      <c r="M260">
        <v>1</v>
      </c>
      <c r="N260">
        <v>3</v>
      </c>
      <c r="O260">
        <v>3</v>
      </c>
      <c r="P260">
        <v>15</v>
      </c>
      <c r="Q260" s="1">
        <f t="shared" si="11"/>
        <v>1</v>
      </c>
    </row>
    <row r="261" spans="1:17" x14ac:dyDescent="0.2">
      <c r="A261">
        <v>38</v>
      </c>
      <c r="B261">
        <v>1</v>
      </c>
      <c r="C261">
        <v>1</v>
      </c>
      <c r="D261">
        <v>0</v>
      </c>
      <c r="E261">
        <v>1</v>
      </c>
      <c r="F261">
        <v>2</v>
      </c>
      <c r="G261">
        <v>14</v>
      </c>
      <c r="H261" s="1">
        <f t="shared" si="10"/>
        <v>1</v>
      </c>
      <c r="J261">
        <v>38</v>
      </c>
      <c r="K261">
        <v>1</v>
      </c>
      <c r="L261">
        <v>1</v>
      </c>
      <c r="M261">
        <v>2</v>
      </c>
      <c r="N261">
        <v>4</v>
      </c>
      <c r="O261">
        <v>3</v>
      </c>
      <c r="P261">
        <v>24</v>
      </c>
      <c r="Q261" s="1">
        <f t="shared" si="11"/>
        <v>1</v>
      </c>
    </row>
    <row r="262" spans="1:17" x14ac:dyDescent="0.2">
      <c r="A262">
        <v>39</v>
      </c>
      <c r="B262">
        <v>1</v>
      </c>
      <c r="C262">
        <v>1</v>
      </c>
      <c r="D262">
        <v>1</v>
      </c>
      <c r="E262">
        <v>3</v>
      </c>
      <c r="F262">
        <v>2</v>
      </c>
      <c r="G262">
        <v>27</v>
      </c>
      <c r="H262" s="1">
        <f t="shared" si="10"/>
        <v>1</v>
      </c>
      <c r="J262">
        <v>39</v>
      </c>
      <c r="K262">
        <v>1</v>
      </c>
      <c r="L262">
        <v>1</v>
      </c>
      <c r="M262">
        <v>1</v>
      </c>
      <c r="N262">
        <v>3</v>
      </c>
      <c r="O262">
        <v>4</v>
      </c>
      <c r="P262">
        <v>33</v>
      </c>
      <c r="Q262" s="1">
        <f t="shared" si="11"/>
        <v>1</v>
      </c>
    </row>
    <row r="263" spans="1:17" x14ac:dyDescent="0.2">
      <c r="A263">
        <v>40</v>
      </c>
      <c r="B263">
        <v>1</v>
      </c>
      <c r="C263">
        <v>1</v>
      </c>
      <c r="D263">
        <v>2</v>
      </c>
      <c r="E263">
        <v>4</v>
      </c>
      <c r="F263">
        <v>4</v>
      </c>
      <c r="G263">
        <v>34</v>
      </c>
      <c r="H263" s="1">
        <f t="shared" si="10"/>
        <v>1</v>
      </c>
      <c r="J263">
        <v>40</v>
      </c>
      <c r="K263">
        <v>2</v>
      </c>
      <c r="L263">
        <v>2</v>
      </c>
      <c r="M263">
        <v>3</v>
      </c>
      <c r="N263">
        <v>6</v>
      </c>
      <c r="O263">
        <v>4</v>
      </c>
      <c r="P263">
        <v>26</v>
      </c>
      <c r="Q263" s="1">
        <f t="shared" si="11"/>
        <v>1</v>
      </c>
    </row>
    <row r="264" spans="1:17" x14ac:dyDescent="0.2">
      <c r="A264" t="s">
        <v>10</v>
      </c>
      <c r="B264">
        <f>SUM(B224:B263)/COUNT(B224:B263)</f>
        <v>1.0249999999999999</v>
      </c>
      <c r="C264">
        <f>SUM(C224:C263)/COUNT(C224:C263)</f>
        <v>1.05</v>
      </c>
      <c r="D264">
        <f>SUM(D224:D263)/COUNT(D224:D263)</f>
        <v>1.425</v>
      </c>
      <c r="E264">
        <f>SUM(E224:E263)/COUNT(E224:E263)</f>
        <v>3.2</v>
      </c>
      <c r="G264" t="s">
        <v>10</v>
      </c>
      <c r="H264" s="2">
        <f>SUM(H224:H263)/COUNT(H224:H263)</f>
        <v>0.97499999999999998</v>
      </c>
      <c r="J264" t="s">
        <v>10</v>
      </c>
      <c r="K264">
        <f>SUM(K224:K263)/COUNT(K224:K263)</f>
        <v>1.2250000000000001</v>
      </c>
      <c r="L264">
        <f>SUM(L224:L263)/COUNT(L224:L263)</f>
        <v>1.2749999999999999</v>
      </c>
      <c r="M264">
        <f>SUM(M224:M263)/COUNT(M224:M263)</f>
        <v>2.1749999999999998</v>
      </c>
      <c r="N264">
        <f>SUM(N224:N263)/COUNT(N224:N263)</f>
        <v>4.8</v>
      </c>
      <c r="P264" t="s">
        <v>10</v>
      </c>
      <c r="Q264" s="2">
        <f>SUM(Q224:Q263)/COUNT(Q224:Q263)</f>
        <v>0.95</v>
      </c>
    </row>
    <row r="266" spans="1:17" x14ac:dyDescent="0.2">
      <c r="B266" t="s">
        <v>2</v>
      </c>
      <c r="C266" t="s">
        <v>3</v>
      </c>
      <c r="D266" t="s">
        <v>0</v>
      </c>
      <c r="E266" t="s">
        <v>1</v>
      </c>
      <c r="F266" t="s">
        <v>4</v>
      </c>
      <c r="G266" t="s">
        <v>5</v>
      </c>
      <c r="H266" t="s">
        <v>9</v>
      </c>
      <c r="K266" t="s">
        <v>2</v>
      </c>
      <c r="L266" t="s">
        <v>3</v>
      </c>
      <c r="M266" t="s">
        <v>0</v>
      </c>
      <c r="N266" t="s">
        <v>1</v>
      </c>
      <c r="O266" t="s">
        <v>4</v>
      </c>
      <c r="P266" t="s">
        <v>5</v>
      </c>
      <c r="Q266" t="s">
        <v>9</v>
      </c>
    </row>
    <row r="267" spans="1:17" x14ac:dyDescent="0.2">
      <c r="B267">
        <v>250</v>
      </c>
      <c r="K267">
        <v>500</v>
      </c>
    </row>
    <row r="268" spans="1:17" x14ac:dyDescent="0.2">
      <c r="A268">
        <v>1</v>
      </c>
      <c r="B268">
        <v>1</v>
      </c>
      <c r="C268">
        <v>1</v>
      </c>
      <c r="D268">
        <v>3</v>
      </c>
      <c r="E268">
        <v>5</v>
      </c>
      <c r="F268">
        <v>4</v>
      </c>
      <c r="G268">
        <v>40</v>
      </c>
      <c r="H268" s="1">
        <f>IF(SUM(B268:E268)&gt;0,1,0)</f>
        <v>1</v>
      </c>
      <c r="J268">
        <v>1</v>
      </c>
      <c r="K268">
        <v>2</v>
      </c>
      <c r="L268">
        <v>2</v>
      </c>
      <c r="M268">
        <v>3</v>
      </c>
      <c r="N268">
        <v>7</v>
      </c>
      <c r="O268">
        <v>9</v>
      </c>
      <c r="P268">
        <v>58</v>
      </c>
      <c r="Q268" s="1">
        <f>IF(SUM(K268:N268)&gt;0,1,0)</f>
        <v>1</v>
      </c>
    </row>
    <row r="269" spans="1:17" x14ac:dyDescent="0.2">
      <c r="A269">
        <v>2</v>
      </c>
      <c r="B269">
        <v>2</v>
      </c>
      <c r="C269">
        <v>2</v>
      </c>
      <c r="D269">
        <v>3</v>
      </c>
      <c r="E269">
        <v>6</v>
      </c>
      <c r="F269">
        <v>4</v>
      </c>
      <c r="G269">
        <v>36</v>
      </c>
      <c r="H269" s="1">
        <f t="shared" ref="H269:H307" si="12">IF(SUM(B269:E269)&gt;0,1,0)</f>
        <v>1</v>
      </c>
      <c r="J269">
        <v>2</v>
      </c>
      <c r="K269">
        <v>1</v>
      </c>
      <c r="L269">
        <v>1</v>
      </c>
      <c r="M269">
        <v>2</v>
      </c>
      <c r="N269">
        <v>4</v>
      </c>
      <c r="O269">
        <v>6</v>
      </c>
      <c r="P269">
        <v>59</v>
      </c>
      <c r="Q269" s="1">
        <f t="shared" ref="Q269:Q307" si="13">IF(SUM(K269:N269)&gt;0,1,0)</f>
        <v>1</v>
      </c>
    </row>
    <row r="270" spans="1:17" x14ac:dyDescent="0.2">
      <c r="A270">
        <v>3</v>
      </c>
      <c r="B270">
        <v>2</v>
      </c>
      <c r="C270">
        <v>1</v>
      </c>
      <c r="D270">
        <v>4</v>
      </c>
      <c r="E270">
        <v>11</v>
      </c>
      <c r="F270">
        <v>4</v>
      </c>
      <c r="G270">
        <v>38</v>
      </c>
      <c r="H270" s="1">
        <f t="shared" si="12"/>
        <v>1</v>
      </c>
      <c r="J270">
        <v>3</v>
      </c>
      <c r="K270">
        <v>3</v>
      </c>
      <c r="L270">
        <v>3</v>
      </c>
      <c r="M270">
        <v>8</v>
      </c>
      <c r="N270">
        <v>16</v>
      </c>
      <c r="O270">
        <v>8</v>
      </c>
      <c r="P270">
        <v>81</v>
      </c>
      <c r="Q270" s="1">
        <f t="shared" si="13"/>
        <v>1</v>
      </c>
    </row>
    <row r="271" spans="1:17" x14ac:dyDescent="0.2">
      <c r="A271">
        <v>4</v>
      </c>
      <c r="B271">
        <v>1</v>
      </c>
      <c r="C271">
        <v>1</v>
      </c>
      <c r="D271">
        <v>2</v>
      </c>
      <c r="E271">
        <v>3</v>
      </c>
      <c r="F271">
        <v>2</v>
      </c>
      <c r="G271">
        <v>25</v>
      </c>
      <c r="H271" s="1">
        <f t="shared" si="12"/>
        <v>1</v>
      </c>
      <c r="J271">
        <v>4</v>
      </c>
      <c r="K271">
        <v>3</v>
      </c>
      <c r="L271">
        <v>3</v>
      </c>
      <c r="M271">
        <v>7</v>
      </c>
      <c r="N271">
        <v>14</v>
      </c>
      <c r="O271">
        <v>10</v>
      </c>
      <c r="P271">
        <v>81</v>
      </c>
      <c r="Q271" s="1">
        <f t="shared" si="13"/>
        <v>1</v>
      </c>
    </row>
    <row r="272" spans="1:17" x14ac:dyDescent="0.2">
      <c r="A272">
        <v>5</v>
      </c>
      <c r="B272">
        <v>1</v>
      </c>
      <c r="C272">
        <v>1</v>
      </c>
      <c r="D272">
        <v>2</v>
      </c>
      <c r="E272">
        <v>5</v>
      </c>
      <c r="F272">
        <v>5</v>
      </c>
      <c r="G272">
        <v>49</v>
      </c>
      <c r="H272" s="1">
        <f t="shared" si="12"/>
        <v>1</v>
      </c>
      <c r="J272">
        <v>5</v>
      </c>
      <c r="K272">
        <v>3</v>
      </c>
      <c r="L272">
        <v>3</v>
      </c>
      <c r="M272">
        <v>6</v>
      </c>
      <c r="N272">
        <v>13</v>
      </c>
      <c r="O272">
        <v>7</v>
      </c>
      <c r="P272">
        <v>76</v>
      </c>
      <c r="Q272" s="1">
        <f t="shared" si="13"/>
        <v>1</v>
      </c>
    </row>
    <row r="273" spans="1:17" x14ac:dyDescent="0.2">
      <c r="A273">
        <v>6</v>
      </c>
      <c r="B273">
        <v>1</v>
      </c>
      <c r="C273">
        <v>1</v>
      </c>
      <c r="D273">
        <v>1</v>
      </c>
      <c r="E273">
        <v>3</v>
      </c>
      <c r="F273">
        <v>5</v>
      </c>
      <c r="G273">
        <v>33</v>
      </c>
      <c r="H273" s="1">
        <f t="shared" si="12"/>
        <v>1</v>
      </c>
      <c r="J273">
        <v>6</v>
      </c>
      <c r="K273">
        <v>3</v>
      </c>
      <c r="L273">
        <v>3</v>
      </c>
      <c r="M273">
        <v>5</v>
      </c>
      <c r="N273">
        <v>12</v>
      </c>
      <c r="O273">
        <v>9</v>
      </c>
      <c r="P273">
        <v>63</v>
      </c>
      <c r="Q273" s="1">
        <f t="shared" si="13"/>
        <v>1</v>
      </c>
    </row>
    <row r="274" spans="1:17" x14ac:dyDescent="0.2">
      <c r="A274">
        <v>7</v>
      </c>
      <c r="B274">
        <v>1</v>
      </c>
      <c r="C274">
        <v>1</v>
      </c>
      <c r="D274">
        <v>2</v>
      </c>
      <c r="E274">
        <v>4</v>
      </c>
      <c r="F274">
        <v>3</v>
      </c>
      <c r="G274">
        <v>31</v>
      </c>
      <c r="H274" s="1">
        <f t="shared" si="12"/>
        <v>1</v>
      </c>
      <c r="J274">
        <v>7</v>
      </c>
      <c r="K274">
        <v>2</v>
      </c>
      <c r="L274">
        <v>2</v>
      </c>
      <c r="M274">
        <v>3</v>
      </c>
      <c r="N274">
        <v>7</v>
      </c>
      <c r="O274">
        <v>9</v>
      </c>
      <c r="P274">
        <v>80</v>
      </c>
      <c r="Q274" s="1">
        <f t="shared" si="13"/>
        <v>1</v>
      </c>
    </row>
    <row r="275" spans="1:17" x14ac:dyDescent="0.2">
      <c r="A275">
        <v>8</v>
      </c>
      <c r="B275">
        <v>1</v>
      </c>
      <c r="C275">
        <v>1</v>
      </c>
      <c r="D275">
        <v>3</v>
      </c>
      <c r="E275">
        <v>5</v>
      </c>
      <c r="F275">
        <v>4</v>
      </c>
      <c r="G275">
        <v>45</v>
      </c>
      <c r="H275" s="1">
        <f t="shared" si="12"/>
        <v>1</v>
      </c>
      <c r="J275">
        <v>8</v>
      </c>
      <c r="K275">
        <v>4</v>
      </c>
      <c r="L275">
        <v>3</v>
      </c>
      <c r="M275">
        <v>6</v>
      </c>
      <c r="N275">
        <v>16</v>
      </c>
      <c r="O275">
        <v>16</v>
      </c>
      <c r="P275">
        <v>85</v>
      </c>
      <c r="Q275" s="1">
        <f t="shared" si="13"/>
        <v>1</v>
      </c>
    </row>
    <row r="276" spans="1:17" x14ac:dyDescent="0.2">
      <c r="A276">
        <v>9</v>
      </c>
      <c r="B276">
        <v>1</v>
      </c>
      <c r="C276">
        <v>1</v>
      </c>
      <c r="D276">
        <v>3</v>
      </c>
      <c r="E276">
        <v>5</v>
      </c>
      <c r="F276">
        <v>3</v>
      </c>
      <c r="G276">
        <v>42</v>
      </c>
      <c r="H276" s="1">
        <f t="shared" si="12"/>
        <v>1</v>
      </c>
      <c r="J276">
        <v>9</v>
      </c>
      <c r="K276">
        <v>2</v>
      </c>
      <c r="L276">
        <v>2</v>
      </c>
      <c r="M276">
        <v>5</v>
      </c>
      <c r="N276">
        <v>11</v>
      </c>
      <c r="O276">
        <v>5</v>
      </c>
      <c r="P276">
        <v>78</v>
      </c>
      <c r="Q276" s="1">
        <f t="shared" si="13"/>
        <v>1</v>
      </c>
    </row>
    <row r="277" spans="1:17" x14ac:dyDescent="0.2">
      <c r="A277">
        <v>10</v>
      </c>
      <c r="B277">
        <v>1</v>
      </c>
      <c r="C277">
        <v>1</v>
      </c>
      <c r="D277">
        <v>2</v>
      </c>
      <c r="E277">
        <v>4</v>
      </c>
      <c r="F277">
        <v>4</v>
      </c>
      <c r="G277">
        <v>42</v>
      </c>
      <c r="H277" s="1">
        <f t="shared" si="12"/>
        <v>1</v>
      </c>
      <c r="J277">
        <v>10</v>
      </c>
      <c r="K277">
        <v>2</v>
      </c>
      <c r="L277">
        <v>2</v>
      </c>
      <c r="M277">
        <v>6</v>
      </c>
      <c r="N277">
        <v>12</v>
      </c>
      <c r="O277">
        <v>9</v>
      </c>
      <c r="P277">
        <v>102</v>
      </c>
      <c r="Q277" s="1">
        <f t="shared" si="13"/>
        <v>1</v>
      </c>
    </row>
    <row r="278" spans="1:17" x14ac:dyDescent="0.2">
      <c r="A278">
        <v>11</v>
      </c>
      <c r="B278">
        <v>1</v>
      </c>
      <c r="C278">
        <v>1</v>
      </c>
      <c r="D278">
        <v>1</v>
      </c>
      <c r="E278">
        <v>3</v>
      </c>
      <c r="F278">
        <v>5</v>
      </c>
      <c r="G278">
        <v>22</v>
      </c>
      <c r="H278" s="1">
        <f t="shared" si="12"/>
        <v>1</v>
      </c>
      <c r="J278">
        <v>11</v>
      </c>
      <c r="K278">
        <v>2</v>
      </c>
      <c r="L278">
        <v>2</v>
      </c>
      <c r="M278">
        <v>5</v>
      </c>
      <c r="N278">
        <v>10</v>
      </c>
      <c r="O278">
        <v>6</v>
      </c>
      <c r="P278">
        <v>83</v>
      </c>
      <c r="Q278" s="1">
        <f t="shared" si="13"/>
        <v>1</v>
      </c>
    </row>
    <row r="279" spans="1:17" x14ac:dyDescent="0.2">
      <c r="A279">
        <v>12</v>
      </c>
      <c r="B279">
        <v>2</v>
      </c>
      <c r="C279">
        <v>2</v>
      </c>
      <c r="D279">
        <v>3</v>
      </c>
      <c r="E279">
        <v>8</v>
      </c>
      <c r="F279">
        <v>4</v>
      </c>
      <c r="G279">
        <v>40</v>
      </c>
      <c r="H279" s="1">
        <f t="shared" si="12"/>
        <v>1</v>
      </c>
      <c r="J279">
        <v>12</v>
      </c>
      <c r="K279">
        <v>2</v>
      </c>
      <c r="L279">
        <v>2</v>
      </c>
      <c r="M279">
        <v>3</v>
      </c>
      <c r="N279">
        <v>7</v>
      </c>
      <c r="O279">
        <v>7</v>
      </c>
      <c r="P279">
        <v>70</v>
      </c>
      <c r="Q279" s="1">
        <f t="shared" si="13"/>
        <v>1</v>
      </c>
    </row>
    <row r="280" spans="1:17" x14ac:dyDescent="0.2">
      <c r="A280">
        <v>13</v>
      </c>
      <c r="B280">
        <v>2</v>
      </c>
      <c r="C280">
        <v>2</v>
      </c>
      <c r="D280">
        <v>4</v>
      </c>
      <c r="E280">
        <v>7</v>
      </c>
      <c r="F280">
        <v>7</v>
      </c>
      <c r="G280">
        <v>23</v>
      </c>
      <c r="H280" s="1">
        <f t="shared" si="12"/>
        <v>1</v>
      </c>
      <c r="J280">
        <v>13</v>
      </c>
      <c r="K280">
        <v>2</v>
      </c>
      <c r="L280">
        <v>2</v>
      </c>
      <c r="M280">
        <v>4</v>
      </c>
      <c r="N280">
        <v>8</v>
      </c>
      <c r="O280">
        <v>8</v>
      </c>
      <c r="P280">
        <v>86</v>
      </c>
      <c r="Q280" s="1">
        <f t="shared" si="13"/>
        <v>1</v>
      </c>
    </row>
    <row r="281" spans="1:17" x14ac:dyDescent="0.2">
      <c r="A281">
        <v>14</v>
      </c>
      <c r="B281">
        <v>2</v>
      </c>
      <c r="C281">
        <v>2</v>
      </c>
      <c r="D281">
        <v>4</v>
      </c>
      <c r="E281">
        <v>9</v>
      </c>
      <c r="F281">
        <v>3</v>
      </c>
      <c r="G281">
        <v>41</v>
      </c>
      <c r="H281" s="1">
        <f t="shared" si="12"/>
        <v>1</v>
      </c>
      <c r="J281">
        <v>14</v>
      </c>
      <c r="K281">
        <v>2</v>
      </c>
      <c r="L281">
        <v>2</v>
      </c>
      <c r="M281">
        <v>5</v>
      </c>
      <c r="N281">
        <v>10</v>
      </c>
      <c r="O281">
        <v>11</v>
      </c>
      <c r="P281">
        <v>77</v>
      </c>
      <c r="Q281" s="1">
        <f t="shared" si="13"/>
        <v>1</v>
      </c>
    </row>
    <row r="282" spans="1:17" x14ac:dyDescent="0.2">
      <c r="A282">
        <v>15</v>
      </c>
      <c r="B282">
        <v>1</v>
      </c>
      <c r="C282">
        <v>1</v>
      </c>
      <c r="D282">
        <v>3</v>
      </c>
      <c r="E282">
        <v>5</v>
      </c>
      <c r="F282">
        <v>2</v>
      </c>
      <c r="G282">
        <v>41</v>
      </c>
      <c r="H282" s="1">
        <f t="shared" si="12"/>
        <v>1</v>
      </c>
      <c r="J282">
        <v>15</v>
      </c>
      <c r="K282">
        <v>1</v>
      </c>
      <c r="L282">
        <v>1</v>
      </c>
      <c r="M282">
        <v>2</v>
      </c>
      <c r="N282">
        <v>4</v>
      </c>
      <c r="O282">
        <v>8</v>
      </c>
      <c r="P282">
        <v>40</v>
      </c>
      <c r="Q282" s="1">
        <f t="shared" si="13"/>
        <v>1</v>
      </c>
    </row>
    <row r="283" spans="1:17" x14ac:dyDescent="0.2">
      <c r="A283">
        <v>16</v>
      </c>
      <c r="B283">
        <v>1</v>
      </c>
      <c r="C283">
        <v>1</v>
      </c>
      <c r="D283">
        <v>1</v>
      </c>
      <c r="E283">
        <v>3</v>
      </c>
      <c r="F283">
        <v>2</v>
      </c>
      <c r="G283">
        <v>23</v>
      </c>
      <c r="H283" s="1">
        <f t="shared" si="12"/>
        <v>1</v>
      </c>
      <c r="J283">
        <v>16</v>
      </c>
      <c r="K283">
        <v>3</v>
      </c>
      <c r="L283">
        <v>3</v>
      </c>
      <c r="M283">
        <v>5</v>
      </c>
      <c r="N283">
        <v>11</v>
      </c>
      <c r="O283">
        <v>8</v>
      </c>
      <c r="P283">
        <v>66</v>
      </c>
      <c r="Q283" s="1">
        <f t="shared" si="13"/>
        <v>1</v>
      </c>
    </row>
    <row r="284" spans="1:17" x14ac:dyDescent="0.2">
      <c r="A284">
        <v>17</v>
      </c>
      <c r="B284">
        <v>2</v>
      </c>
      <c r="C284">
        <v>2</v>
      </c>
      <c r="D284">
        <v>4</v>
      </c>
      <c r="E284">
        <v>8</v>
      </c>
      <c r="F284">
        <v>5</v>
      </c>
      <c r="G284">
        <v>43</v>
      </c>
      <c r="H284" s="1">
        <f t="shared" si="12"/>
        <v>1</v>
      </c>
      <c r="J284">
        <v>17</v>
      </c>
      <c r="K284">
        <v>2</v>
      </c>
      <c r="L284">
        <v>2</v>
      </c>
      <c r="M284">
        <v>6</v>
      </c>
      <c r="N284">
        <v>14</v>
      </c>
      <c r="O284">
        <v>8</v>
      </c>
      <c r="P284">
        <v>87</v>
      </c>
      <c r="Q284" s="1">
        <f t="shared" si="13"/>
        <v>1</v>
      </c>
    </row>
    <row r="285" spans="1:17" x14ac:dyDescent="0.2">
      <c r="A285">
        <v>18</v>
      </c>
      <c r="B285">
        <v>2</v>
      </c>
      <c r="C285">
        <v>2</v>
      </c>
      <c r="D285">
        <v>1</v>
      </c>
      <c r="E285">
        <v>4</v>
      </c>
      <c r="F285">
        <v>2</v>
      </c>
      <c r="G285">
        <v>39</v>
      </c>
      <c r="H285" s="1">
        <f t="shared" si="12"/>
        <v>1</v>
      </c>
      <c r="J285">
        <v>18</v>
      </c>
      <c r="K285">
        <v>2</v>
      </c>
      <c r="L285">
        <v>2</v>
      </c>
      <c r="M285">
        <v>5</v>
      </c>
      <c r="N285">
        <v>10</v>
      </c>
      <c r="O285">
        <v>3</v>
      </c>
      <c r="P285">
        <v>75</v>
      </c>
      <c r="Q285" s="1">
        <f t="shared" si="13"/>
        <v>1</v>
      </c>
    </row>
    <row r="286" spans="1:17" x14ac:dyDescent="0.2">
      <c r="A286">
        <v>19</v>
      </c>
      <c r="B286">
        <v>2</v>
      </c>
      <c r="C286">
        <v>2</v>
      </c>
      <c r="D286">
        <v>6</v>
      </c>
      <c r="E286">
        <v>12</v>
      </c>
      <c r="F286">
        <v>5</v>
      </c>
      <c r="G286">
        <v>34</v>
      </c>
      <c r="H286" s="1">
        <f t="shared" si="12"/>
        <v>1</v>
      </c>
      <c r="J286">
        <v>19</v>
      </c>
      <c r="K286">
        <v>2</v>
      </c>
      <c r="L286">
        <v>2</v>
      </c>
      <c r="M286">
        <v>4</v>
      </c>
      <c r="N286">
        <v>6</v>
      </c>
      <c r="O286">
        <v>6</v>
      </c>
      <c r="P286">
        <v>97</v>
      </c>
      <c r="Q286" s="1">
        <f t="shared" si="13"/>
        <v>1</v>
      </c>
    </row>
    <row r="287" spans="1:17" x14ac:dyDescent="0.2">
      <c r="A287">
        <v>20</v>
      </c>
      <c r="B287">
        <v>1</v>
      </c>
      <c r="C287">
        <v>1</v>
      </c>
      <c r="D287">
        <v>2</v>
      </c>
      <c r="E287">
        <v>4</v>
      </c>
      <c r="F287">
        <v>5</v>
      </c>
      <c r="G287">
        <v>18</v>
      </c>
      <c r="H287" s="1">
        <f t="shared" si="12"/>
        <v>1</v>
      </c>
      <c r="J287">
        <v>20</v>
      </c>
      <c r="K287">
        <v>3</v>
      </c>
      <c r="L287">
        <v>3</v>
      </c>
      <c r="M287">
        <v>4</v>
      </c>
      <c r="N287">
        <v>9</v>
      </c>
      <c r="O287">
        <v>7</v>
      </c>
      <c r="P287">
        <v>65</v>
      </c>
      <c r="Q287" s="1">
        <f t="shared" si="13"/>
        <v>1</v>
      </c>
    </row>
    <row r="288" spans="1:17" x14ac:dyDescent="0.2">
      <c r="A288">
        <v>21</v>
      </c>
      <c r="B288">
        <v>2</v>
      </c>
      <c r="C288">
        <v>2</v>
      </c>
      <c r="D288">
        <v>7</v>
      </c>
      <c r="E288">
        <v>14</v>
      </c>
      <c r="F288">
        <v>5</v>
      </c>
      <c r="G288">
        <v>45</v>
      </c>
      <c r="H288" s="1">
        <f t="shared" si="12"/>
        <v>1</v>
      </c>
      <c r="J288">
        <v>21</v>
      </c>
      <c r="K288">
        <v>2</v>
      </c>
      <c r="L288">
        <v>2</v>
      </c>
      <c r="M288">
        <v>4</v>
      </c>
      <c r="N288">
        <v>8</v>
      </c>
      <c r="O288">
        <v>7</v>
      </c>
      <c r="P288">
        <v>49</v>
      </c>
      <c r="Q288" s="1">
        <f t="shared" si="13"/>
        <v>1</v>
      </c>
    </row>
    <row r="289" spans="1:17" x14ac:dyDescent="0.2">
      <c r="A289">
        <v>22</v>
      </c>
      <c r="B289">
        <v>1</v>
      </c>
      <c r="C289">
        <v>1</v>
      </c>
      <c r="D289">
        <v>1</v>
      </c>
      <c r="E289">
        <v>3</v>
      </c>
      <c r="F289">
        <v>3</v>
      </c>
      <c r="G289">
        <v>40</v>
      </c>
      <c r="H289" s="1">
        <f t="shared" si="12"/>
        <v>1</v>
      </c>
      <c r="J289">
        <v>22</v>
      </c>
      <c r="K289">
        <v>2</v>
      </c>
      <c r="L289">
        <v>2</v>
      </c>
      <c r="M289">
        <v>3</v>
      </c>
      <c r="N289">
        <v>6</v>
      </c>
      <c r="O289">
        <v>6</v>
      </c>
      <c r="P289">
        <v>86</v>
      </c>
      <c r="Q289" s="1">
        <f t="shared" si="13"/>
        <v>1</v>
      </c>
    </row>
    <row r="290" spans="1:17" x14ac:dyDescent="0.2">
      <c r="A290">
        <v>23</v>
      </c>
      <c r="B290">
        <v>1</v>
      </c>
      <c r="C290">
        <v>1</v>
      </c>
      <c r="D290">
        <v>1</v>
      </c>
      <c r="E290">
        <v>3</v>
      </c>
      <c r="F290">
        <v>3</v>
      </c>
      <c r="G290">
        <v>29</v>
      </c>
      <c r="H290" s="1">
        <f t="shared" si="12"/>
        <v>1</v>
      </c>
      <c r="J290">
        <v>23</v>
      </c>
      <c r="K290">
        <v>3</v>
      </c>
      <c r="L290">
        <v>3</v>
      </c>
      <c r="M290">
        <v>6</v>
      </c>
      <c r="N290">
        <v>15</v>
      </c>
      <c r="O290">
        <v>10</v>
      </c>
      <c r="P290">
        <v>83</v>
      </c>
      <c r="Q290" s="1">
        <f t="shared" si="13"/>
        <v>1</v>
      </c>
    </row>
    <row r="291" spans="1:17" x14ac:dyDescent="0.2">
      <c r="A291">
        <v>24</v>
      </c>
      <c r="B291">
        <v>1</v>
      </c>
      <c r="C291">
        <v>1</v>
      </c>
      <c r="D291">
        <v>1</v>
      </c>
      <c r="E291">
        <v>2</v>
      </c>
      <c r="F291">
        <v>2</v>
      </c>
      <c r="G291">
        <v>17</v>
      </c>
      <c r="H291" s="1">
        <f t="shared" si="12"/>
        <v>1</v>
      </c>
      <c r="J291">
        <v>24</v>
      </c>
      <c r="K291">
        <v>2</v>
      </c>
      <c r="L291">
        <v>2</v>
      </c>
      <c r="M291">
        <v>3</v>
      </c>
      <c r="N291">
        <v>8</v>
      </c>
      <c r="O291">
        <v>8</v>
      </c>
      <c r="P291">
        <v>71</v>
      </c>
      <c r="Q291" s="1">
        <f t="shared" si="13"/>
        <v>1</v>
      </c>
    </row>
    <row r="292" spans="1:17" x14ac:dyDescent="0.2">
      <c r="A292">
        <v>25</v>
      </c>
      <c r="B292">
        <v>1</v>
      </c>
      <c r="C292">
        <v>1</v>
      </c>
      <c r="D292">
        <v>1</v>
      </c>
      <c r="E292">
        <v>3</v>
      </c>
      <c r="F292">
        <v>3</v>
      </c>
      <c r="G292">
        <v>33</v>
      </c>
      <c r="H292" s="1">
        <f t="shared" si="12"/>
        <v>1</v>
      </c>
      <c r="J292">
        <v>25</v>
      </c>
      <c r="K292">
        <v>2</v>
      </c>
      <c r="L292">
        <v>2</v>
      </c>
      <c r="M292">
        <v>5</v>
      </c>
      <c r="N292">
        <v>8</v>
      </c>
      <c r="O292">
        <v>7</v>
      </c>
      <c r="P292">
        <v>98</v>
      </c>
      <c r="Q292" s="1">
        <f t="shared" si="13"/>
        <v>1</v>
      </c>
    </row>
    <row r="293" spans="1:17" x14ac:dyDescent="0.2">
      <c r="A293">
        <v>26</v>
      </c>
      <c r="B293">
        <v>2</v>
      </c>
      <c r="C293">
        <v>2</v>
      </c>
      <c r="D293">
        <v>3</v>
      </c>
      <c r="E293">
        <v>7</v>
      </c>
      <c r="F293">
        <v>2</v>
      </c>
      <c r="G293">
        <v>41</v>
      </c>
      <c r="H293" s="1">
        <f t="shared" si="12"/>
        <v>1</v>
      </c>
      <c r="J293">
        <v>26</v>
      </c>
      <c r="K293">
        <v>1</v>
      </c>
      <c r="L293">
        <v>1</v>
      </c>
      <c r="M293">
        <v>2</v>
      </c>
      <c r="N293">
        <v>4</v>
      </c>
      <c r="O293">
        <v>4</v>
      </c>
      <c r="P293">
        <v>49</v>
      </c>
      <c r="Q293" s="1">
        <f t="shared" si="13"/>
        <v>1</v>
      </c>
    </row>
    <row r="294" spans="1:17" x14ac:dyDescent="0.2">
      <c r="A294">
        <v>27</v>
      </c>
      <c r="B294">
        <v>1</v>
      </c>
      <c r="C294">
        <v>1</v>
      </c>
      <c r="D294">
        <v>1</v>
      </c>
      <c r="E294">
        <v>3</v>
      </c>
      <c r="F294">
        <v>3</v>
      </c>
      <c r="G294">
        <v>34</v>
      </c>
      <c r="H294" s="1">
        <f t="shared" si="12"/>
        <v>1</v>
      </c>
      <c r="J294">
        <v>27</v>
      </c>
      <c r="K294">
        <v>3</v>
      </c>
      <c r="L294">
        <v>4</v>
      </c>
      <c r="M294">
        <v>5</v>
      </c>
      <c r="N294">
        <v>10</v>
      </c>
      <c r="O294">
        <v>5</v>
      </c>
      <c r="P294">
        <v>70</v>
      </c>
      <c r="Q294" s="1">
        <f t="shared" si="13"/>
        <v>1</v>
      </c>
    </row>
    <row r="295" spans="1:17" x14ac:dyDescent="0.2">
      <c r="A295">
        <v>28</v>
      </c>
      <c r="B295">
        <v>2</v>
      </c>
      <c r="C295">
        <v>2</v>
      </c>
      <c r="D295">
        <v>1</v>
      </c>
      <c r="E295">
        <v>4</v>
      </c>
      <c r="F295">
        <v>4</v>
      </c>
      <c r="G295">
        <v>33</v>
      </c>
      <c r="H295" s="1">
        <f t="shared" si="12"/>
        <v>1</v>
      </c>
      <c r="J295">
        <v>28</v>
      </c>
      <c r="K295">
        <v>2</v>
      </c>
      <c r="L295">
        <v>3</v>
      </c>
      <c r="M295">
        <v>6</v>
      </c>
      <c r="N295">
        <v>10</v>
      </c>
      <c r="O295">
        <v>4</v>
      </c>
      <c r="P295">
        <v>93</v>
      </c>
      <c r="Q295" s="1">
        <f t="shared" si="13"/>
        <v>1</v>
      </c>
    </row>
    <row r="296" spans="1:17" x14ac:dyDescent="0.2">
      <c r="A296">
        <v>29</v>
      </c>
      <c r="B296">
        <v>1</v>
      </c>
      <c r="C296">
        <v>1</v>
      </c>
      <c r="D296">
        <v>2</v>
      </c>
      <c r="E296">
        <v>4</v>
      </c>
      <c r="F296">
        <v>3</v>
      </c>
      <c r="G296">
        <v>48</v>
      </c>
      <c r="H296" s="1">
        <f t="shared" si="12"/>
        <v>1</v>
      </c>
      <c r="J296">
        <v>29</v>
      </c>
      <c r="K296">
        <v>2</v>
      </c>
      <c r="L296">
        <v>2</v>
      </c>
      <c r="M296">
        <v>4</v>
      </c>
      <c r="N296">
        <v>8</v>
      </c>
      <c r="O296">
        <v>5</v>
      </c>
      <c r="P296">
        <v>68</v>
      </c>
      <c r="Q296" s="1">
        <f t="shared" si="13"/>
        <v>1</v>
      </c>
    </row>
    <row r="297" spans="1:17" x14ac:dyDescent="0.2">
      <c r="A297">
        <v>30</v>
      </c>
      <c r="B297">
        <v>1</v>
      </c>
      <c r="C297">
        <v>1</v>
      </c>
      <c r="D297">
        <v>3</v>
      </c>
      <c r="E297">
        <v>5</v>
      </c>
      <c r="F297">
        <v>4</v>
      </c>
      <c r="G297">
        <v>30</v>
      </c>
      <c r="H297" s="1">
        <f t="shared" si="12"/>
        <v>1</v>
      </c>
      <c r="J297">
        <v>30</v>
      </c>
      <c r="K297">
        <v>3</v>
      </c>
      <c r="L297">
        <v>3</v>
      </c>
      <c r="M297">
        <v>5</v>
      </c>
      <c r="N297">
        <v>12</v>
      </c>
      <c r="O297">
        <v>8</v>
      </c>
      <c r="P297">
        <v>70</v>
      </c>
      <c r="Q297" s="1">
        <f t="shared" si="13"/>
        <v>1</v>
      </c>
    </row>
    <row r="298" spans="1:17" x14ac:dyDescent="0.2">
      <c r="A298">
        <v>31</v>
      </c>
      <c r="B298">
        <v>1</v>
      </c>
      <c r="C298">
        <v>1</v>
      </c>
      <c r="D298">
        <v>1</v>
      </c>
      <c r="E298">
        <v>3</v>
      </c>
      <c r="F298">
        <v>3</v>
      </c>
      <c r="G298">
        <v>38</v>
      </c>
      <c r="H298" s="1">
        <f t="shared" si="12"/>
        <v>1</v>
      </c>
      <c r="J298">
        <v>31</v>
      </c>
      <c r="K298">
        <v>2</v>
      </c>
      <c r="L298">
        <v>2</v>
      </c>
      <c r="M298">
        <v>4</v>
      </c>
      <c r="N298">
        <v>7</v>
      </c>
      <c r="O298">
        <v>8</v>
      </c>
      <c r="P298">
        <v>74</v>
      </c>
      <c r="Q298" s="1">
        <f t="shared" si="13"/>
        <v>1</v>
      </c>
    </row>
    <row r="299" spans="1:17" x14ac:dyDescent="0.2">
      <c r="A299">
        <v>32</v>
      </c>
      <c r="B299">
        <v>1</v>
      </c>
      <c r="C299">
        <v>1</v>
      </c>
      <c r="D299">
        <v>2</v>
      </c>
      <c r="E299">
        <v>4</v>
      </c>
      <c r="F299">
        <v>3</v>
      </c>
      <c r="G299">
        <v>28</v>
      </c>
      <c r="H299" s="1">
        <f t="shared" si="12"/>
        <v>1</v>
      </c>
      <c r="J299">
        <v>32</v>
      </c>
      <c r="K299">
        <v>2</v>
      </c>
      <c r="L299">
        <v>2</v>
      </c>
      <c r="M299">
        <v>5</v>
      </c>
      <c r="N299">
        <v>9</v>
      </c>
      <c r="O299">
        <v>5</v>
      </c>
      <c r="P299">
        <v>84</v>
      </c>
      <c r="Q299" s="1">
        <f t="shared" si="13"/>
        <v>1</v>
      </c>
    </row>
    <row r="300" spans="1:17" x14ac:dyDescent="0.2">
      <c r="A300">
        <v>33</v>
      </c>
      <c r="B300">
        <v>1</v>
      </c>
      <c r="C300">
        <v>1</v>
      </c>
      <c r="D300">
        <v>3</v>
      </c>
      <c r="E300">
        <v>6</v>
      </c>
      <c r="F300">
        <v>2</v>
      </c>
      <c r="G300">
        <v>39</v>
      </c>
      <c r="H300" s="1">
        <f t="shared" si="12"/>
        <v>1</v>
      </c>
      <c r="J300">
        <v>33</v>
      </c>
      <c r="K300">
        <v>3</v>
      </c>
      <c r="L300">
        <v>3</v>
      </c>
      <c r="M300">
        <v>7</v>
      </c>
      <c r="N300">
        <v>16</v>
      </c>
      <c r="O300">
        <v>10</v>
      </c>
      <c r="P300">
        <v>73</v>
      </c>
      <c r="Q300" s="1">
        <f t="shared" si="13"/>
        <v>1</v>
      </c>
    </row>
    <row r="301" spans="1:17" x14ac:dyDescent="0.2">
      <c r="A301">
        <v>34</v>
      </c>
      <c r="B301">
        <v>1</v>
      </c>
      <c r="C301">
        <v>1</v>
      </c>
      <c r="D301">
        <v>1</v>
      </c>
      <c r="E301">
        <v>3</v>
      </c>
      <c r="F301">
        <v>2</v>
      </c>
      <c r="G301">
        <v>30</v>
      </c>
      <c r="H301" s="1">
        <f t="shared" si="12"/>
        <v>1</v>
      </c>
      <c r="J301">
        <v>34</v>
      </c>
      <c r="K301">
        <v>1</v>
      </c>
      <c r="L301">
        <v>0</v>
      </c>
      <c r="M301">
        <v>4</v>
      </c>
      <c r="N301">
        <v>9</v>
      </c>
      <c r="O301">
        <v>5</v>
      </c>
      <c r="P301">
        <v>89</v>
      </c>
      <c r="Q301" s="1">
        <f t="shared" si="13"/>
        <v>1</v>
      </c>
    </row>
    <row r="302" spans="1:17" x14ac:dyDescent="0.2">
      <c r="A302">
        <v>35</v>
      </c>
      <c r="B302">
        <v>1</v>
      </c>
      <c r="C302">
        <v>1</v>
      </c>
      <c r="D302">
        <v>1</v>
      </c>
      <c r="E302">
        <v>2</v>
      </c>
      <c r="F302">
        <v>2</v>
      </c>
      <c r="G302">
        <v>34</v>
      </c>
      <c r="H302" s="1">
        <f t="shared" si="12"/>
        <v>1</v>
      </c>
      <c r="J302">
        <v>35</v>
      </c>
      <c r="K302">
        <v>2</v>
      </c>
      <c r="L302">
        <v>3</v>
      </c>
      <c r="M302">
        <v>5</v>
      </c>
      <c r="N302">
        <v>9</v>
      </c>
      <c r="O302">
        <v>12</v>
      </c>
      <c r="P302">
        <v>90</v>
      </c>
      <c r="Q302" s="1">
        <f t="shared" si="13"/>
        <v>1</v>
      </c>
    </row>
    <row r="303" spans="1:17" x14ac:dyDescent="0.2">
      <c r="A303">
        <v>36</v>
      </c>
      <c r="B303">
        <v>1</v>
      </c>
      <c r="C303">
        <v>1</v>
      </c>
      <c r="D303">
        <v>2</v>
      </c>
      <c r="E303">
        <v>4</v>
      </c>
      <c r="F303">
        <v>4</v>
      </c>
      <c r="G303">
        <v>34</v>
      </c>
      <c r="H303" s="1">
        <f t="shared" si="12"/>
        <v>1</v>
      </c>
      <c r="J303">
        <v>36</v>
      </c>
      <c r="K303">
        <v>1</v>
      </c>
      <c r="L303">
        <v>1</v>
      </c>
      <c r="M303">
        <v>3</v>
      </c>
      <c r="N303">
        <v>6</v>
      </c>
      <c r="O303">
        <v>6</v>
      </c>
      <c r="P303">
        <v>77</v>
      </c>
      <c r="Q303" s="1">
        <f t="shared" si="13"/>
        <v>1</v>
      </c>
    </row>
    <row r="304" spans="1:17" x14ac:dyDescent="0.2">
      <c r="A304">
        <v>37</v>
      </c>
      <c r="B304">
        <v>1</v>
      </c>
      <c r="C304">
        <v>1</v>
      </c>
      <c r="D304">
        <v>3</v>
      </c>
      <c r="E304">
        <v>6</v>
      </c>
      <c r="F304">
        <v>2</v>
      </c>
      <c r="G304">
        <v>44</v>
      </c>
      <c r="H304" s="1">
        <f t="shared" si="12"/>
        <v>1</v>
      </c>
      <c r="J304">
        <v>37</v>
      </c>
      <c r="K304">
        <v>3</v>
      </c>
      <c r="L304">
        <v>3</v>
      </c>
      <c r="M304">
        <v>5</v>
      </c>
      <c r="N304">
        <v>10</v>
      </c>
      <c r="O304">
        <v>5</v>
      </c>
      <c r="P304">
        <v>64</v>
      </c>
      <c r="Q304" s="1">
        <f t="shared" si="13"/>
        <v>1</v>
      </c>
    </row>
    <row r="305" spans="1:26" x14ac:dyDescent="0.2">
      <c r="A305">
        <v>38</v>
      </c>
      <c r="B305">
        <v>1</v>
      </c>
      <c r="C305">
        <v>1</v>
      </c>
      <c r="D305">
        <v>1</v>
      </c>
      <c r="E305">
        <v>2</v>
      </c>
      <c r="F305">
        <v>4</v>
      </c>
      <c r="G305">
        <v>22</v>
      </c>
      <c r="H305" s="1">
        <f t="shared" si="12"/>
        <v>1</v>
      </c>
      <c r="J305">
        <v>38</v>
      </c>
      <c r="K305">
        <v>1</v>
      </c>
      <c r="L305">
        <v>1</v>
      </c>
      <c r="M305">
        <v>1</v>
      </c>
      <c r="N305">
        <v>3</v>
      </c>
      <c r="O305">
        <v>4</v>
      </c>
      <c r="P305">
        <v>86</v>
      </c>
      <c r="Q305" s="1">
        <f t="shared" si="13"/>
        <v>1</v>
      </c>
    </row>
    <row r="306" spans="1:26" x14ac:dyDescent="0.2">
      <c r="A306">
        <v>39</v>
      </c>
      <c r="B306">
        <v>1</v>
      </c>
      <c r="C306">
        <v>1</v>
      </c>
      <c r="D306">
        <v>3</v>
      </c>
      <c r="E306">
        <v>5</v>
      </c>
      <c r="F306">
        <v>3</v>
      </c>
      <c r="G306">
        <v>31</v>
      </c>
      <c r="H306" s="1">
        <f t="shared" si="12"/>
        <v>1</v>
      </c>
      <c r="J306">
        <v>39</v>
      </c>
      <c r="K306">
        <v>1</v>
      </c>
      <c r="L306">
        <v>1</v>
      </c>
      <c r="M306">
        <v>2</v>
      </c>
      <c r="N306">
        <v>5</v>
      </c>
      <c r="O306">
        <v>9</v>
      </c>
      <c r="P306">
        <v>65</v>
      </c>
      <c r="Q306" s="1">
        <f t="shared" si="13"/>
        <v>1</v>
      </c>
    </row>
    <row r="307" spans="1:26" x14ac:dyDescent="0.2">
      <c r="A307">
        <v>40</v>
      </c>
      <c r="B307">
        <v>2</v>
      </c>
      <c r="C307">
        <v>2</v>
      </c>
      <c r="D307">
        <v>6</v>
      </c>
      <c r="E307">
        <v>11</v>
      </c>
      <c r="F307">
        <v>2</v>
      </c>
      <c r="G307">
        <v>51</v>
      </c>
      <c r="H307" s="1">
        <f t="shared" si="12"/>
        <v>1</v>
      </c>
      <c r="J307">
        <v>40</v>
      </c>
      <c r="K307">
        <v>2</v>
      </c>
      <c r="L307">
        <v>2</v>
      </c>
      <c r="M307">
        <v>3</v>
      </c>
      <c r="N307">
        <v>7</v>
      </c>
      <c r="O307">
        <v>8</v>
      </c>
      <c r="P307">
        <v>72</v>
      </c>
      <c r="Q307" s="1">
        <f t="shared" si="13"/>
        <v>1</v>
      </c>
    </row>
    <row r="308" spans="1:26" x14ac:dyDescent="0.2">
      <c r="A308" t="s">
        <v>10</v>
      </c>
      <c r="B308">
        <f>SUM(B268:B307)/COUNT(B268:B307)</f>
        <v>1.3</v>
      </c>
      <c r="C308">
        <f>SUM(C268:C307)/COUNT(C268:C307)</f>
        <v>1.2749999999999999</v>
      </c>
      <c r="D308">
        <f>SUM(D268:D307)/COUNT(D268:D307)</f>
        <v>2.4500000000000002</v>
      </c>
      <c r="E308">
        <f>SUM(E268:E307)/COUNT(E268:E307)</f>
        <v>5.2</v>
      </c>
      <c r="G308" t="s">
        <v>10</v>
      </c>
      <c r="H308" s="2">
        <f>SUM(H268:H307)/COUNT(H268:H307)</f>
        <v>1</v>
      </c>
      <c r="J308" t="s">
        <v>10</v>
      </c>
      <c r="K308">
        <f>SUM(K268:K307)/COUNT(K268:K307)</f>
        <v>2.15</v>
      </c>
      <c r="L308">
        <f>SUM(L268:L307)/COUNT(L268:L307)</f>
        <v>2.1749999999999998</v>
      </c>
      <c r="M308">
        <f>SUM(M268:M307)/COUNT(M268:M307)</f>
        <v>4.4000000000000004</v>
      </c>
      <c r="N308">
        <f>SUM(N268:N307)/COUNT(N268:N307)</f>
        <v>9.2750000000000004</v>
      </c>
      <c r="P308" t="s">
        <v>10</v>
      </c>
      <c r="Q308" s="2">
        <f>SUM(Q268:Q307)/COUNT(Q268:Q307)</f>
        <v>1</v>
      </c>
    </row>
    <row r="310" spans="1:26" x14ac:dyDescent="0.2">
      <c r="B310" t="s">
        <v>2</v>
      </c>
      <c r="C310" t="s">
        <v>3</v>
      </c>
      <c r="D310" t="s">
        <v>0</v>
      </c>
      <c r="E310" t="s">
        <v>1</v>
      </c>
      <c r="F310" t="s">
        <v>4</v>
      </c>
      <c r="G310" t="s">
        <v>5</v>
      </c>
      <c r="H310" t="s">
        <v>9</v>
      </c>
      <c r="K310" t="s">
        <v>2</v>
      </c>
      <c r="L310" t="s">
        <v>3</v>
      </c>
      <c r="M310" t="s">
        <v>0</v>
      </c>
      <c r="N310" t="s">
        <v>1</v>
      </c>
      <c r="O310" t="s">
        <v>4</v>
      </c>
      <c r="P310" t="s">
        <v>5</v>
      </c>
      <c r="Q310" t="s">
        <v>9</v>
      </c>
      <c r="T310" t="s">
        <v>2</v>
      </c>
      <c r="U310" t="s">
        <v>3</v>
      </c>
      <c r="V310" t="s">
        <v>0</v>
      </c>
      <c r="W310" t="s">
        <v>1</v>
      </c>
      <c r="X310" t="s">
        <v>4</v>
      </c>
      <c r="Y310" t="s">
        <v>5</v>
      </c>
      <c r="Z310" t="s">
        <v>9</v>
      </c>
    </row>
    <row r="311" spans="1:26" x14ac:dyDescent="0.2">
      <c r="B311">
        <v>750</v>
      </c>
      <c r="K311">
        <v>1000</v>
      </c>
      <c r="T311">
        <v>2000</v>
      </c>
    </row>
    <row r="312" spans="1:26" x14ac:dyDescent="0.2">
      <c r="A312">
        <v>1</v>
      </c>
      <c r="B312">
        <v>3</v>
      </c>
      <c r="C312">
        <v>3</v>
      </c>
      <c r="D312">
        <v>4</v>
      </c>
      <c r="E312">
        <v>9</v>
      </c>
      <c r="F312">
        <v>9</v>
      </c>
      <c r="G312">
        <v>127</v>
      </c>
      <c r="H312" s="1">
        <f>IF(SUM(B312:E312)&gt;0,1,0)</f>
        <v>1</v>
      </c>
      <c r="J312">
        <v>1</v>
      </c>
      <c r="K312">
        <v>5</v>
      </c>
      <c r="L312">
        <v>5</v>
      </c>
      <c r="M312">
        <v>13</v>
      </c>
      <c r="N312">
        <v>28</v>
      </c>
      <c r="O312">
        <v>15</v>
      </c>
      <c r="P312">
        <v>198</v>
      </c>
      <c r="Q312" s="1">
        <f>IF(SUM(K312:N312)&gt;0,1,0)</f>
        <v>1</v>
      </c>
      <c r="S312">
        <v>1</v>
      </c>
      <c r="T312">
        <v>5</v>
      </c>
      <c r="U312">
        <v>5</v>
      </c>
      <c r="V312">
        <v>10</v>
      </c>
      <c r="W312">
        <v>23</v>
      </c>
      <c r="Z312" s="1">
        <f>IF(SUM(T312:W312)&gt;0,1,0)</f>
        <v>1</v>
      </c>
    </row>
    <row r="313" spans="1:26" x14ac:dyDescent="0.2">
      <c r="A313">
        <v>2</v>
      </c>
      <c r="B313">
        <v>3</v>
      </c>
      <c r="C313">
        <v>4</v>
      </c>
      <c r="D313">
        <v>6</v>
      </c>
      <c r="E313">
        <v>13</v>
      </c>
      <c r="F313">
        <v>12</v>
      </c>
      <c r="G313">
        <v>140</v>
      </c>
      <c r="H313" s="1">
        <f t="shared" ref="H313:H351" si="14">IF(SUM(B313:E313)&gt;0,1,0)</f>
        <v>1</v>
      </c>
      <c r="J313">
        <v>2</v>
      </c>
      <c r="K313">
        <v>3</v>
      </c>
      <c r="L313">
        <v>3</v>
      </c>
      <c r="M313">
        <v>9</v>
      </c>
      <c r="N313">
        <v>16</v>
      </c>
      <c r="O313">
        <v>19</v>
      </c>
      <c r="P313">
        <v>223</v>
      </c>
      <c r="Q313" s="1">
        <f t="shared" ref="Q313:Q351" si="15">IF(SUM(K313:N313)&gt;0,1,0)</f>
        <v>1</v>
      </c>
      <c r="S313">
        <v>2</v>
      </c>
      <c r="T313">
        <v>7</v>
      </c>
      <c r="U313">
        <v>7</v>
      </c>
      <c r="V313">
        <v>18</v>
      </c>
      <c r="W313">
        <v>36</v>
      </c>
      <c r="Z313" s="1">
        <f t="shared" ref="Z313:Z351" si="16">IF(SUM(T313:W313)&gt;0,1,0)</f>
        <v>1</v>
      </c>
    </row>
    <row r="314" spans="1:26" x14ac:dyDescent="0.2">
      <c r="A314">
        <v>3</v>
      </c>
      <c r="B314">
        <v>3</v>
      </c>
      <c r="C314">
        <v>3</v>
      </c>
      <c r="D314">
        <v>5</v>
      </c>
      <c r="E314">
        <v>10</v>
      </c>
      <c r="F314">
        <v>13</v>
      </c>
      <c r="G314">
        <v>115</v>
      </c>
      <c r="H314" s="1">
        <f t="shared" si="14"/>
        <v>1</v>
      </c>
      <c r="J314">
        <v>3</v>
      </c>
      <c r="K314">
        <v>4</v>
      </c>
      <c r="L314">
        <v>3</v>
      </c>
      <c r="M314">
        <v>6</v>
      </c>
      <c r="N314">
        <v>15</v>
      </c>
      <c r="O314">
        <v>16</v>
      </c>
      <c r="P314">
        <v>168</v>
      </c>
      <c r="Q314" s="1">
        <f t="shared" si="15"/>
        <v>1</v>
      </c>
      <c r="S314">
        <v>3</v>
      </c>
      <c r="T314">
        <v>2</v>
      </c>
      <c r="U314">
        <v>1</v>
      </c>
      <c r="V314">
        <v>8</v>
      </c>
      <c r="W314">
        <v>17</v>
      </c>
      <c r="Z314" s="1">
        <f t="shared" si="16"/>
        <v>1</v>
      </c>
    </row>
    <row r="315" spans="1:26" x14ac:dyDescent="0.2">
      <c r="A315">
        <v>4</v>
      </c>
      <c r="B315">
        <v>3</v>
      </c>
      <c r="C315">
        <v>3</v>
      </c>
      <c r="D315">
        <v>5</v>
      </c>
      <c r="E315">
        <v>11</v>
      </c>
      <c r="F315">
        <v>20</v>
      </c>
      <c r="G315">
        <v>151</v>
      </c>
      <c r="H315" s="1">
        <f t="shared" si="14"/>
        <v>1</v>
      </c>
      <c r="J315">
        <v>4</v>
      </c>
      <c r="K315">
        <v>4</v>
      </c>
      <c r="L315">
        <v>4</v>
      </c>
      <c r="M315">
        <v>8</v>
      </c>
      <c r="N315">
        <v>18</v>
      </c>
      <c r="O315">
        <v>14</v>
      </c>
      <c r="P315">
        <v>172</v>
      </c>
      <c r="Q315" s="1">
        <f t="shared" si="15"/>
        <v>1</v>
      </c>
      <c r="S315">
        <v>4</v>
      </c>
      <c r="T315">
        <v>6</v>
      </c>
      <c r="U315">
        <v>5</v>
      </c>
      <c r="V315">
        <v>12</v>
      </c>
      <c r="W315">
        <v>27</v>
      </c>
      <c r="Z315" s="1">
        <f t="shared" si="16"/>
        <v>1</v>
      </c>
    </row>
    <row r="316" spans="1:26" x14ac:dyDescent="0.2">
      <c r="A316">
        <v>5</v>
      </c>
      <c r="B316">
        <v>3</v>
      </c>
      <c r="C316">
        <v>3</v>
      </c>
      <c r="D316">
        <v>8</v>
      </c>
      <c r="E316">
        <v>16</v>
      </c>
      <c r="F316">
        <v>6</v>
      </c>
      <c r="G316">
        <v>137</v>
      </c>
      <c r="H316" s="1">
        <f t="shared" si="14"/>
        <v>1</v>
      </c>
      <c r="J316">
        <v>5</v>
      </c>
      <c r="K316">
        <v>4</v>
      </c>
      <c r="L316">
        <v>4</v>
      </c>
      <c r="M316">
        <v>11</v>
      </c>
      <c r="N316">
        <v>23</v>
      </c>
      <c r="O316">
        <v>19</v>
      </c>
      <c r="P316">
        <v>151</v>
      </c>
      <c r="Q316" s="1">
        <f t="shared" si="15"/>
        <v>1</v>
      </c>
      <c r="S316">
        <v>5</v>
      </c>
      <c r="T316">
        <v>5</v>
      </c>
      <c r="U316">
        <v>5</v>
      </c>
      <c r="V316">
        <v>10</v>
      </c>
      <c r="W316">
        <v>21</v>
      </c>
      <c r="Z316" s="1">
        <f t="shared" si="16"/>
        <v>1</v>
      </c>
    </row>
    <row r="317" spans="1:26" x14ac:dyDescent="0.2">
      <c r="A317">
        <v>6</v>
      </c>
      <c r="B317">
        <v>3</v>
      </c>
      <c r="C317">
        <v>3</v>
      </c>
      <c r="D317">
        <v>3</v>
      </c>
      <c r="E317">
        <v>7</v>
      </c>
      <c r="F317">
        <v>18</v>
      </c>
      <c r="G317">
        <v>138</v>
      </c>
      <c r="H317" s="1">
        <f t="shared" si="14"/>
        <v>1</v>
      </c>
      <c r="J317">
        <v>6</v>
      </c>
      <c r="K317">
        <v>2</v>
      </c>
      <c r="L317">
        <v>2</v>
      </c>
      <c r="M317">
        <v>8</v>
      </c>
      <c r="N317">
        <v>16</v>
      </c>
      <c r="O317">
        <v>18</v>
      </c>
      <c r="P317">
        <v>193</v>
      </c>
      <c r="Q317" s="1">
        <f t="shared" si="15"/>
        <v>1</v>
      </c>
      <c r="S317">
        <v>6</v>
      </c>
      <c r="T317">
        <v>5</v>
      </c>
      <c r="U317">
        <v>5</v>
      </c>
      <c r="V317">
        <v>10</v>
      </c>
      <c r="W317">
        <v>21</v>
      </c>
      <c r="Z317" s="1">
        <f t="shared" si="16"/>
        <v>1</v>
      </c>
    </row>
    <row r="318" spans="1:26" x14ac:dyDescent="0.2">
      <c r="A318">
        <v>7</v>
      </c>
      <c r="B318">
        <v>3</v>
      </c>
      <c r="C318">
        <v>3</v>
      </c>
      <c r="D318">
        <v>5</v>
      </c>
      <c r="E318">
        <v>12</v>
      </c>
      <c r="F318">
        <v>8</v>
      </c>
      <c r="G318">
        <v>103</v>
      </c>
      <c r="H318" s="1">
        <f t="shared" si="14"/>
        <v>1</v>
      </c>
      <c r="J318">
        <v>7</v>
      </c>
      <c r="K318">
        <v>3</v>
      </c>
      <c r="L318">
        <v>2</v>
      </c>
      <c r="M318">
        <v>6</v>
      </c>
      <c r="N318">
        <v>14</v>
      </c>
      <c r="O318">
        <v>13</v>
      </c>
      <c r="P318">
        <v>162</v>
      </c>
      <c r="Q318" s="1">
        <f t="shared" si="15"/>
        <v>1</v>
      </c>
      <c r="S318">
        <v>7</v>
      </c>
      <c r="T318">
        <v>6</v>
      </c>
      <c r="U318">
        <v>6</v>
      </c>
      <c r="V318">
        <v>19</v>
      </c>
      <c r="W318">
        <v>39</v>
      </c>
      <c r="Z318" s="1">
        <f t="shared" si="16"/>
        <v>1</v>
      </c>
    </row>
    <row r="319" spans="1:26" x14ac:dyDescent="0.2">
      <c r="A319">
        <v>8</v>
      </c>
      <c r="B319">
        <v>1</v>
      </c>
      <c r="C319">
        <v>1</v>
      </c>
      <c r="D319">
        <v>4</v>
      </c>
      <c r="E319">
        <v>7</v>
      </c>
      <c r="F319">
        <v>4</v>
      </c>
      <c r="G319">
        <v>130</v>
      </c>
      <c r="H319" s="1">
        <f t="shared" si="14"/>
        <v>1</v>
      </c>
      <c r="J319">
        <v>8</v>
      </c>
      <c r="K319">
        <v>5</v>
      </c>
      <c r="L319">
        <v>6</v>
      </c>
      <c r="M319">
        <v>11</v>
      </c>
      <c r="N319">
        <v>23</v>
      </c>
      <c r="O319">
        <v>9</v>
      </c>
      <c r="P319">
        <v>206</v>
      </c>
      <c r="Q319" s="1">
        <f t="shared" si="15"/>
        <v>1</v>
      </c>
      <c r="S319">
        <v>8</v>
      </c>
      <c r="T319">
        <v>5</v>
      </c>
      <c r="U319">
        <v>6</v>
      </c>
      <c r="V319">
        <v>17</v>
      </c>
      <c r="W319">
        <v>34</v>
      </c>
      <c r="Z319" s="1">
        <f t="shared" si="16"/>
        <v>1</v>
      </c>
    </row>
    <row r="320" spans="1:26" x14ac:dyDescent="0.2">
      <c r="A320">
        <v>9</v>
      </c>
      <c r="B320">
        <v>3</v>
      </c>
      <c r="C320">
        <v>3</v>
      </c>
      <c r="D320">
        <v>6</v>
      </c>
      <c r="E320">
        <v>11</v>
      </c>
      <c r="F320">
        <v>6</v>
      </c>
      <c r="G320">
        <v>96</v>
      </c>
      <c r="H320" s="1">
        <f t="shared" si="14"/>
        <v>1</v>
      </c>
      <c r="J320">
        <v>9</v>
      </c>
      <c r="K320">
        <v>2</v>
      </c>
      <c r="L320">
        <v>2</v>
      </c>
      <c r="M320">
        <v>5</v>
      </c>
      <c r="N320">
        <v>10</v>
      </c>
      <c r="O320">
        <v>19</v>
      </c>
      <c r="P320">
        <v>181</v>
      </c>
      <c r="Q320" s="1">
        <f t="shared" si="15"/>
        <v>1</v>
      </c>
      <c r="S320">
        <v>9</v>
      </c>
      <c r="T320">
        <v>6</v>
      </c>
      <c r="U320">
        <v>6</v>
      </c>
      <c r="V320">
        <v>11</v>
      </c>
      <c r="W320">
        <v>24</v>
      </c>
      <c r="Z320" s="1">
        <f t="shared" si="16"/>
        <v>1</v>
      </c>
    </row>
    <row r="321" spans="1:26" x14ac:dyDescent="0.2">
      <c r="A321">
        <v>10</v>
      </c>
      <c r="B321">
        <v>3</v>
      </c>
      <c r="C321">
        <v>1</v>
      </c>
      <c r="D321">
        <v>4</v>
      </c>
      <c r="E321">
        <v>12</v>
      </c>
      <c r="F321">
        <v>7</v>
      </c>
      <c r="G321">
        <v>115</v>
      </c>
      <c r="H321" s="1">
        <f t="shared" si="14"/>
        <v>1</v>
      </c>
      <c r="J321">
        <v>10</v>
      </c>
      <c r="K321">
        <v>3</v>
      </c>
      <c r="L321">
        <v>3</v>
      </c>
      <c r="M321">
        <v>7</v>
      </c>
      <c r="N321">
        <v>11</v>
      </c>
      <c r="O321">
        <v>11</v>
      </c>
      <c r="P321">
        <v>171</v>
      </c>
      <c r="Q321" s="1">
        <f t="shared" si="15"/>
        <v>1</v>
      </c>
      <c r="S321">
        <v>10</v>
      </c>
      <c r="T321">
        <v>9</v>
      </c>
      <c r="U321">
        <v>8</v>
      </c>
      <c r="V321">
        <v>22</v>
      </c>
      <c r="W321">
        <v>48</v>
      </c>
      <c r="Z321" s="1">
        <f t="shared" si="16"/>
        <v>1</v>
      </c>
    </row>
    <row r="322" spans="1:26" x14ac:dyDescent="0.2">
      <c r="A322">
        <v>11</v>
      </c>
      <c r="B322">
        <v>3</v>
      </c>
      <c r="C322">
        <v>4</v>
      </c>
      <c r="D322">
        <v>10</v>
      </c>
      <c r="E322">
        <v>21</v>
      </c>
      <c r="F322">
        <v>10</v>
      </c>
      <c r="G322">
        <v>115</v>
      </c>
      <c r="H322" s="1">
        <f t="shared" si="14"/>
        <v>1</v>
      </c>
      <c r="J322">
        <v>11</v>
      </c>
      <c r="K322">
        <v>3</v>
      </c>
      <c r="L322">
        <v>3</v>
      </c>
      <c r="M322">
        <v>7</v>
      </c>
      <c r="N322">
        <v>16</v>
      </c>
      <c r="O322">
        <v>10</v>
      </c>
      <c r="P322">
        <v>190</v>
      </c>
      <c r="Q322" s="1">
        <f t="shared" si="15"/>
        <v>1</v>
      </c>
      <c r="S322">
        <v>11</v>
      </c>
      <c r="T322">
        <v>4</v>
      </c>
      <c r="U322">
        <v>5</v>
      </c>
      <c r="V322">
        <v>12</v>
      </c>
      <c r="W322">
        <v>22</v>
      </c>
      <c r="Z322" s="1">
        <f t="shared" si="16"/>
        <v>1</v>
      </c>
    </row>
    <row r="323" spans="1:26" x14ac:dyDescent="0.2">
      <c r="A323">
        <v>12</v>
      </c>
      <c r="B323">
        <v>2</v>
      </c>
      <c r="C323">
        <v>2</v>
      </c>
      <c r="D323">
        <v>4</v>
      </c>
      <c r="E323">
        <v>9</v>
      </c>
      <c r="F323">
        <v>8</v>
      </c>
      <c r="G323">
        <v>92</v>
      </c>
      <c r="H323" s="1">
        <f t="shared" si="14"/>
        <v>1</v>
      </c>
      <c r="J323">
        <v>12</v>
      </c>
      <c r="K323">
        <v>5</v>
      </c>
      <c r="L323">
        <v>5</v>
      </c>
      <c r="M323">
        <v>11</v>
      </c>
      <c r="N323">
        <v>24</v>
      </c>
      <c r="O323">
        <v>14</v>
      </c>
      <c r="P323">
        <v>162</v>
      </c>
      <c r="Q323" s="1">
        <f t="shared" si="15"/>
        <v>1</v>
      </c>
      <c r="S323">
        <v>12</v>
      </c>
      <c r="T323">
        <v>5</v>
      </c>
      <c r="U323">
        <v>5</v>
      </c>
      <c r="V323">
        <v>14</v>
      </c>
      <c r="W323">
        <v>26</v>
      </c>
      <c r="Z323" s="1">
        <f t="shared" si="16"/>
        <v>1</v>
      </c>
    </row>
    <row r="324" spans="1:26" x14ac:dyDescent="0.2">
      <c r="A324">
        <v>13</v>
      </c>
      <c r="B324">
        <v>2</v>
      </c>
      <c r="C324">
        <v>2</v>
      </c>
      <c r="D324">
        <v>6</v>
      </c>
      <c r="E324">
        <v>11</v>
      </c>
      <c r="F324">
        <v>13</v>
      </c>
      <c r="G324">
        <v>113</v>
      </c>
      <c r="H324" s="1">
        <f t="shared" si="14"/>
        <v>1</v>
      </c>
      <c r="J324">
        <v>13</v>
      </c>
      <c r="K324">
        <v>4</v>
      </c>
      <c r="L324">
        <v>4</v>
      </c>
      <c r="M324">
        <v>6</v>
      </c>
      <c r="N324">
        <v>15</v>
      </c>
      <c r="O324">
        <v>14</v>
      </c>
      <c r="P324">
        <v>184</v>
      </c>
      <c r="Q324" s="1">
        <f t="shared" si="15"/>
        <v>1</v>
      </c>
      <c r="S324">
        <v>13</v>
      </c>
      <c r="T324">
        <v>6</v>
      </c>
      <c r="U324">
        <v>6</v>
      </c>
      <c r="V324">
        <v>16</v>
      </c>
      <c r="W324">
        <v>34</v>
      </c>
      <c r="Z324" s="1">
        <f t="shared" si="16"/>
        <v>1</v>
      </c>
    </row>
    <row r="325" spans="1:26" x14ac:dyDescent="0.2">
      <c r="A325">
        <v>14</v>
      </c>
      <c r="B325">
        <v>2</v>
      </c>
      <c r="C325">
        <v>2</v>
      </c>
      <c r="D325">
        <v>5</v>
      </c>
      <c r="E325">
        <v>9</v>
      </c>
      <c r="F325">
        <v>8</v>
      </c>
      <c r="G325">
        <v>116</v>
      </c>
      <c r="H325" s="1">
        <f t="shared" si="14"/>
        <v>1</v>
      </c>
      <c r="J325">
        <v>14</v>
      </c>
      <c r="K325">
        <v>3</v>
      </c>
      <c r="L325">
        <v>4</v>
      </c>
      <c r="M325">
        <v>8</v>
      </c>
      <c r="N325">
        <v>16</v>
      </c>
      <c r="O325">
        <v>16</v>
      </c>
      <c r="P325">
        <v>185</v>
      </c>
      <c r="Q325" s="1">
        <f t="shared" si="15"/>
        <v>1</v>
      </c>
      <c r="S325">
        <v>14</v>
      </c>
      <c r="T325">
        <v>8</v>
      </c>
      <c r="U325">
        <v>8</v>
      </c>
      <c r="V325">
        <v>17</v>
      </c>
      <c r="W325">
        <v>36</v>
      </c>
      <c r="Z325" s="1">
        <f t="shared" si="16"/>
        <v>1</v>
      </c>
    </row>
    <row r="326" spans="1:26" x14ac:dyDescent="0.2">
      <c r="A326">
        <v>15</v>
      </c>
      <c r="B326">
        <v>2</v>
      </c>
      <c r="C326">
        <v>2</v>
      </c>
      <c r="D326">
        <v>7</v>
      </c>
      <c r="E326">
        <v>13</v>
      </c>
      <c r="F326">
        <v>8</v>
      </c>
      <c r="G326">
        <v>107</v>
      </c>
      <c r="H326" s="1">
        <f t="shared" si="14"/>
        <v>1</v>
      </c>
      <c r="J326">
        <v>15</v>
      </c>
      <c r="K326">
        <v>5</v>
      </c>
      <c r="L326">
        <v>5</v>
      </c>
      <c r="M326">
        <v>12</v>
      </c>
      <c r="N326">
        <v>25</v>
      </c>
      <c r="O326">
        <v>18</v>
      </c>
      <c r="P326">
        <v>200</v>
      </c>
      <c r="Q326" s="1">
        <f t="shared" si="15"/>
        <v>1</v>
      </c>
      <c r="S326">
        <v>15</v>
      </c>
      <c r="T326">
        <v>5</v>
      </c>
      <c r="U326">
        <v>5</v>
      </c>
      <c r="V326">
        <v>15</v>
      </c>
      <c r="W326">
        <v>30</v>
      </c>
      <c r="Z326" s="1">
        <f t="shared" si="16"/>
        <v>1</v>
      </c>
    </row>
    <row r="327" spans="1:26" x14ac:dyDescent="0.2">
      <c r="A327">
        <v>16</v>
      </c>
      <c r="B327">
        <v>3</v>
      </c>
      <c r="C327">
        <v>3</v>
      </c>
      <c r="D327">
        <v>9</v>
      </c>
      <c r="E327">
        <v>17</v>
      </c>
      <c r="F327">
        <v>19</v>
      </c>
      <c r="G327">
        <v>110</v>
      </c>
      <c r="H327" s="1">
        <f t="shared" si="14"/>
        <v>1</v>
      </c>
      <c r="J327">
        <v>16</v>
      </c>
      <c r="K327">
        <v>4</v>
      </c>
      <c r="L327">
        <v>4</v>
      </c>
      <c r="M327">
        <v>10</v>
      </c>
      <c r="N327">
        <v>20</v>
      </c>
      <c r="O327">
        <v>13</v>
      </c>
      <c r="P327">
        <v>187</v>
      </c>
      <c r="Q327" s="1">
        <f t="shared" si="15"/>
        <v>1</v>
      </c>
      <c r="S327">
        <v>16</v>
      </c>
      <c r="T327">
        <v>5</v>
      </c>
      <c r="U327">
        <v>5</v>
      </c>
      <c r="V327">
        <v>11</v>
      </c>
      <c r="W327">
        <v>21</v>
      </c>
      <c r="Z327" s="1">
        <f t="shared" si="16"/>
        <v>1</v>
      </c>
    </row>
    <row r="328" spans="1:26" x14ac:dyDescent="0.2">
      <c r="A328">
        <v>17</v>
      </c>
      <c r="B328">
        <v>2</v>
      </c>
      <c r="C328">
        <v>2</v>
      </c>
      <c r="D328">
        <v>5</v>
      </c>
      <c r="E328">
        <v>12</v>
      </c>
      <c r="F328">
        <v>13</v>
      </c>
      <c r="G328">
        <v>114</v>
      </c>
      <c r="H328" s="1">
        <f t="shared" si="14"/>
        <v>1</v>
      </c>
      <c r="J328">
        <v>17</v>
      </c>
      <c r="K328">
        <v>2</v>
      </c>
      <c r="L328">
        <v>2</v>
      </c>
      <c r="M328">
        <v>3</v>
      </c>
      <c r="N328">
        <v>6</v>
      </c>
      <c r="O328">
        <v>12</v>
      </c>
      <c r="P328">
        <v>197</v>
      </c>
      <c r="Q328" s="1">
        <f t="shared" si="15"/>
        <v>1</v>
      </c>
      <c r="S328">
        <v>17</v>
      </c>
      <c r="T328">
        <v>6</v>
      </c>
      <c r="U328">
        <v>6</v>
      </c>
      <c r="V328">
        <v>11</v>
      </c>
      <c r="W328">
        <v>22</v>
      </c>
      <c r="Z328" s="1">
        <f t="shared" si="16"/>
        <v>1</v>
      </c>
    </row>
    <row r="329" spans="1:26" x14ac:dyDescent="0.2">
      <c r="A329">
        <v>18</v>
      </c>
      <c r="B329">
        <v>2</v>
      </c>
      <c r="C329">
        <v>1</v>
      </c>
      <c r="D329">
        <v>5</v>
      </c>
      <c r="E329">
        <v>12</v>
      </c>
      <c r="F329">
        <v>12</v>
      </c>
      <c r="G329">
        <v>152</v>
      </c>
      <c r="H329" s="1">
        <f t="shared" si="14"/>
        <v>1</v>
      </c>
      <c r="J329">
        <v>18</v>
      </c>
      <c r="K329">
        <v>2</v>
      </c>
      <c r="L329">
        <v>2</v>
      </c>
      <c r="M329">
        <v>3</v>
      </c>
      <c r="N329">
        <v>6</v>
      </c>
      <c r="O329">
        <v>5</v>
      </c>
      <c r="P329">
        <v>152</v>
      </c>
      <c r="Q329" s="1">
        <f t="shared" si="15"/>
        <v>1</v>
      </c>
      <c r="S329">
        <v>18</v>
      </c>
      <c r="T329">
        <v>3</v>
      </c>
      <c r="U329">
        <v>3</v>
      </c>
      <c r="V329">
        <v>8</v>
      </c>
      <c r="W329">
        <v>17</v>
      </c>
      <c r="Z329" s="1">
        <f t="shared" si="16"/>
        <v>1</v>
      </c>
    </row>
    <row r="330" spans="1:26" x14ac:dyDescent="0.2">
      <c r="A330">
        <v>19</v>
      </c>
      <c r="B330">
        <v>3</v>
      </c>
      <c r="C330">
        <v>3</v>
      </c>
      <c r="D330">
        <v>4</v>
      </c>
      <c r="E330">
        <v>9</v>
      </c>
      <c r="F330">
        <v>13</v>
      </c>
      <c r="G330">
        <v>131</v>
      </c>
      <c r="H330" s="1">
        <f t="shared" si="14"/>
        <v>1</v>
      </c>
      <c r="J330">
        <v>19</v>
      </c>
      <c r="K330">
        <v>6</v>
      </c>
      <c r="L330">
        <v>6</v>
      </c>
      <c r="M330">
        <v>12</v>
      </c>
      <c r="N330">
        <v>23</v>
      </c>
      <c r="O330">
        <v>14</v>
      </c>
      <c r="P330">
        <v>168</v>
      </c>
      <c r="Q330" s="1">
        <f t="shared" si="15"/>
        <v>1</v>
      </c>
      <c r="S330">
        <v>19</v>
      </c>
      <c r="T330">
        <v>4</v>
      </c>
      <c r="U330">
        <v>4</v>
      </c>
      <c r="V330">
        <v>11</v>
      </c>
      <c r="W330">
        <v>22</v>
      </c>
      <c r="Z330" s="1">
        <f t="shared" si="16"/>
        <v>1</v>
      </c>
    </row>
    <row r="331" spans="1:26" x14ac:dyDescent="0.2">
      <c r="A331">
        <v>20</v>
      </c>
      <c r="B331">
        <v>4</v>
      </c>
      <c r="C331">
        <v>4</v>
      </c>
      <c r="D331">
        <v>9</v>
      </c>
      <c r="E331">
        <v>16</v>
      </c>
      <c r="F331">
        <v>17</v>
      </c>
      <c r="G331">
        <v>135</v>
      </c>
      <c r="H331" s="1">
        <f t="shared" si="14"/>
        <v>1</v>
      </c>
      <c r="J331">
        <v>20</v>
      </c>
      <c r="K331">
        <v>4</v>
      </c>
      <c r="L331">
        <v>3</v>
      </c>
      <c r="M331">
        <v>7</v>
      </c>
      <c r="N331">
        <v>17</v>
      </c>
      <c r="O331">
        <v>18</v>
      </c>
      <c r="P331">
        <v>171</v>
      </c>
      <c r="Q331" s="1">
        <f t="shared" si="15"/>
        <v>1</v>
      </c>
      <c r="S331">
        <v>20</v>
      </c>
      <c r="T331">
        <v>6</v>
      </c>
      <c r="U331">
        <v>6</v>
      </c>
      <c r="V331">
        <v>12</v>
      </c>
      <c r="W331">
        <v>24</v>
      </c>
      <c r="Z331" s="1">
        <f t="shared" si="16"/>
        <v>1</v>
      </c>
    </row>
    <row r="332" spans="1:26" x14ac:dyDescent="0.2">
      <c r="A332">
        <v>21</v>
      </c>
      <c r="B332">
        <v>3</v>
      </c>
      <c r="C332">
        <v>3</v>
      </c>
      <c r="D332">
        <v>8</v>
      </c>
      <c r="E332">
        <v>13</v>
      </c>
      <c r="F332">
        <v>10</v>
      </c>
      <c r="G332">
        <v>139</v>
      </c>
      <c r="H332" s="1">
        <f t="shared" si="14"/>
        <v>1</v>
      </c>
      <c r="J332">
        <v>21</v>
      </c>
      <c r="K332">
        <v>3</v>
      </c>
      <c r="L332">
        <v>3</v>
      </c>
      <c r="M332">
        <v>6</v>
      </c>
      <c r="N332">
        <v>14</v>
      </c>
      <c r="O332">
        <v>13</v>
      </c>
      <c r="P332">
        <v>183</v>
      </c>
      <c r="Q332" s="1">
        <f t="shared" si="15"/>
        <v>1</v>
      </c>
      <c r="S332">
        <v>21</v>
      </c>
      <c r="T332">
        <v>7</v>
      </c>
      <c r="U332">
        <v>8</v>
      </c>
      <c r="V332">
        <v>16</v>
      </c>
      <c r="W332">
        <v>35</v>
      </c>
      <c r="Z332" s="1">
        <f t="shared" si="16"/>
        <v>1</v>
      </c>
    </row>
    <row r="333" spans="1:26" x14ac:dyDescent="0.2">
      <c r="A333">
        <v>22</v>
      </c>
      <c r="B333">
        <v>4</v>
      </c>
      <c r="C333">
        <v>4</v>
      </c>
      <c r="D333">
        <v>14</v>
      </c>
      <c r="E333">
        <v>29</v>
      </c>
      <c r="F333">
        <v>10</v>
      </c>
      <c r="G333">
        <v>140</v>
      </c>
      <c r="H333" s="1">
        <f t="shared" si="14"/>
        <v>1</v>
      </c>
      <c r="J333">
        <v>22</v>
      </c>
      <c r="K333">
        <v>3</v>
      </c>
      <c r="L333">
        <v>2</v>
      </c>
      <c r="M333">
        <v>5</v>
      </c>
      <c r="N333">
        <v>13</v>
      </c>
      <c r="O333">
        <v>15</v>
      </c>
      <c r="P333">
        <v>159</v>
      </c>
      <c r="Q333" s="1">
        <f t="shared" si="15"/>
        <v>1</v>
      </c>
      <c r="S333">
        <v>22</v>
      </c>
      <c r="T333">
        <v>7</v>
      </c>
      <c r="U333">
        <v>7</v>
      </c>
      <c r="V333">
        <v>14</v>
      </c>
      <c r="W333">
        <v>32</v>
      </c>
      <c r="Z333" s="1">
        <f t="shared" si="16"/>
        <v>1</v>
      </c>
    </row>
    <row r="334" spans="1:26" x14ac:dyDescent="0.2">
      <c r="A334">
        <v>23</v>
      </c>
      <c r="B334">
        <v>2</v>
      </c>
      <c r="C334">
        <v>2</v>
      </c>
      <c r="D334">
        <v>4</v>
      </c>
      <c r="E334">
        <v>8</v>
      </c>
      <c r="F334">
        <v>10</v>
      </c>
      <c r="G334">
        <v>115</v>
      </c>
      <c r="H334" s="1">
        <f t="shared" si="14"/>
        <v>1</v>
      </c>
      <c r="J334">
        <v>23</v>
      </c>
      <c r="K334">
        <v>3</v>
      </c>
      <c r="L334">
        <v>4</v>
      </c>
      <c r="M334">
        <v>10</v>
      </c>
      <c r="N334">
        <v>20</v>
      </c>
      <c r="O334">
        <v>14</v>
      </c>
      <c r="P334">
        <v>195</v>
      </c>
      <c r="Q334" s="1">
        <f t="shared" si="15"/>
        <v>1</v>
      </c>
      <c r="S334">
        <v>23</v>
      </c>
      <c r="T334">
        <v>8</v>
      </c>
      <c r="U334">
        <v>8</v>
      </c>
      <c r="V334">
        <v>16</v>
      </c>
      <c r="W334">
        <v>35</v>
      </c>
      <c r="Z334" s="1">
        <f t="shared" si="16"/>
        <v>1</v>
      </c>
    </row>
    <row r="335" spans="1:26" x14ac:dyDescent="0.2">
      <c r="A335">
        <v>24</v>
      </c>
      <c r="B335">
        <v>2</v>
      </c>
      <c r="C335">
        <v>2</v>
      </c>
      <c r="D335">
        <v>2</v>
      </c>
      <c r="E335">
        <v>6</v>
      </c>
      <c r="F335">
        <v>6</v>
      </c>
      <c r="G335">
        <v>91</v>
      </c>
      <c r="H335" s="1">
        <f t="shared" si="14"/>
        <v>1</v>
      </c>
      <c r="J335">
        <v>24</v>
      </c>
      <c r="K335">
        <v>4</v>
      </c>
      <c r="L335">
        <v>4</v>
      </c>
      <c r="M335">
        <v>11</v>
      </c>
      <c r="N335">
        <v>22</v>
      </c>
      <c r="O335">
        <v>20</v>
      </c>
      <c r="P335">
        <v>183</v>
      </c>
      <c r="Q335" s="1">
        <f t="shared" si="15"/>
        <v>1</v>
      </c>
      <c r="S335">
        <v>24</v>
      </c>
      <c r="T335">
        <v>6</v>
      </c>
      <c r="U335">
        <v>6</v>
      </c>
      <c r="V335">
        <v>12</v>
      </c>
      <c r="W335">
        <v>24</v>
      </c>
      <c r="Z335" s="1">
        <f t="shared" si="16"/>
        <v>1</v>
      </c>
    </row>
    <row r="336" spans="1:26" x14ac:dyDescent="0.2">
      <c r="A336">
        <v>25</v>
      </c>
      <c r="B336">
        <v>3</v>
      </c>
      <c r="C336">
        <v>3</v>
      </c>
      <c r="D336">
        <v>7</v>
      </c>
      <c r="E336">
        <v>15</v>
      </c>
      <c r="F336">
        <v>15</v>
      </c>
      <c r="G336">
        <v>148</v>
      </c>
      <c r="H336" s="1">
        <f t="shared" si="14"/>
        <v>1</v>
      </c>
      <c r="J336">
        <v>25</v>
      </c>
      <c r="K336">
        <v>4</v>
      </c>
      <c r="L336">
        <v>3</v>
      </c>
      <c r="M336">
        <v>7</v>
      </c>
      <c r="N336">
        <v>16</v>
      </c>
      <c r="O336">
        <v>20</v>
      </c>
      <c r="P336">
        <v>152</v>
      </c>
      <c r="Q336" s="1">
        <f t="shared" si="15"/>
        <v>1</v>
      </c>
      <c r="S336">
        <v>25</v>
      </c>
      <c r="T336">
        <v>7</v>
      </c>
      <c r="U336">
        <v>7</v>
      </c>
      <c r="V336">
        <v>11</v>
      </c>
      <c r="W336">
        <v>24</v>
      </c>
      <c r="Z336" s="1">
        <f t="shared" si="16"/>
        <v>1</v>
      </c>
    </row>
    <row r="337" spans="1:26" x14ac:dyDescent="0.2">
      <c r="A337">
        <v>26</v>
      </c>
      <c r="B337">
        <v>2</v>
      </c>
      <c r="C337">
        <v>2</v>
      </c>
      <c r="D337">
        <v>7</v>
      </c>
      <c r="E337">
        <v>13</v>
      </c>
      <c r="F337">
        <v>9</v>
      </c>
      <c r="G337">
        <v>110</v>
      </c>
      <c r="H337" s="1">
        <f t="shared" si="14"/>
        <v>1</v>
      </c>
      <c r="J337">
        <v>26</v>
      </c>
      <c r="K337">
        <v>5</v>
      </c>
      <c r="L337">
        <v>5</v>
      </c>
      <c r="M337">
        <v>6</v>
      </c>
      <c r="N337">
        <v>16</v>
      </c>
      <c r="O337">
        <v>13</v>
      </c>
      <c r="P337">
        <v>199</v>
      </c>
      <c r="Q337" s="1">
        <f t="shared" si="15"/>
        <v>1</v>
      </c>
      <c r="S337">
        <v>26</v>
      </c>
      <c r="T337">
        <v>5</v>
      </c>
      <c r="U337">
        <v>5</v>
      </c>
      <c r="V337">
        <v>12</v>
      </c>
      <c r="W337">
        <v>24</v>
      </c>
      <c r="Z337" s="1">
        <f t="shared" si="16"/>
        <v>1</v>
      </c>
    </row>
    <row r="338" spans="1:26" x14ac:dyDescent="0.2">
      <c r="A338">
        <v>27</v>
      </c>
      <c r="B338">
        <v>2</v>
      </c>
      <c r="C338">
        <v>1</v>
      </c>
      <c r="D338">
        <v>5</v>
      </c>
      <c r="E338">
        <v>12</v>
      </c>
      <c r="F338">
        <v>9</v>
      </c>
      <c r="G338">
        <v>141</v>
      </c>
      <c r="H338" s="1">
        <f t="shared" si="14"/>
        <v>1</v>
      </c>
      <c r="J338">
        <v>27</v>
      </c>
      <c r="K338">
        <v>4</v>
      </c>
      <c r="L338">
        <v>4</v>
      </c>
      <c r="M338">
        <v>8</v>
      </c>
      <c r="N338">
        <v>16</v>
      </c>
      <c r="O338">
        <v>14</v>
      </c>
      <c r="P338">
        <v>187</v>
      </c>
      <c r="Q338" s="1">
        <f t="shared" si="15"/>
        <v>1</v>
      </c>
      <c r="S338">
        <v>27</v>
      </c>
      <c r="T338">
        <v>5</v>
      </c>
      <c r="U338">
        <v>5</v>
      </c>
      <c r="V338">
        <v>15</v>
      </c>
      <c r="W338">
        <v>30</v>
      </c>
      <c r="Z338" s="1">
        <f t="shared" si="16"/>
        <v>1</v>
      </c>
    </row>
    <row r="339" spans="1:26" x14ac:dyDescent="0.2">
      <c r="A339">
        <v>28</v>
      </c>
      <c r="B339">
        <v>3</v>
      </c>
      <c r="C339">
        <v>3</v>
      </c>
      <c r="D339">
        <v>3</v>
      </c>
      <c r="E339">
        <v>8</v>
      </c>
      <c r="F339">
        <v>11</v>
      </c>
      <c r="G339">
        <v>118</v>
      </c>
      <c r="H339" s="1">
        <f t="shared" si="14"/>
        <v>1</v>
      </c>
      <c r="J339">
        <v>28</v>
      </c>
      <c r="K339">
        <v>4</v>
      </c>
      <c r="L339">
        <v>4</v>
      </c>
      <c r="M339">
        <v>7</v>
      </c>
      <c r="N339">
        <v>15</v>
      </c>
      <c r="O339">
        <v>14</v>
      </c>
      <c r="P339">
        <v>177</v>
      </c>
      <c r="Q339" s="1">
        <f t="shared" si="15"/>
        <v>1</v>
      </c>
      <c r="S339">
        <v>28</v>
      </c>
      <c r="T339">
        <v>6</v>
      </c>
      <c r="U339">
        <v>7</v>
      </c>
      <c r="V339">
        <v>12</v>
      </c>
      <c r="W339">
        <v>25</v>
      </c>
      <c r="Z339" s="1">
        <f t="shared" si="16"/>
        <v>1</v>
      </c>
    </row>
    <row r="340" spans="1:26" x14ac:dyDescent="0.2">
      <c r="A340">
        <v>29</v>
      </c>
      <c r="B340">
        <v>4</v>
      </c>
      <c r="C340">
        <v>4</v>
      </c>
      <c r="D340">
        <v>8</v>
      </c>
      <c r="E340">
        <v>17</v>
      </c>
      <c r="F340">
        <v>12</v>
      </c>
      <c r="G340">
        <v>138</v>
      </c>
      <c r="H340" s="1">
        <f t="shared" si="14"/>
        <v>1</v>
      </c>
      <c r="J340">
        <v>29</v>
      </c>
      <c r="K340">
        <v>2</v>
      </c>
      <c r="L340">
        <v>2</v>
      </c>
      <c r="M340">
        <v>7</v>
      </c>
      <c r="N340">
        <v>14</v>
      </c>
      <c r="O340">
        <v>10</v>
      </c>
      <c r="P340">
        <v>172</v>
      </c>
      <c r="Q340" s="1">
        <f t="shared" si="15"/>
        <v>1</v>
      </c>
      <c r="S340">
        <v>29</v>
      </c>
      <c r="T340">
        <v>6</v>
      </c>
      <c r="U340">
        <v>5</v>
      </c>
      <c r="V340">
        <v>9</v>
      </c>
      <c r="W340">
        <v>23</v>
      </c>
      <c r="Z340" s="1">
        <f t="shared" si="16"/>
        <v>1</v>
      </c>
    </row>
    <row r="341" spans="1:26" x14ac:dyDescent="0.2">
      <c r="A341">
        <v>30</v>
      </c>
      <c r="B341">
        <v>4</v>
      </c>
      <c r="C341">
        <v>5</v>
      </c>
      <c r="D341">
        <v>7</v>
      </c>
      <c r="E341">
        <v>15</v>
      </c>
      <c r="F341">
        <v>11</v>
      </c>
      <c r="G341">
        <v>130</v>
      </c>
      <c r="H341" s="1">
        <f t="shared" si="14"/>
        <v>1</v>
      </c>
      <c r="J341">
        <v>30</v>
      </c>
      <c r="K341">
        <v>5</v>
      </c>
      <c r="L341">
        <v>5</v>
      </c>
      <c r="M341">
        <v>11</v>
      </c>
      <c r="N341">
        <v>23</v>
      </c>
      <c r="O341">
        <v>20</v>
      </c>
      <c r="P341">
        <v>181</v>
      </c>
      <c r="Q341" s="1">
        <f t="shared" si="15"/>
        <v>1</v>
      </c>
      <c r="S341">
        <v>30</v>
      </c>
      <c r="T341">
        <v>5</v>
      </c>
      <c r="U341">
        <v>6</v>
      </c>
      <c r="V341">
        <v>12</v>
      </c>
      <c r="W341">
        <v>23</v>
      </c>
      <c r="Z341" s="1">
        <f t="shared" si="16"/>
        <v>1</v>
      </c>
    </row>
    <row r="342" spans="1:26" x14ac:dyDescent="0.2">
      <c r="A342">
        <v>31</v>
      </c>
      <c r="B342">
        <v>3</v>
      </c>
      <c r="C342">
        <v>4</v>
      </c>
      <c r="D342">
        <v>8</v>
      </c>
      <c r="E342">
        <v>16</v>
      </c>
      <c r="F342">
        <v>8</v>
      </c>
      <c r="G342">
        <v>106</v>
      </c>
      <c r="H342" s="1">
        <f t="shared" si="14"/>
        <v>1</v>
      </c>
      <c r="J342">
        <v>31</v>
      </c>
      <c r="K342">
        <v>5</v>
      </c>
      <c r="L342">
        <v>5</v>
      </c>
      <c r="M342">
        <v>11</v>
      </c>
      <c r="N342">
        <v>25</v>
      </c>
      <c r="O342">
        <v>15</v>
      </c>
      <c r="P342">
        <v>180</v>
      </c>
      <c r="Q342" s="1">
        <f t="shared" si="15"/>
        <v>1</v>
      </c>
      <c r="S342">
        <v>31</v>
      </c>
      <c r="T342">
        <v>5</v>
      </c>
      <c r="U342">
        <v>5</v>
      </c>
      <c r="V342">
        <v>10</v>
      </c>
      <c r="W342">
        <v>22</v>
      </c>
      <c r="Z342" s="1">
        <f t="shared" si="16"/>
        <v>1</v>
      </c>
    </row>
    <row r="343" spans="1:26" x14ac:dyDescent="0.2">
      <c r="A343">
        <v>32</v>
      </c>
      <c r="B343">
        <v>4</v>
      </c>
      <c r="C343">
        <v>4</v>
      </c>
      <c r="D343">
        <v>10</v>
      </c>
      <c r="E343">
        <v>20</v>
      </c>
      <c r="F343">
        <v>15</v>
      </c>
      <c r="G343">
        <v>137</v>
      </c>
      <c r="H343" s="1">
        <f t="shared" si="14"/>
        <v>1</v>
      </c>
      <c r="J343">
        <v>32</v>
      </c>
      <c r="K343">
        <v>4</v>
      </c>
      <c r="L343">
        <v>4</v>
      </c>
      <c r="M343">
        <v>6</v>
      </c>
      <c r="N343">
        <v>13</v>
      </c>
      <c r="O343">
        <v>14</v>
      </c>
      <c r="P343">
        <v>195</v>
      </c>
      <c r="Q343" s="1">
        <f t="shared" si="15"/>
        <v>1</v>
      </c>
      <c r="S343">
        <v>32</v>
      </c>
      <c r="T343">
        <v>7</v>
      </c>
      <c r="U343">
        <v>7</v>
      </c>
      <c r="V343">
        <v>18</v>
      </c>
      <c r="W343">
        <v>36</v>
      </c>
      <c r="Z343" s="1">
        <f t="shared" si="16"/>
        <v>1</v>
      </c>
    </row>
    <row r="344" spans="1:26" x14ac:dyDescent="0.2">
      <c r="A344">
        <v>33</v>
      </c>
      <c r="B344">
        <v>3</v>
      </c>
      <c r="C344">
        <v>3</v>
      </c>
      <c r="D344">
        <v>6</v>
      </c>
      <c r="E344">
        <v>13</v>
      </c>
      <c r="F344">
        <v>15</v>
      </c>
      <c r="G344">
        <v>98</v>
      </c>
      <c r="H344" s="1">
        <f t="shared" si="14"/>
        <v>1</v>
      </c>
      <c r="J344">
        <v>33</v>
      </c>
      <c r="K344">
        <v>2</v>
      </c>
      <c r="L344">
        <v>2</v>
      </c>
      <c r="M344">
        <v>7</v>
      </c>
      <c r="N344">
        <v>14</v>
      </c>
      <c r="O344">
        <v>14</v>
      </c>
      <c r="P344">
        <v>215</v>
      </c>
      <c r="Q344" s="1">
        <f t="shared" si="15"/>
        <v>1</v>
      </c>
      <c r="S344">
        <v>33</v>
      </c>
      <c r="T344">
        <v>5</v>
      </c>
      <c r="U344">
        <v>5</v>
      </c>
      <c r="V344">
        <v>16</v>
      </c>
      <c r="W344">
        <v>33</v>
      </c>
      <c r="Z344" s="1">
        <f t="shared" si="16"/>
        <v>1</v>
      </c>
    </row>
    <row r="345" spans="1:26" x14ac:dyDescent="0.2">
      <c r="A345">
        <v>34</v>
      </c>
      <c r="B345">
        <v>3</v>
      </c>
      <c r="C345">
        <v>3</v>
      </c>
      <c r="D345">
        <v>4</v>
      </c>
      <c r="E345">
        <v>10</v>
      </c>
      <c r="F345">
        <v>12</v>
      </c>
      <c r="G345">
        <v>131</v>
      </c>
      <c r="H345" s="1">
        <f t="shared" si="14"/>
        <v>1</v>
      </c>
      <c r="J345">
        <v>34</v>
      </c>
      <c r="K345">
        <v>3</v>
      </c>
      <c r="L345">
        <v>3</v>
      </c>
      <c r="M345">
        <v>6</v>
      </c>
      <c r="N345">
        <v>14</v>
      </c>
      <c r="O345">
        <v>12</v>
      </c>
      <c r="P345">
        <v>183</v>
      </c>
      <c r="Q345" s="1">
        <f t="shared" si="15"/>
        <v>1</v>
      </c>
      <c r="S345">
        <v>34</v>
      </c>
      <c r="T345">
        <v>6</v>
      </c>
      <c r="U345">
        <v>7</v>
      </c>
      <c r="V345">
        <v>14</v>
      </c>
      <c r="W345">
        <v>26</v>
      </c>
      <c r="Z345" s="1">
        <f t="shared" si="16"/>
        <v>1</v>
      </c>
    </row>
    <row r="346" spans="1:26" x14ac:dyDescent="0.2">
      <c r="A346">
        <v>35</v>
      </c>
      <c r="B346">
        <v>4</v>
      </c>
      <c r="C346">
        <v>4</v>
      </c>
      <c r="D346">
        <v>6</v>
      </c>
      <c r="E346">
        <v>15</v>
      </c>
      <c r="F346">
        <v>11</v>
      </c>
      <c r="G346">
        <v>112</v>
      </c>
      <c r="H346" s="1">
        <f t="shared" si="14"/>
        <v>1</v>
      </c>
      <c r="J346">
        <v>35</v>
      </c>
      <c r="K346">
        <v>3</v>
      </c>
      <c r="L346">
        <v>2</v>
      </c>
      <c r="M346">
        <v>7</v>
      </c>
      <c r="N346">
        <v>15</v>
      </c>
      <c r="O346">
        <v>14</v>
      </c>
      <c r="P346">
        <v>175</v>
      </c>
      <c r="Q346" s="1">
        <f t="shared" si="15"/>
        <v>1</v>
      </c>
      <c r="S346">
        <v>35</v>
      </c>
      <c r="T346">
        <v>7</v>
      </c>
      <c r="U346">
        <v>7</v>
      </c>
      <c r="V346">
        <v>12</v>
      </c>
      <c r="W346">
        <v>27</v>
      </c>
      <c r="Z346" s="1">
        <f t="shared" si="16"/>
        <v>1</v>
      </c>
    </row>
    <row r="347" spans="1:26" x14ac:dyDescent="0.2">
      <c r="A347">
        <v>36</v>
      </c>
      <c r="B347">
        <v>4</v>
      </c>
      <c r="C347">
        <v>4</v>
      </c>
      <c r="D347">
        <v>8</v>
      </c>
      <c r="E347">
        <v>18</v>
      </c>
      <c r="F347">
        <v>8</v>
      </c>
      <c r="G347">
        <v>135</v>
      </c>
      <c r="H347" s="1">
        <f t="shared" si="14"/>
        <v>1</v>
      </c>
      <c r="J347">
        <v>36</v>
      </c>
      <c r="K347">
        <v>3</v>
      </c>
      <c r="L347">
        <v>3</v>
      </c>
      <c r="M347">
        <v>5</v>
      </c>
      <c r="N347">
        <v>13</v>
      </c>
      <c r="O347">
        <v>18</v>
      </c>
      <c r="P347">
        <v>145</v>
      </c>
      <c r="Q347" s="1">
        <f t="shared" si="15"/>
        <v>1</v>
      </c>
      <c r="S347">
        <v>36</v>
      </c>
      <c r="T347">
        <v>6</v>
      </c>
      <c r="U347">
        <v>5</v>
      </c>
      <c r="V347">
        <v>15</v>
      </c>
      <c r="W347">
        <v>32</v>
      </c>
      <c r="Z347" s="1">
        <f t="shared" si="16"/>
        <v>1</v>
      </c>
    </row>
    <row r="348" spans="1:26" x14ac:dyDescent="0.2">
      <c r="A348">
        <v>37</v>
      </c>
      <c r="B348">
        <v>3</v>
      </c>
      <c r="C348">
        <v>3</v>
      </c>
      <c r="D348">
        <v>4</v>
      </c>
      <c r="E348">
        <v>10</v>
      </c>
      <c r="F348">
        <v>9</v>
      </c>
      <c r="G348">
        <v>120</v>
      </c>
      <c r="H348" s="1">
        <f t="shared" si="14"/>
        <v>1</v>
      </c>
      <c r="J348">
        <v>37</v>
      </c>
      <c r="K348">
        <v>2</v>
      </c>
      <c r="L348">
        <v>2</v>
      </c>
      <c r="M348">
        <v>7</v>
      </c>
      <c r="N348">
        <v>14</v>
      </c>
      <c r="O348">
        <v>14</v>
      </c>
      <c r="P348">
        <v>172</v>
      </c>
      <c r="Q348" s="1">
        <f t="shared" si="15"/>
        <v>1</v>
      </c>
      <c r="S348">
        <v>37</v>
      </c>
      <c r="T348">
        <v>3</v>
      </c>
      <c r="U348">
        <v>2</v>
      </c>
      <c r="V348">
        <v>5</v>
      </c>
      <c r="W348">
        <v>11</v>
      </c>
      <c r="Z348" s="1">
        <f t="shared" si="16"/>
        <v>1</v>
      </c>
    </row>
    <row r="349" spans="1:26" x14ac:dyDescent="0.2">
      <c r="A349">
        <v>38</v>
      </c>
      <c r="B349">
        <v>3</v>
      </c>
      <c r="C349">
        <v>3</v>
      </c>
      <c r="D349">
        <v>6</v>
      </c>
      <c r="E349">
        <v>13</v>
      </c>
      <c r="F349">
        <v>13</v>
      </c>
      <c r="G349">
        <v>156</v>
      </c>
      <c r="H349" s="1">
        <f t="shared" si="14"/>
        <v>1</v>
      </c>
      <c r="J349">
        <v>38</v>
      </c>
      <c r="K349">
        <v>4</v>
      </c>
      <c r="L349">
        <v>3</v>
      </c>
      <c r="M349">
        <v>7</v>
      </c>
      <c r="N349">
        <v>17</v>
      </c>
      <c r="O349">
        <v>20</v>
      </c>
      <c r="P349">
        <v>181</v>
      </c>
      <c r="Q349" s="1">
        <f t="shared" si="15"/>
        <v>1</v>
      </c>
      <c r="S349">
        <v>38</v>
      </c>
      <c r="T349">
        <v>4</v>
      </c>
      <c r="U349">
        <v>3</v>
      </c>
      <c r="V349">
        <v>13</v>
      </c>
      <c r="W349">
        <v>28</v>
      </c>
      <c r="Z349" s="1">
        <f t="shared" si="16"/>
        <v>1</v>
      </c>
    </row>
    <row r="350" spans="1:26" x14ac:dyDescent="0.2">
      <c r="A350">
        <v>39</v>
      </c>
      <c r="B350">
        <v>2</v>
      </c>
      <c r="C350">
        <v>2</v>
      </c>
      <c r="D350">
        <v>5</v>
      </c>
      <c r="E350">
        <v>9</v>
      </c>
      <c r="F350">
        <v>11</v>
      </c>
      <c r="G350">
        <v>124</v>
      </c>
      <c r="H350" s="1">
        <f t="shared" si="14"/>
        <v>1</v>
      </c>
      <c r="J350">
        <v>39</v>
      </c>
      <c r="K350">
        <v>3</v>
      </c>
      <c r="L350">
        <v>3</v>
      </c>
      <c r="M350">
        <v>5</v>
      </c>
      <c r="N350">
        <v>9</v>
      </c>
      <c r="O350">
        <v>12</v>
      </c>
      <c r="P350">
        <v>182</v>
      </c>
      <c r="Q350" s="1">
        <f t="shared" si="15"/>
        <v>1</v>
      </c>
      <c r="S350">
        <v>39</v>
      </c>
      <c r="T350">
        <v>6</v>
      </c>
      <c r="U350">
        <v>5</v>
      </c>
      <c r="V350">
        <v>11</v>
      </c>
      <c r="W350">
        <v>27</v>
      </c>
      <c r="Z350" s="1">
        <f t="shared" si="16"/>
        <v>1</v>
      </c>
    </row>
    <row r="351" spans="1:26" x14ac:dyDescent="0.2">
      <c r="A351">
        <v>40</v>
      </c>
      <c r="B351">
        <v>2</v>
      </c>
      <c r="C351">
        <v>4</v>
      </c>
      <c r="D351">
        <v>10</v>
      </c>
      <c r="E351">
        <v>17</v>
      </c>
      <c r="F351">
        <v>4</v>
      </c>
      <c r="G351">
        <v>96</v>
      </c>
      <c r="H351" s="1">
        <f t="shared" si="14"/>
        <v>1</v>
      </c>
      <c r="J351">
        <v>40</v>
      </c>
      <c r="K351">
        <v>4</v>
      </c>
      <c r="L351">
        <v>4</v>
      </c>
      <c r="M351">
        <v>11</v>
      </c>
      <c r="N351">
        <v>23</v>
      </c>
      <c r="O351">
        <v>23</v>
      </c>
      <c r="P351">
        <v>159</v>
      </c>
      <c r="Q351" s="1">
        <f t="shared" si="15"/>
        <v>1</v>
      </c>
      <c r="S351">
        <v>40</v>
      </c>
      <c r="T351">
        <v>5</v>
      </c>
      <c r="U351">
        <v>5</v>
      </c>
      <c r="V351">
        <v>6</v>
      </c>
      <c r="W351">
        <v>12</v>
      </c>
      <c r="Z351" s="1">
        <f t="shared" si="16"/>
        <v>1</v>
      </c>
    </row>
    <row r="352" spans="1:26" x14ac:dyDescent="0.2">
      <c r="A352" t="s">
        <v>10</v>
      </c>
      <c r="B352">
        <f>SUM(B312:B351)/COUNT(B312:B351)</f>
        <v>2.8250000000000002</v>
      </c>
      <c r="C352">
        <f>SUM(C312:C351)/COUNT(C312:C351)</f>
        <v>2.875</v>
      </c>
      <c r="D352">
        <f>SUM(D312:D351)/COUNT(D312:D351)</f>
        <v>6.15</v>
      </c>
      <c r="E352">
        <f>SUM(E312:E351)/COUNT(E312:E351)</f>
        <v>12.85</v>
      </c>
      <c r="G352" t="s">
        <v>10</v>
      </c>
      <c r="H352" s="2">
        <f>SUM(H312:H351)/COUNT(H312:H351)</f>
        <v>1</v>
      </c>
      <c r="J352" t="s">
        <v>10</v>
      </c>
      <c r="K352">
        <f>SUM(K312:K351)/COUNT(K312:K351)</f>
        <v>3.5750000000000002</v>
      </c>
      <c r="L352">
        <f>SUM(L312:L351)/COUNT(L312:L351)</f>
        <v>3.4750000000000001</v>
      </c>
      <c r="M352">
        <f>SUM(M312:M351)/COUNT(M312:M351)</f>
        <v>7.8250000000000002</v>
      </c>
      <c r="N352">
        <f>SUM(N312:N351)/COUNT(N312:N351)</f>
        <v>16.7</v>
      </c>
      <c r="P352" t="s">
        <v>10</v>
      </c>
      <c r="Q352" s="2">
        <f>SUM(Q312:Q351)/COUNT(Q312:Q351)</f>
        <v>1</v>
      </c>
      <c r="S352" t="s">
        <v>10</v>
      </c>
      <c r="T352">
        <f>SUM(T312:T351)/COUNT(T312:T351)</f>
        <v>5.6</v>
      </c>
      <c r="U352">
        <f>SUM(U312:U351)/COUNT(U312:U351)</f>
        <v>5.55</v>
      </c>
      <c r="V352">
        <f>SUM(V312:V351)/COUNT(V312:V351)</f>
        <v>12.824999999999999</v>
      </c>
      <c r="W352">
        <f>SUM(W312:W351)/COUNT(W312:W351)</f>
        <v>26.824999999999999</v>
      </c>
      <c r="Y352" t="s">
        <v>10</v>
      </c>
      <c r="Z352" s="2">
        <f>SUM(Z312:Z351)/COUNT(Z312:Z351)</f>
        <v>1</v>
      </c>
    </row>
    <row r="354" spans="1:26" x14ac:dyDescent="0.2">
      <c r="B354" t="s">
        <v>2</v>
      </c>
      <c r="C354" t="s">
        <v>3</v>
      </c>
      <c r="D354" t="s">
        <v>0</v>
      </c>
      <c r="E354" t="s">
        <v>1</v>
      </c>
      <c r="F354" t="s">
        <v>4</v>
      </c>
      <c r="G354" t="s">
        <v>5</v>
      </c>
      <c r="H354" t="s">
        <v>9</v>
      </c>
      <c r="K354" t="s">
        <v>2</v>
      </c>
      <c r="L354" t="s">
        <v>3</v>
      </c>
      <c r="M354" t="s">
        <v>0</v>
      </c>
      <c r="N354" t="s">
        <v>1</v>
      </c>
      <c r="O354" t="s">
        <v>4</v>
      </c>
      <c r="P354" t="s">
        <v>5</v>
      </c>
      <c r="Q354" t="s">
        <v>9</v>
      </c>
      <c r="T354" t="s">
        <v>2</v>
      </c>
      <c r="U354" t="s">
        <v>3</v>
      </c>
      <c r="V354" t="s">
        <v>0</v>
      </c>
      <c r="W354" t="s">
        <v>1</v>
      </c>
      <c r="X354" t="s">
        <v>4</v>
      </c>
      <c r="Y354" t="s">
        <v>5</v>
      </c>
      <c r="Z354" t="s">
        <v>9</v>
      </c>
    </row>
    <row r="355" spans="1:26" x14ac:dyDescent="0.2">
      <c r="B355">
        <v>3000</v>
      </c>
      <c r="K355">
        <v>4000</v>
      </c>
      <c r="T355">
        <v>5000</v>
      </c>
    </row>
    <row r="356" spans="1:26" x14ac:dyDescent="0.2">
      <c r="A356">
        <v>1</v>
      </c>
      <c r="B356">
        <v>6</v>
      </c>
      <c r="C356">
        <v>6</v>
      </c>
      <c r="D356">
        <v>19</v>
      </c>
      <c r="E356">
        <v>35</v>
      </c>
      <c r="H356" s="1">
        <f>IF(SUM(B356:E356)&gt;0,1,0)</f>
        <v>1</v>
      </c>
      <c r="J356">
        <v>1</v>
      </c>
      <c r="K356">
        <v>8</v>
      </c>
      <c r="L356">
        <v>9</v>
      </c>
      <c r="M356">
        <v>20</v>
      </c>
      <c r="N356">
        <v>39</v>
      </c>
      <c r="Q356" s="1">
        <f>IF(SUM(K356:N356)&gt;0,1,0)</f>
        <v>1</v>
      </c>
      <c r="S356">
        <v>1</v>
      </c>
      <c r="T356">
        <v>12</v>
      </c>
      <c r="U356">
        <v>12</v>
      </c>
      <c r="V356">
        <v>40</v>
      </c>
      <c r="W356">
        <v>77</v>
      </c>
      <c r="Z356" s="1">
        <f>IF(SUM(T356:W356)&gt;0,1,0)</f>
        <v>1</v>
      </c>
    </row>
    <row r="357" spans="1:26" x14ac:dyDescent="0.2">
      <c r="A357">
        <v>2</v>
      </c>
      <c r="B357">
        <v>9</v>
      </c>
      <c r="C357">
        <v>10</v>
      </c>
      <c r="D357">
        <v>29</v>
      </c>
      <c r="E357">
        <v>51</v>
      </c>
      <c r="H357" s="1">
        <f t="shared" ref="H357:H395" si="17">IF(SUM(B357:E357)&gt;0,1,0)</f>
        <v>1</v>
      </c>
      <c r="J357">
        <v>2</v>
      </c>
      <c r="K357">
        <v>11</v>
      </c>
      <c r="L357">
        <v>11</v>
      </c>
      <c r="M357">
        <v>28</v>
      </c>
      <c r="N357">
        <v>63</v>
      </c>
      <c r="Q357" s="1">
        <f t="shared" ref="Q357:Q395" si="18">IF(SUM(K357:N357)&gt;0,1,0)</f>
        <v>1</v>
      </c>
      <c r="S357">
        <v>2</v>
      </c>
      <c r="T357">
        <v>10</v>
      </c>
      <c r="U357">
        <v>11</v>
      </c>
      <c r="V357">
        <v>18</v>
      </c>
      <c r="W357">
        <v>38</v>
      </c>
      <c r="Z357" s="1">
        <f t="shared" ref="Z357:Z395" si="19">IF(SUM(T357:W357)&gt;0,1,0)</f>
        <v>1</v>
      </c>
    </row>
    <row r="358" spans="1:26" x14ac:dyDescent="0.2">
      <c r="A358">
        <v>3</v>
      </c>
      <c r="B358">
        <v>9</v>
      </c>
      <c r="C358">
        <v>8</v>
      </c>
      <c r="D358">
        <v>19</v>
      </c>
      <c r="E358">
        <v>42</v>
      </c>
      <c r="H358" s="1">
        <f t="shared" si="17"/>
        <v>1</v>
      </c>
      <c r="J358">
        <v>3</v>
      </c>
      <c r="K358">
        <v>8</v>
      </c>
      <c r="L358">
        <v>8</v>
      </c>
      <c r="M358">
        <v>20</v>
      </c>
      <c r="N358">
        <v>42</v>
      </c>
      <c r="Q358" s="1">
        <f t="shared" si="18"/>
        <v>1</v>
      </c>
      <c r="S358">
        <v>3</v>
      </c>
      <c r="T358">
        <v>8</v>
      </c>
      <c r="U358">
        <v>7</v>
      </c>
      <c r="V358">
        <v>24</v>
      </c>
      <c r="W358">
        <v>50</v>
      </c>
      <c r="Z358" s="1">
        <f t="shared" si="19"/>
        <v>1</v>
      </c>
    </row>
    <row r="359" spans="1:26" x14ac:dyDescent="0.2">
      <c r="A359">
        <v>4</v>
      </c>
      <c r="B359">
        <v>9</v>
      </c>
      <c r="C359">
        <v>9</v>
      </c>
      <c r="D359">
        <v>16</v>
      </c>
      <c r="E359">
        <v>38</v>
      </c>
      <c r="H359" s="1">
        <f t="shared" si="17"/>
        <v>1</v>
      </c>
      <c r="J359">
        <v>4</v>
      </c>
      <c r="K359">
        <v>13</v>
      </c>
      <c r="L359">
        <v>13</v>
      </c>
      <c r="M359">
        <v>29</v>
      </c>
      <c r="N359">
        <v>58</v>
      </c>
      <c r="Q359" s="1">
        <f t="shared" si="18"/>
        <v>1</v>
      </c>
      <c r="S359">
        <v>4</v>
      </c>
      <c r="T359">
        <v>15</v>
      </c>
      <c r="U359">
        <v>14</v>
      </c>
      <c r="V359">
        <v>36</v>
      </c>
      <c r="W359">
        <v>76</v>
      </c>
      <c r="Z359" s="1">
        <f t="shared" si="19"/>
        <v>1</v>
      </c>
    </row>
    <row r="360" spans="1:26" x14ac:dyDescent="0.2">
      <c r="A360">
        <v>5</v>
      </c>
      <c r="B360">
        <v>7</v>
      </c>
      <c r="C360">
        <v>5</v>
      </c>
      <c r="D360">
        <v>11</v>
      </c>
      <c r="E360">
        <v>27</v>
      </c>
      <c r="H360" s="1">
        <f t="shared" si="17"/>
        <v>1</v>
      </c>
      <c r="J360">
        <v>5</v>
      </c>
      <c r="K360">
        <v>7</v>
      </c>
      <c r="L360">
        <v>7</v>
      </c>
      <c r="M360">
        <v>14</v>
      </c>
      <c r="N360">
        <v>28</v>
      </c>
      <c r="Q360" s="1">
        <f t="shared" si="18"/>
        <v>1</v>
      </c>
      <c r="S360">
        <v>5</v>
      </c>
      <c r="T360">
        <v>6</v>
      </c>
      <c r="U360">
        <v>6</v>
      </c>
      <c r="V360">
        <v>22</v>
      </c>
      <c r="W360">
        <v>42</v>
      </c>
      <c r="Z360" s="1">
        <f t="shared" si="19"/>
        <v>1</v>
      </c>
    </row>
    <row r="361" spans="1:26" x14ac:dyDescent="0.2">
      <c r="A361">
        <v>6</v>
      </c>
      <c r="B361">
        <v>8</v>
      </c>
      <c r="C361">
        <v>8</v>
      </c>
      <c r="D361">
        <v>18</v>
      </c>
      <c r="E361">
        <v>40</v>
      </c>
      <c r="H361" s="1">
        <f t="shared" si="17"/>
        <v>1</v>
      </c>
      <c r="J361">
        <v>6</v>
      </c>
      <c r="K361">
        <v>14</v>
      </c>
      <c r="L361">
        <v>11</v>
      </c>
      <c r="M361">
        <v>17</v>
      </c>
      <c r="N361">
        <v>44</v>
      </c>
      <c r="Q361" s="1">
        <f t="shared" si="18"/>
        <v>1</v>
      </c>
      <c r="S361">
        <v>6</v>
      </c>
      <c r="T361">
        <v>12</v>
      </c>
      <c r="U361">
        <v>13</v>
      </c>
      <c r="V361">
        <v>26</v>
      </c>
      <c r="W361">
        <v>55</v>
      </c>
      <c r="Z361" s="1">
        <f t="shared" si="19"/>
        <v>1</v>
      </c>
    </row>
    <row r="362" spans="1:26" x14ac:dyDescent="0.2">
      <c r="A362">
        <v>7</v>
      </c>
      <c r="B362">
        <v>5</v>
      </c>
      <c r="C362">
        <v>5</v>
      </c>
      <c r="D362">
        <v>13</v>
      </c>
      <c r="E362">
        <v>28</v>
      </c>
      <c r="H362" s="1">
        <f t="shared" si="17"/>
        <v>1</v>
      </c>
      <c r="J362">
        <v>7</v>
      </c>
      <c r="K362">
        <v>9</v>
      </c>
      <c r="L362">
        <v>8</v>
      </c>
      <c r="M362">
        <v>24</v>
      </c>
      <c r="N362">
        <v>51</v>
      </c>
      <c r="Q362" s="1">
        <f t="shared" si="18"/>
        <v>1</v>
      </c>
      <c r="S362">
        <v>7</v>
      </c>
      <c r="T362">
        <v>13</v>
      </c>
      <c r="U362">
        <v>13</v>
      </c>
      <c r="V362">
        <v>30</v>
      </c>
      <c r="W362">
        <v>64</v>
      </c>
      <c r="Z362" s="1">
        <f t="shared" si="19"/>
        <v>1</v>
      </c>
    </row>
    <row r="363" spans="1:26" x14ac:dyDescent="0.2">
      <c r="A363">
        <v>8</v>
      </c>
      <c r="B363">
        <v>8</v>
      </c>
      <c r="C363">
        <v>9</v>
      </c>
      <c r="D363">
        <v>23</v>
      </c>
      <c r="E363">
        <v>47</v>
      </c>
      <c r="H363" s="1">
        <f t="shared" si="17"/>
        <v>1</v>
      </c>
      <c r="J363">
        <v>8</v>
      </c>
      <c r="K363">
        <v>7</v>
      </c>
      <c r="L363">
        <v>7</v>
      </c>
      <c r="M363">
        <v>18</v>
      </c>
      <c r="N363">
        <v>37</v>
      </c>
      <c r="Q363" s="1">
        <f t="shared" si="18"/>
        <v>1</v>
      </c>
      <c r="S363">
        <v>8</v>
      </c>
      <c r="T363">
        <v>15</v>
      </c>
      <c r="U363">
        <v>14</v>
      </c>
      <c r="V363">
        <v>39</v>
      </c>
      <c r="W363">
        <v>78</v>
      </c>
      <c r="Z363" s="1">
        <f t="shared" si="19"/>
        <v>1</v>
      </c>
    </row>
    <row r="364" spans="1:26" x14ac:dyDescent="0.2">
      <c r="A364">
        <v>9</v>
      </c>
      <c r="B364">
        <v>7</v>
      </c>
      <c r="C364">
        <v>8</v>
      </c>
      <c r="D364">
        <v>20</v>
      </c>
      <c r="E364">
        <v>39</v>
      </c>
      <c r="H364" s="1">
        <f t="shared" si="17"/>
        <v>1</v>
      </c>
      <c r="J364">
        <v>9</v>
      </c>
      <c r="K364">
        <v>8</v>
      </c>
      <c r="L364">
        <v>9</v>
      </c>
      <c r="M364">
        <v>22</v>
      </c>
      <c r="N364">
        <v>43</v>
      </c>
      <c r="Q364" s="1">
        <f t="shared" si="18"/>
        <v>1</v>
      </c>
      <c r="S364">
        <v>9</v>
      </c>
      <c r="T364">
        <v>12</v>
      </c>
      <c r="U364">
        <v>12</v>
      </c>
      <c r="V364">
        <v>32</v>
      </c>
      <c r="W364">
        <v>65</v>
      </c>
      <c r="Z364" s="1">
        <f t="shared" si="19"/>
        <v>1</v>
      </c>
    </row>
    <row r="365" spans="1:26" x14ac:dyDescent="0.2">
      <c r="A365">
        <v>10</v>
      </c>
      <c r="B365">
        <v>6</v>
      </c>
      <c r="C365">
        <v>6</v>
      </c>
      <c r="D365">
        <v>17</v>
      </c>
      <c r="E365">
        <v>37</v>
      </c>
      <c r="H365" s="1">
        <f t="shared" si="17"/>
        <v>1</v>
      </c>
      <c r="J365">
        <v>10</v>
      </c>
      <c r="K365">
        <v>9</v>
      </c>
      <c r="L365">
        <v>8</v>
      </c>
      <c r="M365">
        <v>23</v>
      </c>
      <c r="N365">
        <v>48</v>
      </c>
      <c r="Q365" s="1">
        <f t="shared" si="18"/>
        <v>1</v>
      </c>
      <c r="S365">
        <v>10</v>
      </c>
      <c r="T365">
        <v>13</v>
      </c>
      <c r="U365">
        <v>14</v>
      </c>
      <c r="V365">
        <v>32</v>
      </c>
      <c r="W365">
        <v>65</v>
      </c>
      <c r="Z365" s="1">
        <f t="shared" si="19"/>
        <v>1</v>
      </c>
    </row>
    <row r="366" spans="1:26" x14ac:dyDescent="0.2">
      <c r="A366">
        <v>11</v>
      </c>
      <c r="B366">
        <v>6</v>
      </c>
      <c r="C366">
        <v>7</v>
      </c>
      <c r="D366">
        <v>8</v>
      </c>
      <c r="E366">
        <v>20</v>
      </c>
      <c r="H366" s="1">
        <f t="shared" si="17"/>
        <v>1</v>
      </c>
      <c r="J366">
        <v>11</v>
      </c>
      <c r="K366">
        <v>11</v>
      </c>
      <c r="L366">
        <v>11</v>
      </c>
      <c r="M366">
        <v>25</v>
      </c>
      <c r="N366">
        <v>52</v>
      </c>
      <c r="Q366" s="1">
        <f t="shared" si="18"/>
        <v>1</v>
      </c>
      <c r="S366">
        <v>11</v>
      </c>
      <c r="T366">
        <v>7</v>
      </c>
      <c r="U366">
        <v>6</v>
      </c>
      <c r="V366">
        <v>17</v>
      </c>
      <c r="W366">
        <v>36</v>
      </c>
      <c r="Z366" s="1">
        <f t="shared" si="19"/>
        <v>1</v>
      </c>
    </row>
    <row r="367" spans="1:26" x14ac:dyDescent="0.2">
      <c r="A367">
        <v>12</v>
      </c>
      <c r="B367">
        <v>8</v>
      </c>
      <c r="C367">
        <v>8</v>
      </c>
      <c r="D367">
        <v>23</v>
      </c>
      <c r="E367">
        <v>48</v>
      </c>
      <c r="H367" s="1">
        <f t="shared" si="17"/>
        <v>1</v>
      </c>
      <c r="J367">
        <v>12</v>
      </c>
      <c r="K367">
        <v>9</v>
      </c>
      <c r="L367">
        <v>10</v>
      </c>
      <c r="M367">
        <v>19</v>
      </c>
      <c r="N367">
        <v>42</v>
      </c>
      <c r="Q367" s="1">
        <f t="shared" si="18"/>
        <v>1</v>
      </c>
      <c r="S367">
        <v>12</v>
      </c>
      <c r="T367">
        <v>9</v>
      </c>
      <c r="U367">
        <v>9</v>
      </c>
      <c r="V367">
        <v>28</v>
      </c>
      <c r="W367">
        <v>55</v>
      </c>
      <c r="Z367" s="1">
        <f t="shared" si="19"/>
        <v>1</v>
      </c>
    </row>
    <row r="368" spans="1:26" x14ac:dyDescent="0.2">
      <c r="A368">
        <v>13</v>
      </c>
      <c r="B368">
        <v>10</v>
      </c>
      <c r="C368">
        <v>9</v>
      </c>
      <c r="D368">
        <v>21</v>
      </c>
      <c r="E368">
        <v>45</v>
      </c>
      <c r="H368" s="1">
        <f t="shared" si="17"/>
        <v>1</v>
      </c>
      <c r="J368">
        <v>13</v>
      </c>
      <c r="K368">
        <v>8</v>
      </c>
      <c r="L368">
        <v>7</v>
      </c>
      <c r="M368">
        <v>23</v>
      </c>
      <c r="N368">
        <v>44</v>
      </c>
      <c r="Q368" s="1">
        <f t="shared" si="18"/>
        <v>1</v>
      </c>
      <c r="S368">
        <v>13</v>
      </c>
      <c r="T368">
        <v>13</v>
      </c>
      <c r="U368">
        <v>13</v>
      </c>
      <c r="V368">
        <v>35</v>
      </c>
      <c r="W368">
        <v>70</v>
      </c>
      <c r="Z368" s="1">
        <f t="shared" si="19"/>
        <v>1</v>
      </c>
    </row>
    <row r="369" spans="1:26" x14ac:dyDescent="0.2">
      <c r="A369">
        <v>14</v>
      </c>
      <c r="B369">
        <v>6</v>
      </c>
      <c r="C369">
        <v>6</v>
      </c>
      <c r="D369">
        <v>15</v>
      </c>
      <c r="E369">
        <v>29</v>
      </c>
      <c r="H369" s="1">
        <f t="shared" si="17"/>
        <v>1</v>
      </c>
      <c r="J369">
        <v>14</v>
      </c>
      <c r="K369">
        <v>9</v>
      </c>
      <c r="L369">
        <v>9</v>
      </c>
      <c r="M369">
        <v>27</v>
      </c>
      <c r="N369">
        <v>53</v>
      </c>
      <c r="Q369" s="1">
        <f t="shared" si="18"/>
        <v>1</v>
      </c>
      <c r="S369">
        <v>14</v>
      </c>
      <c r="T369">
        <v>11</v>
      </c>
      <c r="U369">
        <v>11</v>
      </c>
      <c r="V369">
        <v>25</v>
      </c>
      <c r="W369">
        <v>52</v>
      </c>
      <c r="Z369" s="1">
        <f t="shared" si="19"/>
        <v>1</v>
      </c>
    </row>
    <row r="370" spans="1:26" x14ac:dyDescent="0.2">
      <c r="A370">
        <v>15</v>
      </c>
      <c r="B370">
        <v>9</v>
      </c>
      <c r="C370">
        <v>9</v>
      </c>
      <c r="D370">
        <v>24</v>
      </c>
      <c r="E370">
        <v>50</v>
      </c>
      <c r="H370" s="1">
        <f t="shared" si="17"/>
        <v>1</v>
      </c>
      <c r="J370">
        <v>15</v>
      </c>
      <c r="K370">
        <v>10</v>
      </c>
      <c r="L370">
        <v>10</v>
      </c>
      <c r="M370">
        <v>27</v>
      </c>
      <c r="N370">
        <v>55</v>
      </c>
      <c r="Q370" s="1">
        <f t="shared" si="18"/>
        <v>1</v>
      </c>
      <c r="S370">
        <v>15</v>
      </c>
      <c r="T370">
        <v>9</v>
      </c>
      <c r="U370">
        <v>8</v>
      </c>
      <c r="V370">
        <v>20</v>
      </c>
      <c r="W370">
        <v>44</v>
      </c>
      <c r="Z370" s="1">
        <f t="shared" si="19"/>
        <v>1</v>
      </c>
    </row>
    <row r="371" spans="1:26" x14ac:dyDescent="0.2">
      <c r="A371">
        <v>16</v>
      </c>
      <c r="B371">
        <v>8</v>
      </c>
      <c r="C371">
        <v>9</v>
      </c>
      <c r="D371">
        <v>13</v>
      </c>
      <c r="E371">
        <v>28</v>
      </c>
      <c r="H371" s="1">
        <f t="shared" si="17"/>
        <v>1</v>
      </c>
      <c r="J371">
        <v>16</v>
      </c>
      <c r="K371">
        <v>10</v>
      </c>
      <c r="L371">
        <v>11</v>
      </c>
      <c r="M371">
        <v>25</v>
      </c>
      <c r="N371">
        <v>53</v>
      </c>
      <c r="Q371" s="1">
        <f t="shared" si="18"/>
        <v>1</v>
      </c>
      <c r="S371">
        <v>16</v>
      </c>
      <c r="T371">
        <v>14</v>
      </c>
      <c r="U371">
        <v>13</v>
      </c>
      <c r="V371">
        <v>28</v>
      </c>
      <c r="W371">
        <v>63</v>
      </c>
      <c r="Z371" s="1">
        <f t="shared" si="19"/>
        <v>1</v>
      </c>
    </row>
    <row r="372" spans="1:26" x14ac:dyDescent="0.2">
      <c r="A372">
        <v>17</v>
      </c>
      <c r="B372">
        <v>5</v>
      </c>
      <c r="C372">
        <v>5</v>
      </c>
      <c r="D372">
        <v>12</v>
      </c>
      <c r="E372">
        <v>27</v>
      </c>
      <c r="H372" s="1">
        <f t="shared" si="17"/>
        <v>1</v>
      </c>
      <c r="J372">
        <v>17</v>
      </c>
      <c r="K372">
        <v>9</v>
      </c>
      <c r="L372">
        <v>9</v>
      </c>
      <c r="M372">
        <v>22</v>
      </c>
      <c r="N372">
        <v>48</v>
      </c>
      <c r="Q372" s="1">
        <f t="shared" si="18"/>
        <v>1</v>
      </c>
      <c r="S372">
        <v>17</v>
      </c>
      <c r="T372">
        <v>13</v>
      </c>
      <c r="U372">
        <v>12</v>
      </c>
      <c r="V372">
        <v>29</v>
      </c>
      <c r="W372">
        <v>63</v>
      </c>
      <c r="Z372" s="1">
        <f t="shared" si="19"/>
        <v>1</v>
      </c>
    </row>
    <row r="373" spans="1:26" x14ac:dyDescent="0.2">
      <c r="A373">
        <v>18</v>
      </c>
      <c r="B373">
        <v>6</v>
      </c>
      <c r="C373">
        <v>3</v>
      </c>
      <c r="D373">
        <v>17</v>
      </c>
      <c r="E373">
        <v>37</v>
      </c>
      <c r="H373" s="1">
        <f t="shared" si="17"/>
        <v>1</v>
      </c>
      <c r="J373">
        <v>18</v>
      </c>
      <c r="K373">
        <v>9</v>
      </c>
      <c r="L373">
        <v>9</v>
      </c>
      <c r="M373">
        <v>21</v>
      </c>
      <c r="N373">
        <v>42</v>
      </c>
      <c r="Q373" s="1">
        <f t="shared" si="18"/>
        <v>1</v>
      </c>
      <c r="S373">
        <v>18</v>
      </c>
      <c r="T373">
        <v>13</v>
      </c>
      <c r="U373">
        <v>10</v>
      </c>
      <c r="V373">
        <v>27</v>
      </c>
      <c r="W373">
        <v>60</v>
      </c>
      <c r="Z373" s="1">
        <f t="shared" si="19"/>
        <v>1</v>
      </c>
    </row>
    <row r="374" spans="1:26" x14ac:dyDescent="0.2">
      <c r="A374">
        <v>19</v>
      </c>
      <c r="B374">
        <v>8</v>
      </c>
      <c r="C374">
        <v>8</v>
      </c>
      <c r="D374">
        <v>21</v>
      </c>
      <c r="E374">
        <v>44</v>
      </c>
      <c r="H374" s="1">
        <f t="shared" si="17"/>
        <v>1</v>
      </c>
      <c r="J374">
        <v>19</v>
      </c>
      <c r="K374">
        <v>10</v>
      </c>
      <c r="L374">
        <v>9</v>
      </c>
      <c r="M374">
        <v>22</v>
      </c>
      <c r="N374">
        <v>47</v>
      </c>
      <c r="Q374" s="1">
        <f t="shared" si="18"/>
        <v>1</v>
      </c>
      <c r="S374">
        <v>19</v>
      </c>
      <c r="T374">
        <v>8</v>
      </c>
      <c r="U374">
        <v>8</v>
      </c>
      <c r="V374">
        <v>24</v>
      </c>
      <c r="W374">
        <v>49</v>
      </c>
      <c r="Z374" s="1">
        <f t="shared" si="19"/>
        <v>1</v>
      </c>
    </row>
    <row r="375" spans="1:26" x14ac:dyDescent="0.2">
      <c r="A375">
        <v>20</v>
      </c>
      <c r="B375">
        <v>9</v>
      </c>
      <c r="C375">
        <v>8</v>
      </c>
      <c r="D375">
        <v>21</v>
      </c>
      <c r="E375">
        <v>45</v>
      </c>
      <c r="H375" s="1">
        <f t="shared" si="17"/>
        <v>1</v>
      </c>
      <c r="J375">
        <v>20</v>
      </c>
      <c r="K375">
        <v>8</v>
      </c>
      <c r="L375">
        <v>6</v>
      </c>
      <c r="M375">
        <v>21</v>
      </c>
      <c r="N375">
        <v>43</v>
      </c>
      <c r="Q375" s="1">
        <f t="shared" si="18"/>
        <v>1</v>
      </c>
      <c r="S375">
        <v>20</v>
      </c>
      <c r="T375">
        <v>6</v>
      </c>
      <c r="U375">
        <v>7</v>
      </c>
      <c r="V375">
        <v>22</v>
      </c>
      <c r="W375">
        <v>43</v>
      </c>
      <c r="Z375" s="1">
        <f t="shared" si="19"/>
        <v>1</v>
      </c>
    </row>
    <row r="376" spans="1:26" x14ac:dyDescent="0.2">
      <c r="A376">
        <v>21</v>
      </c>
      <c r="B376">
        <v>8</v>
      </c>
      <c r="C376">
        <v>9</v>
      </c>
      <c r="D376">
        <v>17</v>
      </c>
      <c r="E376">
        <v>33</v>
      </c>
      <c r="H376" s="1">
        <f t="shared" si="17"/>
        <v>1</v>
      </c>
      <c r="J376">
        <v>21</v>
      </c>
      <c r="K376">
        <v>7</v>
      </c>
      <c r="L376">
        <v>7</v>
      </c>
      <c r="M376">
        <v>17</v>
      </c>
      <c r="N376">
        <v>34</v>
      </c>
      <c r="Q376" s="1">
        <f t="shared" si="18"/>
        <v>1</v>
      </c>
      <c r="S376">
        <v>21</v>
      </c>
      <c r="T376">
        <v>12</v>
      </c>
      <c r="U376">
        <v>13</v>
      </c>
      <c r="V376">
        <v>28</v>
      </c>
      <c r="W376">
        <v>58</v>
      </c>
      <c r="Z376" s="1">
        <f t="shared" si="19"/>
        <v>1</v>
      </c>
    </row>
    <row r="377" spans="1:26" x14ac:dyDescent="0.2">
      <c r="A377">
        <v>22</v>
      </c>
      <c r="B377">
        <v>7</v>
      </c>
      <c r="C377">
        <v>8</v>
      </c>
      <c r="D377">
        <v>16</v>
      </c>
      <c r="E377">
        <v>31</v>
      </c>
      <c r="H377" s="1">
        <f t="shared" si="17"/>
        <v>1</v>
      </c>
      <c r="J377">
        <v>22</v>
      </c>
      <c r="K377">
        <v>8</v>
      </c>
      <c r="L377">
        <v>8</v>
      </c>
      <c r="M377">
        <v>21</v>
      </c>
      <c r="N377">
        <v>45</v>
      </c>
      <c r="Q377" s="1">
        <f t="shared" si="18"/>
        <v>1</v>
      </c>
      <c r="S377">
        <v>22</v>
      </c>
      <c r="T377">
        <v>10</v>
      </c>
      <c r="U377">
        <v>11</v>
      </c>
      <c r="V377">
        <v>34</v>
      </c>
      <c r="W377">
        <v>69</v>
      </c>
      <c r="Z377" s="1">
        <f t="shared" si="19"/>
        <v>1</v>
      </c>
    </row>
    <row r="378" spans="1:26" x14ac:dyDescent="0.2">
      <c r="A378">
        <v>23</v>
      </c>
      <c r="B378">
        <v>8</v>
      </c>
      <c r="C378">
        <v>8</v>
      </c>
      <c r="D378">
        <v>16</v>
      </c>
      <c r="E378">
        <v>36</v>
      </c>
      <c r="H378" s="1">
        <f t="shared" si="17"/>
        <v>1</v>
      </c>
      <c r="J378">
        <v>23</v>
      </c>
      <c r="K378">
        <v>9</v>
      </c>
      <c r="L378">
        <v>9</v>
      </c>
      <c r="M378">
        <v>17</v>
      </c>
      <c r="N378">
        <v>36</v>
      </c>
      <c r="Q378" s="1">
        <f t="shared" si="18"/>
        <v>1</v>
      </c>
      <c r="S378">
        <v>23</v>
      </c>
      <c r="T378">
        <v>9</v>
      </c>
      <c r="U378">
        <v>10</v>
      </c>
      <c r="V378">
        <v>29</v>
      </c>
      <c r="W378">
        <v>55</v>
      </c>
      <c r="Z378" s="1">
        <f t="shared" si="19"/>
        <v>1</v>
      </c>
    </row>
    <row r="379" spans="1:26" x14ac:dyDescent="0.2">
      <c r="A379">
        <v>24</v>
      </c>
      <c r="B379">
        <v>8</v>
      </c>
      <c r="C379">
        <v>8</v>
      </c>
      <c r="D379">
        <v>18</v>
      </c>
      <c r="E379">
        <v>36</v>
      </c>
      <c r="H379" s="1">
        <f t="shared" si="17"/>
        <v>1</v>
      </c>
      <c r="J379">
        <v>24</v>
      </c>
      <c r="K379">
        <v>9</v>
      </c>
      <c r="L379">
        <v>9</v>
      </c>
      <c r="M379">
        <v>18</v>
      </c>
      <c r="N379">
        <v>38</v>
      </c>
      <c r="Q379" s="1">
        <f t="shared" si="18"/>
        <v>1</v>
      </c>
      <c r="S379">
        <v>24</v>
      </c>
      <c r="T379">
        <v>11</v>
      </c>
      <c r="U379">
        <v>10</v>
      </c>
      <c r="V379">
        <v>36</v>
      </c>
      <c r="W379">
        <v>72</v>
      </c>
      <c r="Z379" s="1">
        <f t="shared" si="19"/>
        <v>1</v>
      </c>
    </row>
    <row r="380" spans="1:26" x14ac:dyDescent="0.2">
      <c r="A380">
        <v>25</v>
      </c>
      <c r="B380">
        <v>9</v>
      </c>
      <c r="C380">
        <v>10</v>
      </c>
      <c r="D380">
        <v>20</v>
      </c>
      <c r="E380">
        <v>38</v>
      </c>
      <c r="H380" s="1">
        <f t="shared" si="17"/>
        <v>1</v>
      </c>
      <c r="J380">
        <v>25</v>
      </c>
      <c r="K380">
        <v>12</v>
      </c>
      <c r="L380">
        <v>10</v>
      </c>
      <c r="M380">
        <v>27</v>
      </c>
      <c r="N380">
        <v>58</v>
      </c>
      <c r="Q380" s="1">
        <f t="shared" si="18"/>
        <v>1</v>
      </c>
      <c r="S380">
        <v>25</v>
      </c>
      <c r="T380">
        <v>11</v>
      </c>
      <c r="U380">
        <v>12</v>
      </c>
      <c r="V380">
        <v>26</v>
      </c>
      <c r="W380">
        <v>53</v>
      </c>
      <c r="Z380" s="1">
        <f t="shared" si="19"/>
        <v>1</v>
      </c>
    </row>
    <row r="381" spans="1:26" x14ac:dyDescent="0.2">
      <c r="A381">
        <v>26</v>
      </c>
      <c r="B381">
        <v>8</v>
      </c>
      <c r="C381">
        <v>8</v>
      </c>
      <c r="D381">
        <v>25</v>
      </c>
      <c r="E381">
        <v>49</v>
      </c>
      <c r="H381" s="1">
        <f t="shared" si="17"/>
        <v>1</v>
      </c>
      <c r="J381">
        <v>26</v>
      </c>
      <c r="K381">
        <v>13</v>
      </c>
      <c r="L381">
        <v>13</v>
      </c>
      <c r="M381">
        <v>29</v>
      </c>
      <c r="N381">
        <v>60</v>
      </c>
      <c r="Q381" s="1">
        <f t="shared" si="18"/>
        <v>1</v>
      </c>
      <c r="S381">
        <v>26</v>
      </c>
      <c r="T381">
        <v>9</v>
      </c>
      <c r="U381">
        <v>10</v>
      </c>
      <c r="V381">
        <v>27</v>
      </c>
      <c r="W381">
        <v>51</v>
      </c>
      <c r="Z381" s="1">
        <f t="shared" si="19"/>
        <v>1</v>
      </c>
    </row>
    <row r="382" spans="1:26" x14ac:dyDescent="0.2">
      <c r="A382">
        <v>27</v>
      </c>
      <c r="B382">
        <v>11</v>
      </c>
      <c r="C382">
        <v>10</v>
      </c>
      <c r="D382">
        <v>18</v>
      </c>
      <c r="E382">
        <v>39</v>
      </c>
      <c r="H382" s="1">
        <f t="shared" si="17"/>
        <v>1</v>
      </c>
      <c r="J382">
        <v>27</v>
      </c>
      <c r="K382">
        <v>11</v>
      </c>
      <c r="L382">
        <v>11</v>
      </c>
      <c r="M382">
        <v>23</v>
      </c>
      <c r="N382">
        <v>54</v>
      </c>
      <c r="Q382" s="1">
        <f t="shared" si="18"/>
        <v>1</v>
      </c>
      <c r="S382">
        <v>27</v>
      </c>
      <c r="T382">
        <v>10</v>
      </c>
      <c r="U382">
        <v>9</v>
      </c>
      <c r="V382">
        <v>29</v>
      </c>
      <c r="W382">
        <v>61</v>
      </c>
      <c r="Z382" s="1">
        <f t="shared" si="19"/>
        <v>1</v>
      </c>
    </row>
    <row r="383" spans="1:26" x14ac:dyDescent="0.2">
      <c r="A383">
        <v>28</v>
      </c>
      <c r="B383">
        <v>8</v>
      </c>
      <c r="C383">
        <v>8</v>
      </c>
      <c r="D383">
        <v>14</v>
      </c>
      <c r="E383">
        <v>34</v>
      </c>
      <c r="H383" s="1">
        <f t="shared" si="17"/>
        <v>1</v>
      </c>
      <c r="J383">
        <v>28</v>
      </c>
      <c r="K383">
        <v>7</v>
      </c>
      <c r="L383">
        <v>7</v>
      </c>
      <c r="M383">
        <v>18</v>
      </c>
      <c r="N383">
        <v>40</v>
      </c>
      <c r="Q383" s="1">
        <f t="shared" si="18"/>
        <v>1</v>
      </c>
      <c r="S383">
        <v>28</v>
      </c>
      <c r="T383">
        <v>11</v>
      </c>
      <c r="U383">
        <v>11</v>
      </c>
      <c r="V383">
        <v>26</v>
      </c>
      <c r="W383">
        <v>56</v>
      </c>
      <c r="Z383" s="1">
        <f t="shared" si="19"/>
        <v>1</v>
      </c>
    </row>
    <row r="384" spans="1:26" x14ac:dyDescent="0.2">
      <c r="A384">
        <v>29</v>
      </c>
      <c r="B384">
        <v>8</v>
      </c>
      <c r="C384">
        <v>8</v>
      </c>
      <c r="D384">
        <v>17</v>
      </c>
      <c r="E384">
        <v>36</v>
      </c>
      <c r="H384" s="1">
        <f t="shared" si="17"/>
        <v>1</v>
      </c>
      <c r="J384">
        <v>29</v>
      </c>
      <c r="K384">
        <v>8</v>
      </c>
      <c r="L384">
        <v>8</v>
      </c>
      <c r="M384">
        <v>19</v>
      </c>
      <c r="N384">
        <v>42</v>
      </c>
      <c r="Q384" s="1">
        <f t="shared" si="18"/>
        <v>1</v>
      </c>
      <c r="S384">
        <v>29</v>
      </c>
      <c r="T384">
        <v>12</v>
      </c>
      <c r="U384">
        <v>12</v>
      </c>
      <c r="V384">
        <v>35</v>
      </c>
      <c r="W384">
        <v>71</v>
      </c>
      <c r="Z384" s="1">
        <f t="shared" si="19"/>
        <v>1</v>
      </c>
    </row>
    <row r="385" spans="1:26" x14ac:dyDescent="0.2">
      <c r="A385">
        <v>30</v>
      </c>
      <c r="B385">
        <v>7</v>
      </c>
      <c r="C385">
        <v>8</v>
      </c>
      <c r="D385">
        <v>19</v>
      </c>
      <c r="E385">
        <v>40</v>
      </c>
      <c r="H385" s="1">
        <f t="shared" si="17"/>
        <v>1</v>
      </c>
      <c r="J385">
        <v>30</v>
      </c>
      <c r="K385">
        <v>12</v>
      </c>
      <c r="L385">
        <v>11</v>
      </c>
      <c r="M385">
        <v>28</v>
      </c>
      <c r="N385">
        <v>61</v>
      </c>
      <c r="Q385" s="1">
        <f t="shared" si="18"/>
        <v>1</v>
      </c>
      <c r="S385">
        <v>30</v>
      </c>
      <c r="T385">
        <v>12</v>
      </c>
      <c r="U385">
        <v>10</v>
      </c>
      <c r="V385">
        <v>31</v>
      </c>
      <c r="W385">
        <v>69</v>
      </c>
      <c r="Z385" s="1">
        <f t="shared" si="19"/>
        <v>1</v>
      </c>
    </row>
    <row r="386" spans="1:26" x14ac:dyDescent="0.2">
      <c r="A386">
        <v>31</v>
      </c>
      <c r="B386">
        <v>8</v>
      </c>
      <c r="C386">
        <v>8</v>
      </c>
      <c r="D386">
        <v>22</v>
      </c>
      <c r="E386">
        <v>41</v>
      </c>
      <c r="H386" s="1">
        <f t="shared" si="17"/>
        <v>1</v>
      </c>
      <c r="J386">
        <v>31</v>
      </c>
      <c r="K386">
        <v>7</v>
      </c>
      <c r="L386">
        <v>7</v>
      </c>
      <c r="M386">
        <v>23</v>
      </c>
      <c r="N386">
        <v>47</v>
      </c>
      <c r="Q386" s="1">
        <f t="shared" si="18"/>
        <v>1</v>
      </c>
      <c r="S386">
        <v>31</v>
      </c>
      <c r="T386">
        <v>9</v>
      </c>
      <c r="U386">
        <v>9</v>
      </c>
      <c r="V386">
        <v>21</v>
      </c>
      <c r="W386">
        <v>45</v>
      </c>
      <c r="Z386" s="1">
        <f t="shared" si="19"/>
        <v>1</v>
      </c>
    </row>
    <row r="387" spans="1:26" x14ac:dyDescent="0.2">
      <c r="A387">
        <v>32</v>
      </c>
      <c r="B387">
        <v>7</v>
      </c>
      <c r="C387">
        <v>7</v>
      </c>
      <c r="D387">
        <v>21</v>
      </c>
      <c r="E387">
        <v>40</v>
      </c>
      <c r="H387" s="1">
        <f t="shared" si="17"/>
        <v>1</v>
      </c>
      <c r="J387">
        <v>32</v>
      </c>
      <c r="K387">
        <v>7</v>
      </c>
      <c r="L387">
        <v>8</v>
      </c>
      <c r="M387">
        <v>21</v>
      </c>
      <c r="N387">
        <v>42</v>
      </c>
      <c r="Q387" s="1">
        <f t="shared" si="18"/>
        <v>1</v>
      </c>
      <c r="S387">
        <v>32</v>
      </c>
      <c r="T387">
        <v>12</v>
      </c>
      <c r="U387">
        <v>11</v>
      </c>
      <c r="V387">
        <v>36</v>
      </c>
      <c r="W387">
        <v>78</v>
      </c>
      <c r="Z387" s="1">
        <f t="shared" si="19"/>
        <v>1</v>
      </c>
    </row>
    <row r="388" spans="1:26" x14ac:dyDescent="0.2">
      <c r="A388">
        <v>33</v>
      </c>
      <c r="B388">
        <v>6</v>
      </c>
      <c r="C388">
        <v>6</v>
      </c>
      <c r="D388">
        <v>11</v>
      </c>
      <c r="E388">
        <v>25</v>
      </c>
      <c r="H388" s="1">
        <f t="shared" si="17"/>
        <v>1</v>
      </c>
      <c r="J388">
        <v>33</v>
      </c>
      <c r="K388">
        <v>10</v>
      </c>
      <c r="L388">
        <v>10</v>
      </c>
      <c r="M388">
        <v>28</v>
      </c>
      <c r="N388">
        <v>59</v>
      </c>
      <c r="Q388" s="1">
        <f t="shared" si="18"/>
        <v>1</v>
      </c>
      <c r="S388">
        <v>33</v>
      </c>
      <c r="T388">
        <v>15</v>
      </c>
      <c r="U388">
        <v>14</v>
      </c>
      <c r="V388">
        <v>34</v>
      </c>
      <c r="W388">
        <v>72</v>
      </c>
      <c r="Z388" s="1">
        <f t="shared" si="19"/>
        <v>1</v>
      </c>
    </row>
    <row r="389" spans="1:26" x14ac:dyDescent="0.2">
      <c r="A389">
        <v>34</v>
      </c>
      <c r="B389">
        <v>10</v>
      </c>
      <c r="C389">
        <v>9</v>
      </c>
      <c r="D389">
        <v>21</v>
      </c>
      <c r="E389">
        <v>46</v>
      </c>
      <c r="H389" s="1">
        <f t="shared" si="17"/>
        <v>1</v>
      </c>
      <c r="J389">
        <v>34</v>
      </c>
      <c r="K389">
        <v>17</v>
      </c>
      <c r="L389">
        <v>13</v>
      </c>
      <c r="M389">
        <v>30</v>
      </c>
      <c r="N389">
        <v>72</v>
      </c>
      <c r="Q389" s="1">
        <f t="shared" si="18"/>
        <v>1</v>
      </c>
      <c r="S389">
        <v>34</v>
      </c>
      <c r="T389">
        <v>14</v>
      </c>
      <c r="U389">
        <v>13</v>
      </c>
      <c r="V389">
        <v>41</v>
      </c>
      <c r="W389">
        <v>87</v>
      </c>
      <c r="Z389" s="1">
        <f t="shared" si="19"/>
        <v>1</v>
      </c>
    </row>
    <row r="390" spans="1:26" x14ac:dyDescent="0.2">
      <c r="A390">
        <v>35</v>
      </c>
      <c r="B390">
        <v>9</v>
      </c>
      <c r="C390">
        <v>10</v>
      </c>
      <c r="D390">
        <v>23</v>
      </c>
      <c r="E390">
        <v>51</v>
      </c>
      <c r="H390" s="1">
        <f t="shared" si="17"/>
        <v>1</v>
      </c>
      <c r="J390">
        <v>35</v>
      </c>
      <c r="K390">
        <v>9</v>
      </c>
      <c r="L390">
        <v>8</v>
      </c>
      <c r="M390">
        <v>18</v>
      </c>
      <c r="N390">
        <v>42</v>
      </c>
      <c r="Q390" s="1">
        <f t="shared" si="18"/>
        <v>1</v>
      </c>
      <c r="S390">
        <v>35</v>
      </c>
      <c r="T390">
        <v>9</v>
      </c>
      <c r="U390">
        <v>9</v>
      </c>
      <c r="V390">
        <v>23</v>
      </c>
      <c r="W390">
        <v>47</v>
      </c>
      <c r="Z390" s="1">
        <f t="shared" si="19"/>
        <v>1</v>
      </c>
    </row>
    <row r="391" spans="1:26" x14ac:dyDescent="0.2">
      <c r="A391">
        <v>36</v>
      </c>
      <c r="B391">
        <v>9</v>
      </c>
      <c r="C391">
        <v>9</v>
      </c>
      <c r="D391">
        <v>17</v>
      </c>
      <c r="E391">
        <v>34</v>
      </c>
      <c r="H391" s="1">
        <f t="shared" si="17"/>
        <v>1</v>
      </c>
      <c r="J391">
        <v>36</v>
      </c>
      <c r="K391">
        <v>8</v>
      </c>
      <c r="L391">
        <v>8</v>
      </c>
      <c r="M391">
        <v>20</v>
      </c>
      <c r="N391">
        <v>39</v>
      </c>
      <c r="Q391" s="1">
        <f t="shared" si="18"/>
        <v>1</v>
      </c>
      <c r="S391">
        <v>36</v>
      </c>
      <c r="T391">
        <v>9</v>
      </c>
      <c r="U391">
        <v>9</v>
      </c>
      <c r="V391">
        <v>22</v>
      </c>
      <c r="W391">
        <v>44</v>
      </c>
      <c r="Z391" s="1">
        <f t="shared" si="19"/>
        <v>1</v>
      </c>
    </row>
    <row r="392" spans="1:26" x14ac:dyDescent="0.2">
      <c r="A392">
        <v>37</v>
      </c>
      <c r="B392">
        <v>6</v>
      </c>
      <c r="C392">
        <v>6</v>
      </c>
      <c r="D392">
        <v>12</v>
      </c>
      <c r="E392">
        <v>23</v>
      </c>
      <c r="H392" s="1">
        <f t="shared" si="17"/>
        <v>1</v>
      </c>
      <c r="J392">
        <v>37</v>
      </c>
      <c r="K392">
        <v>7</v>
      </c>
      <c r="L392">
        <v>6</v>
      </c>
      <c r="M392">
        <v>25</v>
      </c>
      <c r="N392">
        <v>51</v>
      </c>
      <c r="Q392" s="1">
        <f t="shared" si="18"/>
        <v>1</v>
      </c>
      <c r="S392">
        <v>37</v>
      </c>
      <c r="T392">
        <v>7</v>
      </c>
      <c r="U392">
        <v>8</v>
      </c>
      <c r="V392">
        <v>20</v>
      </c>
      <c r="W392">
        <v>37</v>
      </c>
      <c r="Z392" s="1">
        <f t="shared" si="19"/>
        <v>1</v>
      </c>
    </row>
    <row r="393" spans="1:26" x14ac:dyDescent="0.2">
      <c r="A393">
        <v>38</v>
      </c>
      <c r="B393">
        <v>7</v>
      </c>
      <c r="C393">
        <v>4</v>
      </c>
      <c r="D393">
        <v>18</v>
      </c>
      <c r="E393">
        <v>40</v>
      </c>
      <c r="H393" s="1">
        <f t="shared" si="17"/>
        <v>1</v>
      </c>
      <c r="J393">
        <v>38</v>
      </c>
      <c r="K393">
        <v>9</v>
      </c>
      <c r="L393">
        <v>10</v>
      </c>
      <c r="M393">
        <v>24</v>
      </c>
      <c r="N393">
        <v>46</v>
      </c>
      <c r="Q393" s="1">
        <f t="shared" si="18"/>
        <v>1</v>
      </c>
      <c r="S393">
        <v>38</v>
      </c>
      <c r="T393">
        <v>10</v>
      </c>
      <c r="U393">
        <v>10</v>
      </c>
      <c r="V393">
        <v>21</v>
      </c>
      <c r="W393">
        <v>45</v>
      </c>
      <c r="Z393" s="1">
        <f t="shared" si="19"/>
        <v>1</v>
      </c>
    </row>
    <row r="394" spans="1:26" x14ac:dyDescent="0.2">
      <c r="A394">
        <v>39</v>
      </c>
      <c r="B394">
        <v>8</v>
      </c>
      <c r="C394">
        <v>7</v>
      </c>
      <c r="D394">
        <v>19</v>
      </c>
      <c r="E394">
        <v>41</v>
      </c>
      <c r="H394" s="1">
        <f t="shared" si="17"/>
        <v>1</v>
      </c>
      <c r="J394">
        <v>39</v>
      </c>
      <c r="K394">
        <v>13</v>
      </c>
      <c r="L394">
        <v>10</v>
      </c>
      <c r="M394">
        <v>28</v>
      </c>
      <c r="N394">
        <v>68</v>
      </c>
      <c r="Q394" s="1">
        <f t="shared" si="18"/>
        <v>1</v>
      </c>
      <c r="S394">
        <v>39</v>
      </c>
      <c r="T394">
        <v>10</v>
      </c>
      <c r="U394">
        <v>9</v>
      </c>
      <c r="V394">
        <v>30</v>
      </c>
      <c r="W394">
        <v>61</v>
      </c>
      <c r="Z394" s="1">
        <f t="shared" si="19"/>
        <v>1</v>
      </c>
    </row>
    <row r="395" spans="1:26" x14ac:dyDescent="0.2">
      <c r="A395">
        <v>40</v>
      </c>
      <c r="B395">
        <v>5</v>
      </c>
      <c r="C395">
        <v>5</v>
      </c>
      <c r="D395">
        <v>14</v>
      </c>
      <c r="E395">
        <v>28</v>
      </c>
      <c r="H395" s="1">
        <f t="shared" si="17"/>
        <v>1</v>
      </c>
      <c r="J395">
        <v>40</v>
      </c>
      <c r="K395">
        <v>10</v>
      </c>
      <c r="L395">
        <v>11</v>
      </c>
      <c r="M395">
        <v>28</v>
      </c>
      <c r="N395">
        <v>51</v>
      </c>
      <c r="Q395" s="1">
        <f t="shared" si="18"/>
        <v>1</v>
      </c>
      <c r="S395">
        <v>40</v>
      </c>
      <c r="T395">
        <v>15</v>
      </c>
      <c r="U395">
        <v>14</v>
      </c>
      <c r="V395">
        <v>29</v>
      </c>
      <c r="W395">
        <v>65</v>
      </c>
      <c r="Z395" s="1">
        <f t="shared" si="19"/>
        <v>1</v>
      </c>
    </row>
    <row r="396" spans="1:26" x14ac:dyDescent="0.2">
      <c r="A396" t="s">
        <v>10</v>
      </c>
      <c r="B396">
        <f>SUM(B356:B395)/COUNT(B356:B395)</f>
        <v>7.65</v>
      </c>
      <c r="C396">
        <f>SUM(C356:C395)/COUNT(C356:C395)</f>
        <v>7.55</v>
      </c>
      <c r="D396">
        <f>SUM(D356:D395)/COUNT(D356:D395)</f>
        <v>17.95</v>
      </c>
      <c r="E396">
        <f>SUM(E356:E395)/COUNT(E356:E395)</f>
        <v>37.450000000000003</v>
      </c>
      <c r="G396" t="s">
        <v>10</v>
      </c>
      <c r="H396" s="2">
        <f>SUM(H356:H395)/COUNT(H356:H395)</f>
        <v>1</v>
      </c>
      <c r="J396" t="s">
        <v>10</v>
      </c>
      <c r="K396">
        <f>SUM(K356:K395)/COUNT(K356:K395)</f>
        <v>9.5</v>
      </c>
      <c r="L396">
        <f>SUM(L356:L395)/COUNT(L356:L395)</f>
        <v>9.15</v>
      </c>
      <c r="M396">
        <f>SUM(M356:M395)/COUNT(M356:M395)</f>
        <v>22.725000000000001</v>
      </c>
      <c r="N396">
        <f>SUM(N356:N395)/COUNT(N356:N395)</f>
        <v>47.924999999999997</v>
      </c>
      <c r="P396" t="s">
        <v>10</v>
      </c>
      <c r="Q396" s="2">
        <f>SUM(Q356:Q395)/COUNT(Q356:Q395)</f>
        <v>1</v>
      </c>
      <c r="S396" t="s">
        <v>10</v>
      </c>
      <c r="T396">
        <f>SUM(T356:T395)/COUNT(T356:T395)</f>
        <v>10.9</v>
      </c>
      <c r="U396">
        <f>SUM(U356:U395)/COUNT(U356:U395)</f>
        <v>10.675000000000001</v>
      </c>
      <c r="V396">
        <f>SUM(V356:V395)/COUNT(V356:V395)</f>
        <v>28.3</v>
      </c>
      <c r="W396">
        <f>SUM(W356:W395)/COUNT(W356:W395)</f>
        <v>58.524999999999999</v>
      </c>
      <c r="Y396" t="s">
        <v>10</v>
      </c>
      <c r="Z396" s="2">
        <f>SUM(Z356:Z395)/COUNT(Z356:Z395)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62"/>
  <sheetViews>
    <sheetView tabSelected="1" topLeftCell="A2" workbookViewId="0">
      <selection activeCell="T22" sqref="T22"/>
    </sheetView>
  </sheetViews>
  <sheetFormatPr baseColWidth="10" defaultRowHeight="16" x14ac:dyDescent="0.2"/>
  <sheetData>
    <row r="1" spans="2:13" x14ac:dyDescent="0.2">
      <c r="F1" t="s">
        <v>12</v>
      </c>
      <c r="M1" t="s">
        <v>79</v>
      </c>
    </row>
    <row r="2" spans="2:13" x14ac:dyDescent="0.2">
      <c r="C2" t="s">
        <v>11</v>
      </c>
      <c r="F2" t="s">
        <v>2</v>
      </c>
      <c r="G2" t="s">
        <v>3</v>
      </c>
      <c r="H2" t="s">
        <v>0</v>
      </c>
      <c r="I2" t="s">
        <v>1</v>
      </c>
      <c r="J2" t="s">
        <v>87</v>
      </c>
      <c r="K2" t="s">
        <v>26</v>
      </c>
      <c r="M2" t="s">
        <v>26</v>
      </c>
    </row>
    <row r="3" spans="2:13" x14ac:dyDescent="0.2">
      <c r="B3">
        <v>10</v>
      </c>
      <c r="C3">
        <v>0</v>
      </c>
      <c r="F3">
        <v>0</v>
      </c>
      <c r="G3">
        <v>0</v>
      </c>
      <c r="H3">
        <v>0</v>
      </c>
      <c r="I3">
        <v>0</v>
      </c>
    </row>
    <row r="4" spans="2:13" x14ac:dyDescent="0.2">
      <c r="B4">
        <v>20</v>
      </c>
      <c r="C4">
        <v>0</v>
      </c>
      <c r="F4">
        <v>0</v>
      </c>
      <c r="G4">
        <v>0</v>
      </c>
      <c r="H4">
        <v>0</v>
      </c>
      <c r="I4">
        <v>0</v>
      </c>
    </row>
    <row r="5" spans="2:13" x14ac:dyDescent="0.2">
      <c r="B5">
        <v>30</v>
      </c>
      <c r="C5">
        <v>0.15</v>
      </c>
      <c r="F5">
        <v>0.15</v>
      </c>
      <c r="G5">
        <v>0.15</v>
      </c>
      <c r="H5">
        <v>0</v>
      </c>
      <c r="I5">
        <v>0.15</v>
      </c>
      <c r="J5">
        <f>SUM(H5,F5)</f>
        <v>0.15</v>
      </c>
      <c r="K5">
        <f t="shared" ref="K5:K18" si="0">H5/F5</f>
        <v>0</v>
      </c>
      <c r="M5">
        <v>0</v>
      </c>
    </row>
    <row r="6" spans="2:13" x14ac:dyDescent="0.2">
      <c r="B6">
        <v>40</v>
      </c>
      <c r="C6">
        <v>0.3</v>
      </c>
      <c r="F6">
        <v>0.3</v>
      </c>
      <c r="G6">
        <v>0.3</v>
      </c>
      <c r="H6">
        <v>2.5000000000000001E-2</v>
      </c>
      <c r="I6">
        <v>0.32500000000000001</v>
      </c>
      <c r="J6">
        <f t="shared" ref="J6:J18" si="1">SUM(H6,F6)</f>
        <v>0.32500000000000001</v>
      </c>
      <c r="K6">
        <f>H6/F6</f>
        <v>8.3333333333333343E-2</v>
      </c>
      <c r="M6">
        <v>7.6923076923076927E-2</v>
      </c>
    </row>
    <row r="7" spans="2:13" x14ac:dyDescent="0.2">
      <c r="B7">
        <v>50</v>
      </c>
      <c r="C7">
        <v>0.38</v>
      </c>
      <c r="F7">
        <v>0.375</v>
      </c>
      <c r="G7">
        <v>0.375</v>
      </c>
      <c r="H7">
        <v>0.125</v>
      </c>
      <c r="I7">
        <v>0.6</v>
      </c>
      <c r="J7">
        <f t="shared" si="1"/>
        <v>0.5</v>
      </c>
      <c r="K7">
        <f t="shared" si="0"/>
        <v>0.33333333333333331</v>
      </c>
      <c r="M7">
        <v>5.2631578947368425E-2</v>
      </c>
    </row>
    <row r="8" spans="2:13" x14ac:dyDescent="0.2">
      <c r="B8">
        <v>60</v>
      </c>
      <c r="C8">
        <v>0.5</v>
      </c>
      <c r="F8">
        <v>0.47499999999999998</v>
      </c>
      <c r="G8">
        <v>0.47499999999999998</v>
      </c>
      <c r="H8">
        <v>0.32500000000000001</v>
      </c>
      <c r="I8">
        <v>1.1000000000000001</v>
      </c>
      <c r="J8">
        <f t="shared" si="1"/>
        <v>0.8</v>
      </c>
      <c r="K8">
        <f t="shared" si="0"/>
        <v>0.68421052631578949</v>
      </c>
      <c r="M8">
        <v>0.5714285714285714</v>
      </c>
    </row>
    <row r="9" spans="2:13" x14ac:dyDescent="0.2">
      <c r="B9">
        <v>70</v>
      </c>
      <c r="C9">
        <v>0.5</v>
      </c>
      <c r="F9">
        <v>0.5</v>
      </c>
      <c r="G9">
        <v>0.5</v>
      </c>
      <c r="H9">
        <v>0.32500000000000001</v>
      </c>
      <c r="I9">
        <v>1.0249999999999999</v>
      </c>
      <c r="J9">
        <f t="shared" si="1"/>
        <v>0.82499999999999996</v>
      </c>
      <c r="K9">
        <f t="shared" si="0"/>
        <v>0.65</v>
      </c>
      <c r="M9">
        <v>0.73913043478260876</v>
      </c>
    </row>
    <row r="10" spans="2:13" x14ac:dyDescent="0.2">
      <c r="B10">
        <v>80</v>
      </c>
      <c r="C10">
        <v>0.65</v>
      </c>
      <c r="F10">
        <v>0.6</v>
      </c>
      <c r="G10">
        <v>0.6</v>
      </c>
      <c r="H10">
        <v>0.4</v>
      </c>
      <c r="I10">
        <v>1.25</v>
      </c>
      <c r="J10">
        <f t="shared" si="1"/>
        <v>1</v>
      </c>
      <c r="K10">
        <f t="shared" si="0"/>
        <v>0.66666666666666674</v>
      </c>
      <c r="M10">
        <v>0.93103448275862077</v>
      </c>
    </row>
    <row r="11" spans="2:13" x14ac:dyDescent="0.2">
      <c r="B11">
        <v>90</v>
      </c>
      <c r="C11">
        <v>0.75</v>
      </c>
      <c r="F11">
        <v>0.75</v>
      </c>
      <c r="G11">
        <v>0.75</v>
      </c>
      <c r="H11">
        <v>0.67500000000000004</v>
      </c>
      <c r="I11">
        <v>1.825</v>
      </c>
      <c r="J11">
        <f t="shared" si="1"/>
        <v>1.425</v>
      </c>
      <c r="K11">
        <f t="shared" si="0"/>
        <v>0.9</v>
      </c>
      <c r="M11">
        <v>0.93548387096774188</v>
      </c>
    </row>
    <row r="12" spans="2:13" x14ac:dyDescent="0.2">
      <c r="B12">
        <v>100</v>
      </c>
      <c r="C12">
        <v>0.83</v>
      </c>
      <c r="F12">
        <v>0.8</v>
      </c>
      <c r="G12">
        <v>0.8</v>
      </c>
      <c r="H12">
        <v>0.625</v>
      </c>
      <c r="I12">
        <v>1.9</v>
      </c>
      <c r="J12">
        <f t="shared" si="1"/>
        <v>1.425</v>
      </c>
      <c r="K12">
        <f t="shared" si="0"/>
        <v>0.78125</v>
      </c>
      <c r="M12">
        <v>1.0540540540540539</v>
      </c>
    </row>
    <row r="13" spans="2:13" x14ac:dyDescent="0.2">
      <c r="B13">
        <v>150</v>
      </c>
      <c r="C13">
        <v>0.98</v>
      </c>
      <c r="F13">
        <v>1.0249999999999999</v>
      </c>
      <c r="G13">
        <v>1.05</v>
      </c>
      <c r="H13">
        <v>1.425</v>
      </c>
      <c r="I13">
        <v>3.2</v>
      </c>
      <c r="J13">
        <f t="shared" si="1"/>
        <v>2.4500000000000002</v>
      </c>
      <c r="K13">
        <f t="shared" si="0"/>
        <v>1.3902439024390245</v>
      </c>
      <c r="M13">
        <v>1.3809523809523809</v>
      </c>
    </row>
    <row r="14" spans="2:13" x14ac:dyDescent="0.2">
      <c r="B14">
        <v>200</v>
      </c>
      <c r="C14">
        <v>0.95</v>
      </c>
      <c r="F14">
        <v>1.2250000000000001</v>
      </c>
      <c r="G14">
        <v>1.2749999999999999</v>
      </c>
      <c r="H14">
        <v>2.1749999999999998</v>
      </c>
      <c r="I14">
        <v>4.8</v>
      </c>
      <c r="J14">
        <f t="shared" si="1"/>
        <v>3.4</v>
      </c>
      <c r="K14">
        <f t="shared" si="0"/>
        <v>1.7755102040816324</v>
      </c>
      <c r="M14">
        <v>1.42</v>
      </c>
    </row>
    <row r="15" spans="2:13" x14ac:dyDescent="0.2">
      <c r="B15">
        <v>250</v>
      </c>
      <c r="C15">
        <v>1</v>
      </c>
      <c r="F15">
        <v>1.3</v>
      </c>
      <c r="G15">
        <v>1.2749999999999999</v>
      </c>
      <c r="H15">
        <v>2.4500000000000002</v>
      </c>
      <c r="I15">
        <v>5.2</v>
      </c>
      <c r="J15">
        <f t="shared" si="1"/>
        <v>3.75</v>
      </c>
      <c r="K15">
        <f t="shared" si="0"/>
        <v>1.8846153846153846</v>
      </c>
      <c r="M15">
        <v>1.271186440677966</v>
      </c>
    </row>
    <row r="16" spans="2:13" x14ac:dyDescent="0.2">
      <c r="B16">
        <v>500</v>
      </c>
      <c r="C16">
        <v>1</v>
      </c>
      <c r="F16">
        <v>2.15</v>
      </c>
      <c r="G16">
        <v>2.1749999999999998</v>
      </c>
      <c r="H16">
        <v>4.4000000000000004</v>
      </c>
      <c r="I16">
        <v>9.2750000000000004</v>
      </c>
      <c r="J16">
        <f t="shared" si="1"/>
        <v>6.5500000000000007</v>
      </c>
      <c r="K16">
        <f t="shared" si="0"/>
        <v>2.0465116279069768</v>
      </c>
      <c r="M16">
        <v>1.6049382716049383</v>
      </c>
    </row>
    <row r="17" spans="2:13" x14ac:dyDescent="0.2">
      <c r="B17">
        <v>750</v>
      </c>
      <c r="C17">
        <v>1</v>
      </c>
      <c r="F17">
        <v>2.8250000000000002</v>
      </c>
      <c r="G17">
        <v>2.875</v>
      </c>
      <c r="H17">
        <v>6.15</v>
      </c>
      <c r="I17">
        <v>12.85</v>
      </c>
      <c r="J17">
        <f t="shared" si="1"/>
        <v>8.9750000000000014</v>
      </c>
      <c r="K17">
        <f t="shared" si="0"/>
        <v>2.1769911504424777</v>
      </c>
      <c r="M17">
        <v>1.7142857142857142</v>
      </c>
    </row>
    <row r="18" spans="2:13" x14ac:dyDescent="0.2">
      <c r="B18">
        <v>1000</v>
      </c>
      <c r="C18">
        <v>1</v>
      </c>
      <c r="F18">
        <v>3.5750000000000002</v>
      </c>
      <c r="G18">
        <v>3.4750000000000001</v>
      </c>
      <c r="H18">
        <v>7.8250000000000002</v>
      </c>
      <c r="I18">
        <v>16.7</v>
      </c>
      <c r="J18">
        <f t="shared" si="1"/>
        <v>11.4</v>
      </c>
      <c r="K18">
        <f t="shared" si="0"/>
        <v>2.1888111888111887</v>
      </c>
      <c r="M18">
        <v>1.6965517241379311</v>
      </c>
    </row>
    <row r="19" spans="2:13" x14ac:dyDescent="0.2">
      <c r="B19">
        <v>2000</v>
      </c>
      <c r="F19">
        <v>5.6</v>
      </c>
      <c r="G19">
        <v>5.55</v>
      </c>
      <c r="H19">
        <v>12.824999999999999</v>
      </c>
      <c r="I19">
        <v>26.824999999999999</v>
      </c>
    </row>
    <row r="20" spans="2:13" x14ac:dyDescent="0.2">
      <c r="B20">
        <v>3000</v>
      </c>
      <c r="F20">
        <v>7.65</v>
      </c>
      <c r="G20">
        <v>7.55</v>
      </c>
      <c r="H20">
        <v>17.95</v>
      </c>
      <c r="I20">
        <v>37.450000000000003</v>
      </c>
    </row>
    <row r="21" spans="2:13" x14ac:dyDescent="0.2">
      <c r="B21">
        <v>4000</v>
      </c>
      <c r="F21">
        <v>9.5</v>
      </c>
      <c r="G21">
        <v>9.15</v>
      </c>
      <c r="H21">
        <v>22.725000000000001</v>
      </c>
      <c r="I21">
        <v>47.924999999999997</v>
      </c>
    </row>
    <row r="22" spans="2:13" x14ac:dyDescent="0.2">
      <c r="B22">
        <v>5000</v>
      </c>
      <c r="F22">
        <v>10.9</v>
      </c>
      <c r="G22">
        <v>10.675000000000001</v>
      </c>
      <c r="H22">
        <v>28.3</v>
      </c>
      <c r="I22">
        <v>58.524999999999999</v>
      </c>
    </row>
    <row r="47" spans="9:24" x14ac:dyDescent="0.2">
      <c r="I47" t="s">
        <v>42</v>
      </c>
      <c r="J47">
        <v>0</v>
      </c>
    </row>
    <row r="48" spans="9:24" x14ac:dyDescent="0.2">
      <c r="I48">
        <v>20</v>
      </c>
      <c r="J48">
        <f t="shared" ref="J48:J55" si="2">-4.687*10^-5 * I48^2 + 1.543*10^-2*I48-2.755*10^-1</f>
        <v>1.4351999999999976E-2</v>
      </c>
      <c r="O48">
        <v>20</v>
      </c>
      <c r="P48">
        <v>0</v>
      </c>
      <c r="W48">
        <v>20</v>
      </c>
      <c r="X48">
        <v>0</v>
      </c>
    </row>
    <row r="49" spans="9:24" x14ac:dyDescent="0.2">
      <c r="I49">
        <v>40</v>
      </c>
      <c r="J49">
        <f t="shared" si="2"/>
        <v>0.266708</v>
      </c>
      <c r="O49">
        <v>40</v>
      </c>
      <c r="P49">
        <f>O49*0.007309+0.0087</f>
        <v>0.30105999999999999</v>
      </c>
      <c r="W49">
        <v>40</v>
      </c>
      <c r="X49">
        <v>0</v>
      </c>
    </row>
    <row r="50" spans="9:24" x14ac:dyDescent="0.2">
      <c r="I50">
        <v>60</v>
      </c>
      <c r="J50">
        <f t="shared" si="2"/>
        <v>0.48156799999999994</v>
      </c>
      <c r="O50">
        <v>60</v>
      </c>
      <c r="P50">
        <f>O50*0.007309+0.0087</f>
        <v>0.44724000000000003</v>
      </c>
      <c r="W50">
        <v>60</v>
      </c>
      <c r="X50">
        <f>W50*0.0134-0.573</f>
        <v>0.23100000000000009</v>
      </c>
    </row>
    <row r="51" spans="9:24" x14ac:dyDescent="0.2">
      <c r="I51">
        <v>80</v>
      </c>
      <c r="J51">
        <f t="shared" si="2"/>
        <v>0.65893199999999985</v>
      </c>
      <c r="O51">
        <v>80</v>
      </c>
      <c r="P51">
        <f>O51*0.007309+0.0087</f>
        <v>0.59342000000000006</v>
      </c>
      <c r="R51" t="s">
        <v>56</v>
      </c>
      <c r="W51">
        <v>80</v>
      </c>
      <c r="X51">
        <f>W51*0.0134-0.573</f>
        <v>0.49900000000000011</v>
      </c>
    </row>
    <row r="52" spans="9:24" x14ac:dyDescent="0.2">
      <c r="I52">
        <v>100</v>
      </c>
      <c r="J52">
        <f t="shared" si="2"/>
        <v>0.79879999999999973</v>
      </c>
      <c r="O52">
        <v>100</v>
      </c>
      <c r="P52">
        <f>O52*0.007309+0.0087</f>
        <v>0.73960000000000004</v>
      </c>
      <c r="W52">
        <v>100</v>
      </c>
      <c r="X52">
        <f>W52*0.0134-0.573</f>
        <v>0.76700000000000013</v>
      </c>
    </row>
    <row r="53" spans="9:24" x14ac:dyDescent="0.2">
      <c r="I53">
        <v>120</v>
      </c>
      <c r="J53">
        <f t="shared" si="2"/>
        <v>0.90117199999999986</v>
      </c>
      <c r="O53">
        <v>150</v>
      </c>
      <c r="P53">
        <f>O53*0.007309+0.0087</f>
        <v>1.1050500000000001</v>
      </c>
      <c r="R53" t="s">
        <v>59</v>
      </c>
      <c r="S53" t="s">
        <v>70</v>
      </c>
      <c r="W53">
        <v>150</v>
      </c>
      <c r="X53">
        <f>W53*0.0134-0.573</f>
        <v>1.4370000000000003</v>
      </c>
    </row>
    <row r="54" spans="9:24" x14ac:dyDescent="0.2">
      <c r="I54">
        <v>140</v>
      </c>
      <c r="J54">
        <f t="shared" si="2"/>
        <v>0.96604799999999957</v>
      </c>
      <c r="O54">
        <v>200</v>
      </c>
      <c r="P54">
        <f>O54*0.002972+0.61</f>
        <v>1.2043999999999999</v>
      </c>
      <c r="R54" t="s">
        <v>78</v>
      </c>
      <c r="S54" t="s">
        <v>58</v>
      </c>
      <c r="T54">
        <f>0.8/2/(0.002972)</f>
        <v>134.58950201884255</v>
      </c>
      <c r="U54" t="s">
        <v>61</v>
      </c>
      <c r="W54">
        <v>200</v>
      </c>
      <c r="X54">
        <f>W54*0.007144+0.742</f>
        <v>2.1707999999999998</v>
      </c>
    </row>
    <row r="55" spans="9:24" x14ac:dyDescent="0.2">
      <c r="I55">
        <v>160</v>
      </c>
      <c r="J55">
        <f t="shared" si="2"/>
        <v>0.99342799999999976</v>
      </c>
      <c r="O55">
        <v>300</v>
      </c>
      <c r="P55">
        <f t="shared" ref="P55:P62" si="3">O55*0.002972+0.61</f>
        <v>1.5015999999999998</v>
      </c>
      <c r="S55" t="s">
        <v>71</v>
      </c>
      <c r="W55">
        <v>300</v>
      </c>
      <c r="X55">
        <f t="shared" ref="X55:X62" si="4">W55*0.007144+0.742</f>
        <v>2.8852000000000002</v>
      </c>
    </row>
    <row r="56" spans="9:24" x14ac:dyDescent="0.2">
      <c r="I56" t="s">
        <v>43</v>
      </c>
      <c r="J56">
        <v>1</v>
      </c>
      <c r="O56">
        <v>400</v>
      </c>
      <c r="P56">
        <f t="shared" si="3"/>
        <v>1.7988</v>
      </c>
      <c r="R56" t="s">
        <v>69</v>
      </c>
      <c r="S56" t="s">
        <v>58</v>
      </c>
      <c r="T56">
        <f>0.8/2/(0.007309)</f>
        <v>54.72704884389109</v>
      </c>
      <c r="U56" t="s">
        <v>61</v>
      </c>
      <c r="W56">
        <v>400</v>
      </c>
      <c r="X56">
        <f t="shared" si="4"/>
        <v>3.5996000000000001</v>
      </c>
    </row>
    <row r="57" spans="9:24" x14ac:dyDescent="0.2">
      <c r="O57">
        <v>500</v>
      </c>
      <c r="P57">
        <f t="shared" si="3"/>
        <v>2.0960000000000001</v>
      </c>
      <c r="R57" t="s">
        <v>57</v>
      </c>
      <c r="S57" t="s">
        <v>66</v>
      </c>
      <c r="U57" t="s">
        <v>61</v>
      </c>
      <c r="W57">
        <v>500</v>
      </c>
      <c r="X57">
        <f t="shared" si="4"/>
        <v>4.3140000000000001</v>
      </c>
    </row>
    <row r="58" spans="9:24" x14ac:dyDescent="0.2">
      <c r="O58">
        <v>600</v>
      </c>
      <c r="P58">
        <f t="shared" si="3"/>
        <v>2.3931999999999998</v>
      </c>
      <c r="R58" t="s">
        <v>77</v>
      </c>
      <c r="S58" t="s">
        <v>58</v>
      </c>
      <c r="T58">
        <f>0.8/2/(0.007144)</f>
        <v>55.991041433370661</v>
      </c>
      <c r="W58">
        <v>600</v>
      </c>
      <c r="X58">
        <f t="shared" si="4"/>
        <v>5.0284000000000004</v>
      </c>
    </row>
    <row r="59" spans="9:24" x14ac:dyDescent="0.2">
      <c r="O59">
        <v>700</v>
      </c>
      <c r="P59">
        <f t="shared" si="3"/>
        <v>2.6903999999999999</v>
      </c>
      <c r="S59" t="s">
        <v>68</v>
      </c>
      <c r="W59">
        <v>700</v>
      </c>
      <c r="X59">
        <f t="shared" si="4"/>
        <v>5.7427999999999999</v>
      </c>
    </row>
    <row r="60" spans="9:24" x14ac:dyDescent="0.2">
      <c r="O60">
        <v>800</v>
      </c>
      <c r="P60">
        <f t="shared" si="3"/>
        <v>2.9875999999999996</v>
      </c>
      <c r="R60" t="s">
        <v>67</v>
      </c>
      <c r="S60" t="s">
        <v>58</v>
      </c>
      <c r="T60">
        <f>0.8/2/(0.0134)</f>
        <v>29.850746268656717</v>
      </c>
      <c r="W60">
        <v>800</v>
      </c>
      <c r="X60">
        <f t="shared" si="4"/>
        <v>6.4572000000000003</v>
      </c>
    </row>
    <row r="61" spans="9:24" x14ac:dyDescent="0.2">
      <c r="O61">
        <v>900</v>
      </c>
      <c r="P61">
        <f t="shared" si="3"/>
        <v>3.2847999999999997</v>
      </c>
      <c r="W61">
        <v>900</v>
      </c>
      <c r="X61">
        <f t="shared" si="4"/>
        <v>7.1715999999999998</v>
      </c>
    </row>
    <row r="62" spans="9:24" x14ac:dyDescent="0.2">
      <c r="O62">
        <v>1000</v>
      </c>
      <c r="P62">
        <f t="shared" si="3"/>
        <v>3.5819999999999999</v>
      </c>
      <c r="W62">
        <v>1000</v>
      </c>
      <c r="X62">
        <f t="shared" si="4"/>
        <v>7.8860000000000001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124"/>
  <sheetViews>
    <sheetView workbookViewId="0">
      <selection activeCell="E20" sqref="E20"/>
    </sheetView>
  </sheetViews>
  <sheetFormatPr baseColWidth="10" defaultRowHeight="16" x14ac:dyDescent="0.2"/>
  <sheetData>
    <row r="2" spans="2:26" x14ac:dyDescent="0.2">
      <c r="B2" t="s">
        <v>6</v>
      </c>
      <c r="C2" t="s">
        <v>7</v>
      </c>
      <c r="D2" t="s">
        <v>8</v>
      </c>
      <c r="E2" t="s">
        <v>2</v>
      </c>
      <c r="F2" t="s">
        <v>0</v>
      </c>
      <c r="H2" t="s">
        <v>7</v>
      </c>
      <c r="I2" t="s">
        <v>8</v>
      </c>
      <c r="J2" t="s">
        <v>2</v>
      </c>
      <c r="K2" t="s">
        <v>0</v>
      </c>
      <c r="M2" t="s">
        <v>7</v>
      </c>
      <c r="N2" t="s">
        <v>8</v>
      </c>
      <c r="O2" t="s">
        <v>2</v>
      </c>
      <c r="P2" t="s">
        <v>0</v>
      </c>
      <c r="R2" t="s">
        <v>7</v>
      </c>
      <c r="S2" t="s">
        <v>8</v>
      </c>
      <c r="T2" t="s">
        <v>2</v>
      </c>
      <c r="U2" t="s">
        <v>0</v>
      </c>
      <c r="W2" t="s">
        <v>7</v>
      </c>
      <c r="X2" t="s">
        <v>8</v>
      </c>
      <c r="Y2" t="s">
        <v>2</v>
      </c>
      <c r="Z2" t="s">
        <v>0</v>
      </c>
    </row>
    <row r="3" spans="2:26" x14ac:dyDescent="0.2">
      <c r="B3">
        <v>10</v>
      </c>
      <c r="C3">
        <v>28</v>
      </c>
      <c r="D3">
        <v>56</v>
      </c>
      <c r="E3">
        <v>0</v>
      </c>
      <c r="F3">
        <v>0</v>
      </c>
      <c r="G3">
        <v>20</v>
      </c>
      <c r="H3">
        <v>14</v>
      </c>
      <c r="I3">
        <v>57</v>
      </c>
      <c r="J3">
        <v>0</v>
      </c>
      <c r="K3">
        <v>0</v>
      </c>
      <c r="L3">
        <v>30</v>
      </c>
      <c r="M3">
        <v>12</v>
      </c>
      <c r="N3">
        <v>22</v>
      </c>
      <c r="O3">
        <v>0</v>
      </c>
      <c r="P3">
        <v>0</v>
      </c>
      <c r="Q3">
        <v>40</v>
      </c>
      <c r="R3">
        <v>43</v>
      </c>
      <c r="S3">
        <v>48</v>
      </c>
      <c r="T3">
        <v>0</v>
      </c>
      <c r="U3">
        <v>0</v>
      </c>
      <c r="V3">
        <v>50</v>
      </c>
      <c r="W3">
        <v>59</v>
      </c>
      <c r="X3">
        <v>3</v>
      </c>
      <c r="Y3">
        <v>0</v>
      </c>
      <c r="Z3">
        <v>0</v>
      </c>
    </row>
    <row r="4" spans="2:26" x14ac:dyDescent="0.2">
      <c r="C4">
        <v>65</v>
      </c>
      <c r="D4">
        <v>68</v>
      </c>
      <c r="E4">
        <v>0</v>
      </c>
      <c r="F4">
        <v>0</v>
      </c>
      <c r="H4">
        <v>47</v>
      </c>
      <c r="I4">
        <v>62</v>
      </c>
      <c r="J4">
        <v>0</v>
      </c>
      <c r="K4">
        <v>0</v>
      </c>
      <c r="M4">
        <v>86</v>
      </c>
      <c r="N4">
        <v>70</v>
      </c>
      <c r="O4">
        <v>0</v>
      </c>
      <c r="P4">
        <v>0</v>
      </c>
      <c r="R4">
        <v>43</v>
      </c>
      <c r="S4">
        <v>26</v>
      </c>
      <c r="T4">
        <v>0</v>
      </c>
      <c r="U4">
        <v>0</v>
      </c>
      <c r="W4">
        <v>51</v>
      </c>
      <c r="X4">
        <v>74</v>
      </c>
      <c r="Y4">
        <v>1</v>
      </c>
      <c r="Z4">
        <v>0</v>
      </c>
    </row>
    <row r="5" spans="2:26" x14ac:dyDescent="0.2">
      <c r="C5">
        <v>40</v>
      </c>
      <c r="D5">
        <v>60</v>
      </c>
      <c r="E5">
        <v>0</v>
      </c>
      <c r="F5">
        <v>0</v>
      </c>
      <c r="H5">
        <v>75</v>
      </c>
      <c r="I5">
        <v>22</v>
      </c>
      <c r="J5">
        <v>0</v>
      </c>
      <c r="K5">
        <v>0</v>
      </c>
      <c r="M5">
        <v>62</v>
      </c>
      <c r="N5">
        <v>49</v>
      </c>
      <c r="O5">
        <v>0</v>
      </c>
      <c r="P5">
        <v>0</v>
      </c>
      <c r="R5">
        <v>72</v>
      </c>
      <c r="S5">
        <v>65</v>
      </c>
      <c r="T5">
        <v>0</v>
      </c>
      <c r="U5">
        <v>0</v>
      </c>
      <c r="W5">
        <v>65</v>
      </c>
      <c r="X5">
        <v>45</v>
      </c>
      <c r="Y5">
        <v>0</v>
      </c>
      <c r="Z5">
        <v>0</v>
      </c>
    </row>
    <row r="6" spans="2:26" x14ac:dyDescent="0.2">
      <c r="C6">
        <v>80</v>
      </c>
      <c r="D6">
        <v>82</v>
      </c>
      <c r="E6">
        <v>0</v>
      </c>
      <c r="F6">
        <v>0</v>
      </c>
      <c r="H6">
        <v>31</v>
      </c>
      <c r="I6">
        <v>62</v>
      </c>
      <c r="J6">
        <v>0</v>
      </c>
      <c r="K6">
        <v>0</v>
      </c>
      <c r="M6">
        <v>87</v>
      </c>
      <c r="N6">
        <v>28</v>
      </c>
      <c r="O6">
        <v>0</v>
      </c>
      <c r="P6">
        <v>0</v>
      </c>
      <c r="R6">
        <v>31</v>
      </c>
      <c r="S6">
        <v>50</v>
      </c>
      <c r="T6">
        <v>0</v>
      </c>
      <c r="U6">
        <v>0</v>
      </c>
      <c r="W6">
        <v>1</v>
      </c>
      <c r="X6">
        <v>2</v>
      </c>
      <c r="Y6">
        <v>1</v>
      </c>
      <c r="Z6">
        <v>1</v>
      </c>
    </row>
    <row r="7" spans="2:26" x14ac:dyDescent="0.2">
      <c r="C7">
        <v>18</v>
      </c>
      <c r="D7">
        <v>9</v>
      </c>
      <c r="E7">
        <v>0</v>
      </c>
      <c r="F7">
        <v>0</v>
      </c>
      <c r="H7">
        <v>38</v>
      </c>
      <c r="I7">
        <v>10</v>
      </c>
      <c r="J7">
        <v>0</v>
      </c>
      <c r="K7">
        <v>0</v>
      </c>
      <c r="M7">
        <v>9</v>
      </c>
      <c r="N7">
        <v>62</v>
      </c>
      <c r="O7">
        <v>0</v>
      </c>
      <c r="P7">
        <v>0</v>
      </c>
      <c r="R7">
        <v>57</v>
      </c>
      <c r="S7">
        <v>79</v>
      </c>
      <c r="T7">
        <v>1</v>
      </c>
      <c r="U7">
        <v>0</v>
      </c>
      <c r="W7">
        <v>82</v>
      </c>
      <c r="X7">
        <v>24</v>
      </c>
      <c r="Y7">
        <v>0</v>
      </c>
      <c r="Z7">
        <v>0</v>
      </c>
    </row>
    <row r="8" spans="2:26" x14ac:dyDescent="0.2">
      <c r="C8">
        <v>61</v>
      </c>
      <c r="D8">
        <v>7</v>
      </c>
      <c r="E8">
        <v>0</v>
      </c>
      <c r="F8">
        <v>0</v>
      </c>
      <c r="H8">
        <v>87</v>
      </c>
      <c r="I8">
        <v>73</v>
      </c>
      <c r="J8">
        <v>0</v>
      </c>
      <c r="K8">
        <v>0</v>
      </c>
      <c r="M8">
        <v>55</v>
      </c>
      <c r="N8">
        <v>25</v>
      </c>
      <c r="O8">
        <v>0</v>
      </c>
      <c r="P8">
        <v>0</v>
      </c>
      <c r="R8">
        <v>56</v>
      </c>
      <c r="S8">
        <v>44</v>
      </c>
      <c r="T8">
        <v>0</v>
      </c>
      <c r="U8">
        <v>0</v>
      </c>
      <c r="W8">
        <v>6</v>
      </c>
      <c r="X8">
        <v>64</v>
      </c>
      <c r="Y8">
        <v>0</v>
      </c>
      <c r="Z8">
        <v>0</v>
      </c>
    </row>
    <row r="9" spans="2:26" x14ac:dyDescent="0.2">
      <c r="C9">
        <v>43</v>
      </c>
      <c r="D9">
        <v>64</v>
      </c>
      <c r="E9">
        <v>0</v>
      </c>
      <c r="F9">
        <v>0</v>
      </c>
      <c r="H9">
        <v>9</v>
      </c>
      <c r="I9">
        <v>36</v>
      </c>
      <c r="J9">
        <v>0</v>
      </c>
      <c r="K9">
        <v>0</v>
      </c>
      <c r="M9">
        <v>68</v>
      </c>
      <c r="N9">
        <v>46</v>
      </c>
      <c r="O9">
        <v>0</v>
      </c>
      <c r="P9">
        <v>0</v>
      </c>
      <c r="R9">
        <v>54</v>
      </c>
      <c r="S9">
        <v>34</v>
      </c>
      <c r="T9">
        <v>0</v>
      </c>
      <c r="U9">
        <v>0</v>
      </c>
      <c r="W9">
        <v>84</v>
      </c>
      <c r="X9">
        <v>32</v>
      </c>
      <c r="Y9">
        <v>1</v>
      </c>
      <c r="Z9">
        <v>0</v>
      </c>
    </row>
    <row r="10" spans="2:26" x14ac:dyDescent="0.2">
      <c r="C10">
        <v>38</v>
      </c>
      <c r="D10">
        <v>71</v>
      </c>
      <c r="E10">
        <v>0</v>
      </c>
      <c r="F10">
        <v>0</v>
      </c>
      <c r="H10">
        <v>57</v>
      </c>
      <c r="I10">
        <v>74</v>
      </c>
      <c r="J10">
        <v>0</v>
      </c>
      <c r="K10">
        <v>0</v>
      </c>
      <c r="M10">
        <v>38</v>
      </c>
      <c r="N10">
        <v>79</v>
      </c>
      <c r="O10">
        <v>0</v>
      </c>
      <c r="P10">
        <v>0</v>
      </c>
      <c r="R10">
        <v>59</v>
      </c>
      <c r="S10">
        <v>86</v>
      </c>
      <c r="T10">
        <v>1</v>
      </c>
      <c r="U10">
        <v>1</v>
      </c>
      <c r="W10">
        <v>10</v>
      </c>
      <c r="X10">
        <v>47</v>
      </c>
      <c r="Y10">
        <v>1</v>
      </c>
      <c r="Z10">
        <v>1</v>
      </c>
    </row>
    <row r="11" spans="2:26" x14ac:dyDescent="0.2">
      <c r="C11">
        <v>30</v>
      </c>
      <c r="D11">
        <v>2</v>
      </c>
      <c r="E11">
        <v>0</v>
      </c>
      <c r="F11">
        <v>0</v>
      </c>
      <c r="H11">
        <v>2</v>
      </c>
      <c r="I11">
        <v>80</v>
      </c>
      <c r="J11">
        <v>0</v>
      </c>
      <c r="K11">
        <v>0</v>
      </c>
      <c r="M11">
        <v>41</v>
      </c>
      <c r="N11">
        <v>11</v>
      </c>
      <c r="O11">
        <v>0</v>
      </c>
      <c r="P11">
        <v>0</v>
      </c>
      <c r="R11">
        <v>3</v>
      </c>
      <c r="S11">
        <v>81</v>
      </c>
      <c r="T11">
        <v>1</v>
      </c>
      <c r="U11">
        <v>0</v>
      </c>
      <c r="W11">
        <v>41</v>
      </c>
      <c r="X11">
        <v>76</v>
      </c>
      <c r="Y11">
        <v>0</v>
      </c>
      <c r="Z11">
        <v>0</v>
      </c>
    </row>
    <row r="12" spans="2:26" x14ac:dyDescent="0.2">
      <c r="C12">
        <v>53</v>
      </c>
      <c r="D12">
        <v>63</v>
      </c>
      <c r="E12">
        <v>0</v>
      </c>
      <c r="F12">
        <v>0</v>
      </c>
      <c r="H12">
        <v>53</v>
      </c>
      <c r="I12">
        <v>54</v>
      </c>
      <c r="J12">
        <v>0</v>
      </c>
      <c r="K12">
        <v>0</v>
      </c>
      <c r="M12">
        <v>62</v>
      </c>
      <c r="N12">
        <v>47</v>
      </c>
      <c r="O12">
        <v>0</v>
      </c>
      <c r="P12">
        <v>0</v>
      </c>
      <c r="R12">
        <v>10</v>
      </c>
      <c r="S12">
        <v>84</v>
      </c>
      <c r="T12">
        <v>1</v>
      </c>
      <c r="U12">
        <v>0</v>
      </c>
      <c r="W12">
        <v>44</v>
      </c>
      <c r="X12">
        <v>58</v>
      </c>
      <c r="Y12">
        <v>0</v>
      </c>
      <c r="Z12">
        <v>0</v>
      </c>
    </row>
    <row r="13" spans="2:26" x14ac:dyDescent="0.2">
      <c r="C13">
        <v>84</v>
      </c>
      <c r="D13">
        <v>32</v>
      </c>
      <c r="E13">
        <v>0</v>
      </c>
      <c r="F13">
        <v>0</v>
      </c>
      <c r="H13">
        <v>65</v>
      </c>
      <c r="I13">
        <v>83</v>
      </c>
      <c r="J13">
        <v>0</v>
      </c>
      <c r="K13">
        <v>0</v>
      </c>
      <c r="M13">
        <v>49</v>
      </c>
      <c r="N13">
        <v>29</v>
      </c>
      <c r="O13">
        <v>0</v>
      </c>
      <c r="P13">
        <v>0</v>
      </c>
      <c r="R13">
        <v>24</v>
      </c>
      <c r="S13">
        <v>1</v>
      </c>
      <c r="T13">
        <v>0</v>
      </c>
      <c r="U13">
        <v>0</v>
      </c>
      <c r="W13">
        <v>7</v>
      </c>
      <c r="X13">
        <v>42</v>
      </c>
      <c r="Y13">
        <v>0</v>
      </c>
      <c r="Z13">
        <v>0</v>
      </c>
    </row>
    <row r="14" spans="2:26" x14ac:dyDescent="0.2">
      <c r="C14">
        <v>11</v>
      </c>
      <c r="D14">
        <v>74</v>
      </c>
      <c r="E14">
        <v>0</v>
      </c>
      <c r="F14">
        <v>0</v>
      </c>
      <c r="H14">
        <v>4</v>
      </c>
      <c r="I14">
        <v>54</v>
      </c>
      <c r="J14">
        <v>0</v>
      </c>
      <c r="K14">
        <v>0</v>
      </c>
      <c r="M14">
        <v>19</v>
      </c>
      <c r="N14">
        <v>73</v>
      </c>
      <c r="O14">
        <v>1</v>
      </c>
      <c r="P14">
        <v>0</v>
      </c>
      <c r="R14">
        <v>75</v>
      </c>
      <c r="S14">
        <v>27</v>
      </c>
      <c r="T14">
        <v>0</v>
      </c>
      <c r="U14">
        <v>0</v>
      </c>
      <c r="W14">
        <v>46</v>
      </c>
      <c r="X14">
        <v>43</v>
      </c>
      <c r="Y14">
        <v>1</v>
      </c>
      <c r="Z14">
        <v>0</v>
      </c>
    </row>
    <row r="15" spans="2:26" x14ac:dyDescent="0.2">
      <c r="C15">
        <v>27</v>
      </c>
      <c r="D15">
        <v>56</v>
      </c>
      <c r="E15">
        <v>0</v>
      </c>
      <c r="F15">
        <v>0</v>
      </c>
      <c r="H15">
        <v>45</v>
      </c>
      <c r="I15">
        <v>58</v>
      </c>
      <c r="J15">
        <v>0</v>
      </c>
      <c r="K15">
        <v>0</v>
      </c>
      <c r="M15">
        <v>43</v>
      </c>
      <c r="N15">
        <v>81</v>
      </c>
      <c r="O15">
        <v>1</v>
      </c>
      <c r="P15">
        <v>0</v>
      </c>
      <c r="R15">
        <v>23</v>
      </c>
      <c r="S15">
        <v>23</v>
      </c>
      <c r="T15">
        <v>0</v>
      </c>
      <c r="U15">
        <v>0</v>
      </c>
      <c r="W15">
        <v>12</v>
      </c>
      <c r="X15">
        <v>21</v>
      </c>
      <c r="Y15">
        <v>0</v>
      </c>
      <c r="Z15">
        <v>0</v>
      </c>
    </row>
    <row r="16" spans="2:26" x14ac:dyDescent="0.2">
      <c r="C16">
        <v>84</v>
      </c>
      <c r="D16">
        <v>32</v>
      </c>
      <c r="E16">
        <v>0</v>
      </c>
      <c r="F16">
        <v>0</v>
      </c>
      <c r="H16">
        <v>56</v>
      </c>
      <c r="I16">
        <v>36</v>
      </c>
      <c r="J16">
        <v>0</v>
      </c>
      <c r="K16">
        <v>0</v>
      </c>
      <c r="M16">
        <v>22</v>
      </c>
      <c r="N16">
        <v>5</v>
      </c>
      <c r="O16">
        <v>0</v>
      </c>
      <c r="P16">
        <v>0</v>
      </c>
      <c r="R16">
        <v>50</v>
      </c>
      <c r="S16">
        <v>7</v>
      </c>
      <c r="T16">
        <v>0</v>
      </c>
      <c r="U16">
        <v>0</v>
      </c>
      <c r="W16">
        <v>17</v>
      </c>
      <c r="X16">
        <v>28</v>
      </c>
      <c r="Y16">
        <v>0</v>
      </c>
      <c r="Z16">
        <v>0</v>
      </c>
    </row>
    <row r="17" spans="3:26" x14ac:dyDescent="0.2">
      <c r="C17">
        <v>87</v>
      </c>
      <c r="D17">
        <v>56</v>
      </c>
      <c r="E17">
        <v>0</v>
      </c>
      <c r="F17">
        <v>0</v>
      </c>
      <c r="H17">
        <v>15</v>
      </c>
      <c r="I17">
        <v>55</v>
      </c>
      <c r="J17">
        <v>0</v>
      </c>
      <c r="K17">
        <v>0</v>
      </c>
      <c r="M17">
        <v>42</v>
      </c>
      <c r="N17">
        <v>78</v>
      </c>
      <c r="O17">
        <v>1</v>
      </c>
      <c r="P17">
        <v>0</v>
      </c>
      <c r="R17">
        <v>62</v>
      </c>
      <c r="S17">
        <v>36</v>
      </c>
      <c r="T17">
        <v>0</v>
      </c>
      <c r="U17">
        <v>0</v>
      </c>
      <c r="W17">
        <v>12</v>
      </c>
      <c r="X17">
        <v>83</v>
      </c>
      <c r="Y17">
        <v>1</v>
      </c>
      <c r="Z17">
        <v>1</v>
      </c>
    </row>
    <row r="18" spans="3:26" x14ac:dyDescent="0.2">
      <c r="C18">
        <v>50</v>
      </c>
      <c r="D18">
        <v>72</v>
      </c>
      <c r="E18">
        <v>0</v>
      </c>
      <c r="F18">
        <v>0</v>
      </c>
      <c r="H18">
        <v>40</v>
      </c>
      <c r="I18">
        <v>75</v>
      </c>
      <c r="J18">
        <v>0</v>
      </c>
      <c r="K18">
        <v>0</v>
      </c>
      <c r="M18">
        <v>14</v>
      </c>
      <c r="N18">
        <v>13</v>
      </c>
      <c r="O18">
        <v>0</v>
      </c>
      <c r="P18">
        <v>0</v>
      </c>
      <c r="R18">
        <v>27</v>
      </c>
      <c r="S18">
        <v>29</v>
      </c>
      <c r="T18">
        <v>0</v>
      </c>
      <c r="U18">
        <v>0</v>
      </c>
      <c r="W18">
        <v>29</v>
      </c>
      <c r="X18">
        <v>59</v>
      </c>
      <c r="Y18">
        <v>0</v>
      </c>
      <c r="Z18">
        <v>0</v>
      </c>
    </row>
    <row r="19" spans="3:26" x14ac:dyDescent="0.2">
      <c r="C19">
        <v>3</v>
      </c>
      <c r="D19">
        <v>18</v>
      </c>
      <c r="E19">
        <v>0</v>
      </c>
      <c r="F19">
        <v>0</v>
      </c>
      <c r="H19">
        <v>48</v>
      </c>
      <c r="I19">
        <v>55</v>
      </c>
      <c r="J19">
        <v>0</v>
      </c>
      <c r="K19">
        <v>0</v>
      </c>
      <c r="M19">
        <v>71</v>
      </c>
      <c r="N19">
        <v>33</v>
      </c>
      <c r="O19">
        <v>0</v>
      </c>
      <c r="P19">
        <v>0</v>
      </c>
      <c r="R19">
        <v>54</v>
      </c>
      <c r="S19">
        <v>86</v>
      </c>
      <c r="T19">
        <v>1</v>
      </c>
      <c r="U19">
        <v>0</v>
      </c>
      <c r="W19">
        <v>59</v>
      </c>
      <c r="X19">
        <v>26</v>
      </c>
      <c r="Y19">
        <v>0</v>
      </c>
      <c r="Z19">
        <v>0</v>
      </c>
    </row>
    <row r="20" spans="3:26" x14ac:dyDescent="0.2">
      <c r="C20">
        <v>76</v>
      </c>
      <c r="D20">
        <v>50</v>
      </c>
      <c r="E20">
        <v>0</v>
      </c>
      <c r="F20">
        <v>0</v>
      </c>
      <c r="H20">
        <v>73</v>
      </c>
      <c r="I20">
        <v>88</v>
      </c>
      <c r="J20">
        <v>0</v>
      </c>
      <c r="K20">
        <v>0</v>
      </c>
      <c r="M20">
        <v>10</v>
      </c>
      <c r="N20">
        <v>47</v>
      </c>
      <c r="O20">
        <v>0</v>
      </c>
      <c r="P20">
        <v>0</v>
      </c>
      <c r="R20">
        <v>70</v>
      </c>
      <c r="S20">
        <v>62</v>
      </c>
      <c r="T20">
        <v>0</v>
      </c>
      <c r="U20">
        <v>0</v>
      </c>
      <c r="W20">
        <v>13</v>
      </c>
      <c r="X20">
        <v>71</v>
      </c>
      <c r="Y20">
        <v>1</v>
      </c>
      <c r="Z20">
        <v>1</v>
      </c>
    </row>
    <row r="21" spans="3:26" x14ac:dyDescent="0.2">
      <c r="C21">
        <v>65</v>
      </c>
      <c r="D21">
        <v>66</v>
      </c>
      <c r="E21">
        <v>0</v>
      </c>
      <c r="F21">
        <v>0</v>
      </c>
      <c r="H21">
        <v>57</v>
      </c>
      <c r="I21">
        <v>13</v>
      </c>
      <c r="J21">
        <v>0</v>
      </c>
      <c r="K21">
        <v>0</v>
      </c>
      <c r="M21">
        <v>38</v>
      </c>
      <c r="N21">
        <v>32</v>
      </c>
      <c r="O21">
        <v>0</v>
      </c>
      <c r="P21">
        <v>0</v>
      </c>
      <c r="R21">
        <v>45</v>
      </c>
      <c r="S21">
        <v>64</v>
      </c>
      <c r="T21">
        <v>0</v>
      </c>
      <c r="U21">
        <v>0</v>
      </c>
      <c r="W21">
        <v>35</v>
      </c>
      <c r="X21">
        <v>86</v>
      </c>
      <c r="Y21">
        <v>1</v>
      </c>
      <c r="Z21">
        <v>0</v>
      </c>
    </row>
    <row r="22" spans="3:26" x14ac:dyDescent="0.2">
      <c r="C22">
        <v>80</v>
      </c>
      <c r="D22">
        <v>58</v>
      </c>
      <c r="E22">
        <v>0</v>
      </c>
      <c r="F22">
        <v>0</v>
      </c>
      <c r="H22">
        <v>32</v>
      </c>
      <c r="I22">
        <v>61</v>
      </c>
      <c r="J22">
        <v>0</v>
      </c>
      <c r="K22">
        <v>0</v>
      </c>
      <c r="M22">
        <v>48</v>
      </c>
      <c r="N22">
        <v>17</v>
      </c>
      <c r="O22">
        <v>0</v>
      </c>
      <c r="P22">
        <v>0</v>
      </c>
      <c r="R22">
        <v>35</v>
      </c>
      <c r="S22">
        <v>89</v>
      </c>
      <c r="T22">
        <v>1</v>
      </c>
      <c r="U22">
        <v>0</v>
      </c>
      <c r="W22">
        <v>56</v>
      </c>
      <c r="X22">
        <v>25</v>
      </c>
      <c r="Y22">
        <v>0</v>
      </c>
      <c r="Z22">
        <v>0</v>
      </c>
    </row>
    <row r="23" spans="3:26" x14ac:dyDescent="0.2">
      <c r="C23">
        <v>19</v>
      </c>
      <c r="D23">
        <v>7</v>
      </c>
      <c r="E23">
        <v>0</v>
      </c>
      <c r="F23">
        <v>0</v>
      </c>
      <c r="H23">
        <v>7</v>
      </c>
      <c r="I23">
        <v>79</v>
      </c>
      <c r="J23">
        <v>0</v>
      </c>
      <c r="K23">
        <v>0</v>
      </c>
      <c r="M23">
        <v>24</v>
      </c>
      <c r="N23">
        <v>59</v>
      </c>
      <c r="O23">
        <v>0</v>
      </c>
      <c r="P23">
        <v>0</v>
      </c>
      <c r="R23">
        <v>16</v>
      </c>
      <c r="S23">
        <v>27</v>
      </c>
      <c r="T23">
        <v>0</v>
      </c>
      <c r="U23">
        <v>0</v>
      </c>
      <c r="W23">
        <v>41</v>
      </c>
      <c r="X23">
        <v>66</v>
      </c>
      <c r="Y23">
        <v>0</v>
      </c>
      <c r="Z23">
        <v>0</v>
      </c>
    </row>
    <row r="24" spans="3:26" x14ac:dyDescent="0.2">
      <c r="C24">
        <v>86</v>
      </c>
      <c r="D24">
        <v>62</v>
      </c>
      <c r="E24">
        <v>0</v>
      </c>
      <c r="F24">
        <v>0</v>
      </c>
      <c r="H24">
        <v>32</v>
      </c>
      <c r="I24">
        <v>72</v>
      </c>
      <c r="J24">
        <v>0</v>
      </c>
      <c r="K24">
        <v>0</v>
      </c>
      <c r="M24">
        <v>10</v>
      </c>
      <c r="N24">
        <v>60</v>
      </c>
      <c r="O24">
        <v>0</v>
      </c>
      <c r="P24">
        <v>0</v>
      </c>
      <c r="R24">
        <v>41</v>
      </c>
      <c r="S24">
        <v>69</v>
      </c>
      <c r="T24">
        <v>0</v>
      </c>
      <c r="U24">
        <v>0</v>
      </c>
      <c r="W24">
        <v>66</v>
      </c>
      <c r="X24">
        <v>73</v>
      </c>
      <c r="Y24">
        <v>1</v>
      </c>
      <c r="Z24">
        <v>0</v>
      </c>
    </row>
    <row r="25" spans="3:26" x14ac:dyDescent="0.2">
      <c r="C25">
        <v>84</v>
      </c>
      <c r="D25">
        <v>79</v>
      </c>
      <c r="E25">
        <v>0</v>
      </c>
      <c r="F25">
        <v>0</v>
      </c>
      <c r="H25">
        <v>12</v>
      </c>
      <c r="I25">
        <v>31</v>
      </c>
      <c r="J25">
        <v>0</v>
      </c>
      <c r="K25">
        <v>0</v>
      </c>
      <c r="M25">
        <v>56</v>
      </c>
      <c r="N25">
        <v>89</v>
      </c>
      <c r="O25">
        <v>1</v>
      </c>
      <c r="P25">
        <v>0</v>
      </c>
      <c r="R25">
        <v>26</v>
      </c>
      <c r="S25">
        <v>19</v>
      </c>
      <c r="T25">
        <v>0</v>
      </c>
      <c r="U25">
        <v>0</v>
      </c>
      <c r="W25">
        <v>57</v>
      </c>
      <c r="X25">
        <v>87</v>
      </c>
      <c r="Y25">
        <v>1</v>
      </c>
      <c r="Z25">
        <v>0</v>
      </c>
    </row>
    <row r="26" spans="3:26" x14ac:dyDescent="0.2">
      <c r="C26">
        <v>47</v>
      </c>
      <c r="D26">
        <v>42</v>
      </c>
      <c r="E26">
        <v>0</v>
      </c>
      <c r="F26">
        <v>0</v>
      </c>
      <c r="H26">
        <v>75</v>
      </c>
      <c r="I26">
        <v>1</v>
      </c>
      <c r="J26">
        <v>0</v>
      </c>
      <c r="K26">
        <v>0</v>
      </c>
      <c r="M26">
        <v>69</v>
      </c>
      <c r="N26">
        <v>45</v>
      </c>
      <c r="O26">
        <v>0</v>
      </c>
      <c r="P26">
        <v>0</v>
      </c>
      <c r="R26">
        <v>33</v>
      </c>
      <c r="S26">
        <v>74</v>
      </c>
      <c r="T26">
        <v>1</v>
      </c>
      <c r="U26">
        <v>0</v>
      </c>
      <c r="W26">
        <v>44</v>
      </c>
      <c r="X26">
        <v>50</v>
      </c>
      <c r="Y26">
        <v>0</v>
      </c>
      <c r="Z26">
        <v>0</v>
      </c>
    </row>
    <row r="27" spans="3:26" x14ac:dyDescent="0.2">
      <c r="C27">
        <v>30</v>
      </c>
      <c r="D27">
        <v>40</v>
      </c>
      <c r="E27">
        <v>0</v>
      </c>
      <c r="F27">
        <v>0</v>
      </c>
      <c r="H27">
        <v>72</v>
      </c>
      <c r="I27">
        <v>26</v>
      </c>
      <c r="J27">
        <v>0</v>
      </c>
      <c r="K27">
        <v>0</v>
      </c>
      <c r="M27">
        <v>85</v>
      </c>
      <c r="N27">
        <v>90</v>
      </c>
      <c r="O27">
        <v>0</v>
      </c>
      <c r="P27">
        <v>0</v>
      </c>
      <c r="R27">
        <v>52</v>
      </c>
      <c r="S27">
        <v>47</v>
      </c>
      <c r="T27">
        <v>0</v>
      </c>
      <c r="U27">
        <v>0</v>
      </c>
      <c r="W27">
        <v>41</v>
      </c>
      <c r="X27">
        <v>64</v>
      </c>
      <c r="Y27">
        <v>1</v>
      </c>
      <c r="Z27">
        <v>0</v>
      </c>
    </row>
    <row r="28" spans="3:26" x14ac:dyDescent="0.2">
      <c r="C28">
        <v>37</v>
      </c>
      <c r="D28">
        <v>83</v>
      </c>
      <c r="E28">
        <v>0</v>
      </c>
      <c r="F28">
        <v>0</v>
      </c>
      <c r="H28">
        <v>54</v>
      </c>
      <c r="I28">
        <v>32</v>
      </c>
      <c r="J28">
        <v>0</v>
      </c>
      <c r="K28">
        <v>0</v>
      </c>
      <c r="M28">
        <v>25</v>
      </c>
      <c r="N28">
        <v>5</v>
      </c>
      <c r="O28">
        <v>0</v>
      </c>
      <c r="P28">
        <v>0</v>
      </c>
      <c r="R28">
        <v>70</v>
      </c>
      <c r="S28">
        <v>60</v>
      </c>
      <c r="T28">
        <v>0</v>
      </c>
      <c r="U28">
        <v>0</v>
      </c>
      <c r="W28">
        <v>79</v>
      </c>
      <c r="X28">
        <v>85</v>
      </c>
      <c r="Y28">
        <v>1</v>
      </c>
      <c r="Z28">
        <v>0</v>
      </c>
    </row>
    <row r="29" spans="3:26" x14ac:dyDescent="0.2">
      <c r="C29">
        <v>15</v>
      </c>
      <c r="D29">
        <v>17</v>
      </c>
      <c r="E29">
        <v>0</v>
      </c>
      <c r="F29">
        <v>0</v>
      </c>
      <c r="H29">
        <v>84</v>
      </c>
      <c r="I29">
        <v>53</v>
      </c>
      <c r="J29">
        <v>0</v>
      </c>
      <c r="K29">
        <v>0</v>
      </c>
      <c r="M29">
        <v>58</v>
      </c>
      <c r="N29">
        <v>5</v>
      </c>
      <c r="O29">
        <v>0</v>
      </c>
      <c r="P29">
        <v>0</v>
      </c>
      <c r="R29">
        <v>36</v>
      </c>
      <c r="S29">
        <v>41</v>
      </c>
      <c r="T29">
        <v>0</v>
      </c>
      <c r="U29">
        <v>0</v>
      </c>
      <c r="W29">
        <v>47</v>
      </c>
      <c r="X29">
        <v>86</v>
      </c>
      <c r="Y29">
        <v>1</v>
      </c>
      <c r="Z29">
        <v>1</v>
      </c>
    </row>
    <row r="30" spans="3:26" x14ac:dyDescent="0.2">
      <c r="C30">
        <v>71</v>
      </c>
      <c r="D30">
        <v>69</v>
      </c>
      <c r="E30">
        <v>0</v>
      </c>
      <c r="F30">
        <v>0</v>
      </c>
      <c r="H30">
        <v>16</v>
      </c>
      <c r="I30">
        <v>14</v>
      </c>
      <c r="J30">
        <v>0</v>
      </c>
      <c r="K30">
        <v>0</v>
      </c>
      <c r="M30">
        <v>1</v>
      </c>
      <c r="N30">
        <v>76</v>
      </c>
      <c r="O30">
        <v>0</v>
      </c>
      <c r="P30">
        <v>0</v>
      </c>
      <c r="R30">
        <v>48</v>
      </c>
      <c r="S30">
        <v>20</v>
      </c>
      <c r="T30">
        <v>0</v>
      </c>
      <c r="U30">
        <v>0</v>
      </c>
      <c r="W30">
        <v>22</v>
      </c>
      <c r="X30">
        <v>23</v>
      </c>
      <c r="Y30">
        <v>0</v>
      </c>
      <c r="Z30">
        <v>0</v>
      </c>
    </row>
    <row r="31" spans="3:26" x14ac:dyDescent="0.2">
      <c r="C31">
        <v>33</v>
      </c>
      <c r="D31">
        <v>21</v>
      </c>
      <c r="E31">
        <v>0</v>
      </c>
      <c r="F31">
        <v>0</v>
      </c>
      <c r="H31">
        <v>80</v>
      </c>
      <c r="I31">
        <v>72</v>
      </c>
      <c r="J31">
        <v>0</v>
      </c>
      <c r="K31">
        <v>0</v>
      </c>
      <c r="M31">
        <v>46</v>
      </c>
      <c r="N31">
        <v>42</v>
      </c>
      <c r="O31">
        <v>0</v>
      </c>
      <c r="P31">
        <v>0</v>
      </c>
      <c r="R31">
        <v>61</v>
      </c>
      <c r="S31">
        <v>89</v>
      </c>
      <c r="T31">
        <v>1</v>
      </c>
      <c r="U31">
        <v>0</v>
      </c>
      <c r="W31">
        <v>39</v>
      </c>
      <c r="X31">
        <v>55</v>
      </c>
      <c r="Y31">
        <v>0</v>
      </c>
      <c r="Z31">
        <v>0</v>
      </c>
    </row>
    <row r="32" spans="3:26" x14ac:dyDescent="0.2">
      <c r="C32">
        <v>18</v>
      </c>
      <c r="D32">
        <v>42</v>
      </c>
      <c r="E32">
        <v>0</v>
      </c>
      <c r="F32">
        <v>0</v>
      </c>
      <c r="H32">
        <v>72</v>
      </c>
      <c r="I32">
        <v>55</v>
      </c>
      <c r="J32">
        <v>0</v>
      </c>
      <c r="K32">
        <v>0</v>
      </c>
      <c r="M32">
        <v>72</v>
      </c>
      <c r="N32">
        <v>76</v>
      </c>
      <c r="O32">
        <v>0</v>
      </c>
      <c r="P32">
        <v>0</v>
      </c>
      <c r="R32">
        <v>41</v>
      </c>
      <c r="S32">
        <v>77</v>
      </c>
      <c r="T32">
        <v>1</v>
      </c>
      <c r="U32">
        <v>0</v>
      </c>
      <c r="W32">
        <v>76</v>
      </c>
      <c r="X32">
        <v>49</v>
      </c>
      <c r="Y32">
        <v>0</v>
      </c>
      <c r="Z32">
        <v>0</v>
      </c>
    </row>
    <row r="33" spans="2:26" x14ac:dyDescent="0.2">
      <c r="C33">
        <v>20</v>
      </c>
      <c r="D33">
        <v>60</v>
      </c>
      <c r="E33">
        <v>0</v>
      </c>
      <c r="F33">
        <v>0</v>
      </c>
      <c r="H33">
        <v>88</v>
      </c>
      <c r="I33">
        <v>15</v>
      </c>
      <c r="J33">
        <v>0</v>
      </c>
      <c r="K33">
        <v>0</v>
      </c>
      <c r="M33">
        <v>32</v>
      </c>
      <c r="N33">
        <v>31</v>
      </c>
      <c r="O33">
        <v>0</v>
      </c>
      <c r="P33">
        <v>0</v>
      </c>
      <c r="R33">
        <v>69</v>
      </c>
      <c r="S33">
        <v>10</v>
      </c>
      <c r="T33">
        <v>0</v>
      </c>
      <c r="U33">
        <v>0</v>
      </c>
      <c r="W33">
        <v>16</v>
      </c>
      <c r="X33">
        <v>33</v>
      </c>
      <c r="Y33">
        <v>0</v>
      </c>
      <c r="Z33">
        <v>0</v>
      </c>
    </row>
    <row r="34" spans="2:26" x14ac:dyDescent="0.2">
      <c r="C34">
        <v>3</v>
      </c>
      <c r="D34">
        <v>89</v>
      </c>
      <c r="E34">
        <v>0</v>
      </c>
      <c r="F34">
        <v>0</v>
      </c>
      <c r="H34">
        <v>49</v>
      </c>
      <c r="I34">
        <v>50</v>
      </c>
      <c r="J34">
        <v>0</v>
      </c>
      <c r="K34">
        <v>0</v>
      </c>
      <c r="M34">
        <v>26</v>
      </c>
      <c r="N34">
        <v>82</v>
      </c>
      <c r="O34">
        <v>1</v>
      </c>
      <c r="P34">
        <v>0</v>
      </c>
      <c r="R34">
        <v>22</v>
      </c>
      <c r="S34">
        <v>86</v>
      </c>
      <c r="T34">
        <v>1</v>
      </c>
      <c r="U34">
        <v>0</v>
      </c>
      <c r="W34">
        <v>69</v>
      </c>
      <c r="X34">
        <v>41</v>
      </c>
      <c r="Y34">
        <v>0</v>
      </c>
      <c r="Z34">
        <v>0</v>
      </c>
    </row>
    <row r="35" spans="2:26" x14ac:dyDescent="0.2">
      <c r="C35">
        <v>31</v>
      </c>
      <c r="D35">
        <v>63</v>
      </c>
      <c r="E35">
        <v>0</v>
      </c>
      <c r="F35">
        <v>0</v>
      </c>
      <c r="H35">
        <v>45</v>
      </c>
      <c r="I35">
        <v>79</v>
      </c>
      <c r="J35">
        <v>0</v>
      </c>
      <c r="K35">
        <v>0</v>
      </c>
      <c r="M35">
        <v>65</v>
      </c>
      <c r="N35">
        <v>34</v>
      </c>
      <c r="O35">
        <v>0</v>
      </c>
      <c r="P35">
        <v>0</v>
      </c>
      <c r="R35">
        <v>4</v>
      </c>
      <c r="S35">
        <v>65</v>
      </c>
      <c r="T35">
        <v>1</v>
      </c>
      <c r="U35">
        <v>0</v>
      </c>
      <c r="W35">
        <v>22</v>
      </c>
      <c r="X35">
        <v>17</v>
      </c>
      <c r="Y35">
        <v>0</v>
      </c>
      <c r="Z35">
        <v>0</v>
      </c>
    </row>
    <row r="36" spans="2:26" x14ac:dyDescent="0.2">
      <c r="C36">
        <v>34</v>
      </c>
      <c r="D36">
        <v>12</v>
      </c>
      <c r="E36">
        <v>0</v>
      </c>
      <c r="F36">
        <v>0</v>
      </c>
      <c r="H36">
        <v>41</v>
      </c>
      <c r="I36">
        <v>41</v>
      </c>
      <c r="J36">
        <v>0</v>
      </c>
      <c r="K36">
        <v>0</v>
      </c>
      <c r="M36">
        <v>15</v>
      </c>
      <c r="N36">
        <v>89</v>
      </c>
      <c r="O36">
        <v>1</v>
      </c>
      <c r="P36">
        <v>0</v>
      </c>
      <c r="R36">
        <v>87</v>
      </c>
      <c r="S36">
        <v>43</v>
      </c>
      <c r="T36">
        <v>0</v>
      </c>
      <c r="U36">
        <v>0</v>
      </c>
      <c r="W36">
        <v>75</v>
      </c>
      <c r="X36">
        <v>36</v>
      </c>
      <c r="Y36">
        <v>0</v>
      </c>
      <c r="Z36">
        <v>0</v>
      </c>
    </row>
    <row r="37" spans="2:26" x14ac:dyDescent="0.2">
      <c r="C37">
        <v>85</v>
      </c>
      <c r="D37">
        <v>88</v>
      </c>
      <c r="E37">
        <v>0</v>
      </c>
      <c r="F37">
        <v>0</v>
      </c>
      <c r="H37">
        <v>38</v>
      </c>
      <c r="I37">
        <v>21</v>
      </c>
      <c r="J37">
        <v>0</v>
      </c>
      <c r="K37">
        <v>0</v>
      </c>
      <c r="M37">
        <v>70</v>
      </c>
      <c r="N37">
        <v>31</v>
      </c>
      <c r="O37">
        <v>0</v>
      </c>
      <c r="P37">
        <v>0</v>
      </c>
      <c r="R37">
        <v>16</v>
      </c>
      <c r="S37">
        <v>71</v>
      </c>
      <c r="T37">
        <v>0</v>
      </c>
      <c r="U37">
        <v>0</v>
      </c>
      <c r="W37">
        <v>79</v>
      </c>
      <c r="X37">
        <v>85</v>
      </c>
      <c r="Y37">
        <v>1</v>
      </c>
      <c r="Z37">
        <v>0</v>
      </c>
    </row>
    <row r="38" spans="2:26" x14ac:dyDescent="0.2">
      <c r="C38">
        <v>61</v>
      </c>
      <c r="D38">
        <v>10</v>
      </c>
      <c r="E38">
        <v>0</v>
      </c>
      <c r="F38">
        <v>0</v>
      </c>
      <c r="H38">
        <v>73</v>
      </c>
      <c r="I38">
        <v>46</v>
      </c>
      <c r="J38">
        <v>0</v>
      </c>
      <c r="K38">
        <v>0</v>
      </c>
      <c r="M38">
        <v>27</v>
      </c>
      <c r="N38">
        <v>29</v>
      </c>
      <c r="O38">
        <v>0</v>
      </c>
      <c r="P38">
        <v>0</v>
      </c>
      <c r="R38">
        <v>46</v>
      </c>
      <c r="S38">
        <v>27</v>
      </c>
      <c r="T38">
        <v>0</v>
      </c>
      <c r="U38">
        <v>0</v>
      </c>
      <c r="W38">
        <v>29</v>
      </c>
      <c r="X38">
        <v>61</v>
      </c>
      <c r="Y38">
        <v>0</v>
      </c>
      <c r="Z38">
        <v>0</v>
      </c>
    </row>
    <row r="39" spans="2:26" x14ac:dyDescent="0.2">
      <c r="C39">
        <v>38</v>
      </c>
      <c r="D39">
        <v>42</v>
      </c>
      <c r="E39">
        <v>0</v>
      </c>
      <c r="F39">
        <v>0</v>
      </c>
      <c r="H39">
        <v>84</v>
      </c>
      <c r="I39">
        <v>49</v>
      </c>
      <c r="J39">
        <v>0</v>
      </c>
      <c r="K39">
        <v>0</v>
      </c>
      <c r="M39">
        <v>53</v>
      </c>
      <c r="N39">
        <v>26</v>
      </c>
      <c r="O39">
        <v>0</v>
      </c>
      <c r="P39">
        <v>0</v>
      </c>
      <c r="R39">
        <v>47</v>
      </c>
      <c r="S39">
        <v>48</v>
      </c>
      <c r="T39">
        <v>0</v>
      </c>
      <c r="U39">
        <v>0</v>
      </c>
      <c r="W39">
        <v>69</v>
      </c>
      <c r="X39">
        <v>87</v>
      </c>
      <c r="Y39">
        <v>1</v>
      </c>
      <c r="Z39">
        <v>0</v>
      </c>
    </row>
    <row r="40" spans="2:26" x14ac:dyDescent="0.2">
      <c r="C40">
        <v>85</v>
      </c>
      <c r="D40">
        <v>67</v>
      </c>
      <c r="E40">
        <v>0</v>
      </c>
      <c r="F40">
        <v>0</v>
      </c>
      <c r="H40">
        <v>80</v>
      </c>
      <c r="I40">
        <v>39</v>
      </c>
      <c r="J40">
        <v>0</v>
      </c>
      <c r="K40">
        <v>0</v>
      </c>
      <c r="M40">
        <v>30</v>
      </c>
      <c r="N40">
        <v>60</v>
      </c>
      <c r="O40">
        <v>0</v>
      </c>
      <c r="P40">
        <v>0</v>
      </c>
      <c r="R40">
        <v>68</v>
      </c>
      <c r="S40">
        <v>7</v>
      </c>
      <c r="T40">
        <v>1</v>
      </c>
      <c r="U40">
        <v>0</v>
      </c>
      <c r="W40">
        <v>21</v>
      </c>
      <c r="X40">
        <v>51</v>
      </c>
      <c r="Y40">
        <v>0</v>
      </c>
      <c r="Z40">
        <v>0</v>
      </c>
    </row>
    <row r="41" spans="2:26" x14ac:dyDescent="0.2">
      <c r="C41">
        <v>82</v>
      </c>
      <c r="D41">
        <v>80</v>
      </c>
      <c r="E41">
        <v>0</v>
      </c>
      <c r="F41">
        <v>0</v>
      </c>
      <c r="H41">
        <v>77</v>
      </c>
      <c r="I41">
        <v>40</v>
      </c>
      <c r="J41">
        <v>0</v>
      </c>
      <c r="K41">
        <v>0</v>
      </c>
      <c r="M41">
        <v>13</v>
      </c>
      <c r="N41">
        <v>29</v>
      </c>
      <c r="O41">
        <v>0</v>
      </c>
      <c r="P41">
        <v>0</v>
      </c>
      <c r="R41">
        <v>64</v>
      </c>
      <c r="S41">
        <v>9</v>
      </c>
      <c r="T41">
        <v>0</v>
      </c>
      <c r="U41">
        <v>0</v>
      </c>
      <c r="W41">
        <v>59</v>
      </c>
      <c r="X41">
        <v>82</v>
      </c>
      <c r="Y41">
        <v>0</v>
      </c>
      <c r="Z41">
        <v>0</v>
      </c>
    </row>
    <row r="42" spans="2:26" x14ac:dyDescent="0.2">
      <c r="C42">
        <v>88</v>
      </c>
      <c r="D42">
        <v>37</v>
      </c>
      <c r="E42">
        <v>0</v>
      </c>
      <c r="F42">
        <v>0</v>
      </c>
      <c r="H42">
        <v>59</v>
      </c>
      <c r="I42">
        <v>57</v>
      </c>
      <c r="J42">
        <v>0</v>
      </c>
      <c r="K42">
        <v>0</v>
      </c>
      <c r="M42">
        <v>62</v>
      </c>
      <c r="N42">
        <v>12</v>
      </c>
      <c r="O42">
        <v>0</v>
      </c>
      <c r="P42">
        <v>0</v>
      </c>
      <c r="R42">
        <v>41</v>
      </c>
      <c r="S42">
        <v>26</v>
      </c>
      <c r="T42">
        <v>0</v>
      </c>
      <c r="U42">
        <v>0</v>
      </c>
      <c r="W42">
        <v>35</v>
      </c>
      <c r="X42">
        <v>46</v>
      </c>
      <c r="Y42">
        <v>0</v>
      </c>
      <c r="Z42">
        <v>0</v>
      </c>
    </row>
    <row r="44" spans="2:26" x14ac:dyDescent="0.2">
      <c r="B44">
        <v>60</v>
      </c>
      <c r="C44">
        <v>53</v>
      </c>
      <c r="D44">
        <v>28</v>
      </c>
      <c r="E44">
        <v>1</v>
      </c>
      <c r="F44">
        <v>1</v>
      </c>
      <c r="G44">
        <v>70</v>
      </c>
      <c r="H44">
        <v>16</v>
      </c>
      <c r="I44">
        <v>47</v>
      </c>
      <c r="J44">
        <v>1</v>
      </c>
      <c r="K44">
        <v>0</v>
      </c>
      <c r="L44">
        <v>80</v>
      </c>
      <c r="M44">
        <v>63</v>
      </c>
      <c r="N44">
        <v>61</v>
      </c>
      <c r="O44">
        <v>0</v>
      </c>
      <c r="P44">
        <v>1</v>
      </c>
      <c r="Q44">
        <v>90</v>
      </c>
      <c r="R44">
        <v>76</v>
      </c>
      <c r="S44">
        <v>61</v>
      </c>
      <c r="T44">
        <v>1</v>
      </c>
      <c r="U44">
        <v>1</v>
      </c>
      <c r="V44">
        <v>100</v>
      </c>
      <c r="W44">
        <v>24</v>
      </c>
      <c r="X44">
        <v>58</v>
      </c>
      <c r="Y44">
        <v>0</v>
      </c>
      <c r="Z44">
        <v>0</v>
      </c>
    </row>
    <row r="45" spans="2:26" x14ac:dyDescent="0.2">
      <c r="C45">
        <v>52</v>
      </c>
      <c r="D45">
        <v>19</v>
      </c>
      <c r="E45">
        <v>0</v>
      </c>
      <c r="F45">
        <v>0</v>
      </c>
      <c r="H45">
        <v>10</v>
      </c>
      <c r="I45">
        <v>74</v>
      </c>
      <c r="J45">
        <v>1</v>
      </c>
      <c r="K45">
        <v>1</v>
      </c>
      <c r="M45">
        <v>56</v>
      </c>
      <c r="N45">
        <v>43</v>
      </c>
      <c r="O45">
        <v>1</v>
      </c>
      <c r="P45">
        <v>0</v>
      </c>
      <c r="R45">
        <v>54</v>
      </c>
      <c r="S45">
        <v>74</v>
      </c>
      <c r="T45">
        <v>1</v>
      </c>
      <c r="U45">
        <v>1</v>
      </c>
      <c r="W45">
        <v>37</v>
      </c>
      <c r="X45">
        <v>72</v>
      </c>
      <c r="Y45">
        <v>1</v>
      </c>
      <c r="Z45">
        <v>1</v>
      </c>
    </row>
    <row r="46" spans="2:26" x14ac:dyDescent="0.2">
      <c r="C46">
        <v>48</v>
      </c>
      <c r="D46">
        <v>61</v>
      </c>
      <c r="E46">
        <v>0</v>
      </c>
      <c r="F46">
        <v>0</v>
      </c>
      <c r="H46">
        <v>75</v>
      </c>
      <c r="I46">
        <v>85</v>
      </c>
      <c r="J46">
        <v>1</v>
      </c>
      <c r="K46">
        <v>1</v>
      </c>
      <c r="M46">
        <v>4</v>
      </c>
      <c r="N46">
        <v>12</v>
      </c>
      <c r="O46">
        <v>1</v>
      </c>
      <c r="P46">
        <v>0</v>
      </c>
      <c r="R46">
        <v>84</v>
      </c>
      <c r="S46">
        <v>2</v>
      </c>
      <c r="T46">
        <v>1</v>
      </c>
      <c r="U46">
        <v>1</v>
      </c>
      <c r="W46">
        <v>65</v>
      </c>
      <c r="X46">
        <v>88</v>
      </c>
      <c r="Y46">
        <v>1</v>
      </c>
      <c r="Z46">
        <v>1</v>
      </c>
    </row>
    <row r="47" spans="2:26" x14ac:dyDescent="0.2">
      <c r="C47">
        <v>66</v>
      </c>
      <c r="D47">
        <v>5</v>
      </c>
      <c r="E47">
        <v>1</v>
      </c>
      <c r="F47">
        <v>1</v>
      </c>
      <c r="H47">
        <v>36</v>
      </c>
      <c r="I47">
        <v>13</v>
      </c>
      <c r="J47">
        <v>0</v>
      </c>
      <c r="K47">
        <v>0</v>
      </c>
      <c r="M47">
        <v>53</v>
      </c>
      <c r="N47">
        <v>71</v>
      </c>
      <c r="O47">
        <v>0</v>
      </c>
      <c r="P47">
        <v>0</v>
      </c>
      <c r="R47">
        <v>63</v>
      </c>
      <c r="S47">
        <v>22</v>
      </c>
      <c r="T47">
        <v>1</v>
      </c>
      <c r="U47">
        <v>1</v>
      </c>
      <c r="W47">
        <v>41</v>
      </c>
      <c r="X47">
        <v>41</v>
      </c>
      <c r="Y47">
        <v>1</v>
      </c>
      <c r="Z47">
        <v>1</v>
      </c>
    </row>
    <row r="48" spans="2:26" x14ac:dyDescent="0.2">
      <c r="C48">
        <v>24</v>
      </c>
      <c r="D48">
        <v>4</v>
      </c>
      <c r="E48">
        <v>0</v>
      </c>
      <c r="F48">
        <v>0</v>
      </c>
      <c r="H48">
        <v>48</v>
      </c>
      <c r="I48">
        <v>55</v>
      </c>
      <c r="J48">
        <v>0</v>
      </c>
      <c r="K48">
        <v>0</v>
      </c>
      <c r="M48">
        <v>22</v>
      </c>
      <c r="N48">
        <v>25</v>
      </c>
      <c r="O48">
        <v>0</v>
      </c>
      <c r="P48">
        <v>0</v>
      </c>
      <c r="R48">
        <v>32</v>
      </c>
      <c r="S48">
        <v>7</v>
      </c>
      <c r="T48">
        <v>0</v>
      </c>
      <c r="U48">
        <v>0</v>
      </c>
      <c r="W48">
        <v>4</v>
      </c>
      <c r="X48">
        <v>13</v>
      </c>
      <c r="Y48">
        <v>1</v>
      </c>
      <c r="Z48">
        <v>0</v>
      </c>
    </row>
    <row r="49" spans="3:26" x14ac:dyDescent="0.2">
      <c r="C49">
        <v>81</v>
      </c>
      <c r="D49">
        <v>48</v>
      </c>
      <c r="E49">
        <v>1</v>
      </c>
      <c r="F49">
        <v>1</v>
      </c>
      <c r="H49">
        <v>71</v>
      </c>
      <c r="I49">
        <v>30</v>
      </c>
      <c r="J49">
        <v>0</v>
      </c>
      <c r="K49">
        <v>0</v>
      </c>
      <c r="M49">
        <v>27</v>
      </c>
      <c r="N49">
        <v>20</v>
      </c>
      <c r="O49">
        <v>1</v>
      </c>
      <c r="P49">
        <v>1</v>
      </c>
      <c r="R49">
        <v>32</v>
      </c>
      <c r="S49">
        <v>46</v>
      </c>
      <c r="T49">
        <v>1</v>
      </c>
      <c r="U49">
        <v>1</v>
      </c>
      <c r="W49">
        <v>15</v>
      </c>
      <c r="X49">
        <v>21</v>
      </c>
      <c r="Y49">
        <v>0</v>
      </c>
      <c r="Z49">
        <v>0</v>
      </c>
    </row>
    <row r="50" spans="3:26" x14ac:dyDescent="0.2">
      <c r="C50">
        <v>78</v>
      </c>
      <c r="D50">
        <v>43</v>
      </c>
      <c r="E50">
        <v>1</v>
      </c>
      <c r="F50">
        <v>1</v>
      </c>
      <c r="H50">
        <v>41</v>
      </c>
      <c r="I50">
        <v>37</v>
      </c>
      <c r="J50">
        <v>1</v>
      </c>
      <c r="K50">
        <v>0</v>
      </c>
      <c r="M50">
        <v>35</v>
      </c>
      <c r="N50">
        <v>4</v>
      </c>
      <c r="O50">
        <v>0</v>
      </c>
      <c r="P50">
        <v>0</v>
      </c>
      <c r="R50">
        <v>23</v>
      </c>
      <c r="S50">
        <v>62</v>
      </c>
      <c r="T50">
        <v>0</v>
      </c>
      <c r="U50">
        <v>0</v>
      </c>
      <c r="W50">
        <v>87</v>
      </c>
      <c r="X50">
        <v>63</v>
      </c>
      <c r="Y50">
        <v>1</v>
      </c>
      <c r="Z50">
        <v>1</v>
      </c>
    </row>
    <row r="51" spans="3:26" x14ac:dyDescent="0.2">
      <c r="C51">
        <v>5</v>
      </c>
      <c r="D51">
        <v>10</v>
      </c>
      <c r="E51">
        <v>1</v>
      </c>
      <c r="F51">
        <v>0</v>
      </c>
      <c r="H51">
        <v>70</v>
      </c>
      <c r="I51">
        <v>85</v>
      </c>
      <c r="J51">
        <v>1</v>
      </c>
      <c r="K51">
        <v>1</v>
      </c>
      <c r="M51">
        <v>50</v>
      </c>
      <c r="N51">
        <v>72</v>
      </c>
      <c r="O51">
        <v>0</v>
      </c>
      <c r="P51">
        <v>0</v>
      </c>
      <c r="R51">
        <v>29</v>
      </c>
      <c r="S51">
        <v>42</v>
      </c>
      <c r="T51">
        <v>0</v>
      </c>
      <c r="U51">
        <v>0</v>
      </c>
      <c r="W51">
        <v>13</v>
      </c>
      <c r="X51">
        <v>27</v>
      </c>
      <c r="Y51">
        <v>1</v>
      </c>
      <c r="Z51">
        <v>0</v>
      </c>
    </row>
    <row r="52" spans="3:26" x14ac:dyDescent="0.2">
      <c r="C52">
        <v>5</v>
      </c>
      <c r="D52">
        <v>60</v>
      </c>
      <c r="E52">
        <v>0</v>
      </c>
      <c r="F52">
        <v>0</v>
      </c>
      <c r="H52">
        <v>50</v>
      </c>
      <c r="I52">
        <v>59</v>
      </c>
      <c r="J52">
        <v>0</v>
      </c>
      <c r="K52">
        <v>0</v>
      </c>
      <c r="M52">
        <v>36</v>
      </c>
      <c r="N52">
        <v>57</v>
      </c>
      <c r="O52">
        <v>1</v>
      </c>
      <c r="P52">
        <v>1</v>
      </c>
      <c r="R52">
        <v>25</v>
      </c>
      <c r="S52">
        <v>73</v>
      </c>
      <c r="T52">
        <v>1</v>
      </c>
      <c r="U52">
        <v>0</v>
      </c>
      <c r="W52">
        <v>18</v>
      </c>
      <c r="X52">
        <v>37</v>
      </c>
      <c r="Y52">
        <v>1</v>
      </c>
      <c r="Z52">
        <v>0</v>
      </c>
    </row>
    <row r="53" spans="3:26" x14ac:dyDescent="0.2">
      <c r="C53">
        <v>79</v>
      </c>
      <c r="D53">
        <v>60</v>
      </c>
      <c r="E53">
        <v>0</v>
      </c>
      <c r="F53">
        <v>0</v>
      </c>
      <c r="H53">
        <v>20</v>
      </c>
      <c r="I53">
        <v>4</v>
      </c>
      <c r="J53">
        <v>1</v>
      </c>
      <c r="K53">
        <v>2</v>
      </c>
      <c r="M53">
        <v>53</v>
      </c>
      <c r="N53">
        <v>45</v>
      </c>
      <c r="O53">
        <v>1</v>
      </c>
      <c r="P53">
        <v>0</v>
      </c>
      <c r="R53">
        <v>40</v>
      </c>
      <c r="S53">
        <v>74</v>
      </c>
      <c r="T53">
        <v>1</v>
      </c>
      <c r="U53">
        <v>1</v>
      </c>
      <c r="W53">
        <v>65</v>
      </c>
      <c r="X53">
        <v>63</v>
      </c>
      <c r="Y53">
        <v>1</v>
      </c>
      <c r="Z53">
        <v>0</v>
      </c>
    </row>
    <row r="54" spans="3:26" x14ac:dyDescent="0.2">
      <c r="C54">
        <v>76</v>
      </c>
      <c r="D54">
        <v>57</v>
      </c>
      <c r="E54">
        <v>0</v>
      </c>
      <c r="F54">
        <v>0</v>
      </c>
      <c r="H54">
        <v>78</v>
      </c>
      <c r="I54">
        <v>26</v>
      </c>
      <c r="J54">
        <v>0</v>
      </c>
      <c r="K54">
        <v>0</v>
      </c>
      <c r="M54">
        <v>73</v>
      </c>
      <c r="N54">
        <v>14</v>
      </c>
      <c r="O54">
        <v>1</v>
      </c>
      <c r="P54">
        <v>1</v>
      </c>
      <c r="R54">
        <v>47</v>
      </c>
      <c r="S54">
        <v>14</v>
      </c>
      <c r="T54">
        <v>1</v>
      </c>
      <c r="U54">
        <v>0</v>
      </c>
      <c r="W54">
        <v>69</v>
      </c>
      <c r="X54">
        <v>69</v>
      </c>
      <c r="Y54">
        <v>0</v>
      </c>
      <c r="Z54">
        <v>0</v>
      </c>
    </row>
    <row r="55" spans="3:26" x14ac:dyDescent="0.2">
      <c r="C55">
        <v>86</v>
      </c>
      <c r="D55">
        <v>67</v>
      </c>
      <c r="E55">
        <v>1</v>
      </c>
      <c r="F55">
        <v>0</v>
      </c>
      <c r="H55">
        <v>69</v>
      </c>
      <c r="I55">
        <v>59</v>
      </c>
      <c r="J55">
        <v>0</v>
      </c>
      <c r="K55">
        <v>0</v>
      </c>
      <c r="M55">
        <v>56</v>
      </c>
      <c r="N55">
        <v>16</v>
      </c>
      <c r="O55">
        <v>0</v>
      </c>
      <c r="P55">
        <v>0</v>
      </c>
      <c r="R55">
        <v>65</v>
      </c>
      <c r="S55">
        <v>14</v>
      </c>
      <c r="T55">
        <v>0</v>
      </c>
      <c r="U55">
        <v>0</v>
      </c>
      <c r="W55">
        <v>76</v>
      </c>
      <c r="X55">
        <v>86</v>
      </c>
      <c r="Y55">
        <v>1</v>
      </c>
      <c r="Z55">
        <v>2</v>
      </c>
    </row>
    <row r="56" spans="3:26" x14ac:dyDescent="0.2">
      <c r="C56">
        <v>16</v>
      </c>
      <c r="D56">
        <v>42</v>
      </c>
      <c r="E56">
        <v>0</v>
      </c>
      <c r="F56">
        <v>0</v>
      </c>
      <c r="H56">
        <v>55</v>
      </c>
      <c r="I56">
        <v>58</v>
      </c>
      <c r="J56">
        <v>0</v>
      </c>
      <c r="K56">
        <v>0</v>
      </c>
      <c r="M56">
        <v>23</v>
      </c>
      <c r="N56">
        <v>80</v>
      </c>
      <c r="O56">
        <v>1</v>
      </c>
      <c r="P56">
        <v>0</v>
      </c>
      <c r="R56">
        <v>8</v>
      </c>
      <c r="S56">
        <v>18</v>
      </c>
      <c r="T56">
        <v>1</v>
      </c>
      <c r="U56">
        <v>0</v>
      </c>
      <c r="W56">
        <v>82</v>
      </c>
      <c r="X56">
        <v>60</v>
      </c>
      <c r="Y56">
        <v>1</v>
      </c>
      <c r="Z56">
        <v>0</v>
      </c>
    </row>
    <row r="57" spans="3:26" x14ac:dyDescent="0.2">
      <c r="C57">
        <v>18</v>
      </c>
      <c r="D57">
        <v>48</v>
      </c>
      <c r="E57">
        <v>0</v>
      </c>
      <c r="F57">
        <v>0</v>
      </c>
      <c r="H57">
        <v>4</v>
      </c>
      <c r="I57">
        <v>51</v>
      </c>
      <c r="J57">
        <v>1</v>
      </c>
      <c r="K57">
        <v>2</v>
      </c>
      <c r="M57">
        <v>60</v>
      </c>
      <c r="N57">
        <v>41</v>
      </c>
      <c r="O57">
        <v>1</v>
      </c>
      <c r="P57">
        <v>0</v>
      </c>
      <c r="R57">
        <v>37</v>
      </c>
      <c r="S57">
        <v>36</v>
      </c>
      <c r="T57">
        <v>1</v>
      </c>
      <c r="U57">
        <v>1</v>
      </c>
      <c r="W57">
        <v>18</v>
      </c>
      <c r="X57">
        <v>16</v>
      </c>
      <c r="Y57">
        <v>1</v>
      </c>
      <c r="Z57">
        <v>0</v>
      </c>
    </row>
    <row r="58" spans="3:26" x14ac:dyDescent="0.2">
      <c r="C58">
        <v>8</v>
      </c>
      <c r="D58">
        <v>40</v>
      </c>
      <c r="E58">
        <v>0</v>
      </c>
      <c r="F58">
        <v>0</v>
      </c>
      <c r="H58">
        <v>14</v>
      </c>
      <c r="I58">
        <v>67</v>
      </c>
      <c r="J58">
        <v>0</v>
      </c>
      <c r="K58">
        <v>0</v>
      </c>
      <c r="M58">
        <v>55</v>
      </c>
      <c r="N58">
        <v>44</v>
      </c>
      <c r="O58">
        <v>1</v>
      </c>
      <c r="P58">
        <v>1</v>
      </c>
      <c r="R58">
        <v>46</v>
      </c>
      <c r="S58">
        <v>18</v>
      </c>
      <c r="T58">
        <v>0</v>
      </c>
      <c r="U58">
        <v>0</v>
      </c>
      <c r="W58">
        <v>81</v>
      </c>
      <c r="X58">
        <v>39</v>
      </c>
      <c r="Y58">
        <v>1</v>
      </c>
      <c r="Z58">
        <v>2</v>
      </c>
    </row>
    <row r="59" spans="3:26" x14ac:dyDescent="0.2">
      <c r="C59">
        <v>72</v>
      </c>
      <c r="D59">
        <v>64</v>
      </c>
      <c r="E59">
        <v>1</v>
      </c>
      <c r="F59">
        <v>0</v>
      </c>
      <c r="H59">
        <v>90</v>
      </c>
      <c r="I59">
        <v>71</v>
      </c>
      <c r="J59">
        <v>1</v>
      </c>
      <c r="K59">
        <v>0</v>
      </c>
      <c r="M59">
        <v>33</v>
      </c>
      <c r="N59">
        <v>77</v>
      </c>
      <c r="O59">
        <v>1</v>
      </c>
      <c r="P59">
        <v>0</v>
      </c>
      <c r="R59">
        <v>78</v>
      </c>
      <c r="S59">
        <v>58</v>
      </c>
      <c r="T59">
        <v>1</v>
      </c>
      <c r="U59">
        <v>1</v>
      </c>
      <c r="W59">
        <v>6</v>
      </c>
      <c r="X59">
        <v>33</v>
      </c>
      <c r="Y59">
        <v>0</v>
      </c>
      <c r="Z59">
        <v>1</v>
      </c>
    </row>
    <row r="60" spans="3:26" x14ac:dyDescent="0.2">
      <c r="C60">
        <v>89</v>
      </c>
      <c r="D60">
        <v>5</v>
      </c>
      <c r="E60">
        <v>1</v>
      </c>
      <c r="F60">
        <v>1</v>
      </c>
      <c r="H60">
        <v>4</v>
      </c>
      <c r="I60">
        <v>70</v>
      </c>
      <c r="J60">
        <v>1</v>
      </c>
      <c r="K60">
        <v>0</v>
      </c>
      <c r="M60">
        <v>83</v>
      </c>
      <c r="N60">
        <v>2</v>
      </c>
      <c r="O60">
        <v>1</v>
      </c>
      <c r="P60">
        <v>2</v>
      </c>
      <c r="R60">
        <v>72</v>
      </c>
      <c r="S60">
        <v>12</v>
      </c>
      <c r="T60">
        <v>1</v>
      </c>
      <c r="U60">
        <v>0</v>
      </c>
      <c r="W60">
        <v>5</v>
      </c>
      <c r="X60">
        <v>6</v>
      </c>
      <c r="Y60">
        <v>1</v>
      </c>
      <c r="Z60">
        <v>2</v>
      </c>
    </row>
    <row r="61" spans="3:26" x14ac:dyDescent="0.2">
      <c r="C61">
        <v>50</v>
      </c>
      <c r="D61">
        <v>79</v>
      </c>
      <c r="E61">
        <v>1</v>
      </c>
      <c r="F61">
        <v>0</v>
      </c>
      <c r="H61">
        <v>12</v>
      </c>
      <c r="I61">
        <v>6</v>
      </c>
      <c r="J61">
        <v>1</v>
      </c>
      <c r="K61">
        <v>0</v>
      </c>
      <c r="M61">
        <v>20</v>
      </c>
      <c r="N61">
        <v>19</v>
      </c>
      <c r="O61">
        <v>1</v>
      </c>
      <c r="P61">
        <v>1</v>
      </c>
      <c r="R61">
        <v>85</v>
      </c>
      <c r="S61">
        <v>16</v>
      </c>
      <c r="T61">
        <v>1</v>
      </c>
      <c r="U61">
        <v>1</v>
      </c>
      <c r="W61">
        <v>32</v>
      </c>
      <c r="X61">
        <v>50</v>
      </c>
      <c r="Y61">
        <v>1</v>
      </c>
      <c r="Z61">
        <v>1</v>
      </c>
    </row>
    <row r="62" spans="3:26" x14ac:dyDescent="0.2">
      <c r="C62">
        <v>82</v>
      </c>
      <c r="D62">
        <v>82</v>
      </c>
      <c r="E62">
        <v>1</v>
      </c>
      <c r="F62">
        <v>0</v>
      </c>
      <c r="H62">
        <v>72</v>
      </c>
      <c r="I62">
        <v>68</v>
      </c>
      <c r="J62">
        <v>0</v>
      </c>
      <c r="K62">
        <v>0</v>
      </c>
      <c r="M62">
        <v>21</v>
      </c>
      <c r="N62">
        <v>81</v>
      </c>
      <c r="O62">
        <v>1</v>
      </c>
      <c r="P62">
        <v>1</v>
      </c>
      <c r="R62">
        <v>78</v>
      </c>
      <c r="S62">
        <v>57</v>
      </c>
      <c r="T62">
        <v>1</v>
      </c>
      <c r="U62">
        <v>1</v>
      </c>
      <c r="W62">
        <v>7</v>
      </c>
      <c r="X62">
        <v>24</v>
      </c>
      <c r="Y62">
        <v>1</v>
      </c>
      <c r="Z62">
        <v>2</v>
      </c>
    </row>
    <row r="63" spans="3:26" x14ac:dyDescent="0.2">
      <c r="C63">
        <v>65</v>
      </c>
      <c r="D63">
        <v>0</v>
      </c>
      <c r="E63">
        <v>1</v>
      </c>
      <c r="F63">
        <v>0</v>
      </c>
      <c r="H63">
        <v>48</v>
      </c>
      <c r="I63">
        <v>27</v>
      </c>
      <c r="J63">
        <v>1</v>
      </c>
      <c r="K63">
        <v>1</v>
      </c>
      <c r="M63">
        <v>82</v>
      </c>
      <c r="N63">
        <v>26</v>
      </c>
      <c r="O63">
        <v>0</v>
      </c>
      <c r="P63">
        <v>0</v>
      </c>
      <c r="R63">
        <v>75</v>
      </c>
      <c r="S63">
        <v>0</v>
      </c>
      <c r="T63">
        <v>1</v>
      </c>
      <c r="U63">
        <v>1</v>
      </c>
      <c r="W63">
        <v>50</v>
      </c>
      <c r="X63">
        <v>72</v>
      </c>
      <c r="Y63">
        <v>0</v>
      </c>
      <c r="Z63">
        <v>0</v>
      </c>
    </row>
    <row r="64" spans="3:26" x14ac:dyDescent="0.2">
      <c r="C64">
        <v>47</v>
      </c>
      <c r="D64">
        <v>23</v>
      </c>
      <c r="E64">
        <v>0</v>
      </c>
      <c r="F64">
        <v>0</v>
      </c>
      <c r="H64">
        <v>31</v>
      </c>
      <c r="I64">
        <v>26</v>
      </c>
      <c r="J64">
        <v>1</v>
      </c>
      <c r="K64">
        <v>2</v>
      </c>
      <c r="M64">
        <v>63</v>
      </c>
      <c r="N64">
        <v>60</v>
      </c>
      <c r="O64">
        <v>0</v>
      </c>
      <c r="P64">
        <v>0</v>
      </c>
      <c r="R64">
        <v>17</v>
      </c>
      <c r="S64">
        <v>47</v>
      </c>
      <c r="T64">
        <v>1</v>
      </c>
      <c r="U64">
        <v>2</v>
      </c>
      <c r="W64">
        <v>14</v>
      </c>
      <c r="X64">
        <v>84</v>
      </c>
      <c r="Y64">
        <v>1</v>
      </c>
      <c r="Z64">
        <v>1</v>
      </c>
    </row>
    <row r="65" spans="3:26" x14ac:dyDescent="0.2">
      <c r="C65">
        <v>28</v>
      </c>
      <c r="D65">
        <v>29</v>
      </c>
      <c r="E65">
        <v>0</v>
      </c>
      <c r="F65">
        <v>1</v>
      </c>
      <c r="H65">
        <v>7</v>
      </c>
      <c r="I65">
        <v>77</v>
      </c>
      <c r="J65">
        <v>1</v>
      </c>
      <c r="K65">
        <v>0</v>
      </c>
      <c r="M65">
        <v>30</v>
      </c>
      <c r="N65">
        <v>52</v>
      </c>
      <c r="O65">
        <v>1</v>
      </c>
      <c r="P65">
        <v>2</v>
      </c>
      <c r="R65">
        <v>55</v>
      </c>
      <c r="S65">
        <v>14</v>
      </c>
      <c r="T65">
        <v>0</v>
      </c>
      <c r="U65">
        <v>0</v>
      </c>
      <c r="W65">
        <v>83</v>
      </c>
      <c r="X65">
        <v>43</v>
      </c>
      <c r="Y65">
        <v>1</v>
      </c>
      <c r="Z65">
        <v>1</v>
      </c>
    </row>
    <row r="66" spans="3:26" x14ac:dyDescent="0.2">
      <c r="C66">
        <v>64</v>
      </c>
      <c r="D66">
        <v>2</v>
      </c>
      <c r="E66">
        <v>0</v>
      </c>
      <c r="F66">
        <v>0</v>
      </c>
      <c r="H66">
        <v>84</v>
      </c>
      <c r="I66">
        <v>18</v>
      </c>
      <c r="J66">
        <v>1</v>
      </c>
      <c r="K66">
        <v>0</v>
      </c>
      <c r="M66">
        <v>37</v>
      </c>
      <c r="N66">
        <v>55</v>
      </c>
      <c r="O66">
        <v>0</v>
      </c>
      <c r="P66">
        <v>0</v>
      </c>
      <c r="R66">
        <v>73</v>
      </c>
      <c r="S66">
        <v>75</v>
      </c>
      <c r="T66">
        <v>1</v>
      </c>
      <c r="U66">
        <v>0</v>
      </c>
      <c r="W66">
        <v>55</v>
      </c>
      <c r="X66">
        <v>47</v>
      </c>
      <c r="Y66">
        <v>1</v>
      </c>
      <c r="Z66">
        <v>0</v>
      </c>
    </row>
    <row r="67" spans="3:26" x14ac:dyDescent="0.2">
      <c r="C67">
        <v>2</v>
      </c>
      <c r="D67">
        <v>2</v>
      </c>
      <c r="E67">
        <v>1</v>
      </c>
      <c r="F67">
        <v>2</v>
      </c>
      <c r="H67">
        <v>65</v>
      </c>
      <c r="I67">
        <v>24</v>
      </c>
      <c r="J67">
        <v>0</v>
      </c>
      <c r="K67">
        <v>0</v>
      </c>
      <c r="M67">
        <v>7</v>
      </c>
      <c r="N67">
        <v>77</v>
      </c>
      <c r="O67">
        <v>1</v>
      </c>
      <c r="P67">
        <v>1</v>
      </c>
      <c r="R67">
        <v>45</v>
      </c>
      <c r="S67">
        <v>35</v>
      </c>
      <c r="T67">
        <v>1</v>
      </c>
      <c r="U67">
        <v>2</v>
      </c>
      <c r="W67">
        <v>65</v>
      </c>
      <c r="X67">
        <v>79</v>
      </c>
      <c r="Y67">
        <v>1</v>
      </c>
      <c r="Z67">
        <v>0</v>
      </c>
    </row>
    <row r="68" spans="3:26" x14ac:dyDescent="0.2">
      <c r="C68">
        <v>24</v>
      </c>
      <c r="D68">
        <v>71</v>
      </c>
      <c r="E68">
        <v>1</v>
      </c>
      <c r="F68">
        <v>1</v>
      </c>
      <c r="H68">
        <v>69</v>
      </c>
      <c r="I68">
        <v>59</v>
      </c>
      <c r="J68">
        <v>0</v>
      </c>
      <c r="K68">
        <v>0</v>
      </c>
      <c r="M68">
        <v>58</v>
      </c>
      <c r="N68">
        <v>10</v>
      </c>
      <c r="O68">
        <v>1</v>
      </c>
      <c r="P68">
        <v>0</v>
      </c>
      <c r="R68">
        <v>12</v>
      </c>
      <c r="S68">
        <v>84</v>
      </c>
      <c r="T68">
        <v>1</v>
      </c>
      <c r="U68">
        <v>1</v>
      </c>
      <c r="W68">
        <v>76</v>
      </c>
      <c r="X68">
        <v>8</v>
      </c>
      <c r="Y68">
        <v>1</v>
      </c>
      <c r="Z68">
        <v>1</v>
      </c>
    </row>
    <row r="69" spans="3:26" x14ac:dyDescent="0.2">
      <c r="C69">
        <v>30</v>
      </c>
      <c r="D69">
        <v>37</v>
      </c>
      <c r="E69">
        <v>0</v>
      </c>
      <c r="F69">
        <v>0</v>
      </c>
      <c r="H69">
        <v>34</v>
      </c>
      <c r="I69">
        <v>78</v>
      </c>
      <c r="J69">
        <v>1</v>
      </c>
      <c r="K69">
        <v>1</v>
      </c>
      <c r="M69">
        <v>71</v>
      </c>
      <c r="N69">
        <v>5</v>
      </c>
      <c r="O69">
        <v>1</v>
      </c>
      <c r="P69">
        <v>2</v>
      </c>
      <c r="R69">
        <v>46</v>
      </c>
      <c r="S69">
        <v>42</v>
      </c>
      <c r="T69">
        <v>1</v>
      </c>
      <c r="U69">
        <v>1</v>
      </c>
      <c r="W69">
        <v>75</v>
      </c>
      <c r="X69">
        <v>26</v>
      </c>
      <c r="Y69">
        <v>0</v>
      </c>
      <c r="Z69">
        <v>0</v>
      </c>
    </row>
    <row r="70" spans="3:26" x14ac:dyDescent="0.2">
      <c r="C70">
        <v>76</v>
      </c>
      <c r="D70">
        <v>42</v>
      </c>
      <c r="E70">
        <v>1</v>
      </c>
      <c r="F70">
        <v>1</v>
      </c>
      <c r="H70">
        <v>59</v>
      </c>
      <c r="I70">
        <v>9</v>
      </c>
      <c r="J70">
        <v>0</v>
      </c>
      <c r="K70">
        <v>0</v>
      </c>
      <c r="M70">
        <v>86</v>
      </c>
      <c r="N70">
        <v>15</v>
      </c>
      <c r="O70">
        <v>0</v>
      </c>
      <c r="P70">
        <v>0</v>
      </c>
      <c r="R70">
        <v>20</v>
      </c>
      <c r="S70">
        <v>63</v>
      </c>
      <c r="T70">
        <v>0</v>
      </c>
      <c r="U70">
        <v>0</v>
      </c>
      <c r="W70">
        <v>17</v>
      </c>
      <c r="X70">
        <v>50</v>
      </c>
      <c r="Y70">
        <v>1</v>
      </c>
      <c r="Z70">
        <v>1</v>
      </c>
    </row>
    <row r="71" spans="3:26" x14ac:dyDescent="0.2">
      <c r="C71">
        <v>49</v>
      </c>
      <c r="D71">
        <v>57</v>
      </c>
      <c r="E71">
        <v>0</v>
      </c>
      <c r="F71">
        <v>0</v>
      </c>
      <c r="H71">
        <v>28</v>
      </c>
      <c r="I71">
        <v>71</v>
      </c>
      <c r="J71">
        <v>0</v>
      </c>
      <c r="K71">
        <v>0</v>
      </c>
      <c r="M71">
        <v>39</v>
      </c>
      <c r="N71">
        <v>11</v>
      </c>
      <c r="O71">
        <v>0</v>
      </c>
      <c r="P71">
        <v>0</v>
      </c>
      <c r="R71">
        <v>28</v>
      </c>
      <c r="S71">
        <v>31</v>
      </c>
      <c r="T71">
        <v>1</v>
      </c>
      <c r="U71">
        <v>1</v>
      </c>
      <c r="W71">
        <v>87</v>
      </c>
      <c r="X71">
        <v>5</v>
      </c>
      <c r="Y71">
        <v>1</v>
      </c>
      <c r="Z71">
        <v>0</v>
      </c>
    </row>
    <row r="72" spans="3:26" x14ac:dyDescent="0.2">
      <c r="C72">
        <v>27</v>
      </c>
      <c r="D72">
        <v>37</v>
      </c>
      <c r="E72">
        <v>1</v>
      </c>
      <c r="F72">
        <v>1</v>
      </c>
      <c r="H72">
        <v>19</v>
      </c>
      <c r="I72">
        <v>61</v>
      </c>
      <c r="J72">
        <v>0</v>
      </c>
      <c r="K72">
        <v>0</v>
      </c>
      <c r="M72">
        <v>51</v>
      </c>
      <c r="N72">
        <v>74</v>
      </c>
      <c r="O72">
        <v>0</v>
      </c>
      <c r="P72">
        <v>0</v>
      </c>
      <c r="R72">
        <v>74</v>
      </c>
      <c r="S72">
        <v>85</v>
      </c>
      <c r="T72">
        <v>1</v>
      </c>
      <c r="U72">
        <v>3</v>
      </c>
      <c r="W72">
        <v>89</v>
      </c>
      <c r="X72">
        <v>31</v>
      </c>
      <c r="Y72">
        <v>0</v>
      </c>
      <c r="Z72">
        <v>0</v>
      </c>
    </row>
    <row r="73" spans="3:26" x14ac:dyDescent="0.2">
      <c r="C73">
        <v>72</v>
      </c>
      <c r="D73">
        <v>87</v>
      </c>
      <c r="E73">
        <v>1</v>
      </c>
      <c r="F73">
        <v>1</v>
      </c>
      <c r="H73">
        <v>84</v>
      </c>
      <c r="I73">
        <v>40</v>
      </c>
      <c r="J73">
        <v>0</v>
      </c>
      <c r="K73">
        <v>0</v>
      </c>
      <c r="M73">
        <v>53</v>
      </c>
      <c r="N73">
        <v>41</v>
      </c>
      <c r="O73">
        <v>1</v>
      </c>
      <c r="P73">
        <v>0</v>
      </c>
      <c r="R73">
        <v>29</v>
      </c>
      <c r="S73">
        <v>39</v>
      </c>
      <c r="T73">
        <v>1</v>
      </c>
      <c r="U73">
        <v>1</v>
      </c>
      <c r="W73">
        <v>43</v>
      </c>
      <c r="X73">
        <v>28</v>
      </c>
      <c r="Y73">
        <v>1</v>
      </c>
      <c r="Z73">
        <v>1</v>
      </c>
    </row>
    <row r="74" spans="3:26" x14ac:dyDescent="0.2">
      <c r="C74">
        <v>45</v>
      </c>
      <c r="D74">
        <v>40</v>
      </c>
      <c r="E74">
        <v>1</v>
      </c>
      <c r="F74">
        <v>0</v>
      </c>
      <c r="H74">
        <v>6</v>
      </c>
      <c r="I74">
        <v>12</v>
      </c>
      <c r="J74">
        <v>1</v>
      </c>
      <c r="K74">
        <v>1</v>
      </c>
      <c r="M74">
        <v>54</v>
      </c>
      <c r="N74">
        <v>51</v>
      </c>
      <c r="O74">
        <v>1</v>
      </c>
      <c r="P74">
        <v>0</v>
      </c>
      <c r="R74">
        <v>76</v>
      </c>
      <c r="S74">
        <v>42</v>
      </c>
      <c r="T74">
        <v>1</v>
      </c>
      <c r="U74">
        <v>0</v>
      </c>
      <c r="W74">
        <v>54</v>
      </c>
      <c r="X74">
        <v>30</v>
      </c>
      <c r="Y74">
        <v>1</v>
      </c>
      <c r="Z74">
        <v>1</v>
      </c>
    </row>
    <row r="75" spans="3:26" x14ac:dyDescent="0.2">
      <c r="C75">
        <v>7</v>
      </c>
      <c r="D75">
        <v>72</v>
      </c>
      <c r="E75">
        <v>1</v>
      </c>
      <c r="F75">
        <v>0</v>
      </c>
      <c r="H75">
        <v>52</v>
      </c>
      <c r="I75">
        <v>12</v>
      </c>
      <c r="J75">
        <v>0</v>
      </c>
      <c r="K75">
        <v>0</v>
      </c>
      <c r="M75">
        <v>32</v>
      </c>
      <c r="N75">
        <v>79</v>
      </c>
      <c r="O75">
        <v>1</v>
      </c>
      <c r="P75">
        <v>1</v>
      </c>
      <c r="R75">
        <v>28</v>
      </c>
      <c r="S75">
        <v>1</v>
      </c>
      <c r="T75">
        <v>0</v>
      </c>
      <c r="U75">
        <v>0</v>
      </c>
      <c r="W75">
        <v>44</v>
      </c>
      <c r="X75">
        <v>14</v>
      </c>
      <c r="Y75">
        <v>1</v>
      </c>
      <c r="Z75">
        <v>0</v>
      </c>
    </row>
    <row r="76" spans="3:26" x14ac:dyDescent="0.2">
      <c r="C76">
        <v>55</v>
      </c>
      <c r="D76">
        <v>63</v>
      </c>
      <c r="E76">
        <v>0</v>
      </c>
      <c r="F76">
        <v>0</v>
      </c>
      <c r="H76">
        <v>28</v>
      </c>
      <c r="I76">
        <v>55</v>
      </c>
      <c r="J76">
        <v>0</v>
      </c>
      <c r="K76">
        <v>0</v>
      </c>
      <c r="M76">
        <v>19</v>
      </c>
      <c r="N76">
        <v>73</v>
      </c>
      <c r="O76">
        <v>0</v>
      </c>
      <c r="P76">
        <v>0</v>
      </c>
      <c r="R76">
        <v>11</v>
      </c>
      <c r="S76">
        <v>52</v>
      </c>
      <c r="T76">
        <v>1</v>
      </c>
      <c r="U76">
        <v>1</v>
      </c>
      <c r="W76">
        <v>42</v>
      </c>
      <c r="X76">
        <v>25</v>
      </c>
      <c r="Y76">
        <v>1</v>
      </c>
      <c r="Z76">
        <v>1</v>
      </c>
    </row>
    <row r="77" spans="3:26" x14ac:dyDescent="0.2">
      <c r="C77">
        <v>66</v>
      </c>
      <c r="D77">
        <v>55</v>
      </c>
      <c r="E77">
        <v>0</v>
      </c>
      <c r="F77">
        <v>0</v>
      </c>
      <c r="H77">
        <v>20</v>
      </c>
      <c r="I77">
        <v>46</v>
      </c>
      <c r="J77">
        <v>0</v>
      </c>
      <c r="K77">
        <v>0</v>
      </c>
      <c r="M77">
        <v>3</v>
      </c>
      <c r="N77">
        <v>11</v>
      </c>
      <c r="O77">
        <v>1</v>
      </c>
      <c r="P77">
        <v>0</v>
      </c>
      <c r="R77">
        <v>73</v>
      </c>
      <c r="S77">
        <v>45</v>
      </c>
      <c r="T77">
        <v>1</v>
      </c>
      <c r="U77">
        <v>1</v>
      </c>
      <c r="W77">
        <v>40</v>
      </c>
      <c r="X77">
        <v>58</v>
      </c>
      <c r="Y77">
        <v>1</v>
      </c>
      <c r="Z77">
        <v>1</v>
      </c>
    </row>
    <row r="78" spans="3:26" x14ac:dyDescent="0.2">
      <c r="C78">
        <v>78</v>
      </c>
      <c r="D78">
        <v>38</v>
      </c>
      <c r="E78">
        <v>0</v>
      </c>
      <c r="F78">
        <v>0</v>
      </c>
      <c r="H78">
        <v>76</v>
      </c>
      <c r="I78">
        <v>75</v>
      </c>
      <c r="J78">
        <v>1</v>
      </c>
      <c r="K78">
        <v>0</v>
      </c>
      <c r="M78">
        <v>32</v>
      </c>
      <c r="N78">
        <v>17</v>
      </c>
      <c r="O78">
        <v>0</v>
      </c>
      <c r="P78">
        <v>1</v>
      </c>
      <c r="R78">
        <v>50</v>
      </c>
      <c r="S78">
        <v>26</v>
      </c>
      <c r="T78">
        <v>1</v>
      </c>
      <c r="U78">
        <v>1</v>
      </c>
      <c r="W78">
        <v>15</v>
      </c>
      <c r="X78">
        <v>20</v>
      </c>
      <c r="Y78">
        <v>1</v>
      </c>
      <c r="Z78">
        <v>1</v>
      </c>
    </row>
    <row r="79" spans="3:26" x14ac:dyDescent="0.2">
      <c r="C79">
        <v>18</v>
      </c>
      <c r="D79">
        <v>32</v>
      </c>
      <c r="E79">
        <v>0</v>
      </c>
      <c r="F79">
        <v>0</v>
      </c>
      <c r="H79">
        <v>54</v>
      </c>
      <c r="I79">
        <v>65</v>
      </c>
      <c r="J79">
        <v>0</v>
      </c>
      <c r="K79">
        <v>0</v>
      </c>
      <c r="M79">
        <v>67</v>
      </c>
      <c r="N79">
        <v>0</v>
      </c>
      <c r="O79">
        <v>1</v>
      </c>
      <c r="P79">
        <v>0</v>
      </c>
      <c r="R79">
        <v>15</v>
      </c>
      <c r="S79">
        <v>64</v>
      </c>
      <c r="T79">
        <v>1</v>
      </c>
      <c r="U79">
        <v>1</v>
      </c>
      <c r="W79">
        <v>9</v>
      </c>
      <c r="X79">
        <v>71</v>
      </c>
      <c r="Y79">
        <v>1</v>
      </c>
      <c r="Z79">
        <v>0</v>
      </c>
    </row>
    <row r="80" spans="3:26" x14ac:dyDescent="0.2">
      <c r="C80">
        <v>49</v>
      </c>
      <c r="D80">
        <v>49</v>
      </c>
      <c r="E80">
        <v>0</v>
      </c>
      <c r="F80">
        <v>0</v>
      </c>
      <c r="H80">
        <v>64</v>
      </c>
      <c r="I80">
        <v>46</v>
      </c>
      <c r="J80">
        <v>0</v>
      </c>
      <c r="K80">
        <v>0</v>
      </c>
      <c r="M80">
        <v>13</v>
      </c>
      <c r="N80">
        <v>73</v>
      </c>
      <c r="O80">
        <v>1</v>
      </c>
      <c r="P80">
        <v>0</v>
      </c>
      <c r="R80">
        <v>31</v>
      </c>
      <c r="S80">
        <v>27</v>
      </c>
      <c r="T80">
        <v>0</v>
      </c>
      <c r="U80">
        <v>0</v>
      </c>
      <c r="W80">
        <v>26</v>
      </c>
      <c r="X80">
        <v>88</v>
      </c>
      <c r="Y80">
        <v>1</v>
      </c>
      <c r="Z80">
        <v>1</v>
      </c>
    </row>
    <row r="81" spans="2:27" x14ac:dyDescent="0.2">
      <c r="C81">
        <v>88</v>
      </c>
      <c r="D81">
        <v>31</v>
      </c>
      <c r="E81">
        <v>0</v>
      </c>
      <c r="F81">
        <v>0</v>
      </c>
      <c r="H81">
        <v>51</v>
      </c>
      <c r="I81">
        <v>42</v>
      </c>
      <c r="J81">
        <v>1</v>
      </c>
      <c r="K81">
        <v>0</v>
      </c>
      <c r="M81">
        <v>32</v>
      </c>
      <c r="N81">
        <v>7</v>
      </c>
      <c r="O81">
        <v>0</v>
      </c>
      <c r="P81">
        <v>0</v>
      </c>
      <c r="R81">
        <v>48</v>
      </c>
      <c r="S81">
        <v>29</v>
      </c>
      <c r="T81">
        <v>1</v>
      </c>
      <c r="U81">
        <v>0</v>
      </c>
      <c r="W81">
        <v>16</v>
      </c>
      <c r="X81">
        <v>8</v>
      </c>
      <c r="Y81">
        <v>0</v>
      </c>
      <c r="Z81">
        <v>0</v>
      </c>
    </row>
    <row r="82" spans="2:27" x14ac:dyDescent="0.2">
      <c r="C82">
        <v>37</v>
      </c>
      <c r="D82">
        <v>60</v>
      </c>
      <c r="E82">
        <v>1</v>
      </c>
      <c r="F82">
        <v>1</v>
      </c>
      <c r="H82">
        <v>17</v>
      </c>
      <c r="I82">
        <v>43</v>
      </c>
      <c r="J82">
        <v>1</v>
      </c>
      <c r="K82">
        <v>0</v>
      </c>
      <c r="M82">
        <v>79</v>
      </c>
      <c r="N82">
        <v>31</v>
      </c>
      <c r="O82">
        <v>0</v>
      </c>
      <c r="P82">
        <v>0</v>
      </c>
      <c r="R82">
        <v>17</v>
      </c>
      <c r="S82">
        <v>83</v>
      </c>
      <c r="T82">
        <v>1</v>
      </c>
      <c r="U82">
        <v>1</v>
      </c>
      <c r="W82">
        <v>19</v>
      </c>
      <c r="X82">
        <v>29</v>
      </c>
      <c r="Y82">
        <v>1</v>
      </c>
      <c r="Z82">
        <v>0</v>
      </c>
    </row>
    <row r="83" spans="2:27" x14ac:dyDescent="0.2">
      <c r="C83">
        <v>17</v>
      </c>
      <c r="D83">
        <v>22</v>
      </c>
      <c r="E83">
        <v>0</v>
      </c>
      <c r="F83">
        <v>0</v>
      </c>
      <c r="H83">
        <v>9</v>
      </c>
      <c r="I83">
        <v>86</v>
      </c>
      <c r="J83">
        <v>1</v>
      </c>
      <c r="K83">
        <v>1</v>
      </c>
      <c r="M83">
        <v>58</v>
      </c>
      <c r="N83">
        <v>34</v>
      </c>
      <c r="O83">
        <v>1</v>
      </c>
      <c r="P83">
        <v>0</v>
      </c>
      <c r="R83">
        <v>71</v>
      </c>
      <c r="S83">
        <v>7</v>
      </c>
      <c r="T83">
        <v>0</v>
      </c>
      <c r="U83">
        <v>0</v>
      </c>
      <c r="W83">
        <v>81</v>
      </c>
      <c r="X83">
        <v>16</v>
      </c>
      <c r="Y83">
        <v>1</v>
      </c>
      <c r="Z83">
        <v>1</v>
      </c>
    </row>
    <row r="85" spans="2:27" x14ac:dyDescent="0.2">
      <c r="B85">
        <v>150</v>
      </c>
      <c r="C85">
        <v>22</v>
      </c>
      <c r="D85">
        <v>86</v>
      </c>
      <c r="G85">
        <v>200</v>
      </c>
      <c r="H85">
        <v>81</v>
      </c>
      <c r="I85">
        <v>86</v>
      </c>
      <c r="L85">
        <v>250</v>
      </c>
      <c r="M85">
        <v>38</v>
      </c>
      <c r="N85">
        <v>62</v>
      </c>
      <c r="Q85">
        <v>500</v>
      </c>
      <c r="R85">
        <v>46</v>
      </c>
      <c r="S85">
        <v>26</v>
      </c>
      <c r="V85">
        <v>750</v>
      </c>
      <c r="W85">
        <v>47</v>
      </c>
      <c r="X85">
        <v>69</v>
      </c>
      <c r="Y85">
        <v>1000</v>
      </c>
      <c r="Z85">
        <v>69</v>
      </c>
      <c r="AA85">
        <v>57</v>
      </c>
    </row>
    <row r="86" spans="2:27" x14ac:dyDescent="0.2">
      <c r="C86">
        <v>66</v>
      </c>
      <c r="D86">
        <v>18</v>
      </c>
      <c r="H86">
        <v>32</v>
      </c>
      <c r="I86">
        <v>3</v>
      </c>
      <c r="M86">
        <v>76</v>
      </c>
      <c r="N86">
        <v>3</v>
      </c>
      <c r="R86">
        <v>66</v>
      </c>
      <c r="S86">
        <v>72</v>
      </c>
      <c r="W86">
        <v>36</v>
      </c>
      <c r="X86">
        <v>51</v>
      </c>
      <c r="Z86">
        <v>56</v>
      </c>
      <c r="AA86">
        <v>17</v>
      </c>
    </row>
    <row r="87" spans="2:27" x14ac:dyDescent="0.2">
      <c r="C87">
        <v>7</v>
      </c>
      <c r="D87">
        <v>21</v>
      </c>
      <c r="H87">
        <v>66</v>
      </c>
      <c r="I87">
        <v>50</v>
      </c>
      <c r="M87">
        <v>60</v>
      </c>
      <c r="N87">
        <v>56</v>
      </c>
      <c r="R87">
        <v>27</v>
      </c>
      <c r="S87">
        <v>1</v>
      </c>
      <c r="W87">
        <v>4</v>
      </c>
      <c r="X87">
        <v>82</v>
      </c>
      <c r="Z87">
        <v>37</v>
      </c>
      <c r="AA87">
        <v>87</v>
      </c>
    </row>
    <row r="88" spans="2:27" x14ac:dyDescent="0.2">
      <c r="C88">
        <v>82</v>
      </c>
      <c r="D88">
        <v>55</v>
      </c>
      <c r="H88">
        <v>21</v>
      </c>
      <c r="I88">
        <v>79</v>
      </c>
      <c r="M88">
        <v>32</v>
      </c>
      <c r="N88">
        <v>56</v>
      </c>
      <c r="R88">
        <v>88</v>
      </c>
      <c r="S88">
        <v>65</v>
      </c>
      <c r="W88">
        <v>72</v>
      </c>
      <c r="X88">
        <v>41</v>
      </c>
      <c r="Z88">
        <v>28</v>
      </c>
      <c r="AA88">
        <v>78</v>
      </c>
    </row>
    <row r="89" spans="2:27" x14ac:dyDescent="0.2">
      <c r="C89">
        <v>32</v>
      </c>
      <c r="D89">
        <v>16</v>
      </c>
      <c r="H89">
        <v>52</v>
      </c>
      <c r="I89">
        <v>20</v>
      </c>
      <c r="M89">
        <v>2</v>
      </c>
      <c r="N89">
        <v>49</v>
      </c>
      <c r="R89">
        <v>66</v>
      </c>
      <c r="S89">
        <v>48</v>
      </c>
      <c r="W89">
        <v>53</v>
      </c>
      <c r="X89">
        <v>4</v>
      </c>
      <c r="Z89">
        <v>37</v>
      </c>
      <c r="AA89">
        <v>84</v>
      </c>
    </row>
    <row r="90" spans="2:27" x14ac:dyDescent="0.2">
      <c r="C90">
        <v>32</v>
      </c>
      <c r="D90">
        <v>16</v>
      </c>
      <c r="H90">
        <v>59</v>
      </c>
      <c r="I90">
        <v>24</v>
      </c>
      <c r="M90">
        <v>40</v>
      </c>
      <c r="N90">
        <v>65</v>
      </c>
      <c r="R90">
        <v>57</v>
      </c>
      <c r="S90">
        <v>28</v>
      </c>
      <c r="W90">
        <v>24</v>
      </c>
      <c r="X90">
        <v>49</v>
      </c>
      <c r="Z90">
        <v>47</v>
      </c>
      <c r="AA90">
        <v>28</v>
      </c>
    </row>
    <row r="91" spans="2:27" x14ac:dyDescent="0.2">
      <c r="C91">
        <v>42</v>
      </c>
      <c r="D91">
        <v>34</v>
      </c>
      <c r="H91">
        <v>22</v>
      </c>
      <c r="I91">
        <v>45</v>
      </c>
      <c r="M91">
        <v>70</v>
      </c>
      <c r="N91">
        <v>66</v>
      </c>
      <c r="R91">
        <v>37</v>
      </c>
      <c r="S91">
        <v>53</v>
      </c>
      <c r="W91">
        <v>44</v>
      </c>
      <c r="X91">
        <v>40</v>
      </c>
      <c r="Z91">
        <v>10</v>
      </c>
      <c r="AA91">
        <v>8</v>
      </c>
    </row>
    <row r="92" spans="2:27" x14ac:dyDescent="0.2">
      <c r="C92">
        <v>14</v>
      </c>
      <c r="D92">
        <v>17</v>
      </c>
      <c r="H92">
        <v>61</v>
      </c>
      <c r="I92">
        <v>66</v>
      </c>
      <c r="M92">
        <v>51</v>
      </c>
      <c r="N92">
        <v>42</v>
      </c>
      <c r="R92">
        <v>10</v>
      </c>
      <c r="S92">
        <v>82</v>
      </c>
      <c r="W92">
        <v>53</v>
      </c>
      <c r="X92">
        <v>69</v>
      </c>
      <c r="Z92">
        <v>40</v>
      </c>
      <c r="AA92">
        <v>14</v>
      </c>
    </row>
    <row r="93" spans="2:27" x14ac:dyDescent="0.2">
      <c r="C93">
        <v>51</v>
      </c>
      <c r="D93">
        <v>4</v>
      </c>
      <c r="H93">
        <v>33</v>
      </c>
      <c r="I93">
        <v>5</v>
      </c>
      <c r="M93">
        <v>47</v>
      </c>
      <c r="N93">
        <v>55</v>
      </c>
      <c r="R93">
        <v>73</v>
      </c>
      <c r="S93">
        <v>15</v>
      </c>
      <c r="W93">
        <v>22</v>
      </c>
      <c r="X93">
        <v>16</v>
      </c>
      <c r="Z93">
        <v>10</v>
      </c>
      <c r="AA93">
        <v>60</v>
      </c>
    </row>
    <row r="94" spans="2:27" x14ac:dyDescent="0.2">
      <c r="C94">
        <v>67</v>
      </c>
      <c r="D94">
        <v>44</v>
      </c>
      <c r="H94">
        <v>61</v>
      </c>
      <c r="I94">
        <v>88</v>
      </c>
      <c r="M94">
        <v>55</v>
      </c>
      <c r="N94">
        <v>43</v>
      </c>
      <c r="R94">
        <v>15</v>
      </c>
      <c r="S94">
        <v>41</v>
      </c>
      <c r="W94">
        <v>46</v>
      </c>
      <c r="X94">
        <v>62</v>
      </c>
      <c r="Z94">
        <v>56</v>
      </c>
      <c r="AA94">
        <v>4</v>
      </c>
    </row>
    <row r="95" spans="2:27" x14ac:dyDescent="0.2">
      <c r="C95">
        <v>55</v>
      </c>
      <c r="D95">
        <v>90</v>
      </c>
      <c r="H95">
        <v>18</v>
      </c>
      <c r="I95">
        <v>66</v>
      </c>
      <c r="M95">
        <v>8</v>
      </c>
      <c r="N95">
        <v>84</v>
      </c>
      <c r="R95">
        <v>37</v>
      </c>
      <c r="S95">
        <v>10</v>
      </c>
      <c r="W95">
        <v>74</v>
      </c>
      <c r="X95">
        <v>2</v>
      </c>
      <c r="Z95">
        <v>19</v>
      </c>
      <c r="AA95">
        <v>41</v>
      </c>
    </row>
    <row r="96" spans="2:27" x14ac:dyDescent="0.2">
      <c r="C96">
        <v>44</v>
      </c>
      <c r="D96">
        <v>84</v>
      </c>
      <c r="H96">
        <v>15</v>
      </c>
      <c r="I96">
        <v>27</v>
      </c>
      <c r="M96">
        <v>38</v>
      </c>
      <c r="N96">
        <v>29</v>
      </c>
      <c r="R96">
        <v>11</v>
      </c>
      <c r="S96">
        <v>13</v>
      </c>
      <c r="W96">
        <v>19</v>
      </c>
      <c r="X96">
        <v>84</v>
      </c>
      <c r="Z96">
        <v>2</v>
      </c>
      <c r="AA96">
        <v>32</v>
      </c>
    </row>
    <row r="97" spans="3:27" x14ac:dyDescent="0.2">
      <c r="C97">
        <v>73</v>
      </c>
      <c r="D97">
        <v>70</v>
      </c>
      <c r="H97">
        <v>28</v>
      </c>
      <c r="I97">
        <v>57</v>
      </c>
      <c r="M97">
        <v>9</v>
      </c>
      <c r="N97">
        <v>86</v>
      </c>
      <c r="R97">
        <v>13</v>
      </c>
      <c r="S97">
        <v>62</v>
      </c>
      <c r="W97">
        <v>18</v>
      </c>
      <c r="X97">
        <v>53</v>
      </c>
      <c r="Z97">
        <v>26</v>
      </c>
      <c r="AA97">
        <v>86</v>
      </c>
    </row>
    <row r="98" spans="3:27" x14ac:dyDescent="0.2">
      <c r="C98">
        <v>59</v>
      </c>
      <c r="D98">
        <v>35</v>
      </c>
      <c r="H98">
        <v>48</v>
      </c>
      <c r="I98">
        <v>83</v>
      </c>
      <c r="M98">
        <v>3</v>
      </c>
      <c r="N98">
        <v>12</v>
      </c>
      <c r="R98">
        <v>15</v>
      </c>
      <c r="S98">
        <v>76</v>
      </c>
      <c r="W98">
        <v>59</v>
      </c>
      <c r="X98">
        <v>73</v>
      </c>
      <c r="Z98">
        <v>74</v>
      </c>
      <c r="AA98">
        <v>72</v>
      </c>
    </row>
    <row r="99" spans="3:27" x14ac:dyDescent="0.2">
      <c r="C99">
        <v>60</v>
      </c>
      <c r="D99">
        <v>26</v>
      </c>
      <c r="H99">
        <v>54</v>
      </c>
      <c r="I99">
        <v>17</v>
      </c>
      <c r="M99">
        <v>22</v>
      </c>
      <c r="N99">
        <v>15</v>
      </c>
      <c r="R99">
        <v>18</v>
      </c>
      <c r="S99">
        <v>13</v>
      </c>
      <c r="W99">
        <v>7</v>
      </c>
      <c r="X99">
        <v>67</v>
      </c>
      <c r="Z99">
        <v>19</v>
      </c>
      <c r="AA99">
        <v>47</v>
      </c>
    </row>
    <row r="100" spans="3:27" x14ac:dyDescent="0.2">
      <c r="C100">
        <v>7</v>
      </c>
      <c r="D100">
        <v>1</v>
      </c>
      <c r="H100">
        <v>38</v>
      </c>
      <c r="I100">
        <v>29</v>
      </c>
      <c r="M100">
        <v>46</v>
      </c>
      <c r="N100">
        <v>30</v>
      </c>
      <c r="R100">
        <v>36</v>
      </c>
      <c r="S100">
        <v>51</v>
      </c>
      <c r="W100">
        <v>26</v>
      </c>
      <c r="X100">
        <v>39</v>
      </c>
      <c r="Z100">
        <v>6</v>
      </c>
      <c r="AA100">
        <v>29</v>
      </c>
    </row>
    <row r="101" spans="3:27" x14ac:dyDescent="0.2">
      <c r="C101">
        <v>68</v>
      </c>
      <c r="D101">
        <v>53</v>
      </c>
      <c r="H101">
        <v>27</v>
      </c>
      <c r="I101">
        <v>39</v>
      </c>
      <c r="M101">
        <v>9</v>
      </c>
      <c r="N101">
        <v>63</v>
      </c>
      <c r="R101">
        <v>19</v>
      </c>
      <c r="S101">
        <v>34</v>
      </c>
      <c r="W101">
        <v>58</v>
      </c>
      <c r="X101">
        <v>42</v>
      </c>
      <c r="Z101">
        <v>72</v>
      </c>
      <c r="AA101">
        <v>40</v>
      </c>
    </row>
    <row r="102" spans="3:27" x14ac:dyDescent="0.2">
      <c r="C102">
        <v>61</v>
      </c>
      <c r="D102">
        <v>5</v>
      </c>
      <c r="H102">
        <v>75</v>
      </c>
      <c r="I102">
        <v>82</v>
      </c>
      <c r="M102">
        <v>55</v>
      </c>
      <c r="N102">
        <v>80</v>
      </c>
      <c r="R102">
        <v>63</v>
      </c>
      <c r="S102">
        <v>46</v>
      </c>
      <c r="W102">
        <v>34</v>
      </c>
      <c r="X102">
        <v>27</v>
      </c>
      <c r="Z102">
        <v>29</v>
      </c>
      <c r="AA102">
        <v>8</v>
      </c>
    </row>
    <row r="103" spans="3:27" x14ac:dyDescent="0.2">
      <c r="C103">
        <v>67</v>
      </c>
      <c r="D103">
        <v>51</v>
      </c>
      <c r="H103">
        <v>72</v>
      </c>
      <c r="I103">
        <v>84</v>
      </c>
      <c r="M103">
        <v>56</v>
      </c>
      <c r="N103">
        <v>27</v>
      </c>
      <c r="R103">
        <v>56</v>
      </c>
      <c r="S103">
        <v>90</v>
      </c>
      <c r="W103">
        <v>56</v>
      </c>
      <c r="X103">
        <v>56</v>
      </c>
      <c r="Z103">
        <v>33</v>
      </c>
      <c r="AA103">
        <v>49</v>
      </c>
    </row>
    <row r="104" spans="3:27" x14ac:dyDescent="0.2">
      <c r="C104">
        <v>5</v>
      </c>
      <c r="D104">
        <v>32</v>
      </c>
      <c r="H104">
        <v>19</v>
      </c>
      <c r="I104">
        <v>22</v>
      </c>
      <c r="M104">
        <v>89</v>
      </c>
      <c r="N104">
        <v>66</v>
      </c>
      <c r="R104">
        <v>8</v>
      </c>
      <c r="S104">
        <v>2</v>
      </c>
      <c r="W104">
        <v>26</v>
      </c>
      <c r="X104">
        <v>78</v>
      </c>
      <c r="Z104">
        <v>11</v>
      </c>
      <c r="AA104">
        <v>67</v>
      </c>
    </row>
    <row r="105" spans="3:27" x14ac:dyDescent="0.2">
      <c r="C105">
        <v>58</v>
      </c>
      <c r="D105">
        <v>16</v>
      </c>
      <c r="H105">
        <v>35</v>
      </c>
      <c r="I105">
        <v>24</v>
      </c>
      <c r="M105">
        <v>20</v>
      </c>
      <c r="N105">
        <v>61</v>
      </c>
      <c r="R105">
        <v>54</v>
      </c>
      <c r="S105">
        <v>5</v>
      </c>
      <c r="W105">
        <v>69</v>
      </c>
      <c r="X105">
        <v>70</v>
      </c>
      <c r="Z105">
        <v>21</v>
      </c>
      <c r="AA105">
        <v>89</v>
      </c>
    </row>
    <row r="106" spans="3:27" x14ac:dyDescent="0.2">
      <c r="C106">
        <v>52</v>
      </c>
      <c r="D106">
        <v>57</v>
      </c>
      <c r="H106">
        <v>81</v>
      </c>
      <c r="I106">
        <v>26</v>
      </c>
      <c r="M106">
        <v>77</v>
      </c>
      <c r="N106">
        <v>25</v>
      </c>
      <c r="R106">
        <v>78</v>
      </c>
      <c r="S106">
        <v>25</v>
      </c>
      <c r="W106">
        <v>34</v>
      </c>
      <c r="X106">
        <v>9</v>
      </c>
      <c r="Z106">
        <v>45</v>
      </c>
      <c r="AA106">
        <v>45</v>
      </c>
    </row>
    <row r="107" spans="3:27" x14ac:dyDescent="0.2">
      <c r="C107">
        <v>90</v>
      </c>
      <c r="D107">
        <v>26</v>
      </c>
      <c r="H107">
        <v>46</v>
      </c>
      <c r="I107">
        <v>9</v>
      </c>
      <c r="M107">
        <v>16</v>
      </c>
      <c r="N107">
        <v>9</v>
      </c>
      <c r="R107">
        <v>5</v>
      </c>
      <c r="S107">
        <v>89</v>
      </c>
      <c r="W107">
        <v>32</v>
      </c>
      <c r="X107">
        <v>54</v>
      </c>
      <c r="Z107">
        <v>85</v>
      </c>
      <c r="AA107">
        <v>54</v>
      </c>
    </row>
    <row r="108" spans="3:27" x14ac:dyDescent="0.2">
      <c r="C108">
        <v>89</v>
      </c>
      <c r="D108">
        <v>36</v>
      </c>
      <c r="H108">
        <v>27</v>
      </c>
      <c r="I108">
        <v>14</v>
      </c>
      <c r="M108">
        <v>52</v>
      </c>
      <c r="N108">
        <v>34</v>
      </c>
      <c r="R108">
        <v>1</v>
      </c>
      <c r="S108">
        <v>49</v>
      </c>
      <c r="W108">
        <v>5</v>
      </c>
      <c r="X108">
        <v>59</v>
      </c>
      <c r="Z108">
        <v>86</v>
      </c>
      <c r="AA108">
        <v>77</v>
      </c>
    </row>
    <row r="109" spans="3:27" x14ac:dyDescent="0.2">
      <c r="C109">
        <v>39</v>
      </c>
      <c r="D109">
        <v>73</v>
      </c>
      <c r="H109">
        <v>62</v>
      </c>
      <c r="I109">
        <v>62</v>
      </c>
      <c r="M109">
        <v>57</v>
      </c>
      <c r="N109">
        <v>16</v>
      </c>
      <c r="R109">
        <v>83</v>
      </c>
      <c r="S109">
        <v>57</v>
      </c>
      <c r="W109">
        <v>21</v>
      </c>
      <c r="X109">
        <v>46</v>
      </c>
      <c r="Z109">
        <v>68</v>
      </c>
      <c r="AA109">
        <v>62</v>
      </c>
    </row>
    <row r="110" spans="3:27" x14ac:dyDescent="0.2">
      <c r="C110">
        <v>68</v>
      </c>
      <c r="D110">
        <v>83</v>
      </c>
      <c r="H110">
        <v>22</v>
      </c>
      <c r="I110">
        <v>61</v>
      </c>
      <c r="M110">
        <v>67</v>
      </c>
      <c r="N110">
        <v>3</v>
      </c>
      <c r="R110">
        <v>31</v>
      </c>
      <c r="S110">
        <v>88</v>
      </c>
      <c r="W110">
        <v>25</v>
      </c>
      <c r="X110">
        <v>24</v>
      </c>
      <c r="Z110">
        <v>7</v>
      </c>
      <c r="AA110">
        <v>58</v>
      </c>
    </row>
    <row r="111" spans="3:27" x14ac:dyDescent="0.2">
      <c r="C111">
        <v>40</v>
      </c>
      <c r="D111">
        <v>3</v>
      </c>
      <c r="H111">
        <v>47</v>
      </c>
      <c r="I111">
        <v>69</v>
      </c>
      <c r="M111">
        <v>85</v>
      </c>
      <c r="N111">
        <v>69</v>
      </c>
      <c r="R111">
        <v>2</v>
      </c>
      <c r="S111">
        <v>27</v>
      </c>
      <c r="W111">
        <v>54</v>
      </c>
      <c r="X111">
        <v>50</v>
      </c>
      <c r="Z111">
        <v>13</v>
      </c>
      <c r="AA111">
        <v>37</v>
      </c>
    </row>
    <row r="112" spans="3:27" x14ac:dyDescent="0.2">
      <c r="C112">
        <v>48</v>
      </c>
      <c r="D112">
        <v>58</v>
      </c>
      <c r="H112">
        <v>47</v>
      </c>
      <c r="I112">
        <v>5</v>
      </c>
      <c r="M112">
        <v>53</v>
      </c>
      <c r="N112">
        <v>22</v>
      </c>
      <c r="R112">
        <v>52</v>
      </c>
      <c r="S112">
        <v>21</v>
      </c>
      <c r="W112">
        <v>55</v>
      </c>
      <c r="X112">
        <v>52</v>
      </c>
      <c r="Z112">
        <v>30</v>
      </c>
      <c r="AA112">
        <v>41</v>
      </c>
    </row>
    <row r="113" spans="3:27" x14ac:dyDescent="0.2">
      <c r="C113">
        <v>24</v>
      </c>
      <c r="D113">
        <v>45</v>
      </c>
      <c r="H113">
        <v>87</v>
      </c>
      <c r="I113">
        <v>68</v>
      </c>
      <c r="M113">
        <v>63</v>
      </c>
      <c r="N113">
        <v>32</v>
      </c>
      <c r="R113">
        <v>30</v>
      </c>
      <c r="S113">
        <v>6</v>
      </c>
      <c r="W113">
        <v>76</v>
      </c>
      <c r="X113">
        <v>85</v>
      </c>
      <c r="Z113">
        <v>19</v>
      </c>
      <c r="AA113">
        <v>79</v>
      </c>
    </row>
    <row r="114" spans="3:27" x14ac:dyDescent="0.2">
      <c r="C114">
        <v>73</v>
      </c>
      <c r="D114">
        <v>72</v>
      </c>
      <c r="H114">
        <v>77</v>
      </c>
      <c r="I114">
        <v>71</v>
      </c>
      <c r="M114">
        <v>25</v>
      </c>
      <c r="N114">
        <v>42</v>
      </c>
      <c r="R114">
        <v>14</v>
      </c>
      <c r="S114">
        <v>58</v>
      </c>
      <c r="W114">
        <v>83</v>
      </c>
      <c r="X114">
        <v>11</v>
      </c>
      <c r="Z114">
        <v>75</v>
      </c>
      <c r="AA114">
        <v>3</v>
      </c>
    </row>
    <row r="115" spans="3:27" x14ac:dyDescent="0.2">
      <c r="C115">
        <v>61</v>
      </c>
      <c r="D115">
        <v>10</v>
      </c>
      <c r="H115">
        <v>24</v>
      </c>
      <c r="I115">
        <v>52</v>
      </c>
      <c r="M115">
        <v>9</v>
      </c>
      <c r="N115">
        <v>5</v>
      </c>
      <c r="R115">
        <v>70</v>
      </c>
      <c r="S115">
        <v>77</v>
      </c>
      <c r="W115">
        <v>42</v>
      </c>
      <c r="X115">
        <v>2</v>
      </c>
      <c r="Z115">
        <v>9</v>
      </c>
      <c r="AA115">
        <v>16</v>
      </c>
    </row>
    <row r="116" spans="3:27" x14ac:dyDescent="0.2">
      <c r="C116">
        <v>4</v>
      </c>
      <c r="D116">
        <v>18</v>
      </c>
      <c r="H116">
        <v>77</v>
      </c>
      <c r="I116">
        <v>22</v>
      </c>
      <c r="M116">
        <v>31</v>
      </c>
      <c r="N116">
        <v>66</v>
      </c>
      <c r="R116">
        <v>47</v>
      </c>
      <c r="S116">
        <v>57</v>
      </c>
      <c r="W116">
        <v>79</v>
      </c>
      <c r="X116">
        <v>39</v>
      </c>
      <c r="Z116">
        <v>48</v>
      </c>
      <c r="AA116">
        <v>54</v>
      </c>
    </row>
    <row r="117" spans="3:27" x14ac:dyDescent="0.2">
      <c r="C117">
        <v>33</v>
      </c>
      <c r="D117">
        <v>26</v>
      </c>
      <c r="H117">
        <v>63</v>
      </c>
      <c r="I117">
        <v>14</v>
      </c>
      <c r="M117">
        <v>87</v>
      </c>
      <c r="N117">
        <v>36</v>
      </c>
      <c r="R117">
        <v>0</v>
      </c>
      <c r="S117">
        <v>26</v>
      </c>
      <c r="W117">
        <v>89</v>
      </c>
      <c r="X117">
        <v>24</v>
      </c>
      <c r="Z117">
        <v>81</v>
      </c>
      <c r="AA117">
        <v>18</v>
      </c>
    </row>
    <row r="118" spans="3:27" x14ac:dyDescent="0.2">
      <c r="C118">
        <v>35</v>
      </c>
      <c r="D118">
        <v>39</v>
      </c>
      <c r="H118">
        <v>42</v>
      </c>
      <c r="I118">
        <v>86</v>
      </c>
      <c r="M118">
        <v>77</v>
      </c>
      <c r="N118">
        <v>68</v>
      </c>
      <c r="R118">
        <v>80</v>
      </c>
      <c r="S118">
        <v>29</v>
      </c>
      <c r="W118">
        <v>38</v>
      </c>
      <c r="X118">
        <v>85</v>
      </c>
      <c r="Z118">
        <v>75</v>
      </c>
      <c r="AA118">
        <v>12</v>
      </c>
    </row>
    <row r="119" spans="3:27" x14ac:dyDescent="0.2">
      <c r="C119">
        <v>20</v>
      </c>
      <c r="D119">
        <v>19</v>
      </c>
      <c r="H119">
        <v>48</v>
      </c>
      <c r="I119">
        <v>10</v>
      </c>
      <c r="M119">
        <v>34</v>
      </c>
      <c r="N119">
        <v>21</v>
      </c>
      <c r="R119">
        <v>87</v>
      </c>
      <c r="S119">
        <v>26</v>
      </c>
      <c r="W119">
        <v>37</v>
      </c>
      <c r="X119">
        <v>7</v>
      </c>
      <c r="Z119">
        <v>67</v>
      </c>
      <c r="AA119">
        <v>81</v>
      </c>
    </row>
    <row r="120" spans="3:27" x14ac:dyDescent="0.2">
      <c r="C120">
        <v>57</v>
      </c>
      <c r="D120">
        <v>80</v>
      </c>
      <c r="H120">
        <v>68</v>
      </c>
      <c r="I120">
        <v>6</v>
      </c>
      <c r="M120">
        <v>68</v>
      </c>
      <c r="N120">
        <v>11</v>
      </c>
      <c r="R120">
        <v>79</v>
      </c>
      <c r="S120">
        <v>22</v>
      </c>
      <c r="W120">
        <v>40</v>
      </c>
      <c r="X120">
        <v>79</v>
      </c>
      <c r="Z120">
        <v>13</v>
      </c>
      <c r="AA120">
        <v>69</v>
      </c>
    </row>
    <row r="121" spans="3:27" x14ac:dyDescent="0.2">
      <c r="C121">
        <v>63</v>
      </c>
      <c r="D121">
        <v>31</v>
      </c>
      <c r="H121">
        <v>14</v>
      </c>
      <c r="I121">
        <v>57</v>
      </c>
      <c r="M121">
        <v>13</v>
      </c>
      <c r="N121">
        <v>20</v>
      </c>
      <c r="R121">
        <v>67</v>
      </c>
      <c r="S121">
        <v>44</v>
      </c>
      <c r="W121">
        <v>37</v>
      </c>
      <c r="X121">
        <v>70</v>
      </c>
      <c r="Z121">
        <v>81</v>
      </c>
      <c r="AA121">
        <v>61</v>
      </c>
    </row>
    <row r="122" spans="3:27" x14ac:dyDescent="0.2">
      <c r="C122">
        <v>14</v>
      </c>
      <c r="D122">
        <v>76</v>
      </c>
      <c r="H122">
        <v>11</v>
      </c>
      <c r="I122">
        <v>61</v>
      </c>
      <c r="M122">
        <v>10</v>
      </c>
      <c r="N122">
        <v>81</v>
      </c>
      <c r="R122">
        <v>41</v>
      </c>
      <c r="S122">
        <v>72</v>
      </c>
      <c r="W122">
        <v>77</v>
      </c>
      <c r="X122">
        <v>52</v>
      </c>
      <c r="Z122">
        <v>69</v>
      </c>
      <c r="AA122">
        <v>15</v>
      </c>
    </row>
    <row r="123" spans="3:27" x14ac:dyDescent="0.2">
      <c r="C123">
        <v>45</v>
      </c>
      <c r="D123">
        <v>61</v>
      </c>
      <c r="H123">
        <v>36</v>
      </c>
      <c r="I123">
        <v>21</v>
      </c>
      <c r="M123">
        <v>89</v>
      </c>
      <c r="N123">
        <v>63</v>
      </c>
      <c r="R123">
        <v>60</v>
      </c>
      <c r="S123">
        <v>21</v>
      </c>
      <c r="W123">
        <v>2</v>
      </c>
      <c r="X123">
        <v>30</v>
      </c>
      <c r="Z123">
        <v>75</v>
      </c>
      <c r="AA123">
        <v>24</v>
      </c>
    </row>
    <row r="124" spans="3:27" x14ac:dyDescent="0.2">
      <c r="C124">
        <v>24</v>
      </c>
      <c r="D124">
        <v>5</v>
      </c>
      <c r="H124">
        <v>13</v>
      </c>
      <c r="I124">
        <v>82</v>
      </c>
      <c r="M124">
        <v>87</v>
      </c>
      <c r="N124">
        <v>33</v>
      </c>
      <c r="R124">
        <v>26</v>
      </c>
      <c r="S124">
        <v>27</v>
      </c>
      <c r="W124">
        <v>58</v>
      </c>
      <c r="X124">
        <v>37</v>
      </c>
      <c r="Z124">
        <v>41</v>
      </c>
      <c r="AA124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440"/>
  <sheetViews>
    <sheetView topLeftCell="A388" workbookViewId="0">
      <selection activeCell="K440" activeCellId="1" sqref="B440:E440 K440:N440"/>
    </sheetView>
  </sheetViews>
  <sheetFormatPr baseColWidth="10" defaultRowHeight="16" x14ac:dyDescent="0.2"/>
  <sheetData>
    <row r="2" spans="1:17" x14ac:dyDescent="0.2">
      <c r="B2" t="s">
        <v>2</v>
      </c>
      <c r="C2" t="s">
        <v>3</v>
      </c>
      <c r="D2" t="s">
        <v>0</v>
      </c>
      <c r="E2" t="s">
        <v>1</v>
      </c>
      <c r="F2" t="s">
        <v>4</v>
      </c>
      <c r="G2" t="s">
        <v>5</v>
      </c>
      <c r="H2" t="s">
        <v>9</v>
      </c>
      <c r="K2" t="s">
        <v>2</v>
      </c>
      <c r="L2" t="s">
        <v>3</v>
      </c>
      <c r="M2" t="s">
        <v>0</v>
      </c>
      <c r="N2" t="s">
        <v>1</v>
      </c>
      <c r="O2" t="s">
        <v>4</v>
      </c>
      <c r="P2" t="s">
        <v>5</v>
      </c>
      <c r="Q2" t="s">
        <v>9</v>
      </c>
    </row>
    <row r="3" spans="1:17" x14ac:dyDescent="0.2">
      <c r="B3">
        <v>10</v>
      </c>
      <c r="K3">
        <v>20</v>
      </c>
    </row>
    <row r="4" spans="1:17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IF(SUM(B4:E4)&gt;0,1,0)</f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f>IF(SUM(K4:N4)&gt;0,1,0)</f>
        <v>0</v>
      </c>
    </row>
    <row r="5" spans="1:17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ref="H5:H43" si="0">IF(SUM(B5:E5)&gt;0,1,0)</f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f t="shared" ref="Q5:Q43" si="1">IF(SUM(K5:N5)&gt;0,1,0)</f>
        <v>0</v>
      </c>
    </row>
    <row r="6" spans="1:17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f t="shared" si="0"/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f t="shared" si="1"/>
        <v>0</v>
      </c>
    </row>
    <row r="7" spans="1:17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0"/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f t="shared" si="1"/>
        <v>0</v>
      </c>
    </row>
    <row r="8" spans="1:17" x14ac:dyDescent="0.2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f t="shared" si="1"/>
        <v>0</v>
      </c>
    </row>
    <row r="9" spans="1:17" x14ac:dyDescent="0.2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 t="shared" si="0"/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f t="shared" si="1"/>
        <v>0</v>
      </c>
    </row>
    <row r="10" spans="1:17" x14ac:dyDescent="0.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 t="shared" si="0"/>
        <v>0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f t="shared" si="1"/>
        <v>0</v>
      </c>
    </row>
    <row r="11" spans="1:17" x14ac:dyDescent="0.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 t="shared" si="0"/>
        <v>0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f t="shared" si="1"/>
        <v>0</v>
      </c>
    </row>
    <row r="12" spans="1:17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 t="shared" si="0"/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f t="shared" si="1"/>
        <v>0</v>
      </c>
    </row>
    <row r="13" spans="1:17" x14ac:dyDescent="0.2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 t="shared" si="0"/>
        <v>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f t="shared" si="1"/>
        <v>0</v>
      </c>
    </row>
    <row r="14" spans="1:17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 t="shared" si="0"/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f t="shared" si="1"/>
        <v>0</v>
      </c>
    </row>
    <row r="15" spans="1:17" x14ac:dyDescent="0.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 t="shared" si="0"/>
        <v>0</v>
      </c>
      <c r="J15">
        <v>12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f t="shared" si="1"/>
        <v>0</v>
      </c>
    </row>
    <row r="16" spans="1:17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 t="shared" si="0"/>
        <v>0</v>
      </c>
      <c r="J16">
        <v>13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f t="shared" si="1"/>
        <v>0</v>
      </c>
    </row>
    <row r="17" spans="1:17" x14ac:dyDescent="0.2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 t="shared" si="0"/>
        <v>0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f t="shared" si="1"/>
        <v>0</v>
      </c>
    </row>
    <row r="18" spans="1:17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 t="shared" si="0"/>
        <v>0</v>
      </c>
      <c r="J18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f t="shared" si="1"/>
        <v>0</v>
      </c>
    </row>
    <row r="19" spans="1:17" x14ac:dyDescent="0.2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 t="shared" si="0"/>
        <v>0</v>
      </c>
      <c r="J19">
        <v>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f t="shared" si="1"/>
        <v>0</v>
      </c>
    </row>
    <row r="20" spans="1:17" x14ac:dyDescent="0.2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 t="shared" si="0"/>
        <v>0</v>
      </c>
      <c r="J20">
        <v>17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f t="shared" si="1"/>
        <v>0</v>
      </c>
    </row>
    <row r="21" spans="1:17" x14ac:dyDescent="0.2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f t="shared" si="0"/>
        <v>0</v>
      </c>
      <c r="J21">
        <v>18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f t="shared" si="1"/>
        <v>0</v>
      </c>
    </row>
    <row r="22" spans="1:17" x14ac:dyDescent="0.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f t="shared" si="0"/>
        <v>0</v>
      </c>
      <c r="J22">
        <v>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f t="shared" si="1"/>
        <v>0</v>
      </c>
    </row>
    <row r="23" spans="1:17" x14ac:dyDescent="0.2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f t="shared" si="0"/>
        <v>0</v>
      </c>
      <c r="J23">
        <v>20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f t="shared" si="1"/>
        <v>0</v>
      </c>
    </row>
    <row r="24" spans="1:17" x14ac:dyDescent="0.2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f t="shared" si="0"/>
        <v>0</v>
      </c>
      <c r="J24">
        <v>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f t="shared" si="1"/>
        <v>0</v>
      </c>
    </row>
    <row r="25" spans="1:17" x14ac:dyDescent="0.2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f t="shared" si="0"/>
        <v>0</v>
      </c>
      <c r="J25">
        <v>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f t="shared" si="1"/>
        <v>0</v>
      </c>
    </row>
    <row r="26" spans="1:17" x14ac:dyDescent="0.2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f t="shared" si="0"/>
        <v>0</v>
      </c>
      <c r="J26">
        <v>23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f t="shared" si="1"/>
        <v>0</v>
      </c>
    </row>
    <row r="27" spans="1:17" x14ac:dyDescent="0.2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f t="shared" si="0"/>
        <v>0</v>
      </c>
      <c r="J27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f t="shared" si="1"/>
        <v>0</v>
      </c>
    </row>
    <row r="28" spans="1:17" x14ac:dyDescent="0.2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f t="shared" si="0"/>
        <v>0</v>
      </c>
      <c r="J28">
        <v>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f t="shared" si="1"/>
        <v>0</v>
      </c>
    </row>
    <row r="29" spans="1:17" x14ac:dyDescent="0.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f t="shared" si="0"/>
        <v>0</v>
      </c>
      <c r="J29">
        <v>26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f t="shared" si="1"/>
        <v>0</v>
      </c>
    </row>
    <row r="30" spans="1:17" x14ac:dyDescent="0.2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f t="shared" si="0"/>
        <v>0</v>
      </c>
      <c r="J30">
        <v>27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f t="shared" si="1"/>
        <v>0</v>
      </c>
    </row>
    <row r="31" spans="1:17" x14ac:dyDescent="0.2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f t="shared" si="0"/>
        <v>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f t="shared" si="1"/>
        <v>0</v>
      </c>
    </row>
    <row r="32" spans="1:17" x14ac:dyDescent="0.2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f t="shared" si="0"/>
        <v>0</v>
      </c>
      <c r="J32">
        <v>29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f t="shared" si="1"/>
        <v>0</v>
      </c>
    </row>
    <row r="33" spans="1:17" x14ac:dyDescent="0.2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f t="shared" si="0"/>
        <v>0</v>
      </c>
      <c r="J33">
        <v>30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f t="shared" si="1"/>
        <v>0</v>
      </c>
    </row>
    <row r="34" spans="1:17" x14ac:dyDescent="0.2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f t="shared" si="0"/>
        <v>0</v>
      </c>
      <c r="J34">
        <v>31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f t="shared" si="1"/>
        <v>0</v>
      </c>
    </row>
    <row r="35" spans="1:17" x14ac:dyDescent="0.2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f t="shared" si="0"/>
        <v>0</v>
      </c>
      <c r="J35">
        <v>32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f t="shared" si="1"/>
        <v>0</v>
      </c>
    </row>
    <row r="36" spans="1:17" x14ac:dyDescent="0.2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f t="shared" si="0"/>
        <v>0</v>
      </c>
      <c r="J36">
        <v>33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f t="shared" si="1"/>
        <v>0</v>
      </c>
    </row>
    <row r="37" spans="1:17" x14ac:dyDescent="0.2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f t="shared" si="0"/>
        <v>0</v>
      </c>
      <c r="J37">
        <v>34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f t="shared" si="1"/>
        <v>0</v>
      </c>
    </row>
    <row r="38" spans="1:17" x14ac:dyDescent="0.2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f t="shared" si="0"/>
        <v>0</v>
      </c>
      <c r="J38">
        <v>35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f t="shared" si="1"/>
        <v>0</v>
      </c>
    </row>
    <row r="39" spans="1:17" x14ac:dyDescent="0.2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f t="shared" si="0"/>
        <v>0</v>
      </c>
      <c r="J39">
        <v>36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f t="shared" si="1"/>
        <v>0</v>
      </c>
    </row>
    <row r="40" spans="1:17" x14ac:dyDescent="0.2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f t="shared" si="0"/>
        <v>0</v>
      </c>
      <c r="J40">
        <v>37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f t="shared" si="1"/>
        <v>0</v>
      </c>
    </row>
    <row r="41" spans="1:17" x14ac:dyDescent="0.2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f t="shared" si="0"/>
        <v>0</v>
      </c>
      <c r="J41">
        <v>38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f t="shared" si="1"/>
        <v>0</v>
      </c>
    </row>
    <row r="42" spans="1:17" x14ac:dyDescent="0.2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f t="shared" si="0"/>
        <v>0</v>
      </c>
      <c r="J42">
        <v>39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f t="shared" si="1"/>
        <v>0</v>
      </c>
    </row>
    <row r="43" spans="1:17" x14ac:dyDescent="0.2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f t="shared" si="0"/>
        <v>0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>
        <f t="shared" si="1"/>
        <v>0</v>
      </c>
    </row>
    <row r="44" spans="1:17" x14ac:dyDescent="0.2">
      <c r="A44" t="s">
        <v>10</v>
      </c>
      <c r="B44">
        <f>SUM(B4:B43)/COUNT(B4:B43)</f>
        <v>0</v>
      </c>
      <c r="C44">
        <f>SUM(C4:C43)/COUNT(C4:C43)</f>
        <v>0</v>
      </c>
      <c r="D44">
        <f>SUM(D4:D43)/COUNT(D4:D43)</f>
        <v>0</v>
      </c>
      <c r="E44">
        <f>SUM(E4:E43)/COUNT(E4:E43)</f>
        <v>0</v>
      </c>
      <c r="H44" s="2">
        <f>SUM(H4:H43)/COUNT(H4:H43)</f>
        <v>0</v>
      </c>
      <c r="J44" t="s">
        <v>10</v>
      </c>
      <c r="K44">
        <f>SUM(K4:K43)/COUNT(K4:K43)</f>
        <v>0</v>
      </c>
      <c r="L44">
        <f>SUM(L4:L43)/COUNT(L4:L43)</f>
        <v>0</v>
      </c>
      <c r="M44">
        <f>SUM(M4:M43)/COUNT(M4:M43)</f>
        <v>0</v>
      </c>
      <c r="N44">
        <f>SUM(N4:N43)/COUNT(N4:N43)</f>
        <v>0</v>
      </c>
      <c r="Q44" s="2">
        <f>SUM(Q4:Q43)/COUNT(Q4:Q43)</f>
        <v>0</v>
      </c>
    </row>
    <row r="46" spans="1:17" x14ac:dyDescent="0.2">
      <c r="B46" t="s">
        <v>2</v>
      </c>
      <c r="C46" t="s">
        <v>3</v>
      </c>
      <c r="D46" t="s">
        <v>0</v>
      </c>
      <c r="E46" t="s">
        <v>1</v>
      </c>
      <c r="F46" t="s">
        <v>4</v>
      </c>
      <c r="G46" t="s">
        <v>5</v>
      </c>
      <c r="H46" t="s">
        <v>9</v>
      </c>
      <c r="K46" t="s">
        <v>2</v>
      </c>
      <c r="L46" t="s">
        <v>3</v>
      </c>
      <c r="M46" t="s">
        <v>0</v>
      </c>
      <c r="N46" t="s">
        <v>1</v>
      </c>
      <c r="O46" t="s">
        <v>4</v>
      </c>
      <c r="P46" t="s">
        <v>5</v>
      </c>
      <c r="Q46" t="s">
        <v>9</v>
      </c>
    </row>
    <row r="47" spans="1:17" x14ac:dyDescent="0.2">
      <c r="B47">
        <v>30</v>
      </c>
      <c r="K47">
        <v>40</v>
      </c>
    </row>
    <row r="48" spans="1:17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f>IF(SUM(B48:E48)&gt;0,1,0)</f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IF(SUM(K48:N48)&gt;0,1,0)</f>
        <v>0</v>
      </c>
    </row>
    <row r="49" spans="1:17" x14ac:dyDescent="0.2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f t="shared" ref="H49:H87" si="2">IF(SUM(B49:E49)&gt;0,1,0)</f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9</v>
      </c>
      <c r="Q49" s="1">
        <f t="shared" ref="Q49:Q87" si="3">IF(SUM(K49:N49)&gt;0,1,0)</f>
        <v>0</v>
      </c>
    </row>
    <row r="50" spans="1:17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f t="shared" si="2"/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5</v>
      </c>
      <c r="Q50" s="1">
        <f t="shared" si="3"/>
        <v>0</v>
      </c>
    </row>
    <row r="51" spans="1:17" x14ac:dyDescent="0.2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f t="shared" si="2"/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f t="shared" si="3"/>
        <v>0</v>
      </c>
    </row>
    <row r="52" spans="1:17" x14ac:dyDescent="0.2">
      <c r="A52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f t="shared" si="2"/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f t="shared" si="3"/>
        <v>0</v>
      </c>
    </row>
    <row r="53" spans="1:17" x14ac:dyDescent="0.2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f t="shared" si="2"/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  <c r="Q53" s="1">
        <f t="shared" si="3"/>
        <v>0</v>
      </c>
    </row>
    <row r="54" spans="1:17" x14ac:dyDescent="0.2">
      <c r="A54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 s="1">
        <f t="shared" si="2"/>
        <v>0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 s="1">
        <f t="shared" si="3"/>
        <v>0</v>
      </c>
    </row>
    <row r="55" spans="1:17" x14ac:dyDescent="0.2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 s="1">
        <f t="shared" si="2"/>
        <v>0</v>
      </c>
      <c r="J55">
        <v>8</v>
      </c>
      <c r="K55">
        <v>0</v>
      </c>
      <c r="L55">
        <v>0</v>
      </c>
      <c r="M55">
        <v>0</v>
      </c>
      <c r="N55">
        <v>0</v>
      </c>
      <c r="O55">
        <v>0</v>
      </c>
      <c r="P55">
        <v>4</v>
      </c>
      <c r="Q55" s="1">
        <f t="shared" si="3"/>
        <v>0</v>
      </c>
    </row>
    <row r="56" spans="1:17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f t="shared" si="2"/>
        <v>0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 s="1">
        <f t="shared" si="3"/>
        <v>0</v>
      </c>
    </row>
    <row r="57" spans="1:17" x14ac:dyDescent="0.2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f t="shared" si="2"/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5</v>
      </c>
      <c r="Q57" s="1">
        <f t="shared" si="3"/>
        <v>0</v>
      </c>
    </row>
    <row r="58" spans="1:17" x14ac:dyDescent="0.2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f t="shared" si="2"/>
        <v>0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f t="shared" si="3"/>
        <v>0</v>
      </c>
    </row>
    <row r="59" spans="1:17" x14ac:dyDescent="0.2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f t="shared" si="2"/>
        <v>0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6</v>
      </c>
      <c r="Q59" s="1">
        <f t="shared" si="3"/>
        <v>0</v>
      </c>
    </row>
    <row r="60" spans="1:17" x14ac:dyDescent="0.2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f t="shared" si="2"/>
        <v>0</v>
      </c>
      <c r="J60">
        <v>13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 s="1">
        <f t="shared" si="3"/>
        <v>0</v>
      </c>
    </row>
    <row r="61" spans="1:17" x14ac:dyDescent="0.2">
      <c r="A61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f t="shared" si="2"/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f t="shared" si="3"/>
        <v>0</v>
      </c>
    </row>
    <row r="62" spans="1:17" x14ac:dyDescent="0.2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f t="shared" si="2"/>
        <v>0</v>
      </c>
      <c r="J62">
        <v>15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 s="1">
        <f t="shared" si="3"/>
        <v>0</v>
      </c>
    </row>
    <row r="63" spans="1:17" x14ac:dyDescent="0.2">
      <c r="A63">
        <v>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f t="shared" si="2"/>
        <v>0</v>
      </c>
      <c r="J63">
        <v>16</v>
      </c>
      <c r="K63">
        <v>0</v>
      </c>
      <c r="L63">
        <v>0</v>
      </c>
      <c r="M63">
        <v>1</v>
      </c>
      <c r="N63">
        <v>2</v>
      </c>
      <c r="O63">
        <v>0</v>
      </c>
      <c r="P63">
        <v>2</v>
      </c>
      <c r="Q63" s="1">
        <f t="shared" si="3"/>
        <v>1</v>
      </c>
    </row>
    <row r="64" spans="1:17" x14ac:dyDescent="0.2">
      <c r="A64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f t="shared" si="2"/>
        <v>0</v>
      </c>
      <c r="J64">
        <v>17</v>
      </c>
      <c r="K64">
        <v>0</v>
      </c>
      <c r="L64">
        <v>0</v>
      </c>
      <c r="M64">
        <v>0</v>
      </c>
      <c r="N64">
        <v>0</v>
      </c>
      <c r="O64">
        <v>0</v>
      </c>
      <c r="P64">
        <v>5</v>
      </c>
      <c r="Q64" s="1">
        <f t="shared" si="3"/>
        <v>0</v>
      </c>
    </row>
    <row r="65" spans="1:17" x14ac:dyDescent="0.2">
      <c r="A65">
        <v>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f t="shared" si="2"/>
        <v>0</v>
      </c>
      <c r="J65">
        <v>18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f t="shared" si="3"/>
        <v>0</v>
      </c>
    </row>
    <row r="66" spans="1:17" x14ac:dyDescent="0.2">
      <c r="A66">
        <v>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f t="shared" si="2"/>
        <v>0</v>
      </c>
      <c r="J66">
        <v>19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f t="shared" si="3"/>
        <v>0</v>
      </c>
    </row>
    <row r="67" spans="1:17" x14ac:dyDescent="0.2">
      <c r="A67">
        <v>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f t="shared" si="2"/>
        <v>0</v>
      </c>
      <c r="J67">
        <v>20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f t="shared" si="3"/>
        <v>0</v>
      </c>
    </row>
    <row r="68" spans="1:17" x14ac:dyDescent="0.2">
      <c r="A68">
        <v>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f t="shared" si="2"/>
        <v>0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f t="shared" si="3"/>
        <v>0</v>
      </c>
    </row>
    <row r="69" spans="1:17" x14ac:dyDescent="0.2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f t="shared" si="2"/>
        <v>0</v>
      </c>
      <c r="J69">
        <v>22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 s="1">
        <f t="shared" si="3"/>
        <v>0</v>
      </c>
    </row>
    <row r="70" spans="1:17" x14ac:dyDescent="0.2">
      <c r="A70">
        <v>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>
        <f t="shared" si="2"/>
        <v>0</v>
      </c>
      <c r="J70">
        <v>23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f t="shared" si="3"/>
        <v>0</v>
      </c>
    </row>
    <row r="71" spans="1:17" x14ac:dyDescent="0.2">
      <c r="A7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f t="shared" si="2"/>
        <v>0</v>
      </c>
      <c r="J71">
        <v>24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 s="1">
        <f t="shared" si="3"/>
        <v>0</v>
      </c>
    </row>
    <row r="72" spans="1:17" x14ac:dyDescent="0.2">
      <c r="A72">
        <v>25</v>
      </c>
      <c r="B72">
        <v>0</v>
      </c>
      <c r="C72">
        <v>0</v>
      </c>
      <c r="D72">
        <v>0</v>
      </c>
      <c r="E72">
        <v>0</v>
      </c>
      <c r="F72">
        <v>0</v>
      </c>
      <c r="G72">
        <v>2</v>
      </c>
      <c r="H72" s="1">
        <f t="shared" si="2"/>
        <v>0</v>
      </c>
      <c r="J72">
        <v>25</v>
      </c>
      <c r="K72">
        <v>0</v>
      </c>
      <c r="L72">
        <v>0</v>
      </c>
      <c r="M72">
        <v>0</v>
      </c>
      <c r="N72">
        <v>0</v>
      </c>
      <c r="O72">
        <v>0</v>
      </c>
      <c r="P72">
        <v>4</v>
      </c>
      <c r="Q72" s="1">
        <f t="shared" si="3"/>
        <v>0</v>
      </c>
    </row>
    <row r="73" spans="1:17" x14ac:dyDescent="0.2">
      <c r="A73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">
        <f t="shared" si="2"/>
        <v>0</v>
      </c>
      <c r="J73">
        <v>26</v>
      </c>
      <c r="K73">
        <v>0</v>
      </c>
      <c r="L73">
        <v>0</v>
      </c>
      <c r="M73">
        <v>0</v>
      </c>
      <c r="N73">
        <v>0</v>
      </c>
      <c r="O73">
        <v>0</v>
      </c>
      <c r="P73">
        <v>7</v>
      </c>
      <c r="Q73" s="1">
        <f t="shared" si="3"/>
        <v>0</v>
      </c>
    </row>
    <row r="74" spans="1:17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">
        <f t="shared" si="2"/>
        <v>0</v>
      </c>
      <c r="J74">
        <v>27</v>
      </c>
      <c r="K74">
        <v>0</v>
      </c>
      <c r="L74">
        <v>0</v>
      </c>
      <c r="M74">
        <v>0</v>
      </c>
      <c r="N74">
        <v>0</v>
      </c>
      <c r="O74">
        <v>0</v>
      </c>
      <c r="P74">
        <v>5</v>
      </c>
      <c r="Q74" s="1">
        <f t="shared" si="3"/>
        <v>0</v>
      </c>
    </row>
    <row r="75" spans="1:17" x14ac:dyDescent="0.2">
      <c r="A75">
        <v>28</v>
      </c>
      <c r="B75">
        <v>0</v>
      </c>
      <c r="C75">
        <v>0</v>
      </c>
      <c r="D75">
        <v>0</v>
      </c>
      <c r="E75">
        <v>0</v>
      </c>
      <c r="F75">
        <v>0</v>
      </c>
      <c r="G75">
        <v>3</v>
      </c>
      <c r="H75" s="1">
        <f t="shared" si="2"/>
        <v>0</v>
      </c>
      <c r="J75">
        <v>28</v>
      </c>
      <c r="K75">
        <v>0</v>
      </c>
      <c r="L75">
        <v>0</v>
      </c>
      <c r="M75">
        <v>0</v>
      </c>
      <c r="N75">
        <v>0</v>
      </c>
      <c r="O75">
        <v>0</v>
      </c>
      <c r="P75">
        <v>5</v>
      </c>
      <c r="Q75" s="1">
        <f t="shared" si="3"/>
        <v>0</v>
      </c>
    </row>
    <row r="76" spans="1:17" x14ac:dyDescent="0.2">
      <c r="A76">
        <v>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f t="shared" si="2"/>
        <v>0</v>
      </c>
      <c r="J76">
        <v>29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f t="shared" si="3"/>
        <v>0</v>
      </c>
    </row>
    <row r="77" spans="1:17" x14ac:dyDescent="0.2">
      <c r="A77">
        <v>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f t="shared" si="2"/>
        <v>0</v>
      </c>
      <c r="J77">
        <v>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f t="shared" si="3"/>
        <v>0</v>
      </c>
    </row>
    <row r="78" spans="1:17" x14ac:dyDescent="0.2">
      <c r="A78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">
        <f t="shared" si="2"/>
        <v>0</v>
      </c>
      <c r="J78">
        <v>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f t="shared" si="3"/>
        <v>0</v>
      </c>
    </row>
    <row r="79" spans="1:17" x14ac:dyDescent="0.2">
      <c r="A79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f t="shared" si="2"/>
        <v>0</v>
      </c>
      <c r="J79">
        <v>32</v>
      </c>
      <c r="K79">
        <v>0</v>
      </c>
      <c r="L79">
        <v>0</v>
      </c>
      <c r="M79">
        <v>0</v>
      </c>
      <c r="N79">
        <v>0</v>
      </c>
      <c r="O79">
        <v>0</v>
      </c>
      <c r="P79">
        <v>3</v>
      </c>
      <c r="Q79" s="1">
        <f t="shared" si="3"/>
        <v>0</v>
      </c>
    </row>
    <row r="80" spans="1:17" x14ac:dyDescent="0.2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4</v>
      </c>
      <c r="H80" s="1">
        <f t="shared" si="2"/>
        <v>0</v>
      </c>
      <c r="J80">
        <v>33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 s="1">
        <f t="shared" si="3"/>
        <v>0</v>
      </c>
    </row>
    <row r="81" spans="1:17" x14ac:dyDescent="0.2">
      <c r="A81">
        <v>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">
        <f t="shared" si="2"/>
        <v>0</v>
      </c>
      <c r="J81">
        <v>34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f t="shared" si="3"/>
        <v>0</v>
      </c>
    </row>
    <row r="82" spans="1:17" x14ac:dyDescent="0.2">
      <c r="A82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">
        <f t="shared" si="2"/>
        <v>0</v>
      </c>
      <c r="J82">
        <v>35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f t="shared" si="3"/>
        <v>0</v>
      </c>
    </row>
    <row r="83" spans="1:17" x14ac:dyDescent="0.2">
      <c r="A83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">
        <f t="shared" si="2"/>
        <v>0</v>
      </c>
      <c r="J83">
        <v>36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 s="1">
        <f t="shared" si="3"/>
        <v>0</v>
      </c>
    </row>
    <row r="84" spans="1:17" x14ac:dyDescent="0.2">
      <c r="A84">
        <v>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f t="shared" si="2"/>
        <v>0</v>
      </c>
      <c r="J84">
        <v>37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f t="shared" si="3"/>
        <v>0</v>
      </c>
    </row>
    <row r="85" spans="1:17" x14ac:dyDescent="0.2">
      <c r="A85">
        <v>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">
        <f t="shared" si="2"/>
        <v>0</v>
      </c>
      <c r="J85">
        <v>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f t="shared" si="3"/>
        <v>0</v>
      </c>
    </row>
    <row r="86" spans="1:17" x14ac:dyDescent="0.2">
      <c r="A86">
        <v>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">
        <f t="shared" si="2"/>
        <v>0</v>
      </c>
      <c r="J86">
        <v>39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f t="shared" si="3"/>
        <v>0</v>
      </c>
    </row>
    <row r="87" spans="1:17" x14ac:dyDescent="0.2">
      <c r="A87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 s="1">
        <f t="shared" si="2"/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 s="1">
        <f t="shared" si="3"/>
        <v>0</v>
      </c>
    </row>
    <row r="88" spans="1:17" x14ac:dyDescent="0.2">
      <c r="A88" t="s">
        <v>10</v>
      </c>
      <c r="B88">
        <f>SUM(B48:B87)/COUNT(B48:B87)</f>
        <v>0</v>
      </c>
      <c r="C88">
        <f>SUM(C48:C87)/COUNT(C48:C87)</f>
        <v>0</v>
      </c>
      <c r="D88">
        <f>SUM(D48:D87)/COUNT(D48:D87)</f>
        <v>0</v>
      </c>
      <c r="E88">
        <f>SUM(E48:E87)/COUNT(E48:E87)</f>
        <v>0</v>
      </c>
      <c r="H88" s="2">
        <f>SUM(H48:H87)/COUNT(H48:H87)</f>
        <v>0</v>
      </c>
      <c r="J88" t="s">
        <v>10</v>
      </c>
      <c r="K88">
        <f>SUM(K48:K87)/COUNT(K48:K87)</f>
        <v>0</v>
      </c>
      <c r="L88">
        <f>SUM(L48:L87)/COUNT(L48:L87)</f>
        <v>0</v>
      </c>
      <c r="M88">
        <f>SUM(M48:M87)/COUNT(M48:M87)</f>
        <v>2.5000000000000001E-2</v>
      </c>
      <c r="N88">
        <f>SUM(N48:N87)/COUNT(N48:N87)</f>
        <v>0.05</v>
      </c>
      <c r="Q88" s="2">
        <f>SUM(Q48:Q87)/COUNT(Q48:Q87)</f>
        <v>2.5000000000000001E-2</v>
      </c>
    </row>
    <row r="90" spans="1:17" x14ac:dyDescent="0.2">
      <c r="B90" t="s">
        <v>2</v>
      </c>
      <c r="C90" t="s">
        <v>3</v>
      </c>
      <c r="D90" t="s">
        <v>0</v>
      </c>
      <c r="E90" t="s">
        <v>1</v>
      </c>
      <c r="F90" t="s">
        <v>4</v>
      </c>
      <c r="G90" t="s">
        <v>5</v>
      </c>
      <c r="H90" t="s">
        <v>9</v>
      </c>
      <c r="K90" t="s">
        <v>2</v>
      </c>
      <c r="L90" t="s">
        <v>3</v>
      </c>
      <c r="M90" t="s">
        <v>0</v>
      </c>
      <c r="N90" t="s">
        <v>1</v>
      </c>
      <c r="O90" t="s">
        <v>4</v>
      </c>
      <c r="P90" t="s">
        <v>5</v>
      </c>
      <c r="Q90" t="s">
        <v>9</v>
      </c>
    </row>
    <row r="91" spans="1:17" x14ac:dyDescent="0.2">
      <c r="B91">
        <v>50</v>
      </c>
      <c r="K91">
        <v>60</v>
      </c>
    </row>
    <row r="92" spans="1:17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">
        <f>IF(SUM(B92:E92)&gt;0,1,0)</f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6</v>
      </c>
      <c r="Q92" s="1">
        <f>IF(SUM(K92:N92)&gt;0,1,0)</f>
        <v>0</v>
      </c>
    </row>
    <row r="93" spans="1:17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">
        <f t="shared" ref="H93:H131" si="4">IF(SUM(B93:E93)&gt;0,1,0)</f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6</v>
      </c>
      <c r="Q93" s="1">
        <f t="shared" ref="Q93:Q131" si="5">IF(SUM(K93:N93)&gt;0,1,0)</f>
        <v>0</v>
      </c>
    </row>
    <row r="94" spans="1:17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4</v>
      </c>
      <c r="H94" s="1">
        <f t="shared" si="4"/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3</v>
      </c>
      <c r="Q94" s="1">
        <f t="shared" si="5"/>
        <v>0</v>
      </c>
    </row>
    <row r="95" spans="1:17" x14ac:dyDescent="0.2">
      <c r="A95">
        <v>4</v>
      </c>
      <c r="B95">
        <v>0</v>
      </c>
      <c r="C95">
        <v>0</v>
      </c>
      <c r="D95">
        <v>0</v>
      </c>
      <c r="E95">
        <v>0</v>
      </c>
      <c r="F95">
        <v>0</v>
      </c>
      <c r="G95">
        <v>2</v>
      </c>
      <c r="H95" s="1">
        <f t="shared" si="4"/>
        <v>0</v>
      </c>
      <c r="J95">
        <v>4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 s="1">
        <f t="shared" si="5"/>
        <v>0</v>
      </c>
    </row>
    <row r="96" spans="1:17" x14ac:dyDescent="0.2">
      <c r="A96">
        <v>5</v>
      </c>
      <c r="B96">
        <v>0</v>
      </c>
      <c r="C96">
        <v>0</v>
      </c>
      <c r="D96">
        <v>0</v>
      </c>
      <c r="E96">
        <v>0</v>
      </c>
      <c r="F96">
        <v>0</v>
      </c>
      <c r="G96">
        <v>6</v>
      </c>
      <c r="H96" s="1">
        <f t="shared" si="4"/>
        <v>0</v>
      </c>
      <c r="J96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f t="shared" si="5"/>
        <v>0</v>
      </c>
    </row>
    <row r="97" spans="1:17" x14ac:dyDescent="0.2">
      <c r="A97">
        <v>6</v>
      </c>
      <c r="B97">
        <v>0</v>
      </c>
      <c r="C97">
        <v>0</v>
      </c>
      <c r="D97">
        <v>1</v>
      </c>
      <c r="E97">
        <v>2</v>
      </c>
      <c r="F97">
        <v>0</v>
      </c>
      <c r="G97">
        <v>4</v>
      </c>
      <c r="H97" s="1">
        <f t="shared" si="4"/>
        <v>1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  <c r="P97">
        <v>5</v>
      </c>
      <c r="Q97" s="1">
        <f t="shared" si="5"/>
        <v>0</v>
      </c>
    </row>
    <row r="98" spans="1:17" x14ac:dyDescent="0.2">
      <c r="A98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9</v>
      </c>
      <c r="H98" s="1">
        <f t="shared" si="4"/>
        <v>0</v>
      </c>
      <c r="J98">
        <v>7</v>
      </c>
      <c r="K98">
        <v>0</v>
      </c>
      <c r="L98">
        <v>0</v>
      </c>
      <c r="M98">
        <v>1</v>
      </c>
      <c r="N98">
        <v>2</v>
      </c>
      <c r="O98">
        <v>0</v>
      </c>
      <c r="P98">
        <v>11</v>
      </c>
      <c r="Q98" s="1">
        <f t="shared" si="5"/>
        <v>1</v>
      </c>
    </row>
    <row r="99" spans="1:17" x14ac:dyDescent="0.2">
      <c r="A99">
        <v>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">
        <f t="shared" si="4"/>
        <v>0</v>
      </c>
      <c r="J99">
        <v>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f t="shared" si="5"/>
        <v>0</v>
      </c>
    </row>
    <row r="100" spans="1:17" x14ac:dyDescent="0.2">
      <c r="A100">
        <v>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f t="shared" si="4"/>
        <v>0</v>
      </c>
      <c r="J100">
        <v>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</v>
      </c>
      <c r="Q100" s="1">
        <f t="shared" si="5"/>
        <v>0</v>
      </c>
    </row>
    <row r="101" spans="1:17" x14ac:dyDescent="0.2">
      <c r="A101">
        <v>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f t="shared" si="4"/>
        <v>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f t="shared" si="5"/>
        <v>0</v>
      </c>
    </row>
    <row r="102" spans="1:17" x14ac:dyDescent="0.2">
      <c r="A102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5</v>
      </c>
      <c r="H102" s="1">
        <f t="shared" si="4"/>
        <v>0</v>
      </c>
      <c r="J102">
        <v>11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f t="shared" si="5"/>
        <v>0</v>
      </c>
    </row>
    <row r="103" spans="1:17" x14ac:dyDescent="0.2">
      <c r="A103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f t="shared" si="4"/>
        <v>0</v>
      </c>
      <c r="J103">
        <v>12</v>
      </c>
      <c r="K103">
        <v>0</v>
      </c>
      <c r="L103">
        <v>0</v>
      </c>
      <c r="M103">
        <v>1</v>
      </c>
      <c r="N103">
        <v>2</v>
      </c>
      <c r="O103">
        <v>0</v>
      </c>
      <c r="P103">
        <v>0</v>
      </c>
      <c r="Q103" s="1">
        <f t="shared" si="5"/>
        <v>1</v>
      </c>
    </row>
    <row r="104" spans="1:17" x14ac:dyDescent="0.2">
      <c r="A104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">
        <f t="shared" si="4"/>
        <v>0</v>
      </c>
      <c r="J104">
        <v>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</v>
      </c>
      <c r="Q104" s="1">
        <f t="shared" si="5"/>
        <v>0</v>
      </c>
    </row>
    <row r="105" spans="1:17" x14ac:dyDescent="0.2">
      <c r="A105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</v>
      </c>
      <c r="H105" s="1">
        <f t="shared" si="4"/>
        <v>0</v>
      </c>
      <c r="J105">
        <v>14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</v>
      </c>
      <c r="Q105" s="1">
        <f t="shared" si="5"/>
        <v>0</v>
      </c>
    </row>
    <row r="106" spans="1:17" x14ac:dyDescent="0.2">
      <c r="A106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">
        <f t="shared" si="4"/>
        <v>0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</v>
      </c>
      <c r="Q106" s="1">
        <f t="shared" si="5"/>
        <v>0</v>
      </c>
    </row>
    <row r="107" spans="1:17" x14ac:dyDescent="0.2">
      <c r="A107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f t="shared" si="4"/>
        <v>0</v>
      </c>
      <c r="J107">
        <v>16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 s="1">
        <f t="shared" si="5"/>
        <v>0</v>
      </c>
    </row>
    <row r="108" spans="1:17" x14ac:dyDescent="0.2">
      <c r="A108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</v>
      </c>
      <c r="H108" s="1">
        <f t="shared" si="4"/>
        <v>0</v>
      </c>
      <c r="J108">
        <v>17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</v>
      </c>
      <c r="Q108" s="1">
        <f t="shared" si="5"/>
        <v>0</v>
      </c>
    </row>
    <row r="109" spans="1:17" x14ac:dyDescent="0.2">
      <c r="A109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</v>
      </c>
      <c r="H109" s="1">
        <f t="shared" si="4"/>
        <v>0</v>
      </c>
      <c r="J109">
        <v>18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f t="shared" si="5"/>
        <v>0</v>
      </c>
    </row>
    <row r="110" spans="1:17" x14ac:dyDescent="0.2">
      <c r="A110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8</v>
      </c>
      <c r="H110" s="1">
        <f t="shared" si="4"/>
        <v>0</v>
      </c>
      <c r="J110">
        <v>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</v>
      </c>
      <c r="Q110" s="1">
        <f t="shared" si="5"/>
        <v>0</v>
      </c>
    </row>
    <row r="111" spans="1:17" x14ac:dyDescent="0.2">
      <c r="A111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1">
        <f t="shared" si="4"/>
        <v>0</v>
      </c>
      <c r="J111">
        <v>20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f t="shared" si="5"/>
        <v>0</v>
      </c>
    </row>
    <row r="112" spans="1:17" x14ac:dyDescent="0.2">
      <c r="A112">
        <v>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8</v>
      </c>
      <c r="H112" s="1">
        <f t="shared" si="4"/>
        <v>0</v>
      </c>
      <c r="J112">
        <v>21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</v>
      </c>
      <c r="Q112" s="1">
        <f t="shared" si="5"/>
        <v>0</v>
      </c>
    </row>
    <row r="113" spans="1:17" x14ac:dyDescent="0.2">
      <c r="A113">
        <v>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3</v>
      </c>
      <c r="H113" s="1">
        <f t="shared" si="4"/>
        <v>0</v>
      </c>
      <c r="J113">
        <v>22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</v>
      </c>
      <c r="Q113" s="1">
        <f t="shared" si="5"/>
        <v>0</v>
      </c>
    </row>
    <row r="114" spans="1:17" x14ac:dyDescent="0.2">
      <c r="A114">
        <v>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1">
        <f t="shared" si="4"/>
        <v>0</v>
      </c>
      <c r="J114">
        <v>23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f t="shared" si="5"/>
        <v>0</v>
      </c>
    </row>
    <row r="115" spans="1:17" x14ac:dyDescent="0.2">
      <c r="A115">
        <v>24</v>
      </c>
      <c r="B115">
        <v>0</v>
      </c>
      <c r="C115">
        <v>0</v>
      </c>
      <c r="D115">
        <v>1</v>
      </c>
      <c r="E115">
        <v>2</v>
      </c>
      <c r="F115">
        <v>0</v>
      </c>
      <c r="G115">
        <v>4</v>
      </c>
      <c r="H115" s="1">
        <f t="shared" si="4"/>
        <v>1</v>
      </c>
      <c r="J115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</v>
      </c>
      <c r="Q115" s="1">
        <f t="shared" si="5"/>
        <v>0</v>
      </c>
    </row>
    <row r="116" spans="1:17" x14ac:dyDescent="0.2">
      <c r="A116">
        <v>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f t="shared" si="4"/>
        <v>0</v>
      </c>
      <c r="J116">
        <v>25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</v>
      </c>
      <c r="Q116" s="1">
        <f t="shared" si="5"/>
        <v>0</v>
      </c>
    </row>
    <row r="117" spans="1:17" x14ac:dyDescent="0.2">
      <c r="A117">
        <v>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f t="shared" si="4"/>
        <v>0</v>
      </c>
      <c r="J117">
        <v>26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</v>
      </c>
      <c r="Q117" s="1">
        <f t="shared" si="5"/>
        <v>0</v>
      </c>
    </row>
    <row r="118" spans="1:17" x14ac:dyDescent="0.2">
      <c r="A118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f t="shared" si="4"/>
        <v>0</v>
      </c>
      <c r="J118">
        <v>27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</v>
      </c>
      <c r="Q118" s="1">
        <f t="shared" si="5"/>
        <v>0</v>
      </c>
    </row>
    <row r="119" spans="1:17" x14ac:dyDescent="0.2">
      <c r="A119">
        <v>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f t="shared" si="4"/>
        <v>0</v>
      </c>
      <c r="J119">
        <v>28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</v>
      </c>
      <c r="Q119" s="1">
        <f t="shared" si="5"/>
        <v>0</v>
      </c>
    </row>
    <row r="120" spans="1:17" x14ac:dyDescent="0.2">
      <c r="A120">
        <v>29</v>
      </c>
      <c r="B120">
        <v>0</v>
      </c>
      <c r="C120">
        <v>0</v>
      </c>
      <c r="D120">
        <v>1</v>
      </c>
      <c r="E120">
        <v>2</v>
      </c>
      <c r="F120">
        <v>0</v>
      </c>
      <c r="G120">
        <v>4</v>
      </c>
      <c r="H120" s="1">
        <f t="shared" si="4"/>
        <v>1</v>
      </c>
      <c r="J120">
        <v>29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 s="1">
        <f t="shared" si="5"/>
        <v>0</v>
      </c>
    </row>
    <row r="121" spans="1:17" x14ac:dyDescent="0.2">
      <c r="A121">
        <v>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 s="1">
        <f t="shared" si="4"/>
        <v>0</v>
      </c>
      <c r="J121">
        <v>30</v>
      </c>
      <c r="K121">
        <v>0</v>
      </c>
      <c r="L121">
        <v>0</v>
      </c>
      <c r="M121">
        <v>1</v>
      </c>
      <c r="N121">
        <v>2</v>
      </c>
      <c r="O121">
        <v>0</v>
      </c>
      <c r="P121">
        <v>9</v>
      </c>
      <c r="Q121" s="1">
        <f t="shared" si="5"/>
        <v>1</v>
      </c>
    </row>
    <row r="122" spans="1:17" x14ac:dyDescent="0.2">
      <c r="A122">
        <v>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5</v>
      </c>
      <c r="H122" s="1">
        <f t="shared" si="4"/>
        <v>0</v>
      </c>
      <c r="J122">
        <v>31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 s="1">
        <f t="shared" si="5"/>
        <v>0</v>
      </c>
    </row>
    <row r="123" spans="1:17" x14ac:dyDescent="0.2">
      <c r="A123">
        <v>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</v>
      </c>
      <c r="H123" s="1">
        <f t="shared" si="4"/>
        <v>0</v>
      </c>
      <c r="J123">
        <v>32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 s="1">
        <f t="shared" si="5"/>
        <v>0</v>
      </c>
    </row>
    <row r="124" spans="1:17" x14ac:dyDescent="0.2">
      <c r="A124">
        <v>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</v>
      </c>
      <c r="H124" s="1">
        <f t="shared" si="4"/>
        <v>0</v>
      </c>
      <c r="J124">
        <v>33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f t="shared" si="5"/>
        <v>0</v>
      </c>
    </row>
    <row r="125" spans="1:17" x14ac:dyDescent="0.2">
      <c r="A125">
        <v>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</v>
      </c>
      <c r="H125" s="1">
        <f t="shared" si="4"/>
        <v>0</v>
      </c>
      <c r="J125">
        <v>34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 s="1">
        <f t="shared" si="5"/>
        <v>0</v>
      </c>
    </row>
    <row r="126" spans="1:17" x14ac:dyDescent="0.2">
      <c r="A126">
        <v>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</v>
      </c>
      <c r="H126" s="1">
        <f t="shared" si="4"/>
        <v>0</v>
      </c>
      <c r="J126">
        <v>35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 s="1">
        <f t="shared" si="5"/>
        <v>0</v>
      </c>
    </row>
    <row r="127" spans="1:17" x14ac:dyDescent="0.2">
      <c r="A127">
        <v>36</v>
      </c>
      <c r="B127">
        <v>0</v>
      </c>
      <c r="C127">
        <v>0</v>
      </c>
      <c r="D127">
        <v>1</v>
      </c>
      <c r="E127">
        <v>2</v>
      </c>
      <c r="F127">
        <v>0</v>
      </c>
      <c r="G127">
        <v>5</v>
      </c>
      <c r="H127" s="1">
        <f t="shared" si="4"/>
        <v>1</v>
      </c>
      <c r="J127">
        <v>36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f t="shared" si="5"/>
        <v>0</v>
      </c>
    </row>
    <row r="128" spans="1:17" x14ac:dyDescent="0.2">
      <c r="A128">
        <v>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f t="shared" si="4"/>
        <v>0</v>
      </c>
      <c r="J128">
        <v>37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</v>
      </c>
      <c r="Q128" s="1">
        <f t="shared" si="5"/>
        <v>0</v>
      </c>
    </row>
    <row r="129" spans="1:17" x14ac:dyDescent="0.2">
      <c r="A129">
        <v>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f t="shared" si="4"/>
        <v>0</v>
      </c>
      <c r="J129">
        <v>38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f t="shared" si="5"/>
        <v>0</v>
      </c>
    </row>
    <row r="130" spans="1:17" x14ac:dyDescent="0.2">
      <c r="A130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f t="shared" si="4"/>
        <v>0</v>
      </c>
      <c r="J130">
        <v>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</v>
      </c>
      <c r="Q130" s="1">
        <f t="shared" si="5"/>
        <v>0</v>
      </c>
    </row>
    <row r="131" spans="1:17" x14ac:dyDescent="0.2">
      <c r="A131">
        <v>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f t="shared" si="4"/>
        <v>0</v>
      </c>
      <c r="J131">
        <v>40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7</v>
      </c>
      <c r="Q131" s="1">
        <f t="shared" si="5"/>
        <v>0</v>
      </c>
    </row>
    <row r="132" spans="1:17" x14ac:dyDescent="0.2">
      <c r="A132" t="s">
        <v>10</v>
      </c>
      <c r="B132">
        <f>SUM(B92:B131)/COUNT(B92:B131)</f>
        <v>0</v>
      </c>
      <c r="C132">
        <f>SUM(C92:C131)/COUNT(C92:C131)</f>
        <v>0</v>
      </c>
      <c r="D132">
        <f>SUM(D92:D131)/COUNT(D92:D131)</f>
        <v>0.1</v>
      </c>
      <c r="E132">
        <f>SUM(E92:E131)/COUNT(E92:E131)</f>
        <v>0.2</v>
      </c>
      <c r="H132" s="2">
        <f>SUM(H92:H131)/COUNT(H92:H131)</f>
        <v>0.1</v>
      </c>
      <c r="J132" t="s">
        <v>10</v>
      </c>
      <c r="K132">
        <f>SUM(K92:K131)/COUNT(K92:K131)</f>
        <v>0</v>
      </c>
      <c r="L132">
        <f>SUM(L92:L131)/COUNT(L92:L131)</f>
        <v>0</v>
      </c>
      <c r="M132">
        <f>SUM(M92:M131)/COUNT(M92:M131)</f>
        <v>7.4999999999999997E-2</v>
      </c>
      <c r="N132">
        <f>SUM(N92:N131)/COUNT(N92:N131)</f>
        <v>0.15</v>
      </c>
      <c r="Q132" s="2">
        <f>SUM(Q92:Q131)/COUNT(Q92:Q131)</f>
        <v>7.4999999999999997E-2</v>
      </c>
    </row>
    <row r="134" spans="1:17" x14ac:dyDescent="0.2">
      <c r="B134" t="s">
        <v>2</v>
      </c>
      <c r="C134" t="s">
        <v>3</v>
      </c>
      <c r="D134" t="s">
        <v>0</v>
      </c>
      <c r="E134" t="s">
        <v>1</v>
      </c>
      <c r="F134" t="s">
        <v>4</v>
      </c>
      <c r="G134" t="s">
        <v>5</v>
      </c>
      <c r="H134" t="s">
        <v>9</v>
      </c>
      <c r="K134" t="s">
        <v>2</v>
      </c>
      <c r="L134" t="s">
        <v>3</v>
      </c>
      <c r="M134" t="s">
        <v>0</v>
      </c>
      <c r="N134" t="s">
        <v>1</v>
      </c>
      <c r="O134" t="s">
        <v>4</v>
      </c>
      <c r="P134" t="s">
        <v>5</v>
      </c>
      <c r="Q134" t="s">
        <v>9</v>
      </c>
    </row>
    <row r="135" spans="1:17" x14ac:dyDescent="0.2">
      <c r="B135">
        <v>70</v>
      </c>
      <c r="K135">
        <v>80</v>
      </c>
    </row>
    <row r="136" spans="1:17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</v>
      </c>
      <c r="H136" s="1">
        <f>IF(SUM(B136:E136)&gt;0,1,0)</f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 s="1">
        <f>IF(SUM(K136:N136)&gt;0,1,0)</f>
        <v>0</v>
      </c>
    </row>
    <row r="137" spans="1:17" x14ac:dyDescent="0.2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</v>
      </c>
      <c r="H137" s="1">
        <f t="shared" ref="H137:H174" si="6">IF(SUM(B137:E137)&gt;0,1,0)</f>
        <v>0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12</v>
      </c>
      <c r="Q137" s="1">
        <f t="shared" ref="Q137:Q175" si="7">IF(SUM(K137:N137)&gt;0,1,0)</f>
        <v>0</v>
      </c>
    </row>
    <row r="138" spans="1:17" x14ac:dyDescent="0.2">
      <c r="A138">
        <v>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f t="shared" si="6"/>
        <v>0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 s="1">
        <f t="shared" si="7"/>
        <v>0</v>
      </c>
    </row>
    <row r="139" spans="1:17" x14ac:dyDescent="0.2">
      <c r="A139">
        <v>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f t="shared" si="6"/>
        <v>0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  <c r="Q139" s="1">
        <f t="shared" si="7"/>
        <v>0</v>
      </c>
    </row>
    <row r="140" spans="1:17" x14ac:dyDescent="0.2">
      <c r="A140">
        <v>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</v>
      </c>
      <c r="H140" s="1">
        <f t="shared" si="6"/>
        <v>0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</v>
      </c>
      <c r="Q140" s="1">
        <f t="shared" si="7"/>
        <v>0</v>
      </c>
    </row>
    <row r="141" spans="1:17" x14ac:dyDescent="0.2">
      <c r="A141">
        <v>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f t="shared" si="6"/>
        <v>0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11</v>
      </c>
      <c r="Q141" s="1">
        <f t="shared" si="7"/>
        <v>0</v>
      </c>
    </row>
    <row r="142" spans="1:17" x14ac:dyDescent="0.2">
      <c r="A142">
        <v>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7</v>
      </c>
      <c r="H142" s="1">
        <f t="shared" si="6"/>
        <v>0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12</v>
      </c>
      <c r="Q142" s="1">
        <f t="shared" si="7"/>
        <v>0</v>
      </c>
    </row>
    <row r="143" spans="1:17" x14ac:dyDescent="0.2">
      <c r="A143">
        <v>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7</v>
      </c>
      <c r="H143" s="1">
        <f t="shared" si="6"/>
        <v>0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8</v>
      </c>
      <c r="Q143" s="1">
        <f t="shared" si="7"/>
        <v>0</v>
      </c>
    </row>
    <row r="144" spans="1:17" x14ac:dyDescent="0.2">
      <c r="A144">
        <v>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9</v>
      </c>
      <c r="H144" s="1">
        <f t="shared" si="6"/>
        <v>0</v>
      </c>
      <c r="J144">
        <v>9</v>
      </c>
      <c r="K144">
        <v>0</v>
      </c>
      <c r="L144">
        <v>0</v>
      </c>
      <c r="M144">
        <v>1</v>
      </c>
      <c r="N144">
        <v>2</v>
      </c>
      <c r="O144">
        <v>0</v>
      </c>
      <c r="P144">
        <v>14</v>
      </c>
      <c r="Q144" s="1">
        <f t="shared" si="7"/>
        <v>1</v>
      </c>
    </row>
    <row r="145" spans="1:17" x14ac:dyDescent="0.2">
      <c r="A145">
        <v>10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1">
        <f t="shared" si="6"/>
        <v>0</v>
      </c>
      <c r="J145">
        <v>10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</v>
      </c>
      <c r="Q145" s="1">
        <f t="shared" si="7"/>
        <v>0</v>
      </c>
    </row>
    <row r="146" spans="1:17" x14ac:dyDescent="0.2">
      <c r="A146">
        <v>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f t="shared" si="6"/>
        <v>0</v>
      </c>
      <c r="J146">
        <v>11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f t="shared" si="7"/>
        <v>0</v>
      </c>
    </row>
    <row r="147" spans="1:17" x14ac:dyDescent="0.2">
      <c r="A147">
        <v>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</v>
      </c>
      <c r="H147" s="1">
        <f t="shared" si="6"/>
        <v>0</v>
      </c>
      <c r="J147">
        <v>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</v>
      </c>
      <c r="Q147" s="1">
        <f t="shared" si="7"/>
        <v>0</v>
      </c>
    </row>
    <row r="148" spans="1:17" x14ac:dyDescent="0.2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3</v>
      </c>
      <c r="H148" s="1">
        <f t="shared" si="6"/>
        <v>0</v>
      </c>
      <c r="J148">
        <v>13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 s="1">
        <f t="shared" si="7"/>
        <v>0</v>
      </c>
    </row>
    <row r="149" spans="1:17" x14ac:dyDescent="0.2">
      <c r="A149">
        <v>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</v>
      </c>
      <c r="H149" s="1">
        <f t="shared" si="6"/>
        <v>0</v>
      </c>
      <c r="J149">
        <v>14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4</v>
      </c>
      <c r="Q149" s="1">
        <f t="shared" si="7"/>
        <v>0</v>
      </c>
    </row>
    <row r="150" spans="1:17" x14ac:dyDescent="0.2">
      <c r="A150">
        <v>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 s="1">
        <f t="shared" si="6"/>
        <v>0</v>
      </c>
      <c r="J150">
        <v>15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 s="1">
        <f t="shared" si="7"/>
        <v>0</v>
      </c>
    </row>
    <row r="151" spans="1:17" x14ac:dyDescent="0.2">
      <c r="A151">
        <v>16</v>
      </c>
      <c r="B151">
        <v>0</v>
      </c>
      <c r="C151">
        <v>0</v>
      </c>
      <c r="D151">
        <v>1</v>
      </c>
      <c r="E151">
        <v>2</v>
      </c>
      <c r="F151">
        <v>0</v>
      </c>
      <c r="G151">
        <v>8</v>
      </c>
      <c r="H151" s="1">
        <f t="shared" si="6"/>
        <v>1</v>
      </c>
      <c r="J151">
        <v>16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7</v>
      </c>
      <c r="Q151" s="1">
        <f t="shared" si="7"/>
        <v>0</v>
      </c>
    </row>
    <row r="152" spans="1:17" x14ac:dyDescent="0.2">
      <c r="A152">
        <v>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</v>
      </c>
      <c r="H152" s="1">
        <f t="shared" si="6"/>
        <v>0</v>
      </c>
      <c r="J152">
        <v>17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4</v>
      </c>
      <c r="Q152" s="1">
        <f t="shared" si="7"/>
        <v>0</v>
      </c>
    </row>
    <row r="153" spans="1:17" x14ac:dyDescent="0.2">
      <c r="A153">
        <v>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</v>
      </c>
      <c r="H153" s="1">
        <f t="shared" si="6"/>
        <v>0</v>
      </c>
      <c r="J153">
        <v>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6</v>
      </c>
      <c r="Q153" s="1">
        <f t="shared" si="7"/>
        <v>0</v>
      </c>
    </row>
    <row r="154" spans="1:17" x14ac:dyDescent="0.2">
      <c r="A154">
        <v>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</v>
      </c>
      <c r="H154" s="1">
        <f t="shared" si="6"/>
        <v>0</v>
      </c>
      <c r="J154">
        <v>19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f t="shared" si="7"/>
        <v>0</v>
      </c>
    </row>
    <row r="155" spans="1:17" x14ac:dyDescent="0.2">
      <c r="A155">
        <v>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3</v>
      </c>
      <c r="H155" s="1">
        <f t="shared" si="6"/>
        <v>0</v>
      </c>
      <c r="J155">
        <v>20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7</v>
      </c>
      <c r="Q155" s="1">
        <f t="shared" si="7"/>
        <v>0</v>
      </c>
    </row>
    <row r="156" spans="1:17" x14ac:dyDescent="0.2">
      <c r="A156">
        <v>21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5</v>
      </c>
      <c r="H156" s="1">
        <f t="shared" si="6"/>
        <v>0</v>
      </c>
      <c r="J156">
        <v>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f t="shared" si="7"/>
        <v>0</v>
      </c>
    </row>
    <row r="157" spans="1:17" x14ac:dyDescent="0.2">
      <c r="A157">
        <v>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f t="shared" si="6"/>
        <v>0</v>
      </c>
      <c r="J157">
        <v>22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4</v>
      </c>
      <c r="Q157" s="1">
        <f t="shared" si="7"/>
        <v>0</v>
      </c>
    </row>
    <row r="158" spans="1:17" x14ac:dyDescent="0.2">
      <c r="A158">
        <v>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</v>
      </c>
      <c r="H158" s="1">
        <f t="shared" si="6"/>
        <v>0</v>
      </c>
      <c r="J158">
        <v>23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</v>
      </c>
      <c r="Q158" s="1">
        <f t="shared" si="7"/>
        <v>0</v>
      </c>
    </row>
    <row r="159" spans="1:17" x14ac:dyDescent="0.2">
      <c r="A159">
        <v>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</v>
      </c>
      <c r="H159" s="1">
        <f t="shared" si="6"/>
        <v>0</v>
      </c>
      <c r="J159">
        <v>24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4</v>
      </c>
      <c r="Q159" s="1">
        <f t="shared" si="7"/>
        <v>0</v>
      </c>
    </row>
    <row r="160" spans="1:17" x14ac:dyDescent="0.2">
      <c r="A160">
        <v>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5</v>
      </c>
      <c r="H160" s="1">
        <f t="shared" si="6"/>
        <v>0</v>
      </c>
      <c r="J160">
        <v>25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4</v>
      </c>
      <c r="Q160" s="1">
        <f t="shared" si="7"/>
        <v>0</v>
      </c>
    </row>
    <row r="161" spans="1:17" x14ac:dyDescent="0.2">
      <c r="A161">
        <v>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</v>
      </c>
      <c r="H161" s="1">
        <f t="shared" si="6"/>
        <v>0</v>
      </c>
      <c r="J161">
        <v>26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</v>
      </c>
      <c r="Q161" s="1">
        <f t="shared" si="7"/>
        <v>0</v>
      </c>
    </row>
    <row r="162" spans="1:17" x14ac:dyDescent="0.2">
      <c r="A162">
        <v>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5</v>
      </c>
      <c r="H162" s="1">
        <f t="shared" si="6"/>
        <v>0</v>
      </c>
      <c r="J162">
        <v>27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 s="1">
        <f t="shared" si="7"/>
        <v>0</v>
      </c>
    </row>
    <row r="163" spans="1:17" x14ac:dyDescent="0.2">
      <c r="A163">
        <v>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3</v>
      </c>
      <c r="H163" s="1">
        <f t="shared" si="6"/>
        <v>0</v>
      </c>
      <c r="J163">
        <v>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</v>
      </c>
      <c r="Q163" s="1">
        <f t="shared" si="7"/>
        <v>0</v>
      </c>
    </row>
    <row r="164" spans="1:17" x14ac:dyDescent="0.2">
      <c r="A164">
        <v>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</v>
      </c>
      <c r="H164" s="1">
        <f t="shared" si="6"/>
        <v>0</v>
      </c>
      <c r="J164">
        <v>29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7</v>
      </c>
      <c r="Q164" s="1">
        <f t="shared" si="7"/>
        <v>0</v>
      </c>
    </row>
    <row r="165" spans="1:17" x14ac:dyDescent="0.2">
      <c r="A165">
        <v>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f t="shared" si="6"/>
        <v>0</v>
      </c>
      <c r="J165">
        <v>30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f t="shared" si="7"/>
        <v>0</v>
      </c>
    </row>
    <row r="166" spans="1:17" x14ac:dyDescent="0.2">
      <c r="A166">
        <v>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3</v>
      </c>
      <c r="H166" s="1">
        <f t="shared" si="6"/>
        <v>0</v>
      </c>
      <c r="J166">
        <v>31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6</v>
      </c>
      <c r="Q166" s="1">
        <f t="shared" si="7"/>
        <v>0</v>
      </c>
    </row>
    <row r="167" spans="1:17" x14ac:dyDescent="0.2">
      <c r="A167">
        <v>32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 s="1">
        <f t="shared" si="6"/>
        <v>0</v>
      </c>
      <c r="J167">
        <v>32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7</v>
      </c>
      <c r="Q167" s="1">
        <f t="shared" si="7"/>
        <v>0</v>
      </c>
    </row>
    <row r="168" spans="1:17" x14ac:dyDescent="0.2">
      <c r="A168">
        <v>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</v>
      </c>
      <c r="H168" s="1">
        <f t="shared" si="6"/>
        <v>0</v>
      </c>
      <c r="J168">
        <v>33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</v>
      </c>
      <c r="Q168" s="1">
        <f t="shared" si="7"/>
        <v>0</v>
      </c>
    </row>
    <row r="169" spans="1:17" x14ac:dyDescent="0.2">
      <c r="A169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f t="shared" si="6"/>
        <v>0</v>
      </c>
      <c r="J169">
        <v>34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f t="shared" si="7"/>
        <v>0</v>
      </c>
    </row>
    <row r="170" spans="1:17" x14ac:dyDescent="0.2">
      <c r="A170">
        <v>35</v>
      </c>
      <c r="B170">
        <v>0</v>
      </c>
      <c r="C170">
        <v>0</v>
      </c>
      <c r="D170">
        <v>1</v>
      </c>
      <c r="E170">
        <v>2</v>
      </c>
      <c r="F170">
        <v>0</v>
      </c>
      <c r="G170">
        <v>8</v>
      </c>
      <c r="H170" s="1">
        <f t="shared" si="6"/>
        <v>1</v>
      </c>
      <c r="J170">
        <v>35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 s="1">
        <f t="shared" si="7"/>
        <v>0</v>
      </c>
    </row>
    <row r="171" spans="1:17" x14ac:dyDescent="0.2">
      <c r="A171">
        <v>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f t="shared" si="6"/>
        <v>0</v>
      </c>
      <c r="J171">
        <v>36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8</v>
      </c>
      <c r="Q171" s="1">
        <f t="shared" si="7"/>
        <v>0</v>
      </c>
    </row>
    <row r="172" spans="1:17" x14ac:dyDescent="0.2">
      <c r="A172">
        <v>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</v>
      </c>
      <c r="H172" s="1">
        <f t="shared" si="6"/>
        <v>0</v>
      </c>
      <c r="J172">
        <v>37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4</v>
      </c>
      <c r="Q172" s="1">
        <f t="shared" si="7"/>
        <v>0</v>
      </c>
    </row>
    <row r="173" spans="1:17" x14ac:dyDescent="0.2">
      <c r="A173">
        <v>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</v>
      </c>
      <c r="H173" s="1">
        <f t="shared" si="6"/>
        <v>0</v>
      </c>
      <c r="J173">
        <v>38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Q173" s="1">
        <f t="shared" si="7"/>
        <v>0</v>
      </c>
    </row>
    <row r="174" spans="1:17" x14ac:dyDescent="0.2">
      <c r="A174">
        <v>39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f t="shared" si="6"/>
        <v>0</v>
      </c>
      <c r="J174">
        <v>39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7</v>
      </c>
      <c r="Q174" s="1">
        <f t="shared" si="7"/>
        <v>0</v>
      </c>
    </row>
    <row r="175" spans="1:17" x14ac:dyDescent="0.2">
      <c r="A175">
        <v>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3</v>
      </c>
      <c r="H175" s="1"/>
      <c r="J175">
        <v>40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4</v>
      </c>
      <c r="Q175" s="1">
        <f t="shared" si="7"/>
        <v>0</v>
      </c>
    </row>
    <row r="176" spans="1:17" x14ac:dyDescent="0.2">
      <c r="A176" t="s">
        <v>10</v>
      </c>
      <c r="B176">
        <f>SUM(B136:B175)/COUNT(B136:B175)</f>
        <v>0</v>
      </c>
      <c r="C176">
        <f>SUM(C136:C175)/COUNT(C136:C175)</f>
        <v>0</v>
      </c>
      <c r="D176">
        <f>SUM(D136:D175)/COUNT(D136:D175)</f>
        <v>0.05</v>
      </c>
      <c r="E176">
        <f>SUM(E136:E175)/COUNT(E136:E175)</f>
        <v>0.1</v>
      </c>
      <c r="H176" s="2">
        <f>SUM(H136:H175)/COUNT(H136:H175)</f>
        <v>5.128205128205128E-2</v>
      </c>
      <c r="J176" t="s">
        <v>10</v>
      </c>
      <c r="K176">
        <f>SUM(K136:K175)/COUNT(K136:K175)</f>
        <v>0</v>
      </c>
      <c r="L176">
        <f>SUM(L136:L175)/COUNT(L136:L175)</f>
        <v>0</v>
      </c>
      <c r="M176">
        <f>SUM(M136:M175)/COUNT(M136:M175)</f>
        <v>2.5000000000000001E-2</v>
      </c>
      <c r="N176">
        <f>SUM(N136:N175)/COUNT(N136:N175)</f>
        <v>0.05</v>
      </c>
      <c r="Q176" s="2">
        <f>SUM(Q136:Q175)/COUNT(Q136:Q175)</f>
        <v>2.5000000000000001E-2</v>
      </c>
    </row>
    <row r="178" spans="1:17" x14ac:dyDescent="0.2">
      <c r="B178" t="s">
        <v>2</v>
      </c>
      <c r="C178" t="s">
        <v>3</v>
      </c>
      <c r="D178" t="s">
        <v>0</v>
      </c>
      <c r="E178" t="s">
        <v>1</v>
      </c>
      <c r="F178" t="s">
        <v>4</v>
      </c>
      <c r="G178" t="s">
        <v>5</v>
      </c>
      <c r="H178" t="s">
        <v>9</v>
      </c>
      <c r="K178" t="s">
        <v>2</v>
      </c>
      <c r="L178" t="s">
        <v>3</v>
      </c>
      <c r="M178" t="s">
        <v>0</v>
      </c>
      <c r="N178" t="s">
        <v>1</v>
      </c>
      <c r="O178" t="s">
        <v>4</v>
      </c>
      <c r="P178" t="s">
        <v>5</v>
      </c>
      <c r="Q178" t="s">
        <v>9</v>
      </c>
    </row>
    <row r="179" spans="1:17" x14ac:dyDescent="0.2">
      <c r="B179">
        <v>90</v>
      </c>
      <c r="K179">
        <v>100</v>
      </c>
    </row>
    <row r="180" spans="1:17" x14ac:dyDescent="0.2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6</v>
      </c>
      <c r="H180" s="1">
        <f>IF(SUM(B180:E180)&gt;0,1,0)</f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7</v>
      </c>
      <c r="Q180" s="1">
        <f>IF(SUM(K180:N180)&gt;0,1,0)</f>
        <v>0</v>
      </c>
    </row>
    <row r="181" spans="1:17" x14ac:dyDescent="0.2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8</v>
      </c>
      <c r="H181" s="1">
        <f t="shared" ref="H181:H219" si="8">IF(SUM(B181:E181)&gt;0,1,0)</f>
        <v>0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</v>
      </c>
      <c r="Q181" s="1">
        <f t="shared" ref="Q181:Q219" si="9">IF(SUM(K181:N181)&gt;0,1,0)</f>
        <v>0</v>
      </c>
    </row>
    <row r="182" spans="1:17" x14ac:dyDescent="0.2">
      <c r="A182">
        <v>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</v>
      </c>
      <c r="H182" s="1">
        <f t="shared" si="8"/>
        <v>0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</v>
      </c>
      <c r="Q182" s="1">
        <f t="shared" si="9"/>
        <v>0</v>
      </c>
    </row>
    <row r="183" spans="1:17" x14ac:dyDescent="0.2">
      <c r="A183">
        <v>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4</v>
      </c>
      <c r="H183" s="1">
        <f t="shared" si="8"/>
        <v>0</v>
      </c>
      <c r="J183">
        <v>4</v>
      </c>
      <c r="K183">
        <v>0</v>
      </c>
      <c r="L183">
        <v>0</v>
      </c>
      <c r="M183">
        <v>1</v>
      </c>
      <c r="N183">
        <v>2</v>
      </c>
      <c r="O183">
        <v>0</v>
      </c>
      <c r="P183">
        <v>3</v>
      </c>
      <c r="Q183" s="1">
        <f t="shared" si="9"/>
        <v>1</v>
      </c>
    </row>
    <row r="184" spans="1:17" x14ac:dyDescent="0.2">
      <c r="A184">
        <v>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5</v>
      </c>
      <c r="H184" s="1">
        <f t="shared" si="8"/>
        <v>0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7</v>
      </c>
      <c r="Q184" s="1">
        <f t="shared" si="9"/>
        <v>0</v>
      </c>
    </row>
    <row r="185" spans="1:17" x14ac:dyDescent="0.2">
      <c r="A185">
        <v>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5</v>
      </c>
      <c r="H185" s="1">
        <f t="shared" si="8"/>
        <v>0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</v>
      </c>
      <c r="Q185" s="1">
        <f t="shared" si="9"/>
        <v>0</v>
      </c>
    </row>
    <row r="186" spans="1:17" x14ac:dyDescent="0.2">
      <c r="A186">
        <v>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5</v>
      </c>
      <c r="H186" s="1">
        <f t="shared" si="8"/>
        <v>0</v>
      </c>
      <c r="J186">
        <v>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9</v>
      </c>
      <c r="Q186" s="1">
        <f t="shared" si="9"/>
        <v>0</v>
      </c>
    </row>
    <row r="187" spans="1:17" x14ac:dyDescent="0.2">
      <c r="A187">
        <v>8</v>
      </c>
      <c r="B187">
        <v>0</v>
      </c>
      <c r="C187">
        <v>0</v>
      </c>
      <c r="D187">
        <v>1</v>
      </c>
      <c r="E187">
        <v>2</v>
      </c>
      <c r="F187">
        <v>0</v>
      </c>
      <c r="G187">
        <v>9</v>
      </c>
      <c r="H187" s="1">
        <f t="shared" si="8"/>
        <v>1</v>
      </c>
      <c r="J187">
        <v>8</v>
      </c>
      <c r="K187">
        <v>0</v>
      </c>
      <c r="L187">
        <v>0</v>
      </c>
      <c r="M187">
        <v>1</v>
      </c>
      <c r="N187">
        <v>2</v>
      </c>
      <c r="O187">
        <v>0</v>
      </c>
      <c r="P187">
        <v>5</v>
      </c>
      <c r="Q187" s="1">
        <f t="shared" si="9"/>
        <v>1</v>
      </c>
    </row>
    <row r="188" spans="1:17" x14ac:dyDescent="0.2">
      <c r="A188">
        <v>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</v>
      </c>
      <c r="H188" s="1">
        <f t="shared" si="8"/>
        <v>0</v>
      </c>
      <c r="J188">
        <v>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8</v>
      </c>
      <c r="Q188" s="1">
        <f t="shared" si="9"/>
        <v>0</v>
      </c>
    </row>
    <row r="189" spans="1:17" x14ac:dyDescent="0.2">
      <c r="A189">
        <v>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f t="shared" si="8"/>
        <v>0</v>
      </c>
      <c r="J189">
        <v>10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</v>
      </c>
      <c r="Q189" s="1">
        <f t="shared" si="9"/>
        <v>0</v>
      </c>
    </row>
    <row r="190" spans="1:17" x14ac:dyDescent="0.2">
      <c r="A190">
        <v>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5</v>
      </c>
      <c r="H190" s="1">
        <f t="shared" si="8"/>
        <v>0</v>
      </c>
      <c r="J190">
        <v>11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6</v>
      </c>
      <c r="Q190" s="1">
        <f t="shared" si="9"/>
        <v>0</v>
      </c>
    </row>
    <row r="191" spans="1:17" x14ac:dyDescent="0.2">
      <c r="A191">
        <v>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</v>
      </c>
      <c r="H191" s="1">
        <f t="shared" si="8"/>
        <v>0</v>
      </c>
      <c r="J191">
        <v>12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 s="1">
        <f t="shared" si="9"/>
        <v>0</v>
      </c>
    </row>
    <row r="192" spans="1:17" x14ac:dyDescent="0.2">
      <c r="A192">
        <v>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 s="1">
        <f t="shared" si="8"/>
        <v>0</v>
      </c>
      <c r="J192">
        <v>13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</v>
      </c>
      <c r="Q192" s="1">
        <f t="shared" si="9"/>
        <v>0</v>
      </c>
    </row>
    <row r="193" spans="1:17" x14ac:dyDescent="0.2">
      <c r="A193">
        <v>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6</v>
      </c>
      <c r="H193" s="1">
        <f t="shared" si="8"/>
        <v>0</v>
      </c>
      <c r="J193">
        <v>14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10</v>
      </c>
      <c r="Q193" s="1">
        <f t="shared" si="9"/>
        <v>0</v>
      </c>
    </row>
    <row r="194" spans="1:17" x14ac:dyDescent="0.2">
      <c r="A194">
        <v>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6</v>
      </c>
      <c r="H194" s="1">
        <f t="shared" si="8"/>
        <v>0</v>
      </c>
      <c r="J194">
        <v>15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7</v>
      </c>
      <c r="Q194" s="1">
        <f t="shared" si="9"/>
        <v>0</v>
      </c>
    </row>
    <row r="195" spans="1:17" x14ac:dyDescent="0.2">
      <c r="A195">
        <v>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11</v>
      </c>
      <c r="H195" s="1">
        <f t="shared" si="8"/>
        <v>0</v>
      </c>
      <c r="J195">
        <v>16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 s="1">
        <f t="shared" si="9"/>
        <v>0</v>
      </c>
    </row>
    <row r="196" spans="1:17" x14ac:dyDescent="0.2">
      <c r="A196">
        <v>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3</v>
      </c>
      <c r="H196" s="1">
        <f t="shared" si="8"/>
        <v>0</v>
      </c>
      <c r="J196">
        <v>17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  <c r="Q196" s="1">
        <f t="shared" si="9"/>
        <v>0</v>
      </c>
    </row>
    <row r="197" spans="1:17" x14ac:dyDescent="0.2">
      <c r="A197">
        <v>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7</v>
      </c>
      <c r="H197" s="1">
        <f t="shared" si="8"/>
        <v>0</v>
      </c>
      <c r="J197">
        <v>18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10</v>
      </c>
      <c r="Q197" s="1">
        <f t="shared" si="9"/>
        <v>0</v>
      </c>
    </row>
    <row r="198" spans="1:17" x14ac:dyDescent="0.2">
      <c r="A198">
        <v>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11</v>
      </c>
      <c r="H198" s="1">
        <f t="shared" si="8"/>
        <v>0</v>
      </c>
      <c r="J198">
        <v>19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9</v>
      </c>
      <c r="Q198" s="1">
        <f t="shared" si="9"/>
        <v>0</v>
      </c>
    </row>
    <row r="199" spans="1:17" x14ac:dyDescent="0.2">
      <c r="A199">
        <v>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6</v>
      </c>
      <c r="H199" s="1">
        <f t="shared" si="8"/>
        <v>0</v>
      </c>
      <c r="J199">
        <v>20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15</v>
      </c>
      <c r="Q199" s="1">
        <f t="shared" si="9"/>
        <v>0</v>
      </c>
    </row>
    <row r="200" spans="1:17" x14ac:dyDescent="0.2">
      <c r="A200">
        <v>21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</v>
      </c>
      <c r="H200" s="1">
        <f t="shared" si="8"/>
        <v>0</v>
      </c>
      <c r="J200">
        <v>21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4</v>
      </c>
      <c r="Q200" s="1">
        <f t="shared" si="9"/>
        <v>0</v>
      </c>
    </row>
    <row r="201" spans="1:17" x14ac:dyDescent="0.2">
      <c r="A201">
        <v>22</v>
      </c>
      <c r="B201">
        <v>0</v>
      </c>
      <c r="C201">
        <v>0</v>
      </c>
      <c r="D201">
        <v>1</v>
      </c>
      <c r="E201">
        <v>2</v>
      </c>
      <c r="F201">
        <v>0</v>
      </c>
      <c r="G201">
        <v>9</v>
      </c>
      <c r="H201" s="1">
        <f t="shared" si="8"/>
        <v>1</v>
      </c>
      <c r="J201">
        <v>22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</v>
      </c>
      <c r="Q201" s="1">
        <f t="shared" si="9"/>
        <v>0</v>
      </c>
    </row>
    <row r="202" spans="1:17" x14ac:dyDescent="0.2">
      <c r="A202">
        <v>23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6</v>
      </c>
      <c r="H202" s="1">
        <f t="shared" si="8"/>
        <v>0</v>
      </c>
      <c r="J202">
        <v>23</v>
      </c>
      <c r="K202">
        <v>0</v>
      </c>
      <c r="L202">
        <v>0</v>
      </c>
      <c r="M202">
        <v>1</v>
      </c>
      <c r="N202">
        <v>2</v>
      </c>
      <c r="O202">
        <v>0</v>
      </c>
      <c r="P202">
        <v>12</v>
      </c>
      <c r="Q202" s="1">
        <f t="shared" si="9"/>
        <v>1</v>
      </c>
    </row>
    <row r="203" spans="1:17" x14ac:dyDescent="0.2">
      <c r="A203">
        <v>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11</v>
      </c>
      <c r="H203" s="1">
        <f t="shared" si="8"/>
        <v>0</v>
      </c>
      <c r="J203">
        <v>24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11</v>
      </c>
      <c r="Q203" s="1">
        <f t="shared" si="9"/>
        <v>0</v>
      </c>
    </row>
    <row r="204" spans="1:17" x14ac:dyDescent="0.2">
      <c r="A204">
        <v>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f t="shared" si="8"/>
        <v>0</v>
      </c>
      <c r="J204">
        <v>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9</v>
      </c>
      <c r="Q204" s="1">
        <f t="shared" si="9"/>
        <v>0</v>
      </c>
    </row>
    <row r="205" spans="1:17" x14ac:dyDescent="0.2">
      <c r="A205">
        <v>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s="1">
        <f t="shared" si="8"/>
        <v>0</v>
      </c>
      <c r="J205">
        <v>26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7</v>
      </c>
      <c r="Q205" s="1">
        <f t="shared" si="9"/>
        <v>0</v>
      </c>
    </row>
    <row r="206" spans="1:17" x14ac:dyDescent="0.2">
      <c r="A206">
        <v>27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5</v>
      </c>
      <c r="H206" s="1">
        <f t="shared" si="8"/>
        <v>0</v>
      </c>
      <c r="J206">
        <v>27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7</v>
      </c>
      <c r="Q206" s="1">
        <f t="shared" si="9"/>
        <v>0</v>
      </c>
    </row>
    <row r="207" spans="1:17" x14ac:dyDescent="0.2">
      <c r="A207">
        <v>28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8</v>
      </c>
      <c r="H207" s="1">
        <f t="shared" si="8"/>
        <v>0</v>
      </c>
      <c r="J207">
        <v>28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3</v>
      </c>
      <c r="Q207" s="1">
        <f t="shared" si="9"/>
        <v>0</v>
      </c>
    </row>
    <row r="208" spans="1:17" x14ac:dyDescent="0.2">
      <c r="A208">
        <v>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</v>
      </c>
      <c r="H208" s="1">
        <f t="shared" si="8"/>
        <v>0</v>
      </c>
      <c r="J208">
        <v>29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 s="1">
        <f t="shared" si="9"/>
        <v>0</v>
      </c>
    </row>
    <row r="209" spans="1:17" x14ac:dyDescent="0.2">
      <c r="A209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4</v>
      </c>
      <c r="H209" s="1">
        <f t="shared" si="8"/>
        <v>0</v>
      </c>
      <c r="J209">
        <v>30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 s="1">
        <f t="shared" si="9"/>
        <v>0</v>
      </c>
    </row>
    <row r="210" spans="1:17" x14ac:dyDescent="0.2">
      <c r="A210">
        <v>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1">
        <f t="shared" si="8"/>
        <v>0</v>
      </c>
      <c r="J210">
        <v>31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5</v>
      </c>
      <c r="Q210" s="1">
        <f t="shared" si="9"/>
        <v>0</v>
      </c>
    </row>
    <row r="211" spans="1:17" x14ac:dyDescent="0.2">
      <c r="A211">
        <v>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10</v>
      </c>
      <c r="H211" s="1">
        <f t="shared" si="8"/>
        <v>0</v>
      </c>
      <c r="J211">
        <v>32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</v>
      </c>
      <c r="Q211" s="1">
        <f t="shared" si="9"/>
        <v>0</v>
      </c>
    </row>
    <row r="212" spans="1:17" x14ac:dyDescent="0.2">
      <c r="A212">
        <v>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4</v>
      </c>
      <c r="H212" s="1">
        <f t="shared" si="8"/>
        <v>0</v>
      </c>
      <c r="J212">
        <v>33</v>
      </c>
      <c r="K212">
        <v>0</v>
      </c>
      <c r="L212">
        <v>0</v>
      </c>
      <c r="M212">
        <v>1</v>
      </c>
      <c r="N212">
        <v>2</v>
      </c>
      <c r="O212">
        <v>0</v>
      </c>
      <c r="P212">
        <v>6</v>
      </c>
      <c r="Q212" s="1">
        <f t="shared" si="9"/>
        <v>1</v>
      </c>
    </row>
    <row r="213" spans="1:17" x14ac:dyDescent="0.2">
      <c r="A213">
        <v>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f t="shared" si="8"/>
        <v>0</v>
      </c>
      <c r="J213">
        <v>34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</v>
      </c>
      <c r="Q213" s="1">
        <f t="shared" si="9"/>
        <v>0</v>
      </c>
    </row>
    <row r="214" spans="1:17" x14ac:dyDescent="0.2">
      <c r="A214">
        <v>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8</v>
      </c>
      <c r="H214" s="1">
        <f t="shared" si="8"/>
        <v>0</v>
      </c>
      <c r="J214">
        <v>35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8</v>
      </c>
      <c r="Q214" s="1">
        <f t="shared" si="9"/>
        <v>0</v>
      </c>
    </row>
    <row r="215" spans="1:17" x14ac:dyDescent="0.2">
      <c r="A215">
        <v>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6</v>
      </c>
      <c r="H215" s="1">
        <f t="shared" si="8"/>
        <v>0</v>
      </c>
      <c r="J215">
        <v>36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5</v>
      </c>
      <c r="Q215" s="1">
        <f t="shared" si="9"/>
        <v>0</v>
      </c>
    </row>
    <row r="216" spans="1:17" x14ac:dyDescent="0.2">
      <c r="A216">
        <v>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4</v>
      </c>
      <c r="H216" s="1">
        <f t="shared" si="8"/>
        <v>0</v>
      </c>
      <c r="J216">
        <v>37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10</v>
      </c>
      <c r="Q216" s="1">
        <f t="shared" si="9"/>
        <v>0</v>
      </c>
    </row>
    <row r="217" spans="1:17" x14ac:dyDescent="0.2">
      <c r="A217">
        <v>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</v>
      </c>
      <c r="H217" s="1">
        <f t="shared" si="8"/>
        <v>0</v>
      </c>
      <c r="J217">
        <v>38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5</v>
      </c>
      <c r="Q217" s="1">
        <f t="shared" si="9"/>
        <v>0</v>
      </c>
    </row>
    <row r="218" spans="1:17" x14ac:dyDescent="0.2">
      <c r="A218">
        <v>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f t="shared" si="8"/>
        <v>0</v>
      </c>
      <c r="J218">
        <v>39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</v>
      </c>
      <c r="Q218" s="1">
        <f t="shared" si="9"/>
        <v>0</v>
      </c>
    </row>
    <row r="219" spans="1:17" x14ac:dyDescent="0.2">
      <c r="A219">
        <v>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</v>
      </c>
      <c r="H219" s="1">
        <f t="shared" si="8"/>
        <v>0</v>
      </c>
      <c r="J219">
        <v>40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8</v>
      </c>
      <c r="Q219" s="1">
        <f t="shared" si="9"/>
        <v>0</v>
      </c>
    </row>
    <row r="220" spans="1:17" x14ac:dyDescent="0.2">
      <c r="A220" t="s">
        <v>10</v>
      </c>
      <c r="B220">
        <f>SUM(B180:B219)/COUNT(B180:B219)</f>
        <v>0</v>
      </c>
      <c r="C220">
        <f>SUM(C180:C219)/COUNT(C180:C219)</f>
        <v>0</v>
      </c>
      <c r="D220">
        <f>SUM(D180:D219)/COUNT(D180:D219)</f>
        <v>0.05</v>
      </c>
      <c r="E220">
        <f>SUM(E180:E219)/COUNT(E180:E219)</f>
        <v>0.1</v>
      </c>
      <c r="H220" s="2">
        <f>SUM(H180:H219)/COUNT(H180:H219)</f>
        <v>0.05</v>
      </c>
      <c r="J220" t="s">
        <v>10</v>
      </c>
      <c r="K220">
        <f>SUM(K180:K219)/COUNT(K180:K219)</f>
        <v>0</v>
      </c>
      <c r="L220">
        <f>SUM(L180:L219)/COUNT(L180:L219)</f>
        <v>0</v>
      </c>
      <c r="M220">
        <f>SUM(M180:M219)/COUNT(M180:M219)</f>
        <v>0.1</v>
      </c>
      <c r="N220">
        <f>SUM(N180:N219)/COUNT(N180:N219)</f>
        <v>0.2</v>
      </c>
      <c r="Q220" s="2">
        <f>SUM(Q180:Q219)/COUNT(Q180:Q219)</f>
        <v>0.1</v>
      </c>
    </row>
    <row r="222" spans="1:17" x14ac:dyDescent="0.2">
      <c r="B222" t="s">
        <v>2</v>
      </c>
      <c r="C222" t="s">
        <v>3</v>
      </c>
      <c r="D222" t="s">
        <v>0</v>
      </c>
      <c r="E222" t="s">
        <v>1</v>
      </c>
      <c r="F222" t="s">
        <v>4</v>
      </c>
      <c r="G222" t="s">
        <v>5</v>
      </c>
      <c r="H222" t="s">
        <v>9</v>
      </c>
      <c r="K222" t="s">
        <v>2</v>
      </c>
      <c r="L222" t="s">
        <v>3</v>
      </c>
      <c r="M222" t="s">
        <v>0</v>
      </c>
      <c r="N222" t="s">
        <v>1</v>
      </c>
      <c r="O222" t="s">
        <v>4</v>
      </c>
      <c r="P222" t="s">
        <v>5</v>
      </c>
      <c r="Q222" t="s">
        <v>9</v>
      </c>
    </row>
    <row r="223" spans="1:17" x14ac:dyDescent="0.2">
      <c r="B223">
        <v>150</v>
      </c>
      <c r="K223">
        <v>200</v>
      </c>
    </row>
    <row r="224" spans="1:17" x14ac:dyDescent="0.2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15</v>
      </c>
      <c r="H224" s="1">
        <f>IF(SUM(B224:E224)&gt;0,1,0)</f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20</v>
      </c>
      <c r="Q224" s="1">
        <f>IF(SUM(K224:N224)&gt;0,1,0)</f>
        <v>0</v>
      </c>
    </row>
    <row r="225" spans="1:17" x14ac:dyDescent="0.2">
      <c r="A225">
        <v>2</v>
      </c>
      <c r="B225">
        <v>0</v>
      </c>
      <c r="C225">
        <v>0</v>
      </c>
      <c r="D225">
        <v>1</v>
      </c>
      <c r="E225">
        <v>2</v>
      </c>
      <c r="F225">
        <v>0</v>
      </c>
      <c r="G225">
        <v>10</v>
      </c>
      <c r="H225" s="1">
        <f t="shared" ref="H225:H263" si="10">IF(SUM(B225:E225)&gt;0,1,0)</f>
        <v>1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14</v>
      </c>
      <c r="Q225" s="1">
        <f t="shared" ref="Q225:Q263" si="11">IF(SUM(K225:N225)&gt;0,1,0)</f>
        <v>0</v>
      </c>
    </row>
    <row r="226" spans="1:17" x14ac:dyDescent="0.2">
      <c r="A226">
        <v>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13</v>
      </c>
      <c r="H226" s="1">
        <f t="shared" si="10"/>
        <v>0</v>
      </c>
      <c r="J226">
        <v>3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22</v>
      </c>
      <c r="Q226" s="1">
        <f t="shared" si="11"/>
        <v>1</v>
      </c>
    </row>
    <row r="227" spans="1:17" x14ac:dyDescent="0.2">
      <c r="A227">
        <v>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14</v>
      </c>
      <c r="H227" s="1">
        <f t="shared" si="10"/>
        <v>0</v>
      </c>
      <c r="J227">
        <v>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27</v>
      </c>
      <c r="Q227" s="1">
        <f t="shared" si="11"/>
        <v>0</v>
      </c>
    </row>
    <row r="228" spans="1:17" x14ac:dyDescent="0.2">
      <c r="A228">
        <v>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14</v>
      </c>
      <c r="H228" s="1">
        <f t="shared" si="10"/>
        <v>0</v>
      </c>
      <c r="J228">
        <v>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12</v>
      </c>
      <c r="Q228" s="1">
        <f t="shared" si="11"/>
        <v>0</v>
      </c>
    </row>
    <row r="229" spans="1:17" x14ac:dyDescent="0.2">
      <c r="A229">
        <v>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</v>
      </c>
      <c r="H229" s="1">
        <f t="shared" si="10"/>
        <v>0</v>
      </c>
      <c r="J229">
        <v>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16</v>
      </c>
      <c r="Q229" s="1">
        <f t="shared" si="11"/>
        <v>0</v>
      </c>
    </row>
    <row r="230" spans="1:17" x14ac:dyDescent="0.2">
      <c r="A230">
        <v>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15</v>
      </c>
      <c r="H230" s="1">
        <f t="shared" si="10"/>
        <v>0</v>
      </c>
      <c r="J230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17</v>
      </c>
      <c r="Q230" s="1">
        <f t="shared" si="11"/>
        <v>0</v>
      </c>
    </row>
    <row r="231" spans="1:17" x14ac:dyDescent="0.2">
      <c r="A231">
        <v>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11</v>
      </c>
      <c r="H231" s="1">
        <f t="shared" si="10"/>
        <v>0</v>
      </c>
      <c r="J231">
        <v>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30</v>
      </c>
      <c r="Q231" s="1">
        <f t="shared" si="11"/>
        <v>0</v>
      </c>
    </row>
    <row r="232" spans="1:17" x14ac:dyDescent="0.2">
      <c r="A232">
        <v>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8</v>
      </c>
      <c r="H232" s="1">
        <f t="shared" si="10"/>
        <v>0</v>
      </c>
      <c r="J232">
        <v>9</v>
      </c>
      <c r="K232">
        <v>0</v>
      </c>
      <c r="L232">
        <v>0</v>
      </c>
      <c r="M232">
        <v>1</v>
      </c>
      <c r="N232">
        <v>2</v>
      </c>
      <c r="O232">
        <v>0</v>
      </c>
      <c r="P232">
        <v>13</v>
      </c>
      <c r="Q232" s="1">
        <f t="shared" si="11"/>
        <v>1</v>
      </c>
    </row>
    <row r="233" spans="1:17" x14ac:dyDescent="0.2">
      <c r="A233">
        <v>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10</v>
      </c>
      <c r="H233" s="1">
        <f t="shared" si="10"/>
        <v>0</v>
      </c>
      <c r="J233">
        <v>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11</v>
      </c>
      <c r="Q233" s="1">
        <f t="shared" si="11"/>
        <v>0</v>
      </c>
    </row>
    <row r="234" spans="1:17" x14ac:dyDescent="0.2">
      <c r="A234">
        <v>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11</v>
      </c>
      <c r="H234" s="1">
        <f t="shared" si="10"/>
        <v>0</v>
      </c>
      <c r="J234">
        <v>11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14</v>
      </c>
      <c r="Q234" s="1">
        <f t="shared" si="11"/>
        <v>0</v>
      </c>
    </row>
    <row r="235" spans="1:17" x14ac:dyDescent="0.2">
      <c r="A235">
        <v>12</v>
      </c>
      <c r="B235">
        <v>0</v>
      </c>
      <c r="C235">
        <v>0</v>
      </c>
      <c r="D235">
        <v>1</v>
      </c>
      <c r="E235">
        <v>2</v>
      </c>
      <c r="F235">
        <v>0</v>
      </c>
      <c r="G235">
        <v>15</v>
      </c>
      <c r="H235" s="1">
        <f t="shared" si="10"/>
        <v>1</v>
      </c>
      <c r="J235">
        <v>12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18</v>
      </c>
      <c r="Q235" s="1">
        <f t="shared" si="11"/>
        <v>0</v>
      </c>
    </row>
    <row r="236" spans="1:17" x14ac:dyDescent="0.2">
      <c r="A236">
        <v>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7</v>
      </c>
      <c r="H236" s="1">
        <f t="shared" si="10"/>
        <v>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12</v>
      </c>
      <c r="Q236" s="1">
        <f t="shared" si="11"/>
        <v>0</v>
      </c>
    </row>
    <row r="237" spans="1:17" x14ac:dyDescent="0.2">
      <c r="A237">
        <v>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15</v>
      </c>
      <c r="H237" s="1">
        <f t="shared" si="10"/>
        <v>0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11</v>
      </c>
      <c r="Q237" s="1">
        <f t="shared" si="11"/>
        <v>0</v>
      </c>
    </row>
    <row r="238" spans="1:17" x14ac:dyDescent="0.2">
      <c r="A238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7</v>
      </c>
      <c r="H238" s="1">
        <f t="shared" si="10"/>
        <v>0</v>
      </c>
      <c r="J238">
        <v>15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20</v>
      </c>
      <c r="Q238" s="1">
        <f t="shared" si="11"/>
        <v>0</v>
      </c>
    </row>
    <row r="239" spans="1:17" x14ac:dyDescent="0.2">
      <c r="A239">
        <v>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8</v>
      </c>
      <c r="H239" s="1">
        <f t="shared" si="10"/>
        <v>0</v>
      </c>
      <c r="J239">
        <v>16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19</v>
      </c>
      <c r="Q239" s="1">
        <f t="shared" si="11"/>
        <v>0</v>
      </c>
    </row>
    <row r="240" spans="1:17" x14ac:dyDescent="0.2">
      <c r="A240">
        <v>17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8</v>
      </c>
      <c r="H240" s="1">
        <f t="shared" si="10"/>
        <v>1</v>
      </c>
      <c r="J240">
        <v>17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19</v>
      </c>
      <c r="Q240" s="1">
        <f t="shared" si="11"/>
        <v>0</v>
      </c>
    </row>
    <row r="241" spans="1:17" x14ac:dyDescent="0.2">
      <c r="A241">
        <v>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20</v>
      </c>
      <c r="H241" s="1">
        <f t="shared" si="10"/>
        <v>0</v>
      </c>
      <c r="J241">
        <v>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9</v>
      </c>
      <c r="Q241" s="1">
        <f t="shared" si="11"/>
        <v>0</v>
      </c>
    </row>
    <row r="242" spans="1:17" x14ac:dyDescent="0.2">
      <c r="A242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12</v>
      </c>
      <c r="H242" s="1">
        <f t="shared" si="10"/>
        <v>0</v>
      </c>
      <c r="J242">
        <v>19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21</v>
      </c>
      <c r="Q242" s="1">
        <f t="shared" si="11"/>
        <v>0</v>
      </c>
    </row>
    <row r="243" spans="1:17" x14ac:dyDescent="0.2">
      <c r="A243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7</v>
      </c>
      <c r="H243" s="1">
        <f t="shared" si="10"/>
        <v>0</v>
      </c>
      <c r="J243">
        <v>20</v>
      </c>
      <c r="K243">
        <v>0</v>
      </c>
      <c r="L243">
        <v>0</v>
      </c>
      <c r="M243">
        <v>1</v>
      </c>
      <c r="N243">
        <v>2</v>
      </c>
      <c r="O243">
        <v>0</v>
      </c>
      <c r="P243">
        <v>23</v>
      </c>
      <c r="Q243" s="1">
        <f t="shared" si="11"/>
        <v>1</v>
      </c>
    </row>
    <row r="244" spans="1:17" x14ac:dyDescent="0.2">
      <c r="A244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12</v>
      </c>
      <c r="H244" s="1">
        <f t="shared" si="10"/>
        <v>0</v>
      </c>
      <c r="J244">
        <v>21</v>
      </c>
      <c r="K244">
        <v>0</v>
      </c>
      <c r="L244">
        <v>0</v>
      </c>
      <c r="M244">
        <v>1</v>
      </c>
      <c r="N244">
        <v>2</v>
      </c>
      <c r="O244">
        <v>0</v>
      </c>
      <c r="P244">
        <v>13</v>
      </c>
      <c r="Q244" s="1">
        <f t="shared" si="11"/>
        <v>1</v>
      </c>
    </row>
    <row r="245" spans="1:17" x14ac:dyDescent="0.2">
      <c r="A245">
        <v>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3</v>
      </c>
      <c r="H245" s="1">
        <f t="shared" si="10"/>
        <v>0</v>
      </c>
      <c r="J245">
        <v>22</v>
      </c>
      <c r="K245">
        <v>0</v>
      </c>
      <c r="L245">
        <v>0</v>
      </c>
      <c r="M245">
        <v>1</v>
      </c>
      <c r="N245">
        <v>2</v>
      </c>
      <c r="O245">
        <v>0</v>
      </c>
      <c r="P245">
        <v>8</v>
      </c>
      <c r="Q245" s="1">
        <f t="shared" si="11"/>
        <v>1</v>
      </c>
    </row>
    <row r="246" spans="1:17" x14ac:dyDescent="0.2">
      <c r="A246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14</v>
      </c>
      <c r="H246" s="1">
        <f t="shared" si="10"/>
        <v>0</v>
      </c>
      <c r="J246">
        <v>23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18</v>
      </c>
      <c r="Q246" s="1">
        <f t="shared" si="11"/>
        <v>0</v>
      </c>
    </row>
    <row r="247" spans="1:17" x14ac:dyDescent="0.2">
      <c r="A247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3</v>
      </c>
      <c r="H247" s="1">
        <f t="shared" si="10"/>
        <v>0</v>
      </c>
      <c r="J247">
        <v>24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16</v>
      </c>
      <c r="Q247" s="1">
        <f t="shared" si="11"/>
        <v>0</v>
      </c>
    </row>
    <row r="248" spans="1:17" x14ac:dyDescent="0.2">
      <c r="A248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13</v>
      </c>
      <c r="H248" s="1">
        <f t="shared" si="10"/>
        <v>0</v>
      </c>
      <c r="J248">
        <v>25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11</v>
      </c>
      <c r="Q248" s="1">
        <f t="shared" si="11"/>
        <v>0</v>
      </c>
    </row>
    <row r="249" spans="1:17" x14ac:dyDescent="0.2">
      <c r="A249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16</v>
      </c>
      <c r="H249" s="1">
        <f t="shared" si="10"/>
        <v>0</v>
      </c>
      <c r="J249">
        <v>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13</v>
      </c>
      <c r="Q249" s="1">
        <f t="shared" si="11"/>
        <v>0</v>
      </c>
    </row>
    <row r="250" spans="1:17" x14ac:dyDescent="0.2">
      <c r="A250">
        <v>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8</v>
      </c>
      <c r="H250" s="1">
        <f t="shared" si="10"/>
        <v>0</v>
      </c>
      <c r="J250">
        <v>27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19</v>
      </c>
      <c r="Q250" s="1">
        <f t="shared" si="11"/>
        <v>0</v>
      </c>
    </row>
    <row r="251" spans="1:17" x14ac:dyDescent="0.2">
      <c r="A251">
        <v>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15</v>
      </c>
      <c r="H251" s="1">
        <f t="shared" si="10"/>
        <v>0</v>
      </c>
      <c r="J251">
        <v>28</v>
      </c>
      <c r="K251">
        <v>0</v>
      </c>
      <c r="L251">
        <v>0</v>
      </c>
      <c r="M251">
        <v>1</v>
      </c>
      <c r="N251">
        <v>2</v>
      </c>
      <c r="O251">
        <v>0</v>
      </c>
      <c r="P251">
        <v>7</v>
      </c>
      <c r="Q251" s="1">
        <f t="shared" si="11"/>
        <v>1</v>
      </c>
    </row>
    <row r="252" spans="1:17" x14ac:dyDescent="0.2">
      <c r="A252">
        <v>29</v>
      </c>
      <c r="B252">
        <v>0</v>
      </c>
      <c r="C252">
        <v>0</v>
      </c>
      <c r="D252">
        <v>1</v>
      </c>
      <c r="E252">
        <v>2</v>
      </c>
      <c r="F252">
        <v>0</v>
      </c>
      <c r="G252">
        <v>7</v>
      </c>
      <c r="H252" s="1">
        <f t="shared" si="10"/>
        <v>1</v>
      </c>
      <c r="J252">
        <v>29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17</v>
      </c>
      <c r="Q252" s="1">
        <f t="shared" si="11"/>
        <v>0</v>
      </c>
    </row>
    <row r="253" spans="1:17" x14ac:dyDescent="0.2">
      <c r="A253">
        <v>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22</v>
      </c>
      <c r="H253" s="1">
        <f t="shared" si="10"/>
        <v>0</v>
      </c>
      <c r="J253">
        <v>30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17</v>
      </c>
      <c r="Q253" s="1">
        <f t="shared" si="11"/>
        <v>0</v>
      </c>
    </row>
    <row r="254" spans="1:17" x14ac:dyDescent="0.2">
      <c r="A254">
        <v>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15</v>
      </c>
      <c r="H254" s="1">
        <f t="shared" si="10"/>
        <v>0</v>
      </c>
      <c r="J254">
        <v>31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4</v>
      </c>
      <c r="Q254" s="1">
        <f t="shared" si="11"/>
        <v>0</v>
      </c>
    </row>
    <row r="255" spans="1:17" x14ac:dyDescent="0.2">
      <c r="A255">
        <v>32</v>
      </c>
      <c r="B255">
        <v>0</v>
      </c>
      <c r="C255">
        <v>0</v>
      </c>
      <c r="D255">
        <v>1</v>
      </c>
      <c r="E255">
        <v>2</v>
      </c>
      <c r="F255">
        <v>0</v>
      </c>
      <c r="G255">
        <v>16</v>
      </c>
      <c r="H255" s="1">
        <f t="shared" si="10"/>
        <v>1</v>
      </c>
      <c r="J255">
        <v>32</v>
      </c>
      <c r="K255">
        <v>0</v>
      </c>
      <c r="L255">
        <v>0</v>
      </c>
      <c r="M255">
        <v>1</v>
      </c>
      <c r="N255">
        <v>2</v>
      </c>
      <c r="O255">
        <v>0</v>
      </c>
      <c r="P255">
        <v>16</v>
      </c>
      <c r="Q255" s="1">
        <f t="shared" si="11"/>
        <v>1</v>
      </c>
    </row>
    <row r="256" spans="1:17" x14ac:dyDescent="0.2">
      <c r="A256">
        <v>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8</v>
      </c>
      <c r="H256" s="1">
        <f t="shared" si="10"/>
        <v>0</v>
      </c>
      <c r="J256">
        <v>33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16</v>
      </c>
      <c r="Q256" s="1">
        <f t="shared" si="11"/>
        <v>1</v>
      </c>
    </row>
    <row r="257" spans="1:17" x14ac:dyDescent="0.2">
      <c r="A257">
        <v>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8</v>
      </c>
      <c r="H257" s="1">
        <f t="shared" si="10"/>
        <v>0</v>
      </c>
      <c r="J257">
        <v>34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18</v>
      </c>
      <c r="Q257" s="1">
        <f t="shared" si="11"/>
        <v>1</v>
      </c>
    </row>
    <row r="258" spans="1:17" x14ac:dyDescent="0.2">
      <c r="A258">
        <v>35</v>
      </c>
      <c r="B258">
        <v>0</v>
      </c>
      <c r="C258">
        <v>0</v>
      </c>
      <c r="D258">
        <v>1</v>
      </c>
      <c r="E258">
        <v>2</v>
      </c>
      <c r="F258">
        <v>0</v>
      </c>
      <c r="G258">
        <v>12</v>
      </c>
      <c r="H258" s="1">
        <f t="shared" si="10"/>
        <v>1</v>
      </c>
      <c r="J258">
        <v>35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17</v>
      </c>
      <c r="Q258" s="1">
        <f t="shared" si="11"/>
        <v>1</v>
      </c>
    </row>
    <row r="259" spans="1:17" x14ac:dyDescent="0.2">
      <c r="A259">
        <v>36</v>
      </c>
      <c r="B259">
        <v>0</v>
      </c>
      <c r="C259">
        <v>0</v>
      </c>
      <c r="D259">
        <v>1</v>
      </c>
      <c r="E259">
        <v>2</v>
      </c>
      <c r="F259">
        <v>0</v>
      </c>
      <c r="G259">
        <v>6</v>
      </c>
      <c r="H259" s="1">
        <f t="shared" si="10"/>
        <v>1</v>
      </c>
      <c r="J259">
        <v>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17</v>
      </c>
      <c r="Q259" s="1">
        <f t="shared" si="11"/>
        <v>0</v>
      </c>
    </row>
    <row r="260" spans="1:17" x14ac:dyDescent="0.2">
      <c r="A260">
        <v>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15</v>
      </c>
      <c r="H260" s="1">
        <f t="shared" si="10"/>
        <v>0</v>
      </c>
      <c r="J260">
        <v>37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8</v>
      </c>
      <c r="Q260" s="1">
        <f t="shared" si="11"/>
        <v>0</v>
      </c>
    </row>
    <row r="261" spans="1:17" x14ac:dyDescent="0.2">
      <c r="A261">
        <v>38</v>
      </c>
      <c r="B261">
        <v>0</v>
      </c>
      <c r="C261">
        <v>0</v>
      </c>
      <c r="D261">
        <v>1</v>
      </c>
      <c r="E261">
        <v>2</v>
      </c>
      <c r="F261">
        <v>0</v>
      </c>
      <c r="G261">
        <v>16</v>
      </c>
      <c r="H261" s="1">
        <f t="shared" si="10"/>
        <v>1</v>
      </c>
      <c r="J261">
        <v>38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18</v>
      </c>
      <c r="Q261" s="1">
        <f t="shared" si="11"/>
        <v>0</v>
      </c>
    </row>
    <row r="262" spans="1:17" x14ac:dyDescent="0.2">
      <c r="A262">
        <v>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8</v>
      </c>
      <c r="H262" s="1">
        <f t="shared" si="10"/>
        <v>0</v>
      </c>
      <c r="J262">
        <v>39</v>
      </c>
      <c r="K262">
        <v>0</v>
      </c>
      <c r="L262">
        <v>0</v>
      </c>
      <c r="M262">
        <v>1</v>
      </c>
      <c r="N262">
        <v>2</v>
      </c>
      <c r="O262">
        <v>0</v>
      </c>
      <c r="P262">
        <v>11</v>
      </c>
      <c r="Q262" s="1">
        <f t="shared" si="11"/>
        <v>1</v>
      </c>
    </row>
    <row r="263" spans="1:17" x14ac:dyDescent="0.2">
      <c r="A263">
        <v>40</v>
      </c>
      <c r="B263">
        <v>0</v>
      </c>
      <c r="C263">
        <v>0</v>
      </c>
      <c r="D263">
        <v>1</v>
      </c>
      <c r="E263">
        <v>2</v>
      </c>
      <c r="F263">
        <v>0</v>
      </c>
      <c r="G263">
        <v>14</v>
      </c>
      <c r="H263" s="1">
        <f t="shared" si="10"/>
        <v>1</v>
      </c>
      <c r="J263">
        <v>40</v>
      </c>
      <c r="K263">
        <v>0</v>
      </c>
      <c r="L263">
        <v>0</v>
      </c>
      <c r="M263">
        <v>1</v>
      </c>
      <c r="N263">
        <v>2</v>
      </c>
      <c r="O263">
        <v>0</v>
      </c>
      <c r="P263">
        <v>22</v>
      </c>
      <c r="Q263" s="1">
        <f t="shared" si="11"/>
        <v>1</v>
      </c>
    </row>
    <row r="264" spans="1:17" x14ac:dyDescent="0.2">
      <c r="A264" t="s">
        <v>10</v>
      </c>
      <c r="B264">
        <f>SUM(B224:B263)/COUNT(B224:B263)</f>
        <v>0</v>
      </c>
      <c r="C264">
        <f>SUM(C224:C263)/COUNT(C224:C263)</f>
        <v>0</v>
      </c>
      <c r="D264">
        <f>SUM(D224:D263)/COUNT(D224:D263)</f>
        <v>0.22500000000000001</v>
      </c>
      <c r="E264">
        <f>SUM(E224:E263)/COUNT(E224:E263)</f>
        <v>0.42499999999999999</v>
      </c>
      <c r="H264" s="2">
        <f>SUM(H224:H263)/COUNT(H224:H263)</f>
        <v>0.22500000000000001</v>
      </c>
      <c r="J264" t="s">
        <v>10</v>
      </c>
      <c r="K264">
        <f>SUM(K224:K263)/COUNT(K224:K263)</f>
        <v>0</v>
      </c>
      <c r="L264">
        <f>SUM(L224:L263)/COUNT(L224:L263)</f>
        <v>0</v>
      </c>
      <c r="M264">
        <f>SUM(M224:M263)/COUNT(M224:M263)</f>
        <v>0.3</v>
      </c>
      <c r="N264">
        <f>SUM(N224:N263)/COUNT(N224:N263)</f>
        <v>0.55000000000000004</v>
      </c>
      <c r="Q264" s="2">
        <f>SUM(Q224:Q263)/COUNT(Q224:Q263)</f>
        <v>0.3</v>
      </c>
    </row>
    <row r="266" spans="1:17" x14ac:dyDescent="0.2">
      <c r="B266" t="s">
        <v>2</v>
      </c>
      <c r="C266" t="s">
        <v>3</v>
      </c>
      <c r="D266" t="s">
        <v>0</v>
      </c>
      <c r="E266" t="s">
        <v>1</v>
      </c>
      <c r="F266" t="s">
        <v>4</v>
      </c>
      <c r="G266" t="s">
        <v>5</v>
      </c>
      <c r="H266" t="s">
        <v>9</v>
      </c>
      <c r="K266" t="s">
        <v>2</v>
      </c>
      <c r="L266" t="s">
        <v>3</v>
      </c>
      <c r="M266" t="s">
        <v>0</v>
      </c>
      <c r="N266" t="s">
        <v>1</v>
      </c>
      <c r="O266" t="s">
        <v>4</v>
      </c>
      <c r="P266" t="s">
        <v>5</v>
      </c>
      <c r="Q266" t="s">
        <v>9</v>
      </c>
    </row>
    <row r="267" spans="1:17" x14ac:dyDescent="0.2">
      <c r="B267">
        <v>250</v>
      </c>
      <c r="K267">
        <v>500</v>
      </c>
    </row>
    <row r="268" spans="1:17" x14ac:dyDescent="0.2">
      <c r="A268">
        <v>1</v>
      </c>
      <c r="B268">
        <v>0</v>
      </c>
      <c r="C268">
        <v>0</v>
      </c>
      <c r="D268">
        <v>2</v>
      </c>
      <c r="E268">
        <v>3</v>
      </c>
      <c r="F268">
        <v>0</v>
      </c>
      <c r="G268">
        <v>20</v>
      </c>
      <c r="H268" s="1">
        <f>IF(SUM(B268:E268)&gt;0,1,0)</f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43</v>
      </c>
      <c r="Q268" s="1">
        <f>IF(SUM(K268:N268)&gt;0,1,0)</f>
        <v>1</v>
      </c>
    </row>
    <row r="269" spans="1:17" x14ac:dyDescent="0.2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25</v>
      </c>
      <c r="H269" s="1">
        <f t="shared" ref="H269:H307" si="12">IF(SUM(B269:E269)&gt;0,1,0)</f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59</v>
      </c>
      <c r="Q269" s="1">
        <f t="shared" ref="Q269:Q307" si="13">IF(SUM(K269:N269)&gt;0,1,0)</f>
        <v>0</v>
      </c>
    </row>
    <row r="270" spans="1:17" x14ac:dyDescent="0.2">
      <c r="A270">
        <v>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12</v>
      </c>
      <c r="H270" s="1">
        <f t="shared" si="12"/>
        <v>0</v>
      </c>
      <c r="J270">
        <v>3</v>
      </c>
      <c r="K270">
        <v>0</v>
      </c>
      <c r="L270">
        <v>0</v>
      </c>
      <c r="M270">
        <v>1</v>
      </c>
      <c r="N270">
        <v>2</v>
      </c>
      <c r="O270">
        <v>0</v>
      </c>
      <c r="P270">
        <v>49</v>
      </c>
      <c r="Q270" s="1">
        <f t="shared" si="13"/>
        <v>1</v>
      </c>
    </row>
    <row r="271" spans="1:17" x14ac:dyDescent="0.2">
      <c r="A271">
        <v>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11</v>
      </c>
      <c r="H271" s="1">
        <f t="shared" si="12"/>
        <v>0</v>
      </c>
      <c r="J271">
        <v>4</v>
      </c>
      <c r="K271">
        <v>0</v>
      </c>
      <c r="L271">
        <v>0</v>
      </c>
      <c r="M271">
        <v>2</v>
      </c>
      <c r="N271">
        <v>4</v>
      </c>
      <c r="O271">
        <v>2</v>
      </c>
      <c r="P271">
        <v>45</v>
      </c>
      <c r="Q271" s="1">
        <f t="shared" si="13"/>
        <v>1</v>
      </c>
    </row>
    <row r="272" spans="1:17" x14ac:dyDescent="0.2">
      <c r="A272">
        <v>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15</v>
      </c>
      <c r="H272" s="1">
        <f t="shared" si="12"/>
        <v>0</v>
      </c>
      <c r="J272">
        <v>5</v>
      </c>
      <c r="K272">
        <v>0</v>
      </c>
      <c r="L272">
        <v>0</v>
      </c>
      <c r="M272">
        <v>1</v>
      </c>
      <c r="N272">
        <v>2</v>
      </c>
      <c r="O272">
        <v>0</v>
      </c>
      <c r="P272">
        <v>58</v>
      </c>
      <c r="Q272" s="1">
        <f t="shared" si="13"/>
        <v>1</v>
      </c>
    </row>
    <row r="273" spans="1:17" x14ac:dyDescent="0.2">
      <c r="A273">
        <v>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15</v>
      </c>
      <c r="H273" s="1">
        <f t="shared" si="12"/>
        <v>0</v>
      </c>
      <c r="J273">
        <v>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58</v>
      </c>
      <c r="Q273" s="1">
        <f t="shared" si="13"/>
        <v>0</v>
      </c>
    </row>
    <row r="274" spans="1:17" x14ac:dyDescent="0.2">
      <c r="A274">
        <v>7</v>
      </c>
      <c r="B274">
        <v>1</v>
      </c>
      <c r="C274">
        <v>1</v>
      </c>
      <c r="D274">
        <v>1</v>
      </c>
      <c r="E274">
        <v>2</v>
      </c>
      <c r="F274">
        <v>2</v>
      </c>
      <c r="G274">
        <v>11</v>
      </c>
      <c r="H274" s="1">
        <f t="shared" si="12"/>
        <v>1</v>
      </c>
      <c r="J274">
        <v>7</v>
      </c>
      <c r="K274">
        <v>0</v>
      </c>
      <c r="L274">
        <v>0</v>
      </c>
      <c r="M274">
        <v>1</v>
      </c>
      <c r="N274">
        <v>2</v>
      </c>
      <c r="O274">
        <v>0</v>
      </c>
      <c r="P274">
        <v>60</v>
      </c>
      <c r="Q274" s="1">
        <f t="shared" si="13"/>
        <v>1</v>
      </c>
    </row>
    <row r="275" spans="1:17" x14ac:dyDescent="0.2">
      <c r="A275">
        <v>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23</v>
      </c>
      <c r="H275" s="1">
        <f t="shared" si="12"/>
        <v>0</v>
      </c>
      <c r="J275">
        <v>8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68</v>
      </c>
      <c r="Q275" s="1">
        <f t="shared" si="13"/>
        <v>0</v>
      </c>
    </row>
    <row r="276" spans="1:17" x14ac:dyDescent="0.2">
      <c r="A276">
        <v>9</v>
      </c>
      <c r="B276">
        <v>0</v>
      </c>
      <c r="C276">
        <v>0</v>
      </c>
      <c r="D276">
        <v>1</v>
      </c>
      <c r="E276">
        <v>2</v>
      </c>
      <c r="F276">
        <v>0</v>
      </c>
      <c r="G276">
        <v>33</v>
      </c>
      <c r="H276" s="1">
        <f t="shared" si="12"/>
        <v>1</v>
      </c>
      <c r="J276">
        <v>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36</v>
      </c>
      <c r="Q276" s="1">
        <f t="shared" si="13"/>
        <v>0</v>
      </c>
    </row>
    <row r="277" spans="1:17" x14ac:dyDescent="0.2">
      <c r="A277">
        <v>10</v>
      </c>
      <c r="B277">
        <v>0</v>
      </c>
      <c r="C277">
        <v>0</v>
      </c>
      <c r="D277">
        <v>1</v>
      </c>
      <c r="E277">
        <v>2</v>
      </c>
      <c r="F277">
        <v>0</v>
      </c>
      <c r="G277">
        <v>19</v>
      </c>
      <c r="H277" s="1">
        <f t="shared" si="12"/>
        <v>1</v>
      </c>
      <c r="J277">
        <v>10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52</v>
      </c>
      <c r="Q277" s="1">
        <f t="shared" si="13"/>
        <v>0</v>
      </c>
    </row>
    <row r="278" spans="1:17" x14ac:dyDescent="0.2">
      <c r="A278">
        <v>11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15</v>
      </c>
      <c r="H278" s="1">
        <f t="shared" si="12"/>
        <v>0</v>
      </c>
      <c r="J278">
        <v>11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51</v>
      </c>
      <c r="Q278" s="1">
        <f t="shared" si="13"/>
        <v>0</v>
      </c>
    </row>
    <row r="279" spans="1:17" x14ac:dyDescent="0.2">
      <c r="A279">
        <v>12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20</v>
      </c>
      <c r="H279" s="1">
        <f t="shared" si="12"/>
        <v>0</v>
      </c>
      <c r="J279">
        <v>12</v>
      </c>
      <c r="K279">
        <v>0</v>
      </c>
      <c r="L279">
        <v>0</v>
      </c>
      <c r="M279">
        <v>1</v>
      </c>
      <c r="N279">
        <v>2</v>
      </c>
      <c r="O279">
        <v>0</v>
      </c>
      <c r="P279">
        <v>36</v>
      </c>
      <c r="Q279" s="1">
        <f t="shared" si="13"/>
        <v>1</v>
      </c>
    </row>
    <row r="280" spans="1:17" x14ac:dyDescent="0.2">
      <c r="A280">
        <v>13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20</v>
      </c>
      <c r="H280" s="1">
        <f t="shared" si="12"/>
        <v>0</v>
      </c>
      <c r="J280">
        <v>13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74</v>
      </c>
      <c r="Q280" s="1">
        <f t="shared" si="13"/>
        <v>0</v>
      </c>
    </row>
    <row r="281" spans="1:17" x14ac:dyDescent="0.2">
      <c r="A281">
        <v>14</v>
      </c>
      <c r="B281">
        <v>0</v>
      </c>
      <c r="C281">
        <v>0</v>
      </c>
      <c r="D281">
        <v>1</v>
      </c>
      <c r="E281">
        <v>2</v>
      </c>
      <c r="F281">
        <v>0</v>
      </c>
      <c r="G281">
        <v>18</v>
      </c>
      <c r="H281" s="1">
        <f t="shared" si="12"/>
        <v>1</v>
      </c>
      <c r="J281">
        <v>14</v>
      </c>
      <c r="K281">
        <v>0</v>
      </c>
      <c r="L281">
        <v>0</v>
      </c>
      <c r="M281">
        <v>1</v>
      </c>
      <c r="N281">
        <v>2</v>
      </c>
      <c r="O281">
        <v>0</v>
      </c>
      <c r="P281">
        <v>62</v>
      </c>
      <c r="Q281" s="1">
        <f t="shared" si="13"/>
        <v>1</v>
      </c>
    </row>
    <row r="282" spans="1:17" x14ac:dyDescent="0.2">
      <c r="A282">
        <v>15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14</v>
      </c>
      <c r="H282" s="1">
        <f t="shared" si="12"/>
        <v>0</v>
      </c>
      <c r="J282">
        <v>15</v>
      </c>
      <c r="K282">
        <v>1</v>
      </c>
      <c r="L282">
        <v>1</v>
      </c>
      <c r="M282">
        <v>3</v>
      </c>
      <c r="N282">
        <v>5</v>
      </c>
      <c r="O282">
        <v>3</v>
      </c>
      <c r="P282">
        <v>30</v>
      </c>
      <c r="Q282" s="1">
        <f t="shared" si="13"/>
        <v>1</v>
      </c>
    </row>
    <row r="283" spans="1:17" x14ac:dyDescent="0.2">
      <c r="A283">
        <v>16</v>
      </c>
      <c r="B283">
        <v>0</v>
      </c>
      <c r="C283">
        <v>0</v>
      </c>
      <c r="D283">
        <v>1</v>
      </c>
      <c r="E283">
        <v>2</v>
      </c>
      <c r="F283">
        <v>0</v>
      </c>
      <c r="G283">
        <v>22</v>
      </c>
      <c r="H283" s="1">
        <f t="shared" si="12"/>
        <v>1</v>
      </c>
      <c r="J283">
        <v>16</v>
      </c>
      <c r="K283">
        <v>1</v>
      </c>
      <c r="L283">
        <v>1</v>
      </c>
      <c r="M283">
        <v>1</v>
      </c>
      <c r="N283">
        <v>2</v>
      </c>
      <c r="O283">
        <v>2</v>
      </c>
      <c r="P283">
        <v>53</v>
      </c>
      <c r="Q283" s="1">
        <f t="shared" si="13"/>
        <v>1</v>
      </c>
    </row>
    <row r="284" spans="1:17" x14ac:dyDescent="0.2">
      <c r="A284">
        <v>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13</v>
      </c>
      <c r="H284" s="1">
        <f t="shared" si="12"/>
        <v>0</v>
      </c>
      <c r="J284">
        <v>17</v>
      </c>
      <c r="K284">
        <v>0</v>
      </c>
      <c r="L284">
        <v>0</v>
      </c>
      <c r="M284">
        <v>1</v>
      </c>
      <c r="N284">
        <v>2</v>
      </c>
      <c r="O284">
        <v>0</v>
      </c>
      <c r="P284">
        <v>42</v>
      </c>
      <c r="Q284" s="1">
        <f t="shared" si="13"/>
        <v>1</v>
      </c>
    </row>
    <row r="285" spans="1:17" x14ac:dyDescent="0.2">
      <c r="A285">
        <v>18</v>
      </c>
      <c r="B285">
        <v>0</v>
      </c>
      <c r="C285">
        <v>0</v>
      </c>
      <c r="D285">
        <v>1</v>
      </c>
      <c r="E285">
        <v>2</v>
      </c>
      <c r="F285">
        <v>0</v>
      </c>
      <c r="G285">
        <v>24</v>
      </c>
      <c r="H285" s="1">
        <f t="shared" si="12"/>
        <v>1</v>
      </c>
      <c r="J285">
        <v>18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55</v>
      </c>
      <c r="Q285" s="1">
        <f t="shared" si="13"/>
        <v>0</v>
      </c>
    </row>
    <row r="286" spans="1:17" x14ac:dyDescent="0.2">
      <c r="A286">
        <v>19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17</v>
      </c>
      <c r="H286" s="1">
        <f t="shared" si="12"/>
        <v>0</v>
      </c>
      <c r="J286">
        <v>19</v>
      </c>
      <c r="K286">
        <v>0</v>
      </c>
      <c r="L286">
        <v>0</v>
      </c>
      <c r="M286">
        <v>1</v>
      </c>
      <c r="N286">
        <v>2</v>
      </c>
      <c r="O286">
        <v>0</v>
      </c>
      <c r="P286">
        <v>42</v>
      </c>
      <c r="Q286" s="1">
        <f t="shared" si="13"/>
        <v>1</v>
      </c>
    </row>
    <row r="287" spans="1:17" x14ac:dyDescent="0.2">
      <c r="A287">
        <v>20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28</v>
      </c>
      <c r="H287" s="1">
        <f t="shared" si="12"/>
        <v>0</v>
      </c>
      <c r="J287">
        <v>20</v>
      </c>
      <c r="K287">
        <v>0</v>
      </c>
      <c r="L287">
        <v>0</v>
      </c>
      <c r="M287">
        <v>1</v>
      </c>
      <c r="N287">
        <v>2</v>
      </c>
      <c r="O287">
        <v>0</v>
      </c>
      <c r="P287">
        <v>47</v>
      </c>
      <c r="Q287" s="1">
        <f t="shared" si="13"/>
        <v>1</v>
      </c>
    </row>
    <row r="288" spans="1:17" x14ac:dyDescent="0.2">
      <c r="A288">
        <v>21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12</v>
      </c>
      <c r="H288" s="1">
        <f t="shared" si="12"/>
        <v>0</v>
      </c>
      <c r="J288">
        <v>21</v>
      </c>
      <c r="K288">
        <v>0</v>
      </c>
      <c r="L288">
        <v>0</v>
      </c>
      <c r="M288">
        <v>1</v>
      </c>
      <c r="N288">
        <v>2</v>
      </c>
      <c r="O288">
        <v>0</v>
      </c>
      <c r="P288">
        <v>31</v>
      </c>
      <c r="Q288" s="1">
        <f t="shared" si="13"/>
        <v>1</v>
      </c>
    </row>
    <row r="289" spans="1:17" x14ac:dyDescent="0.2">
      <c r="A289">
        <v>22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32</v>
      </c>
      <c r="H289" s="1">
        <f t="shared" si="12"/>
        <v>0</v>
      </c>
      <c r="J289">
        <v>22</v>
      </c>
      <c r="K289">
        <v>2</v>
      </c>
      <c r="L289">
        <v>2</v>
      </c>
      <c r="M289">
        <v>1</v>
      </c>
      <c r="N289">
        <v>4</v>
      </c>
      <c r="O289">
        <v>5</v>
      </c>
      <c r="P289">
        <v>61</v>
      </c>
      <c r="Q289" s="1">
        <f t="shared" si="13"/>
        <v>1</v>
      </c>
    </row>
    <row r="290" spans="1:17" x14ac:dyDescent="0.2">
      <c r="A290">
        <v>23</v>
      </c>
      <c r="B290">
        <v>0</v>
      </c>
      <c r="C290">
        <v>0</v>
      </c>
      <c r="D290">
        <v>1</v>
      </c>
      <c r="E290">
        <v>2</v>
      </c>
      <c r="F290">
        <v>0</v>
      </c>
      <c r="G290">
        <v>32</v>
      </c>
      <c r="H290" s="1">
        <f t="shared" si="12"/>
        <v>1</v>
      </c>
      <c r="J290">
        <v>23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56</v>
      </c>
      <c r="Q290" s="1">
        <f t="shared" si="13"/>
        <v>0</v>
      </c>
    </row>
    <row r="291" spans="1:17" x14ac:dyDescent="0.2">
      <c r="A291">
        <v>24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22</v>
      </c>
      <c r="H291" s="1">
        <f t="shared" si="12"/>
        <v>0</v>
      </c>
      <c r="J291">
        <v>24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45</v>
      </c>
      <c r="Q291" s="1">
        <f t="shared" si="13"/>
        <v>0</v>
      </c>
    </row>
    <row r="292" spans="1:17" x14ac:dyDescent="0.2">
      <c r="A292">
        <v>25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25</v>
      </c>
      <c r="H292" s="1">
        <f t="shared" si="12"/>
        <v>0</v>
      </c>
      <c r="J292">
        <v>25</v>
      </c>
      <c r="K292">
        <v>0</v>
      </c>
      <c r="L292">
        <v>0</v>
      </c>
      <c r="M292">
        <v>2</v>
      </c>
      <c r="N292">
        <v>4</v>
      </c>
      <c r="O292">
        <v>0</v>
      </c>
      <c r="P292">
        <v>62</v>
      </c>
      <c r="Q292" s="1">
        <f t="shared" si="13"/>
        <v>1</v>
      </c>
    </row>
    <row r="293" spans="1:17" x14ac:dyDescent="0.2">
      <c r="A293">
        <v>26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19</v>
      </c>
      <c r="H293" s="1">
        <f t="shared" si="12"/>
        <v>0</v>
      </c>
      <c r="J293">
        <v>26</v>
      </c>
      <c r="K293">
        <v>0</v>
      </c>
      <c r="L293">
        <v>0</v>
      </c>
      <c r="M293">
        <v>1</v>
      </c>
      <c r="N293">
        <v>2</v>
      </c>
      <c r="O293">
        <v>0</v>
      </c>
      <c r="P293">
        <v>38</v>
      </c>
      <c r="Q293" s="1">
        <f t="shared" si="13"/>
        <v>1</v>
      </c>
    </row>
    <row r="294" spans="1:17" x14ac:dyDescent="0.2">
      <c r="A294">
        <v>27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22</v>
      </c>
      <c r="H294" s="1">
        <f t="shared" si="12"/>
        <v>0</v>
      </c>
      <c r="J294">
        <v>27</v>
      </c>
      <c r="K294">
        <v>1</v>
      </c>
      <c r="L294">
        <v>1</v>
      </c>
      <c r="M294">
        <v>1</v>
      </c>
      <c r="N294">
        <v>3</v>
      </c>
      <c r="O294">
        <v>2</v>
      </c>
      <c r="P294">
        <v>38</v>
      </c>
      <c r="Q294" s="1">
        <f t="shared" si="13"/>
        <v>1</v>
      </c>
    </row>
    <row r="295" spans="1:17" x14ac:dyDescent="0.2">
      <c r="A295">
        <v>28</v>
      </c>
      <c r="B295">
        <v>0</v>
      </c>
      <c r="C295">
        <v>0</v>
      </c>
      <c r="D295">
        <v>1</v>
      </c>
      <c r="E295">
        <v>2</v>
      </c>
      <c r="F295">
        <v>0</v>
      </c>
      <c r="G295">
        <v>23</v>
      </c>
      <c r="H295" s="1">
        <f t="shared" si="12"/>
        <v>1</v>
      </c>
      <c r="J295">
        <v>28</v>
      </c>
      <c r="K295">
        <v>0</v>
      </c>
      <c r="L295">
        <v>0</v>
      </c>
      <c r="M295">
        <v>2</v>
      </c>
      <c r="N295">
        <v>4</v>
      </c>
      <c r="O295">
        <v>0</v>
      </c>
      <c r="P295">
        <v>38</v>
      </c>
      <c r="Q295" s="1">
        <f t="shared" si="13"/>
        <v>1</v>
      </c>
    </row>
    <row r="296" spans="1:17" x14ac:dyDescent="0.2">
      <c r="A296">
        <v>29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14</v>
      </c>
      <c r="H296" s="1">
        <f t="shared" si="12"/>
        <v>0</v>
      </c>
      <c r="J296">
        <v>29</v>
      </c>
      <c r="K296">
        <v>0</v>
      </c>
      <c r="L296">
        <v>0</v>
      </c>
      <c r="M296">
        <v>1</v>
      </c>
      <c r="N296">
        <v>2</v>
      </c>
      <c r="O296">
        <v>0</v>
      </c>
      <c r="P296">
        <v>53</v>
      </c>
      <c r="Q296" s="1">
        <f t="shared" si="13"/>
        <v>1</v>
      </c>
    </row>
    <row r="297" spans="1:17" x14ac:dyDescent="0.2">
      <c r="A297">
        <v>30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20</v>
      </c>
      <c r="H297" s="1">
        <f t="shared" si="12"/>
        <v>0</v>
      </c>
      <c r="J297">
        <v>30</v>
      </c>
      <c r="K297">
        <v>0</v>
      </c>
      <c r="L297">
        <v>0</v>
      </c>
      <c r="M297">
        <v>1</v>
      </c>
      <c r="N297">
        <v>2</v>
      </c>
      <c r="O297">
        <v>0</v>
      </c>
      <c r="P297">
        <v>60</v>
      </c>
      <c r="Q297" s="1">
        <f t="shared" si="13"/>
        <v>1</v>
      </c>
    </row>
    <row r="298" spans="1:17" x14ac:dyDescent="0.2">
      <c r="A298">
        <v>31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12</v>
      </c>
      <c r="H298" s="1">
        <f t="shared" si="12"/>
        <v>0</v>
      </c>
      <c r="J298">
        <v>31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65</v>
      </c>
      <c r="Q298" s="1">
        <f t="shared" si="13"/>
        <v>1</v>
      </c>
    </row>
    <row r="299" spans="1:17" x14ac:dyDescent="0.2">
      <c r="A299">
        <v>32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25</v>
      </c>
      <c r="H299" s="1">
        <f t="shared" si="12"/>
        <v>0</v>
      </c>
      <c r="J299">
        <v>32</v>
      </c>
      <c r="K299">
        <v>1</v>
      </c>
      <c r="L299">
        <v>1</v>
      </c>
      <c r="M299">
        <v>1</v>
      </c>
      <c r="N299">
        <v>3</v>
      </c>
      <c r="O299">
        <v>2</v>
      </c>
      <c r="P299">
        <v>43</v>
      </c>
      <c r="Q299" s="1">
        <f t="shared" si="13"/>
        <v>1</v>
      </c>
    </row>
    <row r="300" spans="1:17" x14ac:dyDescent="0.2">
      <c r="A300">
        <v>33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20</v>
      </c>
      <c r="H300" s="1">
        <f t="shared" si="12"/>
        <v>0</v>
      </c>
      <c r="J300">
        <v>33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53</v>
      </c>
      <c r="Q300" s="1">
        <f t="shared" si="13"/>
        <v>0</v>
      </c>
    </row>
    <row r="301" spans="1:17" x14ac:dyDescent="0.2">
      <c r="A301">
        <v>34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23</v>
      </c>
      <c r="H301" s="1">
        <f t="shared" si="12"/>
        <v>0</v>
      </c>
      <c r="J301">
        <v>34</v>
      </c>
      <c r="K301">
        <v>0</v>
      </c>
      <c r="L301">
        <v>0</v>
      </c>
      <c r="M301">
        <v>1</v>
      </c>
      <c r="N301">
        <v>2</v>
      </c>
      <c r="O301">
        <v>0</v>
      </c>
      <c r="P301">
        <v>66</v>
      </c>
      <c r="Q301" s="1">
        <f t="shared" si="13"/>
        <v>1</v>
      </c>
    </row>
    <row r="302" spans="1:17" x14ac:dyDescent="0.2">
      <c r="A302">
        <v>35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24</v>
      </c>
      <c r="H302" s="1">
        <f t="shared" si="12"/>
        <v>0</v>
      </c>
      <c r="J302">
        <v>35</v>
      </c>
      <c r="K302">
        <v>0</v>
      </c>
      <c r="L302">
        <v>0</v>
      </c>
      <c r="M302">
        <v>1</v>
      </c>
      <c r="N302">
        <v>2</v>
      </c>
      <c r="O302">
        <v>0</v>
      </c>
      <c r="P302">
        <v>61</v>
      </c>
      <c r="Q302" s="1">
        <f t="shared" si="13"/>
        <v>1</v>
      </c>
    </row>
    <row r="303" spans="1:17" x14ac:dyDescent="0.2">
      <c r="A303">
        <v>36</v>
      </c>
      <c r="B303">
        <v>0</v>
      </c>
      <c r="C303">
        <v>0</v>
      </c>
      <c r="D303">
        <v>1</v>
      </c>
      <c r="E303">
        <v>2</v>
      </c>
      <c r="F303">
        <v>0</v>
      </c>
      <c r="G303">
        <v>28</v>
      </c>
      <c r="H303" s="1">
        <f t="shared" si="12"/>
        <v>1</v>
      </c>
      <c r="J303">
        <v>36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43</v>
      </c>
      <c r="Q303" s="1">
        <f t="shared" si="13"/>
        <v>1</v>
      </c>
    </row>
    <row r="304" spans="1:17" x14ac:dyDescent="0.2">
      <c r="A304">
        <v>37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20</v>
      </c>
      <c r="H304" s="1">
        <f t="shared" si="12"/>
        <v>0</v>
      </c>
      <c r="J304">
        <v>37</v>
      </c>
      <c r="K304">
        <v>0</v>
      </c>
      <c r="L304">
        <v>0</v>
      </c>
      <c r="M304">
        <v>1</v>
      </c>
      <c r="N304">
        <v>2</v>
      </c>
      <c r="O304">
        <v>0</v>
      </c>
      <c r="P304">
        <v>44</v>
      </c>
      <c r="Q304" s="1">
        <f t="shared" si="13"/>
        <v>1</v>
      </c>
    </row>
    <row r="305" spans="1:17" x14ac:dyDescent="0.2">
      <c r="A305">
        <v>38</v>
      </c>
      <c r="B305">
        <v>0</v>
      </c>
      <c r="C305">
        <v>0</v>
      </c>
      <c r="D305">
        <v>1</v>
      </c>
      <c r="E305">
        <v>2</v>
      </c>
      <c r="F305">
        <v>0</v>
      </c>
      <c r="G305">
        <v>29</v>
      </c>
      <c r="H305" s="1">
        <f t="shared" si="12"/>
        <v>1</v>
      </c>
      <c r="J305">
        <v>38</v>
      </c>
      <c r="K305">
        <v>0</v>
      </c>
      <c r="L305">
        <v>0</v>
      </c>
      <c r="M305">
        <v>1</v>
      </c>
      <c r="N305">
        <v>2</v>
      </c>
      <c r="O305">
        <v>0</v>
      </c>
      <c r="P305">
        <v>53</v>
      </c>
      <c r="Q305" s="1">
        <f t="shared" si="13"/>
        <v>1</v>
      </c>
    </row>
    <row r="306" spans="1:17" x14ac:dyDescent="0.2">
      <c r="A306">
        <v>39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20</v>
      </c>
      <c r="H306" s="1">
        <f t="shared" si="12"/>
        <v>0</v>
      </c>
      <c r="J306">
        <v>39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43</v>
      </c>
      <c r="Q306" s="1">
        <f t="shared" si="13"/>
        <v>0</v>
      </c>
    </row>
    <row r="307" spans="1:17" x14ac:dyDescent="0.2">
      <c r="A307">
        <v>40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19</v>
      </c>
      <c r="H307" s="1">
        <f t="shared" si="12"/>
        <v>0</v>
      </c>
      <c r="J307">
        <v>40</v>
      </c>
      <c r="K307">
        <v>0</v>
      </c>
      <c r="L307">
        <v>0</v>
      </c>
      <c r="M307">
        <v>2</v>
      </c>
      <c r="N307">
        <v>4</v>
      </c>
      <c r="O307">
        <v>0</v>
      </c>
      <c r="P307">
        <v>61</v>
      </c>
      <c r="Q307" s="1">
        <f t="shared" si="13"/>
        <v>1</v>
      </c>
    </row>
    <row r="308" spans="1:17" x14ac:dyDescent="0.2">
      <c r="A308" t="s">
        <v>10</v>
      </c>
      <c r="B308">
        <f>SUM(B268:B307)/COUNT(B268:B307)</f>
        <v>2.5000000000000001E-2</v>
      </c>
      <c r="C308">
        <f>SUM(C268:C307)/COUNT(C268:C307)</f>
        <v>2.5000000000000001E-2</v>
      </c>
      <c r="D308">
        <f>SUM(D268:D307)/COUNT(D268:D307)</f>
        <v>0.3</v>
      </c>
      <c r="E308">
        <f>SUM(E268:E307)/COUNT(E268:E307)</f>
        <v>0.57499999999999996</v>
      </c>
      <c r="H308" s="2">
        <f>SUM(H268:H307)/COUNT(H268:H307)</f>
        <v>0.27500000000000002</v>
      </c>
      <c r="J308" t="s">
        <v>10</v>
      </c>
      <c r="K308">
        <f>SUM(K268:K307)/COUNT(K268:K307)</f>
        <v>0.15</v>
      </c>
      <c r="L308">
        <f>SUM(L268:L307)/COUNT(L268:L307)</f>
        <v>0.15</v>
      </c>
      <c r="M308">
        <f>SUM(M268:M307)/COUNT(M268:M307)</f>
        <v>0.85</v>
      </c>
      <c r="N308">
        <f>SUM(N268:N307)/COUNT(N268:N307)</f>
        <v>1.7250000000000001</v>
      </c>
      <c r="Q308" s="2">
        <f>SUM(Q268:Q307)/COUNT(Q268:Q307)</f>
        <v>0.7</v>
      </c>
    </row>
    <row r="310" spans="1:17" x14ac:dyDescent="0.2">
      <c r="B310" t="s">
        <v>2</v>
      </c>
      <c r="C310" t="s">
        <v>3</v>
      </c>
      <c r="D310" t="s">
        <v>0</v>
      </c>
      <c r="E310" t="s">
        <v>1</v>
      </c>
      <c r="F310" t="s">
        <v>4</v>
      </c>
      <c r="G310" t="s">
        <v>5</v>
      </c>
      <c r="H310" t="s">
        <v>9</v>
      </c>
      <c r="K310" t="s">
        <v>2</v>
      </c>
      <c r="L310" t="s">
        <v>3</v>
      </c>
      <c r="M310" t="s">
        <v>0</v>
      </c>
      <c r="N310" t="s">
        <v>1</v>
      </c>
      <c r="O310" t="s">
        <v>4</v>
      </c>
      <c r="P310" t="s">
        <v>5</v>
      </c>
      <c r="Q310" t="s">
        <v>9</v>
      </c>
    </row>
    <row r="311" spans="1:17" x14ac:dyDescent="0.2">
      <c r="B311">
        <v>750</v>
      </c>
      <c r="K311">
        <v>1000</v>
      </c>
    </row>
    <row r="312" spans="1:17" x14ac:dyDescent="0.2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77</v>
      </c>
      <c r="H312" s="1">
        <f>IF(SUM(B312:E312)&gt;0,1,0)</f>
        <v>0</v>
      </c>
      <c r="J312">
        <v>1</v>
      </c>
      <c r="K312">
        <v>0</v>
      </c>
      <c r="L312">
        <v>0</v>
      </c>
      <c r="M312">
        <v>2</v>
      </c>
      <c r="N312">
        <v>4</v>
      </c>
      <c r="O312">
        <v>1</v>
      </c>
      <c r="P312">
        <v>129</v>
      </c>
      <c r="Q312" s="1">
        <f>IF(SUM(K312:N312)&gt;0,1,0)</f>
        <v>1</v>
      </c>
    </row>
    <row r="313" spans="1:17" x14ac:dyDescent="0.2">
      <c r="A313">
        <v>2</v>
      </c>
      <c r="B313">
        <v>0</v>
      </c>
      <c r="C313">
        <v>0</v>
      </c>
      <c r="D313">
        <v>3</v>
      </c>
      <c r="E313">
        <v>5</v>
      </c>
      <c r="F313">
        <v>0</v>
      </c>
      <c r="G313">
        <v>85</v>
      </c>
      <c r="H313" s="1">
        <f t="shared" ref="H313:H351" si="14">IF(SUM(B313:E313)&gt;0,1,0)</f>
        <v>1</v>
      </c>
      <c r="J313">
        <v>2</v>
      </c>
      <c r="K313">
        <v>0</v>
      </c>
      <c r="L313">
        <v>0</v>
      </c>
      <c r="M313">
        <v>2</v>
      </c>
      <c r="N313">
        <v>4</v>
      </c>
      <c r="O313">
        <v>0</v>
      </c>
      <c r="P313">
        <v>99</v>
      </c>
      <c r="Q313" s="1">
        <f t="shared" ref="Q313:Q351" si="15">IF(SUM(K313:N313)&gt;0,1,0)</f>
        <v>1</v>
      </c>
    </row>
    <row r="314" spans="1:17" x14ac:dyDescent="0.2">
      <c r="A314">
        <v>3</v>
      </c>
      <c r="B314">
        <v>0</v>
      </c>
      <c r="C314">
        <v>0</v>
      </c>
      <c r="D314">
        <v>3</v>
      </c>
      <c r="E314">
        <v>6</v>
      </c>
      <c r="F314">
        <v>0</v>
      </c>
      <c r="G314">
        <v>99</v>
      </c>
      <c r="H314" s="1">
        <f t="shared" si="14"/>
        <v>1</v>
      </c>
      <c r="J314">
        <v>3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125</v>
      </c>
      <c r="Q314" s="1">
        <f t="shared" si="15"/>
        <v>1</v>
      </c>
    </row>
    <row r="315" spans="1:17" x14ac:dyDescent="0.2">
      <c r="A315">
        <v>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87</v>
      </c>
      <c r="H315" s="1">
        <f t="shared" si="14"/>
        <v>0</v>
      </c>
      <c r="J315">
        <v>4</v>
      </c>
      <c r="K315">
        <v>1</v>
      </c>
      <c r="L315">
        <v>1</v>
      </c>
      <c r="M315">
        <v>2</v>
      </c>
      <c r="N315">
        <v>5</v>
      </c>
      <c r="O315">
        <v>3</v>
      </c>
      <c r="P315">
        <v>109</v>
      </c>
      <c r="Q315" s="1">
        <f t="shared" si="15"/>
        <v>1</v>
      </c>
    </row>
    <row r="316" spans="1:17" x14ac:dyDescent="0.2">
      <c r="A316">
        <v>5</v>
      </c>
      <c r="B316">
        <v>1</v>
      </c>
      <c r="C316">
        <v>1</v>
      </c>
      <c r="D316">
        <v>1</v>
      </c>
      <c r="E316">
        <v>3</v>
      </c>
      <c r="F316">
        <v>1</v>
      </c>
      <c r="G316">
        <v>60</v>
      </c>
      <c r="H316" s="1">
        <f t="shared" si="14"/>
        <v>1</v>
      </c>
      <c r="J316">
        <v>5</v>
      </c>
      <c r="K316">
        <v>0</v>
      </c>
      <c r="L316">
        <v>0</v>
      </c>
      <c r="M316">
        <v>1</v>
      </c>
      <c r="N316">
        <v>2</v>
      </c>
      <c r="O316">
        <v>3</v>
      </c>
      <c r="P316">
        <v>128</v>
      </c>
      <c r="Q316" s="1">
        <f t="shared" si="15"/>
        <v>1</v>
      </c>
    </row>
    <row r="317" spans="1:17" x14ac:dyDescent="0.2">
      <c r="A317">
        <v>6</v>
      </c>
      <c r="B317">
        <v>0</v>
      </c>
      <c r="C317">
        <v>0</v>
      </c>
      <c r="D317">
        <v>1</v>
      </c>
      <c r="E317">
        <v>2</v>
      </c>
      <c r="F317">
        <v>0</v>
      </c>
      <c r="G317">
        <v>106</v>
      </c>
      <c r="H317" s="1">
        <f t="shared" si="14"/>
        <v>1</v>
      </c>
      <c r="J317">
        <v>6</v>
      </c>
      <c r="K317">
        <v>1</v>
      </c>
      <c r="L317">
        <v>1</v>
      </c>
      <c r="M317">
        <v>1</v>
      </c>
      <c r="N317">
        <v>3</v>
      </c>
      <c r="O317">
        <v>3</v>
      </c>
      <c r="P317">
        <v>156</v>
      </c>
      <c r="Q317" s="1">
        <f t="shared" si="15"/>
        <v>1</v>
      </c>
    </row>
    <row r="318" spans="1:17" x14ac:dyDescent="0.2">
      <c r="A318">
        <v>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85</v>
      </c>
      <c r="H318" s="1">
        <f t="shared" si="14"/>
        <v>0</v>
      </c>
      <c r="J318">
        <v>7</v>
      </c>
      <c r="K318">
        <v>0</v>
      </c>
      <c r="L318">
        <v>0</v>
      </c>
      <c r="M318">
        <v>1</v>
      </c>
      <c r="N318">
        <v>2</v>
      </c>
      <c r="O318">
        <v>0</v>
      </c>
      <c r="P318">
        <v>155</v>
      </c>
      <c r="Q318" s="1">
        <f t="shared" si="15"/>
        <v>1</v>
      </c>
    </row>
    <row r="319" spans="1:17" x14ac:dyDescent="0.2">
      <c r="A319">
        <v>8</v>
      </c>
      <c r="B319">
        <v>0</v>
      </c>
      <c r="C319">
        <v>0</v>
      </c>
      <c r="D319">
        <v>1</v>
      </c>
      <c r="E319">
        <v>2</v>
      </c>
      <c r="F319">
        <v>0</v>
      </c>
      <c r="G319">
        <v>101</v>
      </c>
      <c r="H319" s="1">
        <f t="shared" si="14"/>
        <v>1</v>
      </c>
      <c r="J319">
        <v>8</v>
      </c>
      <c r="K319">
        <v>0</v>
      </c>
      <c r="L319">
        <v>0</v>
      </c>
      <c r="M319">
        <v>1</v>
      </c>
      <c r="N319">
        <v>2</v>
      </c>
      <c r="O319">
        <v>0</v>
      </c>
      <c r="P319">
        <v>106</v>
      </c>
      <c r="Q319" s="1">
        <f t="shared" si="15"/>
        <v>1</v>
      </c>
    </row>
    <row r="320" spans="1:17" x14ac:dyDescent="0.2">
      <c r="A320">
        <v>9</v>
      </c>
      <c r="B320">
        <v>0</v>
      </c>
      <c r="C320">
        <v>0</v>
      </c>
      <c r="D320">
        <v>1</v>
      </c>
      <c r="E320">
        <v>2</v>
      </c>
      <c r="F320">
        <v>1</v>
      </c>
      <c r="G320">
        <v>114</v>
      </c>
      <c r="H320" s="1">
        <f t="shared" si="14"/>
        <v>1</v>
      </c>
      <c r="J320">
        <v>9</v>
      </c>
      <c r="K320">
        <v>0</v>
      </c>
      <c r="L320">
        <v>0</v>
      </c>
      <c r="M320">
        <v>2</v>
      </c>
      <c r="N320">
        <v>4</v>
      </c>
      <c r="O320">
        <v>2</v>
      </c>
      <c r="P320">
        <v>151</v>
      </c>
      <c r="Q320" s="1">
        <f t="shared" si="15"/>
        <v>1</v>
      </c>
    </row>
    <row r="321" spans="1:17" x14ac:dyDescent="0.2">
      <c r="A321">
        <v>10</v>
      </c>
      <c r="B321">
        <v>0</v>
      </c>
      <c r="C321">
        <v>0</v>
      </c>
      <c r="D321">
        <v>2</v>
      </c>
      <c r="E321">
        <v>3</v>
      </c>
      <c r="F321">
        <v>0</v>
      </c>
      <c r="G321">
        <v>61</v>
      </c>
      <c r="H321" s="1">
        <f t="shared" si="14"/>
        <v>1</v>
      </c>
      <c r="J321">
        <v>10</v>
      </c>
      <c r="K321">
        <v>1</v>
      </c>
      <c r="L321">
        <v>1</v>
      </c>
      <c r="M321">
        <v>2</v>
      </c>
      <c r="N321">
        <v>5</v>
      </c>
      <c r="O321">
        <v>3</v>
      </c>
      <c r="P321">
        <v>132</v>
      </c>
      <c r="Q321" s="1">
        <f t="shared" si="15"/>
        <v>1</v>
      </c>
    </row>
    <row r="322" spans="1:17" x14ac:dyDescent="0.2">
      <c r="A322">
        <v>11</v>
      </c>
      <c r="B322">
        <v>2</v>
      </c>
      <c r="C322">
        <v>2</v>
      </c>
      <c r="D322">
        <v>3</v>
      </c>
      <c r="E322">
        <v>6</v>
      </c>
      <c r="F322">
        <v>4</v>
      </c>
      <c r="G322">
        <v>79</v>
      </c>
      <c r="H322" s="1">
        <f t="shared" si="14"/>
        <v>1</v>
      </c>
      <c r="J322">
        <v>11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94</v>
      </c>
      <c r="Q322" s="1">
        <f t="shared" si="15"/>
        <v>0</v>
      </c>
    </row>
    <row r="323" spans="1:17" x14ac:dyDescent="0.2">
      <c r="A323">
        <v>12</v>
      </c>
      <c r="B323">
        <v>1</v>
      </c>
      <c r="C323">
        <v>1</v>
      </c>
      <c r="D323">
        <v>2</v>
      </c>
      <c r="E323">
        <v>5</v>
      </c>
      <c r="F323">
        <v>3</v>
      </c>
      <c r="G323">
        <v>65</v>
      </c>
      <c r="H323" s="1">
        <f t="shared" si="14"/>
        <v>1</v>
      </c>
      <c r="J323">
        <v>12</v>
      </c>
      <c r="K323">
        <v>0</v>
      </c>
      <c r="L323">
        <v>0</v>
      </c>
      <c r="M323">
        <v>2</v>
      </c>
      <c r="N323">
        <v>4</v>
      </c>
      <c r="O323">
        <v>3</v>
      </c>
      <c r="P323">
        <v>138</v>
      </c>
      <c r="Q323" s="1">
        <f t="shared" si="15"/>
        <v>1</v>
      </c>
    </row>
    <row r="324" spans="1:17" x14ac:dyDescent="0.2">
      <c r="A324">
        <v>13</v>
      </c>
      <c r="B324">
        <v>1</v>
      </c>
      <c r="C324">
        <v>1</v>
      </c>
      <c r="D324">
        <v>1</v>
      </c>
      <c r="E324">
        <v>3</v>
      </c>
      <c r="F324">
        <v>2</v>
      </c>
      <c r="G324">
        <v>129</v>
      </c>
      <c r="H324" s="1">
        <f t="shared" si="14"/>
        <v>1</v>
      </c>
      <c r="J324">
        <v>13</v>
      </c>
      <c r="K324">
        <v>1</v>
      </c>
      <c r="L324">
        <v>1</v>
      </c>
      <c r="M324">
        <v>2</v>
      </c>
      <c r="N324">
        <v>4</v>
      </c>
      <c r="O324">
        <v>4</v>
      </c>
      <c r="P324">
        <v>169</v>
      </c>
      <c r="Q324" s="1">
        <f t="shared" si="15"/>
        <v>1</v>
      </c>
    </row>
    <row r="325" spans="1:17" x14ac:dyDescent="0.2">
      <c r="A325">
        <v>14</v>
      </c>
      <c r="B325">
        <v>0</v>
      </c>
      <c r="C325">
        <v>0</v>
      </c>
      <c r="D325">
        <v>1</v>
      </c>
      <c r="E325">
        <v>2</v>
      </c>
      <c r="F325">
        <v>0</v>
      </c>
      <c r="G325">
        <v>79</v>
      </c>
      <c r="H325" s="1">
        <f t="shared" si="14"/>
        <v>1</v>
      </c>
      <c r="J325">
        <v>14</v>
      </c>
      <c r="K325">
        <v>0</v>
      </c>
      <c r="L325">
        <v>0</v>
      </c>
      <c r="M325">
        <v>1</v>
      </c>
      <c r="N325">
        <v>2</v>
      </c>
      <c r="O325">
        <v>2</v>
      </c>
      <c r="P325">
        <v>119</v>
      </c>
      <c r="Q325" s="1">
        <f t="shared" si="15"/>
        <v>1</v>
      </c>
    </row>
    <row r="326" spans="1:17" x14ac:dyDescent="0.2">
      <c r="A326">
        <v>15</v>
      </c>
      <c r="B326">
        <v>0</v>
      </c>
      <c r="C326">
        <v>0</v>
      </c>
      <c r="D326">
        <v>2</v>
      </c>
      <c r="E326">
        <v>3</v>
      </c>
      <c r="F326">
        <v>0</v>
      </c>
      <c r="G326">
        <v>97</v>
      </c>
      <c r="H326" s="1">
        <f t="shared" si="14"/>
        <v>1</v>
      </c>
      <c r="J326">
        <v>15</v>
      </c>
      <c r="K326">
        <v>3</v>
      </c>
      <c r="L326">
        <v>3</v>
      </c>
      <c r="M326">
        <v>4</v>
      </c>
      <c r="N326">
        <v>9</v>
      </c>
      <c r="O326">
        <v>8</v>
      </c>
      <c r="P326">
        <v>133</v>
      </c>
      <c r="Q326" s="1">
        <f t="shared" si="15"/>
        <v>1</v>
      </c>
    </row>
    <row r="327" spans="1:17" x14ac:dyDescent="0.2">
      <c r="A327">
        <v>16</v>
      </c>
      <c r="B327">
        <v>0</v>
      </c>
      <c r="C327">
        <v>0</v>
      </c>
      <c r="D327">
        <v>1</v>
      </c>
      <c r="E327">
        <v>2</v>
      </c>
      <c r="F327">
        <v>0</v>
      </c>
      <c r="G327">
        <v>99</v>
      </c>
      <c r="H327" s="1">
        <f t="shared" si="14"/>
        <v>1</v>
      </c>
      <c r="J327">
        <v>16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135</v>
      </c>
      <c r="Q327" s="1">
        <f t="shared" si="15"/>
        <v>1</v>
      </c>
    </row>
    <row r="328" spans="1:17" x14ac:dyDescent="0.2">
      <c r="A328">
        <v>17</v>
      </c>
      <c r="B328">
        <v>0</v>
      </c>
      <c r="C328">
        <v>0</v>
      </c>
      <c r="D328">
        <v>1</v>
      </c>
      <c r="E328">
        <v>2</v>
      </c>
      <c r="F328">
        <v>0</v>
      </c>
      <c r="G328">
        <v>74</v>
      </c>
      <c r="H328" s="1">
        <f t="shared" si="14"/>
        <v>1</v>
      </c>
      <c r="J328">
        <v>17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121</v>
      </c>
      <c r="Q328" s="1">
        <f t="shared" si="15"/>
        <v>0</v>
      </c>
    </row>
    <row r="329" spans="1:17" x14ac:dyDescent="0.2">
      <c r="A329">
        <v>18</v>
      </c>
      <c r="B329">
        <v>0</v>
      </c>
      <c r="C329">
        <v>0</v>
      </c>
      <c r="D329">
        <v>2</v>
      </c>
      <c r="E329">
        <v>4</v>
      </c>
      <c r="F329">
        <v>0</v>
      </c>
      <c r="G329">
        <v>93</v>
      </c>
      <c r="H329" s="1">
        <f t="shared" si="14"/>
        <v>1</v>
      </c>
      <c r="J329">
        <v>18</v>
      </c>
      <c r="K329">
        <v>1</v>
      </c>
      <c r="L329">
        <v>1</v>
      </c>
      <c r="M329">
        <v>3</v>
      </c>
      <c r="N329">
        <v>6</v>
      </c>
      <c r="O329">
        <v>1</v>
      </c>
      <c r="P329">
        <v>129</v>
      </c>
      <c r="Q329" s="1">
        <f t="shared" si="15"/>
        <v>1</v>
      </c>
    </row>
    <row r="330" spans="1:17" x14ac:dyDescent="0.2">
      <c r="A330">
        <v>19</v>
      </c>
      <c r="B330">
        <v>1</v>
      </c>
      <c r="C330">
        <v>1</v>
      </c>
      <c r="D330">
        <v>1</v>
      </c>
      <c r="E330">
        <v>2</v>
      </c>
      <c r="F330">
        <v>2</v>
      </c>
      <c r="G330">
        <v>110</v>
      </c>
      <c r="H330" s="1">
        <f t="shared" si="14"/>
        <v>1</v>
      </c>
      <c r="J330">
        <v>19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84</v>
      </c>
      <c r="Q330" s="1">
        <f t="shared" si="15"/>
        <v>1</v>
      </c>
    </row>
    <row r="331" spans="1:17" x14ac:dyDescent="0.2">
      <c r="A331">
        <v>20</v>
      </c>
      <c r="B331">
        <v>0</v>
      </c>
      <c r="C331">
        <v>0</v>
      </c>
      <c r="D331">
        <v>1</v>
      </c>
      <c r="E331">
        <v>2</v>
      </c>
      <c r="F331">
        <v>2</v>
      </c>
      <c r="G331">
        <v>59</v>
      </c>
      <c r="H331" s="1">
        <f t="shared" si="14"/>
        <v>1</v>
      </c>
      <c r="J331">
        <v>20</v>
      </c>
      <c r="K331">
        <v>0</v>
      </c>
      <c r="L331">
        <v>0</v>
      </c>
      <c r="M331">
        <v>2</v>
      </c>
      <c r="N331">
        <v>2</v>
      </c>
      <c r="O331">
        <v>0</v>
      </c>
      <c r="P331">
        <v>122</v>
      </c>
      <c r="Q331" s="1">
        <f t="shared" si="15"/>
        <v>1</v>
      </c>
    </row>
    <row r="332" spans="1:17" x14ac:dyDescent="0.2">
      <c r="A332">
        <v>21</v>
      </c>
      <c r="B332">
        <v>1</v>
      </c>
      <c r="C332">
        <v>1</v>
      </c>
      <c r="D332">
        <v>6</v>
      </c>
      <c r="E332">
        <v>12</v>
      </c>
      <c r="F332">
        <v>3</v>
      </c>
      <c r="G332">
        <v>109</v>
      </c>
      <c r="H332" s="1">
        <f t="shared" si="14"/>
        <v>1</v>
      </c>
      <c r="J332">
        <v>21</v>
      </c>
      <c r="K332">
        <v>1</v>
      </c>
      <c r="L332">
        <v>1</v>
      </c>
      <c r="M332">
        <v>2</v>
      </c>
      <c r="N332">
        <v>5</v>
      </c>
      <c r="O332">
        <v>2</v>
      </c>
      <c r="P332">
        <v>120</v>
      </c>
      <c r="Q332" s="1">
        <f t="shared" si="15"/>
        <v>1</v>
      </c>
    </row>
    <row r="333" spans="1:17" x14ac:dyDescent="0.2">
      <c r="A333">
        <v>22</v>
      </c>
      <c r="B333">
        <v>0</v>
      </c>
      <c r="C333">
        <v>0</v>
      </c>
      <c r="D333">
        <v>1</v>
      </c>
      <c r="E333">
        <v>2</v>
      </c>
      <c r="F333">
        <v>0</v>
      </c>
      <c r="G333">
        <v>99</v>
      </c>
      <c r="H333" s="1">
        <f t="shared" si="14"/>
        <v>1</v>
      </c>
      <c r="J333">
        <v>22</v>
      </c>
      <c r="K333">
        <v>0</v>
      </c>
      <c r="L333">
        <v>0</v>
      </c>
      <c r="M333">
        <v>1</v>
      </c>
      <c r="N333">
        <v>2</v>
      </c>
      <c r="O333">
        <v>0</v>
      </c>
      <c r="P333">
        <v>126</v>
      </c>
      <c r="Q333" s="1">
        <f t="shared" si="15"/>
        <v>1</v>
      </c>
    </row>
    <row r="334" spans="1:17" x14ac:dyDescent="0.2">
      <c r="A334">
        <v>23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92</v>
      </c>
      <c r="H334" s="1">
        <f t="shared" si="14"/>
        <v>0</v>
      </c>
      <c r="J334">
        <v>23</v>
      </c>
      <c r="K334">
        <v>0</v>
      </c>
      <c r="L334">
        <v>0</v>
      </c>
      <c r="M334">
        <v>3</v>
      </c>
      <c r="N334">
        <v>6</v>
      </c>
      <c r="O334">
        <v>0</v>
      </c>
      <c r="P334">
        <v>115</v>
      </c>
      <c r="Q334" s="1">
        <f t="shared" si="15"/>
        <v>1</v>
      </c>
    </row>
    <row r="335" spans="1:17" x14ac:dyDescent="0.2">
      <c r="A335">
        <v>24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86</v>
      </c>
      <c r="H335" s="1">
        <f t="shared" si="14"/>
        <v>0</v>
      </c>
      <c r="J335">
        <v>24</v>
      </c>
      <c r="K335">
        <v>2</v>
      </c>
      <c r="L335">
        <v>2</v>
      </c>
      <c r="M335">
        <v>3</v>
      </c>
      <c r="N335">
        <v>8</v>
      </c>
      <c r="O335">
        <v>4</v>
      </c>
      <c r="P335">
        <v>119</v>
      </c>
      <c r="Q335" s="1">
        <f t="shared" si="15"/>
        <v>1</v>
      </c>
    </row>
    <row r="336" spans="1:17" x14ac:dyDescent="0.2">
      <c r="A336">
        <v>25</v>
      </c>
      <c r="B336">
        <v>0</v>
      </c>
      <c r="C336">
        <v>0</v>
      </c>
      <c r="D336">
        <v>2</v>
      </c>
      <c r="E336">
        <v>4</v>
      </c>
      <c r="F336">
        <v>0</v>
      </c>
      <c r="G336">
        <v>97</v>
      </c>
      <c r="H336" s="1">
        <f t="shared" si="14"/>
        <v>1</v>
      </c>
      <c r="J336">
        <v>25</v>
      </c>
      <c r="K336">
        <v>1</v>
      </c>
      <c r="L336">
        <v>1</v>
      </c>
      <c r="M336">
        <v>6</v>
      </c>
      <c r="N336">
        <v>12</v>
      </c>
      <c r="O336">
        <v>4</v>
      </c>
      <c r="P336">
        <v>125</v>
      </c>
      <c r="Q336" s="1">
        <f t="shared" si="15"/>
        <v>1</v>
      </c>
    </row>
    <row r="337" spans="1:17" x14ac:dyDescent="0.2">
      <c r="A337">
        <v>26</v>
      </c>
      <c r="B337">
        <v>0</v>
      </c>
      <c r="C337">
        <v>0</v>
      </c>
      <c r="D337">
        <v>0</v>
      </c>
      <c r="E337">
        <v>0</v>
      </c>
      <c r="F337">
        <v>2</v>
      </c>
      <c r="G337">
        <v>95</v>
      </c>
      <c r="H337" s="1">
        <f t="shared" si="14"/>
        <v>0</v>
      </c>
      <c r="J337">
        <v>26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146</v>
      </c>
      <c r="Q337" s="1">
        <f t="shared" si="15"/>
        <v>0</v>
      </c>
    </row>
    <row r="338" spans="1:17" x14ac:dyDescent="0.2">
      <c r="A338">
        <v>27</v>
      </c>
      <c r="B338">
        <v>2</v>
      </c>
      <c r="C338">
        <v>1</v>
      </c>
      <c r="D338">
        <v>3</v>
      </c>
      <c r="E338">
        <v>9</v>
      </c>
      <c r="F338">
        <v>8</v>
      </c>
      <c r="G338">
        <v>73</v>
      </c>
      <c r="H338" s="1">
        <f t="shared" si="14"/>
        <v>1</v>
      </c>
      <c r="J338">
        <v>27</v>
      </c>
      <c r="K338">
        <v>0</v>
      </c>
      <c r="L338">
        <v>0</v>
      </c>
      <c r="M338">
        <v>2</v>
      </c>
      <c r="N338">
        <v>4</v>
      </c>
      <c r="O338">
        <v>0</v>
      </c>
      <c r="P338">
        <v>118</v>
      </c>
      <c r="Q338" s="1">
        <f t="shared" si="15"/>
        <v>1</v>
      </c>
    </row>
    <row r="339" spans="1:17" x14ac:dyDescent="0.2">
      <c r="A339">
        <v>28</v>
      </c>
      <c r="B339">
        <v>1</v>
      </c>
      <c r="C339">
        <v>1</v>
      </c>
      <c r="D339">
        <v>2</v>
      </c>
      <c r="E339">
        <v>5</v>
      </c>
      <c r="F339">
        <v>3</v>
      </c>
      <c r="G339">
        <v>85</v>
      </c>
      <c r="H339" s="1">
        <f t="shared" si="14"/>
        <v>1</v>
      </c>
      <c r="J339">
        <v>28</v>
      </c>
      <c r="K339">
        <v>0</v>
      </c>
      <c r="L339">
        <v>0</v>
      </c>
      <c r="M339">
        <v>2</v>
      </c>
      <c r="N339">
        <v>3</v>
      </c>
      <c r="O339">
        <v>5</v>
      </c>
      <c r="P339">
        <v>133</v>
      </c>
      <c r="Q339" s="1">
        <f t="shared" si="15"/>
        <v>1</v>
      </c>
    </row>
    <row r="340" spans="1:17" x14ac:dyDescent="0.2">
      <c r="A340">
        <v>29</v>
      </c>
      <c r="B340">
        <v>0</v>
      </c>
      <c r="C340">
        <v>0</v>
      </c>
      <c r="D340">
        <v>1</v>
      </c>
      <c r="E340">
        <v>2</v>
      </c>
      <c r="F340">
        <v>0</v>
      </c>
      <c r="G340">
        <v>76</v>
      </c>
      <c r="H340" s="1">
        <f t="shared" si="14"/>
        <v>1</v>
      </c>
      <c r="J340">
        <v>29</v>
      </c>
      <c r="K340">
        <v>0</v>
      </c>
      <c r="L340">
        <v>0</v>
      </c>
      <c r="M340">
        <v>2</v>
      </c>
      <c r="N340">
        <v>4</v>
      </c>
      <c r="O340">
        <v>0</v>
      </c>
      <c r="P340">
        <v>143</v>
      </c>
      <c r="Q340" s="1">
        <f t="shared" si="15"/>
        <v>1</v>
      </c>
    </row>
    <row r="341" spans="1:17" x14ac:dyDescent="0.2">
      <c r="A341">
        <v>30</v>
      </c>
      <c r="B341">
        <v>2</v>
      </c>
      <c r="C341">
        <v>2</v>
      </c>
      <c r="D341">
        <v>1</v>
      </c>
      <c r="E341">
        <v>4</v>
      </c>
      <c r="F341">
        <v>6</v>
      </c>
      <c r="G341">
        <v>116</v>
      </c>
      <c r="H341" s="1">
        <f t="shared" si="14"/>
        <v>1</v>
      </c>
      <c r="J341">
        <v>30</v>
      </c>
      <c r="K341">
        <v>0</v>
      </c>
      <c r="L341">
        <v>0</v>
      </c>
      <c r="M341">
        <v>2</v>
      </c>
      <c r="N341">
        <v>4</v>
      </c>
      <c r="O341">
        <v>2</v>
      </c>
      <c r="P341">
        <v>136</v>
      </c>
      <c r="Q341" s="1">
        <f t="shared" si="15"/>
        <v>1</v>
      </c>
    </row>
    <row r="342" spans="1:17" x14ac:dyDescent="0.2">
      <c r="A342">
        <v>31</v>
      </c>
      <c r="B342">
        <v>0</v>
      </c>
      <c r="C342">
        <v>0</v>
      </c>
      <c r="D342">
        <v>1</v>
      </c>
      <c r="E342">
        <v>2</v>
      </c>
      <c r="F342">
        <v>2</v>
      </c>
      <c r="G342">
        <v>76</v>
      </c>
      <c r="H342" s="1">
        <f t="shared" si="14"/>
        <v>1</v>
      </c>
      <c r="J342">
        <v>31</v>
      </c>
      <c r="K342">
        <v>1</v>
      </c>
      <c r="L342">
        <v>1</v>
      </c>
      <c r="M342">
        <v>5</v>
      </c>
      <c r="N342">
        <v>10</v>
      </c>
      <c r="O342">
        <v>1</v>
      </c>
      <c r="P342">
        <v>85</v>
      </c>
      <c r="Q342" s="1">
        <f t="shared" si="15"/>
        <v>1</v>
      </c>
    </row>
    <row r="343" spans="1:17" x14ac:dyDescent="0.2">
      <c r="A343">
        <v>32</v>
      </c>
      <c r="B343">
        <v>0</v>
      </c>
      <c r="C343">
        <v>0</v>
      </c>
      <c r="D343">
        <v>2</v>
      </c>
      <c r="E343">
        <v>3</v>
      </c>
      <c r="F343">
        <v>1</v>
      </c>
      <c r="G343">
        <v>105</v>
      </c>
      <c r="H343" s="1">
        <f t="shared" si="14"/>
        <v>1</v>
      </c>
      <c r="J343">
        <v>32</v>
      </c>
      <c r="K343">
        <v>1</v>
      </c>
      <c r="L343">
        <v>1</v>
      </c>
      <c r="M343">
        <v>2</v>
      </c>
      <c r="N343">
        <v>5</v>
      </c>
      <c r="O343">
        <v>7</v>
      </c>
      <c r="P343">
        <v>146</v>
      </c>
      <c r="Q343" s="1">
        <f t="shared" si="15"/>
        <v>1</v>
      </c>
    </row>
    <row r="344" spans="1:17" x14ac:dyDescent="0.2">
      <c r="A344">
        <v>33</v>
      </c>
      <c r="B344">
        <v>2</v>
      </c>
      <c r="C344">
        <v>2</v>
      </c>
      <c r="D344">
        <v>3</v>
      </c>
      <c r="E344">
        <v>7</v>
      </c>
      <c r="F344">
        <v>7</v>
      </c>
      <c r="G344">
        <v>88</v>
      </c>
      <c r="H344" s="1">
        <f t="shared" si="14"/>
        <v>1</v>
      </c>
      <c r="J344">
        <v>33</v>
      </c>
      <c r="K344">
        <v>1</v>
      </c>
      <c r="L344">
        <v>1</v>
      </c>
      <c r="M344">
        <v>3</v>
      </c>
      <c r="N344">
        <v>6</v>
      </c>
      <c r="O344">
        <v>2</v>
      </c>
      <c r="P344">
        <v>102</v>
      </c>
      <c r="Q344" s="1">
        <f t="shared" si="15"/>
        <v>1</v>
      </c>
    </row>
    <row r="345" spans="1:17" x14ac:dyDescent="0.2">
      <c r="A345">
        <v>34</v>
      </c>
      <c r="B345">
        <v>0</v>
      </c>
      <c r="C345">
        <v>0</v>
      </c>
      <c r="D345">
        <v>1</v>
      </c>
      <c r="E345">
        <v>2</v>
      </c>
      <c r="F345">
        <v>0</v>
      </c>
      <c r="G345">
        <v>80</v>
      </c>
      <c r="H345" s="1">
        <f t="shared" si="14"/>
        <v>1</v>
      </c>
      <c r="J345">
        <v>34</v>
      </c>
      <c r="K345">
        <v>0</v>
      </c>
      <c r="L345">
        <v>0</v>
      </c>
      <c r="M345">
        <v>2</v>
      </c>
      <c r="N345">
        <v>4</v>
      </c>
      <c r="O345">
        <v>4</v>
      </c>
      <c r="P345">
        <v>106</v>
      </c>
      <c r="Q345" s="1">
        <f t="shared" si="15"/>
        <v>1</v>
      </c>
    </row>
    <row r="346" spans="1:17" x14ac:dyDescent="0.2">
      <c r="A346">
        <v>35</v>
      </c>
      <c r="B346">
        <v>0</v>
      </c>
      <c r="C346">
        <v>0</v>
      </c>
      <c r="D346">
        <v>1</v>
      </c>
      <c r="E346">
        <v>2</v>
      </c>
      <c r="F346">
        <v>0</v>
      </c>
      <c r="G346">
        <v>99</v>
      </c>
      <c r="H346" s="1">
        <f t="shared" si="14"/>
        <v>1</v>
      </c>
      <c r="J346">
        <v>35</v>
      </c>
      <c r="K346">
        <v>3</v>
      </c>
      <c r="L346">
        <v>3</v>
      </c>
      <c r="M346">
        <v>4</v>
      </c>
      <c r="N346">
        <v>10</v>
      </c>
      <c r="O346">
        <v>7</v>
      </c>
      <c r="P346">
        <v>127</v>
      </c>
      <c r="Q346" s="1">
        <f t="shared" si="15"/>
        <v>1</v>
      </c>
    </row>
    <row r="347" spans="1:17" x14ac:dyDescent="0.2">
      <c r="A347">
        <v>36</v>
      </c>
      <c r="B347">
        <v>0</v>
      </c>
      <c r="C347">
        <v>0</v>
      </c>
      <c r="D347">
        <v>1</v>
      </c>
      <c r="E347">
        <v>2</v>
      </c>
      <c r="F347">
        <v>0</v>
      </c>
      <c r="G347">
        <v>55</v>
      </c>
      <c r="H347" s="1">
        <f t="shared" si="14"/>
        <v>1</v>
      </c>
      <c r="J347">
        <v>36</v>
      </c>
      <c r="K347">
        <v>0</v>
      </c>
      <c r="L347">
        <v>0</v>
      </c>
      <c r="M347">
        <v>5</v>
      </c>
      <c r="N347">
        <v>9</v>
      </c>
      <c r="O347">
        <v>0</v>
      </c>
      <c r="P347">
        <v>85</v>
      </c>
      <c r="Q347" s="1">
        <f t="shared" si="15"/>
        <v>1</v>
      </c>
    </row>
    <row r="348" spans="1:17" x14ac:dyDescent="0.2">
      <c r="A348">
        <v>37</v>
      </c>
      <c r="B348">
        <v>0</v>
      </c>
      <c r="C348">
        <v>0</v>
      </c>
      <c r="D348">
        <v>1</v>
      </c>
      <c r="E348">
        <v>2</v>
      </c>
      <c r="F348">
        <v>2</v>
      </c>
      <c r="G348">
        <v>97</v>
      </c>
      <c r="H348" s="1">
        <f t="shared" si="14"/>
        <v>1</v>
      </c>
      <c r="J348">
        <v>37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135</v>
      </c>
      <c r="Q348" s="1">
        <f t="shared" si="15"/>
        <v>1</v>
      </c>
    </row>
    <row r="349" spans="1:17" x14ac:dyDescent="0.2">
      <c r="A349">
        <v>38</v>
      </c>
      <c r="B349">
        <v>0</v>
      </c>
      <c r="C349">
        <v>0</v>
      </c>
      <c r="D349">
        <v>2</v>
      </c>
      <c r="E349">
        <v>4</v>
      </c>
      <c r="F349">
        <v>0</v>
      </c>
      <c r="G349">
        <v>79</v>
      </c>
      <c r="H349" s="1">
        <f t="shared" si="14"/>
        <v>1</v>
      </c>
      <c r="J349">
        <v>38</v>
      </c>
      <c r="K349">
        <v>1</v>
      </c>
      <c r="L349">
        <v>0</v>
      </c>
      <c r="M349">
        <v>3</v>
      </c>
      <c r="N349">
        <v>8</v>
      </c>
      <c r="O349">
        <v>3</v>
      </c>
      <c r="P349">
        <v>122</v>
      </c>
      <c r="Q349" s="1">
        <f t="shared" si="15"/>
        <v>1</v>
      </c>
    </row>
    <row r="350" spans="1:17" x14ac:dyDescent="0.2">
      <c r="A350">
        <v>39</v>
      </c>
      <c r="B350">
        <v>1</v>
      </c>
      <c r="C350">
        <v>1</v>
      </c>
      <c r="D350">
        <v>2</v>
      </c>
      <c r="E350">
        <v>5</v>
      </c>
      <c r="F350">
        <v>3</v>
      </c>
      <c r="G350">
        <v>60</v>
      </c>
      <c r="H350" s="1">
        <f t="shared" si="14"/>
        <v>1</v>
      </c>
      <c r="J350">
        <v>39</v>
      </c>
      <c r="K350">
        <v>1</v>
      </c>
      <c r="L350">
        <v>1</v>
      </c>
      <c r="M350">
        <v>2</v>
      </c>
      <c r="N350">
        <v>5</v>
      </c>
      <c r="O350">
        <v>2</v>
      </c>
      <c r="P350">
        <v>113</v>
      </c>
      <c r="Q350" s="1">
        <f t="shared" si="15"/>
        <v>1</v>
      </c>
    </row>
    <row r="351" spans="1:17" x14ac:dyDescent="0.2">
      <c r="A351">
        <v>40</v>
      </c>
      <c r="B351">
        <v>1</v>
      </c>
      <c r="C351">
        <v>1</v>
      </c>
      <c r="D351">
        <v>1</v>
      </c>
      <c r="E351">
        <v>3</v>
      </c>
      <c r="F351">
        <v>1</v>
      </c>
      <c r="G351">
        <v>96</v>
      </c>
      <c r="H351" s="1">
        <f t="shared" si="14"/>
        <v>1</v>
      </c>
      <c r="J351">
        <v>40</v>
      </c>
      <c r="K351">
        <v>0</v>
      </c>
      <c r="L351">
        <v>0</v>
      </c>
      <c r="M351">
        <v>2</v>
      </c>
      <c r="N351">
        <v>4</v>
      </c>
      <c r="O351">
        <v>0</v>
      </c>
      <c r="P351">
        <v>97</v>
      </c>
      <c r="Q351" s="1">
        <f t="shared" si="15"/>
        <v>1</v>
      </c>
    </row>
    <row r="352" spans="1:17" x14ac:dyDescent="0.2">
      <c r="A352" t="s">
        <v>10</v>
      </c>
      <c r="B352">
        <f>SUM(B312:B351)/COUNT(B312:B351)</f>
        <v>0.4</v>
      </c>
      <c r="C352">
        <f>SUM(C312:C351)/COUNT(C312:C351)</f>
        <v>0.375</v>
      </c>
      <c r="D352">
        <f>SUM(D312:D351)/COUNT(D312:D351)</f>
        <v>1.45</v>
      </c>
      <c r="E352">
        <f>SUM(E312:E351)/COUNT(E312:E351)</f>
        <v>3.1</v>
      </c>
      <c r="H352" s="2">
        <f>SUM(H312:H351)/COUNT(H312:H351)</f>
        <v>0.85</v>
      </c>
      <c r="J352" t="s">
        <v>10</v>
      </c>
      <c r="K352">
        <f>SUM(K312:K351)/COUNT(K312:K351)</f>
        <v>0.5</v>
      </c>
      <c r="L352">
        <f>SUM(L312:L351)/COUNT(L312:L351)</f>
        <v>0.47499999999999998</v>
      </c>
      <c r="M352">
        <f>SUM(M312:M351)/COUNT(M312:M351)</f>
        <v>2.0750000000000002</v>
      </c>
      <c r="N352">
        <f>SUM(N312:N351)/COUNT(N312:N351)</f>
        <v>4.3</v>
      </c>
      <c r="Q352" s="2">
        <f>SUM(Q312:Q351)/COUNT(Q312:Q351)</f>
        <v>0.92500000000000004</v>
      </c>
    </row>
    <row r="354" spans="1:17" x14ac:dyDescent="0.2">
      <c r="B354" t="s">
        <v>2</v>
      </c>
      <c r="C354" t="s">
        <v>3</v>
      </c>
      <c r="D354" t="s">
        <v>0</v>
      </c>
      <c r="E354" t="s">
        <v>1</v>
      </c>
      <c r="F354" t="s">
        <v>4</v>
      </c>
      <c r="G354" t="s">
        <v>5</v>
      </c>
      <c r="H354" t="s">
        <v>9</v>
      </c>
      <c r="K354" t="s">
        <v>2</v>
      </c>
      <c r="L354" t="s">
        <v>3</v>
      </c>
      <c r="M354" t="s">
        <v>0</v>
      </c>
      <c r="N354" t="s">
        <v>1</v>
      </c>
      <c r="O354" t="s">
        <v>4</v>
      </c>
      <c r="P354" t="s">
        <v>5</v>
      </c>
      <c r="Q354" t="s">
        <v>9</v>
      </c>
    </row>
    <row r="355" spans="1:17" x14ac:dyDescent="0.2">
      <c r="B355">
        <v>300</v>
      </c>
      <c r="K355">
        <v>400</v>
      </c>
    </row>
    <row r="356" spans="1:17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25</v>
      </c>
      <c r="H356" s="1">
        <f>IF(SUM(B356:E356)&gt;0,1,0)</f>
        <v>0</v>
      </c>
      <c r="J356">
        <v>1</v>
      </c>
      <c r="K356">
        <v>2</v>
      </c>
      <c r="L356">
        <v>2</v>
      </c>
      <c r="M356">
        <v>2</v>
      </c>
      <c r="N356">
        <v>4</v>
      </c>
      <c r="O356">
        <v>2</v>
      </c>
      <c r="P356">
        <v>38</v>
      </c>
      <c r="Q356" s="1">
        <f>IF(SUM(K356:N356)&gt;0,1,0)</f>
        <v>1</v>
      </c>
    </row>
    <row r="357" spans="1:17" x14ac:dyDescent="0.2">
      <c r="A357">
        <v>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44</v>
      </c>
      <c r="H357" s="1">
        <f t="shared" ref="H357:H395" si="16">IF(SUM(B357:E357)&gt;0,1,0)</f>
        <v>0</v>
      </c>
      <c r="J357">
        <v>2</v>
      </c>
      <c r="K357">
        <v>0</v>
      </c>
      <c r="L357">
        <v>0</v>
      </c>
      <c r="M357">
        <v>1</v>
      </c>
      <c r="N357">
        <v>2</v>
      </c>
      <c r="O357">
        <v>0</v>
      </c>
      <c r="P357">
        <v>32</v>
      </c>
      <c r="Q357" s="1">
        <f t="shared" ref="Q357:Q395" si="17">IF(SUM(K357:N357)&gt;0,1,0)</f>
        <v>1</v>
      </c>
    </row>
    <row r="358" spans="1:17" x14ac:dyDescent="0.2">
      <c r="A358">
        <v>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25</v>
      </c>
      <c r="H358" s="1">
        <f t="shared" si="16"/>
        <v>0</v>
      </c>
      <c r="J358">
        <v>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33</v>
      </c>
      <c r="Q358" s="1">
        <f t="shared" si="17"/>
        <v>0</v>
      </c>
    </row>
    <row r="359" spans="1:17" x14ac:dyDescent="0.2">
      <c r="A359">
        <v>4</v>
      </c>
      <c r="B359">
        <v>0</v>
      </c>
      <c r="C359">
        <v>0</v>
      </c>
      <c r="D359">
        <v>1</v>
      </c>
      <c r="E359">
        <v>2</v>
      </c>
      <c r="F359">
        <v>0</v>
      </c>
      <c r="G359">
        <v>25</v>
      </c>
      <c r="H359" s="1">
        <f t="shared" si="16"/>
        <v>1</v>
      </c>
      <c r="J359">
        <v>4</v>
      </c>
      <c r="K359">
        <v>0</v>
      </c>
      <c r="L359">
        <v>0</v>
      </c>
      <c r="M359">
        <v>1</v>
      </c>
      <c r="N359">
        <v>2</v>
      </c>
      <c r="O359">
        <v>0</v>
      </c>
      <c r="P359">
        <v>37</v>
      </c>
      <c r="Q359" s="1">
        <f t="shared" si="17"/>
        <v>1</v>
      </c>
    </row>
    <row r="360" spans="1:17" x14ac:dyDescent="0.2">
      <c r="A360">
        <v>5</v>
      </c>
      <c r="B360">
        <v>0</v>
      </c>
      <c r="C360">
        <v>0</v>
      </c>
      <c r="D360">
        <v>1</v>
      </c>
      <c r="E360">
        <v>2</v>
      </c>
      <c r="F360">
        <v>0</v>
      </c>
      <c r="G360">
        <v>34</v>
      </c>
      <c r="H360" s="1">
        <f t="shared" si="16"/>
        <v>1</v>
      </c>
      <c r="J360">
        <v>5</v>
      </c>
      <c r="K360">
        <v>0</v>
      </c>
      <c r="L360">
        <v>0</v>
      </c>
      <c r="M360">
        <v>1</v>
      </c>
      <c r="N360">
        <v>2</v>
      </c>
      <c r="O360">
        <v>0</v>
      </c>
      <c r="P360">
        <v>38</v>
      </c>
      <c r="Q360" s="1">
        <f t="shared" si="17"/>
        <v>1</v>
      </c>
    </row>
    <row r="361" spans="1:17" x14ac:dyDescent="0.2">
      <c r="A361">
        <v>6</v>
      </c>
      <c r="B361">
        <v>0</v>
      </c>
      <c r="C361">
        <v>0</v>
      </c>
      <c r="D361">
        <v>1</v>
      </c>
      <c r="E361">
        <v>2</v>
      </c>
      <c r="F361">
        <v>2</v>
      </c>
      <c r="G361">
        <v>49</v>
      </c>
      <c r="H361" s="1">
        <f t="shared" si="16"/>
        <v>1</v>
      </c>
      <c r="J361">
        <v>6</v>
      </c>
      <c r="K361">
        <v>0</v>
      </c>
      <c r="L361">
        <v>0</v>
      </c>
      <c r="M361">
        <v>1</v>
      </c>
      <c r="N361">
        <v>2</v>
      </c>
      <c r="O361">
        <v>0</v>
      </c>
      <c r="P361">
        <v>30</v>
      </c>
      <c r="Q361" s="1">
        <f t="shared" si="17"/>
        <v>1</v>
      </c>
    </row>
    <row r="362" spans="1:17" x14ac:dyDescent="0.2">
      <c r="A362">
        <v>7</v>
      </c>
      <c r="B362">
        <v>0</v>
      </c>
      <c r="C362">
        <v>0</v>
      </c>
      <c r="D362">
        <v>1</v>
      </c>
      <c r="E362">
        <v>2</v>
      </c>
      <c r="F362">
        <v>0</v>
      </c>
      <c r="G362">
        <v>25</v>
      </c>
      <c r="H362" s="1">
        <f t="shared" si="16"/>
        <v>1</v>
      </c>
      <c r="J362">
        <v>7</v>
      </c>
      <c r="K362">
        <v>0</v>
      </c>
      <c r="L362">
        <v>0</v>
      </c>
      <c r="M362">
        <v>1</v>
      </c>
      <c r="N362">
        <v>2</v>
      </c>
      <c r="O362">
        <v>0</v>
      </c>
      <c r="P362">
        <v>45</v>
      </c>
      <c r="Q362" s="1">
        <f t="shared" si="17"/>
        <v>1</v>
      </c>
    </row>
    <row r="363" spans="1:17" x14ac:dyDescent="0.2">
      <c r="A363">
        <v>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24</v>
      </c>
      <c r="H363" s="1">
        <f t="shared" si="16"/>
        <v>0</v>
      </c>
      <c r="J363">
        <v>8</v>
      </c>
      <c r="K363">
        <v>0</v>
      </c>
      <c r="L363">
        <v>0</v>
      </c>
      <c r="M363">
        <v>1</v>
      </c>
      <c r="N363">
        <v>2</v>
      </c>
      <c r="O363">
        <v>0</v>
      </c>
      <c r="P363">
        <v>28</v>
      </c>
      <c r="Q363" s="1">
        <f t="shared" si="17"/>
        <v>1</v>
      </c>
    </row>
    <row r="364" spans="1:17" x14ac:dyDescent="0.2">
      <c r="A364">
        <v>9</v>
      </c>
      <c r="B364">
        <v>0</v>
      </c>
      <c r="C364">
        <v>0</v>
      </c>
      <c r="D364">
        <v>1</v>
      </c>
      <c r="E364">
        <v>2</v>
      </c>
      <c r="F364">
        <v>0</v>
      </c>
      <c r="G364">
        <v>28</v>
      </c>
      <c r="H364" s="1">
        <f t="shared" si="16"/>
        <v>1</v>
      </c>
      <c r="J364">
        <v>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26</v>
      </c>
      <c r="Q364" s="1">
        <f t="shared" si="17"/>
        <v>0</v>
      </c>
    </row>
    <row r="365" spans="1:17" x14ac:dyDescent="0.2">
      <c r="A365">
        <v>10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21</v>
      </c>
      <c r="H365" s="1">
        <f t="shared" si="16"/>
        <v>0</v>
      </c>
      <c r="J365">
        <v>10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23</v>
      </c>
      <c r="Q365" s="1">
        <f t="shared" si="17"/>
        <v>0</v>
      </c>
    </row>
    <row r="366" spans="1:17" x14ac:dyDescent="0.2">
      <c r="A366">
        <v>11</v>
      </c>
      <c r="B366">
        <v>0</v>
      </c>
      <c r="C366">
        <v>0</v>
      </c>
      <c r="D366">
        <v>1</v>
      </c>
      <c r="E366">
        <v>2</v>
      </c>
      <c r="F366">
        <v>0</v>
      </c>
      <c r="G366">
        <v>28</v>
      </c>
      <c r="H366" s="1">
        <f t="shared" si="16"/>
        <v>1</v>
      </c>
      <c r="J366">
        <v>11</v>
      </c>
      <c r="K366">
        <v>0</v>
      </c>
      <c r="L366">
        <v>0</v>
      </c>
      <c r="M366">
        <v>1</v>
      </c>
      <c r="N366">
        <v>2</v>
      </c>
      <c r="O366">
        <v>0</v>
      </c>
      <c r="P366">
        <v>39</v>
      </c>
      <c r="Q366" s="1">
        <f t="shared" si="17"/>
        <v>1</v>
      </c>
    </row>
    <row r="367" spans="1:17" x14ac:dyDescent="0.2">
      <c r="A367">
        <v>12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37</v>
      </c>
      <c r="H367" s="1">
        <f t="shared" si="16"/>
        <v>0</v>
      </c>
      <c r="J367">
        <v>12</v>
      </c>
      <c r="K367">
        <v>0</v>
      </c>
      <c r="L367">
        <v>0</v>
      </c>
      <c r="M367">
        <v>1</v>
      </c>
      <c r="N367">
        <v>2</v>
      </c>
      <c r="O367">
        <v>0</v>
      </c>
      <c r="P367">
        <v>27</v>
      </c>
      <c r="Q367" s="1">
        <f t="shared" si="17"/>
        <v>1</v>
      </c>
    </row>
    <row r="368" spans="1:17" x14ac:dyDescent="0.2">
      <c r="A368">
        <v>13</v>
      </c>
      <c r="B368">
        <v>0</v>
      </c>
      <c r="C368">
        <v>0</v>
      </c>
      <c r="D368">
        <v>1</v>
      </c>
      <c r="E368">
        <v>2</v>
      </c>
      <c r="F368">
        <v>0</v>
      </c>
      <c r="G368">
        <v>41</v>
      </c>
      <c r="H368" s="1">
        <f t="shared" si="16"/>
        <v>1</v>
      </c>
      <c r="J368">
        <v>13</v>
      </c>
      <c r="K368">
        <v>0</v>
      </c>
      <c r="L368">
        <v>0</v>
      </c>
      <c r="M368">
        <v>1</v>
      </c>
      <c r="N368">
        <v>1</v>
      </c>
      <c r="O368">
        <v>0</v>
      </c>
      <c r="P368">
        <v>42</v>
      </c>
      <c r="Q368" s="1">
        <f t="shared" si="17"/>
        <v>1</v>
      </c>
    </row>
    <row r="369" spans="1:17" x14ac:dyDescent="0.2">
      <c r="A369">
        <v>14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26</v>
      </c>
      <c r="H369" s="1">
        <f t="shared" si="16"/>
        <v>0</v>
      </c>
      <c r="J369">
        <v>14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35</v>
      </c>
      <c r="Q369" s="1">
        <f t="shared" si="17"/>
        <v>0</v>
      </c>
    </row>
    <row r="370" spans="1:17" x14ac:dyDescent="0.2">
      <c r="A370">
        <v>15</v>
      </c>
      <c r="B370">
        <v>0</v>
      </c>
      <c r="C370">
        <v>0</v>
      </c>
      <c r="D370">
        <v>1</v>
      </c>
      <c r="E370">
        <v>2</v>
      </c>
      <c r="F370">
        <v>0</v>
      </c>
      <c r="G370">
        <v>24</v>
      </c>
      <c r="H370" s="1">
        <f t="shared" si="16"/>
        <v>1</v>
      </c>
      <c r="J370">
        <v>15</v>
      </c>
      <c r="K370">
        <v>0</v>
      </c>
      <c r="L370">
        <v>0</v>
      </c>
      <c r="M370">
        <v>1</v>
      </c>
      <c r="N370">
        <v>2</v>
      </c>
      <c r="O370">
        <v>0</v>
      </c>
      <c r="P370">
        <v>20</v>
      </c>
      <c r="Q370" s="1">
        <f t="shared" si="17"/>
        <v>1</v>
      </c>
    </row>
    <row r="371" spans="1:17" x14ac:dyDescent="0.2">
      <c r="A371">
        <v>16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37</v>
      </c>
      <c r="H371" s="1">
        <f t="shared" si="16"/>
        <v>0</v>
      </c>
      <c r="J371">
        <v>16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48</v>
      </c>
      <c r="Q371" s="1">
        <f t="shared" si="17"/>
        <v>0</v>
      </c>
    </row>
    <row r="372" spans="1:17" x14ac:dyDescent="0.2">
      <c r="A372">
        <v>17</v>
      </c>
      <c r="B372">
        <v>0</v>
      </c>
      <c r="C372">
        <v>0</v>
      </c>
      <c r="D372">
        <v>1</v>
      </c>
      <c r="E372">
        <v>2</v>
      </c>
      <c r="F372">
        <v>0</v>
      </c>
      <c r="G372">
        <v>34</v>
      </c>
      <c r="H372" s="1">
        <f t="shared" si="16"/>
        <v>1</v>
      </c>
      <c r="J372">
        <v>17</v>
      </c>
      <c r="K372">
        <v>0</v>
      </c>
      <c r="L372">
        <v>0</v>
      </c>
      <c r="M372">
        <v>1</v>
      </c>
      <c r="N372">
        <v>2</v>
      </c>
      <c r="O372">
        <v>0</v>
      </c>
      <c r="P372">
        <v>37</v>
      </c>
      <c r="Q372" s="1">
        <f t="shared" si="17"/>
        <v>1</v>
      </c>
    </row>
    <row r="373" spans="1:17" x14ac:dyDescent="0.2">
      <c r="A373">
        <v>18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30</v>
      </c>
      <c r="H373" s="1">
        <f t="shared" si="16"/>
        <v>0</v>
      </c>
      <c r="J373">
        <v>18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47</v>
      </c>
      <c r="Q373" s="1">
        <f t="shared" si="17"/>
        <v>0</v>
      </c>
    </row>
    <row r="374" spans="1:17" x14ac:dyDescent="0.2">
      <c r="A374">
        <v>19</v>
      </c>
      <c r="B374">
        <v>0</v>
      </c>
      <c r="C374">
        <v>0</v>
      </c>
      <c r="D374">
        <v>1</v>
      </c>
      <c r="E374">
        <v>2</v>
      </c>
      <c r="F374">
        <v>0</v>
      </c>
      <c r="G374">
        <v>39</v>
      </c>
      <c r="H374" s="1">
        <f t="shared" si="16"/>
        <v>1</v>
      </c>
      <c r="J374">
        <v>19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46</v>
      </c>
      <c r="Q374" s="1">
        <f t="shared" si="17"/>
        <v>0</v>
      </c>
    </row>
    <row r="375" spans="1:17" x14ac:dyDescent="0.2">
      <c r="A375">
        <v>20</v>
      </c>
      <c r="B375">
        <v>0</v>
      </c>
      <c r="C375">
        <v>0</v>
      </c>
      <c r="D375">
        <v>1</v>
      </c>
      <c r="E375">
        <v>2</v>
      </c>
      <c r="F375">
        <v>0</v>
      </c>
      <c r="G375">
        <v>21</v>
      </c>
      <c r="H375" s="1">
        <f t="shared" si="16"/>
        <v>1</v>
      </c>
      <c r="J375">
        <v>20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30</v>
      </c>
      <c r="Q375" s="1">
        <f t="shared" si="17"/>
        <v>1</v>
      </c>
    </row>
    <row r="376" spans="1:17" x14ac:dyDescent="0.2">
      <c r="A376">
        <v>21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23</v>
      </c>
      <c r="H376" s="1">
        <f t="shared" si="16"/>
        <v>0</v>
      </c>
      <c r="J376">
        <v>21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25</v>
      </c>
      <c r="Q376" s="1">
        <f t="shared" si="17"/>
        <v>0</v>
      </c>
    </row>
    <row r="377" spans="1:17" x14ac:dyDescent="0.2">
      <c r="A377">
        <v>22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24</v>
      </c>
      <c r="H377" s="1">
        <f t="shared" si="16"/>
        <v>0</v>
      </c>
      <c r="J377">
        <v>22</v>
      </c>
      <c r="K377">
        <v>0</v>
      </c>
      <c r="L377">
        <v>0</v>
      </c>
      <c r="M377">
        <v>1</v>
      </c>
      <c r="N377">
        <v>2</v>
      </c>
      <c r="O377">
        <v>0</v>
      </c>
      <c r="P377">
        <v>52</v>
      </c>
      <c r="Q377" s="1">
        <f t="shared" si="17"/>
        <v>1</v>
      </c>
    </row>
    <row r="378" spans="1:17" x14ac:dyDescent="0.2">
      <c r="A378">
        <v>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18</v>
      </c>
      <c r="H378" s="1">
        <f t="shared" si="16"/>
        <v>0</v>
      </c>
      <c r="J378">
        <v>23</v>
      </c>
      <c r="K378">
        <v>0</v>
      </c>
      <c r="L378">
        <v>0</v>
      </c>
      <c r="M378">
        <v>0</v>
      </c>
      <c r="N378">
        <v>0</v>
      </c>
      <c r="O378">
        <v>4</v>
      </c>
      <c r="P378">
        <v>43</v>
      </c>
      <c r="Q378" s="1">
        <f t="shared" si="17"/>
        <v>0</v>
      </c>
    </row>
    <row r="379" spans="1:17" x14ac:dyDescent="0.2">
      <c r="A379">
        <v>24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33</v>
      </c>
      <c r="H379" s="1">
        <f t="shared" si="16"/>
        <v>0</v>
      </c>
      <c r="J379">
        <v>24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56</v>
      </c>
      <c r="Q379" s="1">
        <f t="shared" si="17"/>
        <v>1</v>
      </c>
    </row>
    <row r="380" spans="1:17" x14ac:dyDescent="0.2">
      <c r="A380">
        <v>25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37</v>
      </c>
      <c r="H380" s="1">
        <f t="shared" si="16"/>
        <v>0</v>
      </c>
      <c r="J380">
        <v>25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33</v>
      </c>
      <c r="Q380" s="1">
        <f t="shared" si="17"/>
        <v>0</v>
      </c>
    </row>
    <row r="381" spans="1:17" x14ac:dyDescent="0.2">
      <c r="A381">
        <v>26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33</v>
      </c>
      <c r="H381" s="1">
        <f t="shared" si="16"/>
        <v>0</v>
      </c>
      <c r="J381">
        <v>26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43</v>
      </c>
      <c r="Q381" s="1">
        <f t="shared" si="17"/>
        <v>0</v>
      </c>
    </row>
    <row r="382" spans="1:17" x14ac:dyDescent="0.2">
      <c r="A382">
        <v>27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23</v>
      </c>
      <c r="H382" s="1">
        <f t="shared" si="16"/>
        <v>0</v>
      </c>
      <c r="J382">
        <v>27</v>
      </c>
      <c r="K382">
        <v>0</v>
      </c>
      <c r="L382">
        <v>0</v>
      </c>
      <c r="M382">
        <v>1</v>
      </c>
      <c r="N382">
        <v>2</v>
      </c>
      <c r="O382">
        <v>0</v>
      </c>
      <c r="P382">
        <v>27</v>
      </c>
      <c r="Q382" s="1">
        <f t="shared" si="17"/>
        <v>1</v>
      </c>
    </row>
    <row r="383" spans="1:17" x14ac:dyDescent="0.2">
      <c r="A383">
        <v>28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26</v>
      </c>
      <c r="H383" s="1">
        <f t="shared" si="16"/>
        <v>0</v>
      </c>
      <c r="J383">
        <v>28</v>
      </c>
      <c r="K383">
        <v>0</v>
      </c>
      <c r="L383">
        <v>0</v>
      </c>
      <c r="M383">
        <v>5</v>
      </c>
      <c r="N383">
        <v>9</v>
      </c>
      <c r="O383">
        <v>0</v>
      </c>
      <c r="P383">
        <v>40</v>
      </c>
      <c r="Q383" s="1">
        <f t="shared" si="17"/>
        <v>1</v>
      </c>
    </row>
    <row r="384" spans="1:17" x14ac:dyDescent="0.2">
      <c r="A384">
        <v>29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13</v>
      </c>
      <c r="H384" s="1">
        <f t="shared" si="16"/>
        <v>0</v>
      </c>
      <c r="J384">
        <v>29</v>
      </c>
      <c r="K384">
        <v>0</v>
      </c>
      <c r="L384">
        <v>0</v>
      </c>
      <c r="M384">
        <v>1</v>
      </c>
      <c r="N384">
        <v>2</v>
      </c>
      <c r="O384">
        <v>0</v>
      </c>
      <c r="P384">
        <v>22</v>
      </c>
      <c r="Q384" s="1">
        <f t="shared" si="17"/>
        <v>1</v>
      </c>
    </row>
    <row r="385" spans="1:17" x14ac:dyDescent="0.2">
      <c r="A385">
        <v>30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26</v>
      </c>
      <c r="H385" s="1">
        <f t="shared" si="16"/>
        <v>0</v>
      </c>
      <c r="J385">
        <v>30</v>
      </c>
      <c r="K385">
        <v>0</v>
      </c>
      <c r="L385">
        <v>0</v>
      </c>
      <c r="M385">
        <v>1</v>
      </c>
      <c r="N385">
        <v>2</v>
      </c>
      <c r="O385">
        <v>0</v>
      </c>
      <c r="P385">
        <v>35</v>
      </c>
      <c r="Q385" s="1">
        <f t="shared" si="17"/>
        <v>1</v>
      </c>
    </row>
    <row r="386" spans="1:17" x14ac:dyDescent="0.2">
      <c r="A386">
        <v>31</v>
      </c>
      <c r="B386">
        <v>0</v>
      </c>
      <c r="C386">
        <v>0</v>
      </c>
      <c r="D386">
        <v>1</v>
      </c>
      <c r="E386">
        <v>2</v>
      </c>
      <c r="F386">
        <v>0</v>
      </c>
      <c r="G386">
        <v>34</v>
      </c>
      <c r="H386" s="1">
        <f t="shared" si="16"/>
        <v>1</v>
      </c>
      <c r="J386">
        <v>31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48</v>
      </c>
      <c r="Q386" s="1">
        <f t="shared" si="17"/>
        <v>0</v>
      </c>
    </row>
    <row r="387" spans="1:17" x14ac:dyDescent="0.2">
      <c r="A387">
        <v>32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24</v>
      </c>
      <c r="H387" s="1">
        <f t="shared" si="16"/>
        <v>0</v>
      </c>
      <c r="J387">
        <v>32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25</v>
      </c>
      <c r="Q387" s="1">
        <f t="shared" si="17"/>
        <v>0</v>
      </c>
    </row>
    <row r="388" spans="1:17" x14ac:dyDescent="0.2">
      <c r="A388">
        <v>33</v>
      </c>
      <c r="B388">
        <v>0</v>
      </c>
      <c r="C388">
        <v>0</v>
      </c>
      <c r="D388">
        <v>1</v>
      </c>
      <c r="E388">
        <v>2</v>
      </c>
      <c r="F388">
        <v>0</v>
      </c>
      <c r="G388">
        <v>23</v>
      </c>
      <c r="H388" s="1">
        <f t="shared" si="16"/>
        <v>1</v>
      </c>
      <c r="J388">
        <v>33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34</v>
      </c>
      <c r="Q388" s="1">
        <f t="shared" si="17"/>
        <v>0</v>
      </c>
    </row>
    <row r="389" spans="1:17" x14ac:dyDescent="0.2">
      <c r="A389">
        <v>34</v>
      </c>
      <c r="B389">
        <v>0</v>
      </c>
      <c r="C389">
        <v>0</v>
      </c>
      <c r="D389">
        <v>1</v>
      </c>
      <c r="E389">
        <v>2</v>
      </c>
      <c r="F389">
        <v>0</v>
      </c>
      <c r="G389">
        <v>24</v>
      </c>
      <c r="H389" s="1">
        <f t="shared" si="16"/>
        <v>1</v>
      </c>
      <c r="J389">
        <v>34</v>
      </c>
      <c r="K389">
        <v>1</v>
      </c>
      <c r="L389">
        <v>1</v>
      </c>
      <c r="M389">
        <v>1</v>
      </c>
      <c r="N389">
        <v>2</v>
      </c>
      <c r="O389">
        <v>2</v>
      </c>
      <c r="P389">
        <v>49</v>
      </c>
      <c r="Q389" s="1">
        <f t="shared" si="17"/>
        <v>1</v>
      </c>
    </row>
    <row r="390" spans="1:17" x14ac:dyDescent="0.2">
      <c r="A390">
        <v>35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25</v>
      </c>
      <c r="H390" s="1">
        <f t="shared" si="16"/>
        <v>0</v>
      </c>
      <c r="J390">
        <v>35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35</v>
      </c>
      <c r="Q390" s="1">
        <f t="shared" si="17"/>
        <v>0</v>
      </c>
    </row>
    <row r="391" spans="1:17" x14ac:dyDescent="0.2">
      <c r="A391">
        <v>36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27</v>
      </c>
      <c r="H391" s="1">
        <f t="shared" si="16"/>
        <v>0</v>
      </c>
      <c r="J391">
        <v>36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44</v>
      </c>
      <c r="Q391" s="1">
        <f t="shared" si="17"/>
        <v>0</v>
      </c>
    </row>
    <row r="392" spans="1:17" x14ac:dyDescent="0.2">
      <c r="A392">
        <v>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26</v>
      </c>
      <c r="H392" s="1">
        <f t="shared" si="16"/>
        <v>0</v>
      </c>
      <c r="J392">
        <v>37</v>
      </c>
      <c r="K392">
        <v>0</v>
      </c>
      <c r="L392">
        <v>0</v>
      </c>
      <c r="M392">
        <v>1</v>
      </c>
      <c r="N392">
        <v>1</v>
      </c>
      <c r="O392">
        <v>0</v>
      </c>
      <c r="P392">
        <v>41</v>
      </c>
      <c r="Q392" s="1">
        <f t="shared" si="17"/>
        <v>1</v>
      </c>
    </row>
    <row r="393" spans="1:17" x14ac:dyDescent="0.2">
      <c r="A393">
        <v>38</v>
      </c>
      <c r="B393">
        <v>0</v>
      </c>
      <c r="C393">
        <v>0</v>
      </c>
      <c r="D393">
        <v>1</v>
      </c>
      <c r="E393">
        <v>2</v>
      </c>
      <c r="F393">
        <v>0</v>
      </c>
      <c r="G393">
        <v>32</v>
      </c>
      <c r="H393" s="1">
        <f t="shared" si="16"/>
        <v>1</v>
      </c>
      <c r="J393">
        <v>38</v>
      </c>
      <c r="K393">
        <v>1</v>
      </c>
      <c r="L393">
        <v>1</v>
      </c>
      <c r="M393">
        <v>1</v>
      </c>
      <c r="N393">
        <v>3</v>
      </c>
      <c r="O393">
        <v>2</v>
      </c>
      <c r="P393">
        <v>24</v>
      </c>
      <c r="Q393" s="1">
        <f t="shared" si="17"/>
        <v>1</v>
      </c>
    </row>
    <row r="394" spans="1:17" x14ac:dyDescent="0.2">
      <c r="A394">
        <v>39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22</v>
      </c>
      <c r="H394" s="1">
        <f t="shared" si="16"/>
        <v>0</v>
      </c>
      <c r="J394">
        <v>39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42</v>
      </c>
      <c r="Q394" s="1">
        <f t="shared" si="17"/>
        <v>0</v>
      </c>
    </row>
    <row r="395" spans="1:17" x14ac:dyDescent="0.2">
      <c r="A395">
        <v>40</v>
      </c>
      <c r="B395">
        <v>0</v>
      </c>
      <c r="C395">
        <v>0</v>
      </c>
      <c r="D395">
        <v>1</v>
      </c>
      <c r="E395">
        <v>2</v>
      </c>
      <c r="F395">
        <v>0</v>
      </c>
      <c r="G395">
        <v>28</v>
      </c>
      <c r="H395" s="1">
        <f t="shared" si="16"/>
        <v>1</v>
      </c>
      <c r="J395">
        <v>40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34</v>
      </c>
      <c r="Q395" s="1">
        <f t="shared" si="17"/>
        <v>0</v>
      </c>
    </row>
    <row r="396" spans="1:17" x14ac:dyDescent="0.2">
      <c r="A396" t="s">
        <v>10</v>
      </c>
      <c r="B396">
        <f>SUM(B356:B395)/COUNT(B356:B395)</f>
        <v>0</v>
      </c>
      <c r="C396">
        <f>SUM(C356:C395)/COUNT(C356:C395)</f>
        <v>0</v>
      </c>
      <c r="D396">
        <f>SUM(D356:D395)/COUNT(D356:D395)</f>
        <v>0.4</v>
      </c>
      <c r="E396">
        <f>SUM(E356:E395)/COUNT(E356:E395)</f>
        <v>0.8</v>
      </c>
      <c r="H396" s="2">
        <f>SUM(H356:H395)/COUNT(H356:H395)</f>
        <v>0.4</v>
      </c>
      <c r="J396" t="s">
        <v>10</v>
      </c>
      <c r="K396">
        <f>SUM(K356:K395)/COUNT(K356:K395)</f>
        <v>0.1</v>
      </c>
      <c r="L396">
        <f>SUM(L356:L395)/COUNT(L356:L395)</f>
        <v>0.1</v>
      </c>
      <c r="M396">
        <f>SUM(M356:M395)/COUNT(M356:M395)</f>
        <v>0.67500000000000004</v>
      </c>
      <c r="N396">
        <f>SUM(N356:N395)/COUNT(N356:N395)</f>
        <v>1.2749999999999999</v>
      </c>
      <c r="Q396" s="2">
        <f>SUM(Q356:Q395)/COUNT(Q356:Q395)</f>
        <v>0.55000000000000004</v>
      </c>
    </row>
    <row r="398" spans="1:17" x14ac:dyDescent="0.2">
      <c r="B398" t="s">
        <v>2</v>
      </c>
      <c r="C398" t="s">
        <v>3</v>
      </c>
      <c r="D398" t="s">
        <v>0</v>
      </c>
      <c r="E398" t="s">
        <v>1</v>
      </c>
      <c r="F398" t="s">
        <v>4</v>
      </c>
      <c r="G398" t="s">
        <v>5</v>
      </c>
      <c r="H398" t="s">
        <v>9</v>
      </c>
      <c r="K398" t="s">
        <v>2</v>
      </c>
      <c r="L398" t="s">
        <v>3</v>
      </c>
      <c r="M398" t="s">
        <v>0</v>
      </c>
      <c r="N398" t="s">
        <v>1</v>
      </c>
      <c r="O398" t="s">
        <v>4</v>
      </c>
      <c r="P398" t="s">
        <v>5</v>
      </c>
      <c r="Q398" t="s">
        <v>9</v>
      </c>
    </row>
    <row r="399" spans="1:17" x14ac:dyDescent="0.2">
      <c r="B399">
        <v>350</v>
      </c>
      <c r="K399">
        <v>600</v>
      </c>
    </row>
    <row r="400" spans="1:17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41</v>
      </c>
      <c r="H400" s="1">
        <f>IF(SUM(B400:E400)&gt;0,1,0)</f>
        <v>0</v>
      </c>
      <c r="J400">
        <v>1</v>
      </c>
      <c r="K400">
        <v>1</v>
      </c>
      <c r="L400">
        <v>1</v>
      </c>
      <c r="M400">
        <v>1</v>
      </c>
      <c r="N400">
        <v>3</v>
      </c>
      <c r="O400">
        <v>0</v>
      </c>
      <c r="P400">
        <v>68</v>
      </c>
      <c r="Q400" s="1">
        <f>IF(SUM(K400:N400)&gt;0,1,0)</f>
        <v>1</v>
      </c>
    </row>
    <row r="401" spans="1:17" x14ac:dyDescent="0.2">
      <c r="A401">
        <v>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25</v>
      </c>
      <c r="H401" s="1">
        <f t="shared" ref="H401:H439" si="18">IF(SUM(B401:E401)&gt;0,1,0)</f>
        <v>0</v>
      </c>
      <c r="J401">
        <v>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78</v>
      </c>
      <c r="Q401" s="1">
        <f t="shared" ref="Q401:Q439" si="19">IF(SUM(K401:N401)&gt;0,1,0)</f>
        <v>0</v>
      </c>
    </row>
    <row r="402" spans="1:17" x14ac:dyDescent="0.2">
      <c r="A402">
        <v>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31</v>
      </c>
      <c r="H402" s="1">
        <f t="shared" si="18"/>
        <v>0</v>
      </c>
      <c r="J402">
        <v>3</v>
      </c>
      <c r="K402">
        <v>1</v>
      </c>
      <c r="L402">
        <v>1</v>
      </c>
      <c r="M402">
        <v>1</v>
      </c>
      <c r="N402">
        <v>2</v>
      </c>
      <c r="O402">
        <v>2</v>
      </c>
      <c r="P402">
        <v>48</v>
      </c>
      <c r="Q402" s="1">
        <f t="shared" si="19"/>
        <v>1</v>
      </c>
    </row>
    <row r="403" spans="1:17" x14ac:dyDescent="0.2">
      <c r="A403">
        <v>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16</v>
      </c>
      <c r="H403" s="1">
        <f t="shared" si="18"/>
        <v>0</v>
      </c>
      <c r="J403">
        <v>4</v>
      </c>
      <c r="K403">
        <v>0</v>
      </c>
      <c r="L403">
        <v>0</v>
      </c>
      <c r="M403">
        <v>1</v>
      </c>
      <c r="N403">
        <v>2</v>
      </c>
      <c r="O403">
        <v>0</v>
      </c>
      <c r="P403">
        <v>51</v>
      </c>
      <c r="Q403" s="1">
        <f t="shared" si="19"/>
        <v>1</v>
      </c>
    </row>
    <row r="404" spans="1:17" x14ac:dyDescent="0.2">
      <c r="A404">
        <v>5</v>
      </c>
      <c r="B404">
        <v>0</v>
      </c>
      <c r="C404">
        <v>0</v>
      </c>
      <c r="D404">
        <v>1</v>
      </c>
      <c r="E404">
        <v>2</v>
      </c>
      <c r="F404">
        <v>0</v>
      </c>
      <c r="G404">
        <v>23</v>
      </c>
      <c r="H404" s="1">
        <f t="shared" si="18"/>
        <v>1</v>
      </c>
      <c r="J404">
        <v>5</v>
      </c>
      <c r="K404">
        <v>0</v>
      </c>
      <c r="L404">
        <v>0</v>
      </c>
      <c r="M404">
        <v>1</v>
      </c>
      <c r="N404">
        <v>2</v>
      </c>
      <c r="O404">
        <v>0</v>
      </c>
      <c r="P404">
        <v>60</v>
      </c>
      <c r="Q404" s="1">
        <f t="shared" si="19"/>
        <v>1</v>
      </c>
    </row>
    <row r="405" spans="1:17" x14ac:dyDescent="0.2">
      <c r="A405">
        <v>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25</v>
      </c>
      <c r="H405" s="1">
        <f t="shared" si="18"/>
        <v>0</v>
      </c>
      <c r="J405">
        <v>6</v>
      </c>
      <c r="K405">
        <v>0</v>
      </c>
      <c r="L405">
        <v>0</v>
      </c>
      <c r="M405">
        <v>1</v>
      </c>
      <c r="N405">
        <v>2</v>
      </c>
      <c r="O405">
        <v>0</v>
      </c>
      <c r="P405">
        <v>54</v>
      </c>
      <c r="Q405" s="1">
        <f t="shared" si="19"/>
        <v>1</v>
      </c>
    </row>
    <row r="406" spans="1:17" x14ac:dyDescent="0.2">
      <c r="A406">
        <v>7</v>
      </c>
      <c r="B406">
        <v>0</v>
      </c>
      <c r="C406">
        <v>0</v>
      </c>
      <c r="D406">
        <v>1</v>
      </c>
      <c r="E406">
        <v>2</v>
      </c>
      <c r="F406">
        <v>0</v>
      </c>
      <c r="G406">
        <v>24</v>
      </c>
      <c r="H406" s="1">
        <f t="shared" si="18"/>
        <v>1</v>
      </c>
      <c r="J406">
        <v>7</v>
      </c>
      <c r="K406">
        <v>1</v>
      </c>
      <c r="L406">
        <v>1</v>
      </c>
      <c r="M406">
        <v>2</v>
      </c>
      <c r="N406">
        <v>4</v>
      </c>
      <c r="O406">
        <v>0</v>
      </c>
      <c r="P406">
        <v>88</v>
      </c>
      <c r="Q406" s="1">
        <f t="shared" si="19"/>
        <v>1</v>
      </c>
    </row>
    <row r="407" spans="1:17" x14ac:dyDescent="0.2">
      <c r="A407">
        <v>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24</v>
      </c>
      <c r="H407" s="1">
        <f t="shared" si="18"/>
        <v>0</v>
      </c>
      <c r="J407">
        <v>8</v>
      </c>
      <c r="K407">
        <v>0</v>
      </c>
      <c r="L407">
        <v>0</v>
      </c>
      <c r="M407">
        <v>2</v>
      </c>
      <c r="N407">
        <v>3</v>
      </c>
      <c r="O407">
        <v>0</v>
      </c>
      <c r="P407">
        <v>70</v>
      </c>
      <c r="Q407" s="1">
        <f t="shared" si="19"/>
        <v>1</v>
      </c>
    </row>
    <row r="408" spans="1:17" x14ac:dyDescent="0.2">
      <c r="A408">
        <v>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28</v>
      </c>
      <c r="H408" s="1">
        <f t="shared" si="18"/>
        <v>0</v>
      </c>
      <c r="J408">
        <v>9</v>
      </c>
      <c r="K408">
        <v>0</v>
      </c>
      <c r="L408">
        <v>0</v>
      </c>
      <c r="M408">
        <v>1</v>
      </c>
      <c r="N408">
        <v>2</v>
      </c>
      <c r="O408">
        <v>0</v>
      </c>
      <c r="P408">
        <v>55</v>
      </c>
      <c r="Q408" s="1">
        <f t="shared" si="19"/>
        <v>1</v>
      </c>
    </row>
    <row r="409" spans="1:17" x14ac:dyDescent="0.2">
      <c r="A409">
        <v>10</v>
      </c>
      <c r="B409">
        <v>0</v>
      </c>
      <c r="C409">
        <v>0</v>
      </c>
      <c r="D409">
        <v>1</v>
      </c>
      <c r="E409">
        <v>2</v>
      </c>
      <c r="F409">
        <v>0</v>
      </c>
      <c r="G409">
        <v>31</v>
      </c>
      <c r="H409" s="1">
        <f t="shared" si="18"/>
        <v>1</v>
      </c>
      <c r="J409">
        <v>10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63</v>
      </c>
      <c r="Q409" s="1">
        <f t="shared" si="19"/>
        <v>1</v>
      </c>
    </row>
    <row r="410" spans="1:17" x14ac:dyDescent="0.2">
      <c r="A410">
        <v>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38</v>
      </c>
      <c r="H410" s="1">
        <f t="shared" si="18"/>
        <v>0</v>
      </c>
      <c r="J410">
        <v>11</v>
      </c>
      <c r="K410">
        <v>0</v>
      </c>
      <c r="L410">
        <v>0</v>
      </c>
      <c r="M410">
        <v>1</v>
      </c>
      <c r="N410">
        <v>2</v>
      </c>
      <c r="O410">
        <v>0</v>
      </c>
      <c r="P410">
        <v>43</v>
      </c>
      <c r="Q410" s="1">
        <f t="shared" si="19"/>
        <v>1</v>
      </c>
    </row>
    <row r="411" spans="1:17" x14ac:dyDescent="0.2">
      <c r="A411">
        <v>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48</v>
      </c>
      <c r="H411" s="1">
        <f t="shared" si="18"/>
        <v>0</v>
      </c>
      <c r="J411">
        <v>12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83</v>
      </c>
      <c r="Q411" s="1">
        <f t="shared" si="19"/>
        <v>0</v>
      </c>
    </row>
    <row r="412" spans="1:17" x14ac:dyDescent="0.2">
      <c r="A412">
        <v>13</v>
      </c>
      <c r="B412">
        <v>1</v>
      </c>
      <c r="C412">
        <v>1</v>
      </c>
      <c r="D412">
        <v>1</v>
      </c>
      <c r="E412">
        <v>2</v>
      </c>
      <c r="F412">
        <v>2</v>
      </c>
      <c r="G412">
        <v>42</v>
      </c>
      <c r="H412" s="1">
        <f t="shared" si="18"/>
        <v>1</v>
      </c>
      <c r="J412">
        <v>13</v>
      </c>
      <c r="K412">
        <v>0</v>
      </c>
      <c r="L412">
        <v>0</v>
      </c>
      <c r="M412">
        <v>1</v>
      </c>
      <c r="N412">
        <v>2</v>
      </c>
      <c r="O412">
        <v>0</v>
      </c>
      <c r="P412">
        <v>64</v>
      </c>
      <c r="Q412" s="1">
        <f t="shared" si="19"/>
        <v>1</v>
      </c>
    </row>
    <row r="413" spans="1:17" x14ac:dyDescent="0.2">
      <c r="A413">
        <v>14</v>
      </c>
      <c r="B413">
        <v>0</v>
      </c>
      <c r="C413">
        <v>0</v>
      </c>
      <c r="D413">
        <v>1</v>
      </c>
      <c r="E413">
        <v>2</v>
      </c>
      <c r="F413">
        <v>0</v>
      </c>
      <c r="G413">
        <v>38</v>
      </c>
      <c r="H413" s="1">
        <f t="shared" si="18"/>
        <v>1</v>
      </c>
      <c r="J413">
        <v>14</v>
      </c>
      <c r="K413">
        <v>0</v>
      </c>
      <c r="L413">
        <v>0</v>
      </c>
      <c r="M413">
        <v>0</v>
      </c>
      <c r="N413">
        <v>0</v>
      </c>
      <c r="O413">
        <v>4</v>
      </c>
      <c r="P413">
        <v>55</v>
      </c>
      <c r="Q413" s="1">
        <f t="shared" si="19"/>
        <v>0</v>
      </c>
    </row>
    <row r="414" spans="1:17" x14ac:dyDescent="0.2">
      <c r="A414">
        <v>15</v>
      </c>
      <c r="B414">
        <v>0</v>
      </c>
      <c r="C414">
        <v>0</v>
      </c>
      <c r="D414">
        <v>1</v>
      </c>
      <c r="E414">
        <v>2</v>
      </c>
      <c r="F414">
        <v>0</v>
      </c>
      <c r="G414">
        <v>31</v>
      </c>
      <c r="H414" s="1">
        <f t="shared" si="18"/>
        <v>1</v>
      </c>
      <c r="J414">
        <v>15</v>
      </c>
      <c r="K414">
        <v>1</v>
      </c>
      <c r="L414">
        <v>1</v>
      </c>
      <c r="M414">
        <v>2</v>
      </c>
      <c r="N414">
        <v>5</v>
      </c>
      <c r="O414">
        <v>2</v>
      </c>
      <c r="P414">
        <v>60</v>
      </c>
      <c r="Q414" s="1">
        <f t="shared" si="19"/>
        <v>1</v>
      </c>
    </row>
    <row r="415" spans="1:17" x14ac:dyDescent="0.2">
      <c r="A415">
        <v>16</v>
      </c>
      <c r="B415">
        <v>0</v>
      </c>
      <c r="C415">
        <v>0</v>
      </c>
      <c r="D415">
        <v>1</v>
      </c>
      <c r="E415">
        <v>2</v>
      </c>
      <c r="F415">
        <v>0</v>
      </c>
      <c r="G415">
        <v>14</v>
      </c>
      <c r="H415" s="1">
        <f t="shared" si="18"/>
        <v>1</v>
      </c>
      <c r="J415">
        <v>16</v>
      </c>
      <c r="K415">
        <v>0</v>
      </c>
      <c r="L415">
        <v>0</v>
      </c>
      <c r="M415">
        <v>1</v>
      </c>
      <c r="N415">
        <v>2</v>
      </c>
      <c r="O415">
        <v>0</v>
      </c>
      <c r="P415">
        <v>36</v>
      </c>
      <c r="Q415" s="1">
        <f t="shared" si="19"/>
        <v>1</v>
      </c>
    </row>
    <row r="416" spans="1:17" x14ac:dyDescent="0.2">
      <c r="A416">
        <v>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32</v>
      </c>
      <c r="H416" s="1">
        <f t="shared" si="18"/>
        <v>0</v>
      </c>
      <c r="J416">
        <v>17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79</v>
      </c>
      <c r="Q416" s="1">
        <f t="shared" si="19"/>
        <v>0</v>
      </c>
    </row>
    <row r="417" spans="1:17" x14ac:dyDescent="0.2">
      <c r="A417">
        <v>18</v>
      </c>
      <c r="B417">
        <v>0</v>
      </c>
      <c r="C417">
        <v>0</v>
      </c>
      <c r="D417">
        <v>1</v>
      </c>
      <c r="E417">
        <v>2</v>
      </c>
      <c r="F417">
        <v>0</v>
      </c>
      <c r="G417">
        <v>27</v>
      </c>
      <c r="H417" s="1">
        <f t="shared" si="18"/>
        <v>1</v>
      </c>
      <c r="J417">
        <v>18</v>
      </c>
      <c r="K417">
        <v>0</v>
      </c>
      <c r="L417">
        <v>0</v>
      </c>
      <c r="M417">
        <v>1</v>
      </c>
      <c r="N417">
        <v>2</v>
      </c>
      <c r="O417">
        <v>0</v>
      </c>
      <c r="P417">
        <v>54</v>
      </c>
      <c r="Q417" s="1">
        <f t="shared" si="19"/>
        <v>1</v>
      </c>
    </row>
    <row r="418" spans="1:17" x14ac:dyDescent="0.2">
      <c r="A418">
        <v>19</v>
      </c>
      <c r="B418">
        <v>0</v>
      </c>
      <c r="C418">
        <v>0</v>
      </c>
      <c r="D418">
        <v>1</v>
      </c>
      <c r="E418">
        <v>2</v>
      </c>
      <c r="F418">
        <v>0</v>
      </c>
      <c r="G418">
        <v>20</v>
      </c>
      <c r="H418" s="1">
        <f t="shared" si="18"/>
        <v>1</v>
      </c>
      <c r="J418">
        <v>19</v>
      </c>
      <c r="K418">
        <v>0</v>
      </c>
      <c r="L418">
        <v>0</v>
      </c>
      <c r="M418">
        <v>1</v>
      </c>
      <c r="N418">
        <v>2</v>
      </c>
      <c r="O418">
        <v>0</v>
      </c>
      <c r="P418">
        <v>97</v>
      </c>
      <c r="Q418" s="1">
        <f t="shared" si="19"/>
        <v>1</v>
      </c>
    </row>
    <row r="419" spans="1:17" x14ac:dyDescent="0.2">
      <c r="A419">
        <v>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19</v>
      </c>
      <c r="H419" s="1">
        <f t="shared" si="18"/>
        <v>0</v>
      </c>
      <c r="J419">
        <v>20</v>
      </c>
      <c r="K419">
        <v>0</v>
      </c>
      <c r="L419">
        <v>0</v>
      </c>
      <c r="M419">
        <v>1</v>
      </c>
      <c r="N419">
        <v>2</v>
      </c>
      <c r="O419">
        <v>0</v>
      </c>
      <c r="P419">
        <v>47</v>
      </c>
      <c r="Q419" s="1">
        <f t="shared" si="19"/>
        <v>1</v>
      </c>
    </row>
    <row r="420" spans="1:17" x14ac:dyDescent="0.2">
      <c r="A420">
        <v>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36</v>
      </c>
      <c r="H420" s="1">
        <f t="shared" si="18"/>
        <v>0</v>
      </c>
      <c r="J420">
        <v>21</v>
      </c>
      <c r="K420">
        <v>0</v>
      </c>
      <c r="L420">
        <v>0</v>
      </c>
      <c r="M420">
        <v>1</v>
      </c>
      <c r="N420">
        <v>2</v>
      </c>
      <c r="O420">
        <v>0</v>
      </c>
      <c r="P420">
        <v>71</v>
      </c>
      <c r="Q420" s="1">
        <f t="shared" si="19"/>
        <v>1</v>
      </c>
    </row>
    <row r="421" spans="1:17" x14ac:dyDescent="0.2">
      <c r="A421">
        <v>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38</v>
      </c>
      <c r="H421" s="1">
        <f t="shared" si="18"/>
        <v>0</v>
      </c>
      <c r="J421">
        <v>22</v>
      </c>
      <c r="K421">
        <v>1</v>
      </c>
      <c r="L421">
        <v>1</v>
      </c>
      <c r="M421">
        <v>1</v>
      </c>
      <c r="N421">
        <v>3</v>
      </c>
      <c r="O421">
        <v>2</v>
      </c>
      <c r="P421">
        <v>69</v>
      </c>
      <c r="Q421" s="1">
        <f t="shared" si="19"/>
        <v>1</v>
      </c>
    </row>
    <row r="422" spans="1:17" x14ac:dyDescent="0.2">
      <c r="A422">
        <v>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35</v>
      </c>
      <c r="H422" s="1">
        <f t="shared" si="18"/>
        <v>0</v>
      </c>
      <c r="J422">
        <v>23</v>
      </c>
      <c r="K422">
        <v>1</v>
      </c>
      <c r="L422">
        <v>1</v>
      </c>
      <c r="M422">
        <v>1</v>
      </c>
      <c r="N422">
        <v>3</v>
      </c>
      <c r="O422">
        <v>0</v>
      </c>
      <c r="P422">
        <v>48</v>
      </c>
      <c r="Q422" s="1">
        <f t="shared" si="19"/>
        <v>1</v>
      </c>
    </row>
    <row r="423" spans="1:17" x14ac:dyDescent="0.2">
      <c r="A423">
        <v>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37</v>
      </c>
      <c r="H423" s="1">
        <f t="shared" si="18"/>
        <v>0</v>
      </c>
      <c r="J423">
        <v>24</v>
      </c>
      <c r="K423">
        <v>0</v>
      </c>
      <c r="L423">
        <v>0</v>
      </c>
      <c r="M423">
        <v>1</v>
      </c>
      <c r="N423">
        <v>2</v>
      </c>
      <c r="O423">
        <v>0</v>
      </c>
      <c r="P423">
        <v>57</v>
      </c>
      <c r="Q423" s="1">
        <f t="shared" si="19"/>
        <v>1</v>
      </c>
    </row>
    <row r="424" spans="1:17" x14ac:dyDescent="0.2">
      <c r="A424">
        <v>25</v>
      </c>
      <c r="B424">
        <v>0</v>
      </c>
      <c r="C424">
        <v>0</v>
      </c>
      <c r="D424">
        <v>1</v>
      </c>
      <c r="E424">
        <v>2</v>
      </c>
      <c r="F424">
        <v>0</v>
      </c>
      <c r="G424">
        <v>19</v>
      </c>
      <c r="H424" s="1">
        <f t="shared" si="18"/>
        <v>1</v>
      </c>
      <c r="J424">
        <v>25</v>
      </c>
      <c r="K424">
        <v>0</v>
      </c>
      <c r="L424">
        <v>0</v>
      </c>
      <c r="M424">
        <v>1</v>
      </c>
      <c r="N424">
        <v>2</v>
      </c>
      <c r="O424">
        <v>0</v>
      </c>
      <c r="P424">
        <v>50</v>
      </c>
      <c r="Q424" s="1">
        <f t="shared" si="19"/>
        <v>1</v>
      </c>
    </row>
    <row r="425" spans="1:17" x14ac:dyDescent="0.2">
      <c r="A425">
        <v>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41</v>
      </c>
      <c r="H425" s="1">
        <f t="shared" si="18"/>
        <v>0</v>
      </c>
      <c r="J425">
        <v>26</v>
      </c>
      <c r="K425">
        <v>0</v>
      </c>
      <c r="L425">
        <v>0</v>
      </c>
      <c r="M425">
        <v>1</v>
      </c>
      <c r="N425">
        <v>2</v>
      </c>
      <c r="O425">
        <v>0</v>
      </c>
      <c r="P425">
        <v>66</v>
      </c>
      <c r="Q425" s="1">
        <f t="shared" si="19"/>
        <v>1</v>
      </c>
    </row>
    <row r="426" spans="1:17" x14ac:dyDescent="0.2">
      <c r="A426">
        <v>27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61</v>
      </c>
      <c r="H426" s="1">
        <f t="shared" si="18"/>
        <v>1</v>
      </c>
      <c r="J426">
        <v>27</v>
      </c>
      <c r="K426">
        <v>0</v>
      </c>
      <c r="L426">
        <v>0</v>
      </c>
      <c r="M426">
        <v>1</v>
      </c>
      <c r="N426">
        <v>2</v>
      </c>
      <c r="O426">
        <v>0</v>
      </c>
      <c r="P426">
        <v>51</v>
      </c>
      <c r="Q426" s="1">
        <f t="shared" si="19"/>
        <v>1</v>
      </c>
    </row>
    <row r="427" spans="1:17" x14ac:dyDescent="0.2">
      <c r="A427">
        <v>28</v>
      </c>
      <c r="B427">
        <v>0</v>
      </c>
      <c r="C427">
        <v>0</v>
      </c>
      <c r="D427">
        <v>1</v>
      </c>
      <c r="E427">
        <v>2</v>
      </c>
      <c r="F427">
        <v>0</v>
      </c>
      <c r="G427">
        <v>29</v>
      </c>
      <c r="H427" s="1">
        <f t="shared" si="18"/>
        <v>1</v>
      </c>
      <c r="J427">
        <v>28</v>
      </c>
      <c r="K427">
        <v>0</v>
      </c>
      <c r="L427">
        <v>0</v>
      </c>
      <c r="M427">
        <v>1</v>
      </c>
      <c r="N427">
        <v>2</v>
      </c>
      <c r="O427">
        <v>0</v>
      </c>
      <c r="P427">
        <v>58</v>
      </c>
      <c r="Q427" s="1">
        <f t="shared" si="19"/>
        <v>1</v>
      </c>
    </row>
    <row r="428" spans="1:17" x14ac:dyDescent="0.2">
      <c r="A428">
        <v>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26</v>
      </c>
      <c r="H428" s="1">
        <f t="shared" si="18"/>
        <v>0</v>
      </c>
      <c r="J428">
        <v>29</v>
      </c>
      <c r="K428">
        <v>0</v>
      </c>
      <c r="L428">
        <v>0</v>
      </c>
      <c r="M428">
        <v>1</v>
      </c>
      <c r="N428">
        <v>2</v>
      </c>
      <c r="O428">
        <v>0</v>
      </c>
      <c r="P428">
        <v>78</v>
      </c>
      <c r="Q428" s="1">
        <f t="shared" si="19"/>
        <v>1</v>
      </c>
    </row>
    <row r="429" spans="1:17" x14ac:dyDescent="0.2">
      <c r="A429">
        <v>30</v>
      </c>
      <c r="B429">
        <v>0</v>
      </c>
      <c r="C429">
        <v>0</v>
      </c>
      <c r="D429">
        <v>1</v>
      </c>
      <c r="E429">
        <v>2</v>
      </c>
      <c r="F429">
        <v>0</v>
      </c>
      <c r="G429">
        <v>31</v>
      </c>
      <c r="H429" s="1">
        <f t="shared" si="18"/>
        <v>1</v>
      </c>
      <c r="J429">
        <v>30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68</v>
      </c>
      <c r="Q429" s="1">
        <f t="shared" si="19"/>
        <v>0</v>
      </c>
    </row>
    <row r="430" spans="1:17" x14ac:dyDescent="0.2">
      <c r="A430">
        <v>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53</v>
      </c>
      <c r="H430" s="1">
        <f t="shared" si="18"/>
        <v>0</v>
      </c>
      <c r="J430">
        <v>31</v>
      </c>
      <c r="K430">
        <v>0</v>
      </c>
      <c r="L430">
        <v>0</v>
      </c>
      <c r="M430">
        <v>1</v>
      </c>
      <c r="N430">
        <v>2</v>
      </c>
      <c r="O430">
        <v>0</v>
      </c>
      <c r="P430">
        <v>96</v>
      </c>
      <c r="Q430" s="1">
        <f t="shared" si="19"/>
        <v>1</v>
      </c>
    </row>
    <row r="431" spans="1:17" x14ac:dyDescent="0.2">
      <c r="A431">
        <v>32</v>
      </c>
      <c r="B431">
        <v>0</v>
      </c>
      <c r="C431">
        <v>0</v>
      </c>
      <c r="D431">
        <v>1</v>
      </c>
      <c r="E431">
        <v>2</v>
      </c>
      <c r="F431">
        <v>0</v>
      </c>
      <c r="G431">
        <v>19</v>
      </c>
      <c r="H431" s="1">
        <f t="shared" si="18"/>
        <v>1</v>
      </c>
      <c r="J431">
        <v>32</v>
      </c>
      <c r="K431">
        <v>0</v>
      </c>
      <c r="L431">
        <v>0</v>
      </c>
      <c r="M431">
        <v>1</v>
      </c>
      <c r="N431">
        <v>2</v>
      </c>
      <c r="O431">
        <v>0</v>
      </c>
      <c r="P431">
        <v>82</v>
      </c>
      <c r="Q431" s="1">
        <f t="shared" si="19"/>
        <v>1</v>
      </c>
    </row>
    <row r="432" spans="1:17" x14ac:dyDescent="0.2">
      <c r="A432">
        <v>33</v>
      </c>
      <c r="B432">
        <v>0</v>
      </c>
      <c r="C432">
        <v>0</v>
      </c>
      <c r="D432">
        <v>1</v>
      </c>
      <c r="E432">
        <v>2</v>
      </c>
      <c r="F432">
        <v>0</v>
      </c>
      <c r="G432">
        <v>40</v>
      </c>
      <c r="H432" s="1">
        <f t="shared" si="18"/>
        <v>1</v>
      </c>
      <c r="J432">
        <v>33</v>
      </c>
      <c r="K432">
        <v>0</v>
      </c>
      <c r="L432">
        <v>0</v>
      </c>
      <c r="M432">
        <v>1</v>
      </c>
      <c r="N432">
        <v>1</v>
      </c>
      <c r="O432">
        <v>0</v>
      </c>
      <c r="P432">
        <v>70</v>
      </c>
      <c r="Q432" s="1">
        <f t="shared" si="19"/>
        <v>1</v>
      </c>
    </row>
    <row r="433" spans="1:17" x14ac:dyDescent="0.2">
      <c r="A433">
        <v>34</v>
      </c>
      <c r="B433">
        <v>0</v>
      </c>
      <c r="C433">
        <v>0</v>
      </c>
      <c r="D433">
        <v>1</v>
      </c>
      <c r="E433">
        <v>2</v>
      </c>
      <c r="F433">
        <v>0</v>
      </c>
      <c r="G433">
        <v>49</v>
      </c>
      <c r="H433" s="1">
        <f t="shared" si="18"/>
        <v>1</v>
      </c>
      <c r="J433">
        <v>34</v>
      </c>
      <c r="K433">
        <v>1</v>
      </c>
      <c r="L433">
        <v>1</v>
      </c>
      <c r="M433">
        <v>2</v>
      </c>
      <c r="N433">
        <v>5</v>
      </c>
      <c r="O433">
        <v>4</v>
      </c>
      <c r="P433">
        <v>46</v>
      </c>
      <c r="Q433" s="1">
        <f t="shared" si="19"/>
        <v>1</v>
      </c>
    </row>
    <row r="434" spans="1:17" x14ac:dyDescent="0.2">
      <c r="A434">
        <v>35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28</v>
      </c>
      <c r="H434" s="1">
        <f t="shared" si="18"/>
        <v>1</v>
      </c>
      <c r="J434">
        <v>35</v>
      </c>
      <c r="K434">
        <v>1</v>
      </c>
      <c r="L434">
        <v>1</v>
      </c>
      <c r="M434">
        <v>1</v>
      </c>
      <c r="N434">
        <v>3</v>
      </c>
      <c r="O434">
        <v>2</v>
      </c>
      <c r="P434">
        <v>53</v>
      </c>
      <c r="Q434" s="1">
        <f t="shared" si="19"/>
        <v>1</v>
      </c>
    </row>
    <row r="435" spans="1:17" x14ac:dyDescent="0.2">
      <c r="A435">
        <v>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32</v>
      </c>
      <c r="H435" s="1">
        <f t="shared" si="18"/>
        <v>0</v>
      </c>
      <c r="J435">
        <v>36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64</v>
      </c>
      <c r="Q435" s="1">
        <f t="shared" si="19"/>
        <v>0</v>
      </c>
    </row>
    <row r="436" spans="1:17" x14ac:dyDescent="0.2">
      <c r="A436">
        <v>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30</v>
      </c>
      <c r="H436" s="1">
        <f t="shared" si="18"/>
        <v>0</v>
      </c>
      <c r="J436">
        <v>37</v>
      </c>
      <c r="K436">
        <v>0</v>
      </c>
      <c r="L436">
        <v>0</v>
      </c>
      <c r="M436">
        <v>1</v>
      </c>
      <c r="N436">
        <v>2</v>
      </c>
      <c r="O436">
        <v>0</v>
      </c>
      <c r="P436">
        <v>69</v>
      </c>
      <c r="Q436" s="1">
        <f t="shared" si="19"/>
        <v>1</v>
      </c>
    </row>
    <row r="437" spans="1:17" x14ac:dyDescent="0.2">
      <c r="A437">
        <v>38</v>
      </c>
      <c r="B437">
        <v>0</v>
      </c>
      <c r="C437">
        <v>0</v>
      </c>
      <c r="D437">
        <v>1</v>
      </c>
      <c r="E437">
        <v>2</v>
      </c>
      <c r="F437">
        <v>0</v>
      </c>
      <c r="G437">
        <v>30</v>
      </c>
      <c r="H437" s="1">
        <f t="shared" si="18"/>
        <v>1</v>
      </c>
      <c r="J437">
        <v>38</v>
      </c>
      <c r="K437">
        <v>0</v>
      </c>
      <c r="L437">
        <v>0</v>
      </c>
      <c r="M437">
        <v>1</v>
      </c>
      <c r="N437">
        <v>2</v>
      </c>
      <c r="O437">
        <v>0</v>
      </c>
      <c r="P437">
        <v>63</v>
      </c>
      <c r="Q437" s="1">
        <f t="shared" si="19"/>
        <v>1</v>
      </c>
    </row>
    <row r="438" spans="1:17" x14ac:dyDescent="0.2">
      <c r="A438">
        <v>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29</v>
      </c>
      <c r="H438" s="1">
        <f t="shared" si="18"/>
        <v>0</v>
      </c>
      <c r="J438">
        <v>39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66</v>
      </c>
      <c r="Q438" s="1">
        <f t="shared" si="19"/>
        <v>0</v>
      </c>
    </row>
    <row r="439" spans="1:17" x14ac:dyDescent="0.2">
      <c r="A439">
        <v>40</v>
      </c>
      <c r="B439">
        <v>0</v>
      </c>
      <c r="C439">
        <v>0</v>
      </c>
      <c r="D439">
        <v>1</v>
      </c>
      <c r="E439">
        <v>2</v>
      </c>
      <c r="F439">
        <v>0</v>
      </c>
      <c r="G439">
        <v>41</v>
      </c>
      <c r="H439" s="1">
        <f t="shared" si="18"/>
        <v>1</v>
      </c>
      <c r="J439">
        <v>40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66</v>
      </c>
      <c r="Q439" s="1">
        <f t="shared" si="19"/>
        <v>0</v>
      </c>
    </row>
    <row r="440" spans="1:17" x14ac:dyDescent="0.2">
      <c r="A440" t="s">
        <v>10</v>
      </c>
      <c r="B440">
        <f>SUM(B400:B439)/COUNT(B400:B439)</f>
        <v>2.5000000000000001E-2</v>
      </c>
      <c r="C440">
        <f>SUM(C400:C439)/COUNT(C400:C439)</f>
        <v>2.5000000000000001E-2</v>
      </c>
      <c r="D440">
        <f>SUM(D400:D439)/COUNT(D400:D439)</f>
        <v>0.47499999999999998</v>
      </c>
      <c r="E440">
        <f>SUM(E400:E439)/COUNT(E400:E439)</f>
        <v>0.92500000000000004</v>
      </c>
      <c r="H440" s="2">
        <f>SUM(H400:H439)/COUNT(H400:H439)</f>
        <v>0.47499999999999998</v>
      </c>
      <c r="J440" t="s">
        <v>10</v>
      </c>
      <c r="K440">
        <f>SUM(K400:K439)/COUNT(K400:K439)</f>
        <v>0.2</v>
      </c>
      <c r="L440">
        <f>SUM(L400:L439)/COUNT(L400:L439)</f>
        <v>0.2</v>
      </c>
      <c r="M440">
        <f>SUM(M400:M439)/COUNT(M400:M439)</f>
        <v>0.9</v>
      </c>
      <c r="N440">
        <f>SUM(N400:N439)/COUNT(N400:N439)</f>
        <v>1.9</v>
      </c>
      <c r="Q440" s="2">
        <f>SUM(Q400:Q439)/COUNT(Q400:Q439)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0"/>
  <sheetViews>
    <sheetView workbookViewId="0">
      <selection activeCell="R19" sqref="R19"/>
    </sheetView>
  </sheetViews>
  <sheetFormatPr baseColWidth="10" defaultRowHeight="16" x14ac:dyDescent="0.2"/>
  <sheetData>
    <row r="1" spans="2:21" x14ac:dyDescent="0.2">
      <c r="F1" t="s">
        <v>12</v>
      </c>
    </row>
    <row r="2" spans="2:21" x14ac:dyDescent="0.2">
      <c r="C2" t="s">
        <v>11</v>
      </c>
      <c r="F2" t="s">
        <v>2</v>
      </c>
      <c r="G2" t="s">
        <v>3</v>
      </c>
      <c r="H2" t="s">
        <v>0</v>
      </c>
      <c r="I2" t="s">
        <v>1</v>
      </c>
    </row>
    <row r="3" spans="2:21" x14ac:dyDescent="0.2">
      <c r="B3">
        <v>10</v>
      </c>
      <c r="C3">
        <v>0</v>
      </c>
      <c r="F3">
        <v>0</v>
      </c>
      <c r="G3">
        <v>0</v>
      </c>
      <c r="H3">
        <v>0</v>
      </c>
      <c r="I3">
        <v>0</v>
      </c>
    </row>
    <row r="4" spans="2:21" x14ac:dyDescent="0.2">
      <c r="B4">
        <v>20</v>
      </c>
      <c r="C4">
        <v>0</v>
      </c>
      <c r="F4">
        <v>0</v>
      </c>
      <c r="G4">
        <v>0</v>
      </c>
      <c r="H4">
        <v>0</v>
      </c>
      <c r="I4">
        <v>0</v>
      </c>
    </row>
    <row r="5" spans="2:21" x14ac:dyDescent="0.2">
      <c r="B5">
        <v>30</v>
      </c>
      <c r="C5">
        <v>0</v>
      </c>
      <c r="F5">
        <v>0</v>
      </c>
      <c r="G5">
        <v>0</v>
      </c>
      <c r="H5">
        <v>0</v>
      </c>
      <c r="I5">
        <v>0</v>
      </c>
    </row>
    <row r="6" spans="2:21" x14ac:dyDescent="0.2">
      <c r="B6">
        <v>40</v>
      </c>
      <c r="C6">
        <v>0.03</v>
      </c>
      <c r="F6">
        <v>0</v>
      </c>
      <c r="G6">
        <v>0</v>
      </c>
      <c r="H6">
        <v>2.5000000000000001E-2</v>
      </c>
      <c r="I6">
        <v>0.05</v>
      </c>
    </row>
    <row r="7" spans="2:21" x14ac:dyDescent="0.2">
      <c r="B7">
        <v>50</v>
      </c>
      <c r="C7">
        <v>0.1</v>
      </c>
      <c r="F7">
        <v>0</v>
      </c>
      <c r="G7">
        <v>0</v>
      </c>
      <c r="H7">
        <v>0.1</v>
      </c>
      <c r="I7">
        <v>0.2</v>
      </c>
      <c r="R7" t="s">
        <v>56</v>
      </c>
    </row>
    <row r="8" spans="2:21" x14ac:dyDescent="0.2">
      <c r="B8">
        <v>60</v>
      </c>
      <c r="C8">
        <v>0.08</v>
      </c>
      <c r="F8">
        <v>0</v>
      </c>
      <c r="G8">
        <v>0</v>
      </c>
      <c r="H8">
        <v>7.4999999999999997E-2</v>
      </c>
      <c r="I8">
        <v>0.15</v>
      </c>
    </row>
    <row r="9" spans="2:21" x14ac:dyDescent="0.2">
      <c r="B9">
        <v>70</v>
      </c>
      <c r="C9">
        <v>0.05</v>
      </c>
      <c r="F9">
        <v>0</v>
      </c>
      <c r="G9">
        <v>0</v>
      </c>
      <c r="H9">
        <v>0.05</v>
      </c>
      <c r="I9">
        <v>0.1</v>
      </c>
      <c r="R9" t="s">
        <v>57</v>
      </c>
      <c r="S9" t="s">
        <v>62</v>
      </c>
    </row>
    <row r="10" spans="2:21" x14ac:dyDescent="0.2">
      <c r="B10">
        <v>80</v>
      </c>
      <c r="C10">
        <v>0.03</v>
      </c>
      <c r="F10">
        <v>0</v>
      </c>
      <c r="G10">
        <v>0</v>
      </c>
      <c r="H10">
        <v>2.5000000000000001E-2</v>
      </c>
      <c r="I10">
        <v>0.05</v>
      </c>
      <c r="S10" t="s">
        <v>58</v>
      </c>
      <c r="T10">
        <f>0.8/2/(0.00219)</f>
        <v>182.64840182648402</v>
      </c>
      <c r="U10" t="s">
        <v>61</v>
      </c>
    </row>
    <row r="11" spans="2:21" x14ac:dyDescent="0.2">
      <c r="B11">
        <v>90</v>
      </c>
      <c r="C11">
        <v>0.05</v>
      </c>
      <c r="F11">
        <v>0</v>
      </c>
      <c r="G11">
        <v>0</v>
      </c>
      <c r="H11">
        <v>0.05</v>
      </c>
      <c r="I11">
        <v>0.1</v>
      </c>
    </row>
    <row r="12" spans="2:21" x14ac:dyDescent="0.2">
      <c r="B12">
        <v>100</v>
      </c>
      <c r="C12">
        <v>0.1</v>
      </c>
      <c r="F12">
        <v>0</v>
      </c>
      <c r="G12">
        <v>0</v>
      </c>
      <c r="H12">
        <v>0.1</v>
      </c>
      <c r="I12">
        <v>0.2</v>
      </c>
      <c r="R12" t="s">
        <v>59</v>
      </c>
      <c r="S12" t="s">
        <v>60</v>
      </c>
    </row>
    <row r="13" spans="2:21" x14ac:dyDescent="0.2">
      <c r="B13">
        <v>150</v>
      </c>
      <c r="C13">
        <v>0.23</v>
      </c>
      <c r="F13">
        <v>0</v>
      </c>
      <c r="G13">
        <v>0</v>
      </c>
      <c r="H13">
        <v>0.22500000000000001</v>
      </c>
      <c r="I13">
        <v>0.42499999999999999</v>
      </c>
      <c r="S13" t="s">
        <v>58</v>
      </c>
      <c r="T13">
        <v>568</v>
      </c>
      <c r="U13" t="s">
        <v>61</v>
      </c>
    </row>
    <row r="14" spans="2:21" x14ac:dyDescent="0.2">
      <c r="B14">
        <v>200</v>
      </c>
      <c r="C14">
        <v>0.3</v>
      </c>
      <c r="F14">
        <v>0</v>
      </c>
      <c r="G14">
        <v>0</v>
      </c>
      <c r="H14">
        <v>0.3</v>
      </c>
      <c r="I14">
        <v>0.55000000000000004</v>
      </c>
    </row>
    <row r="15" spans="2:21" x14ac:dyDescent="0.2">
      <c r="B15">
        <v>250</v>
      </c>
      <c r="C15">
        <v>0.28000000000000003</v>
      </c>
      <c r="F15">
        <v>2.5000000000000001E-2</v>
      </c>
      <c r="G15">
        <v>2.5000000000000001E-2</v>
      </c>
      <c r="H15">
        <v>0.3</v>
      </c>
      <c r="I15">
        <v>0.57499999999999996</v>
      </c>
    </row>
    <row r="16" spans="2:21" x14ac:dyDescent="0.2">
      <c r="B16">
        <v>300</v>
      </c>
      <c r="C16">
        <v>0.4</v>
      </c>
      <c r="F16">
        <v>0</v>
      </c>
      <c r="G16">
        <v>0</v>
      </c>
      <c r="H16">
        <v>0.4</v>
      </c>
      <c r="I16">
        <v>0.8</v>
      </c>
    </row>
    <row r="17" spans="2:9" x14ac:dyDescent="0.2">
      <c r="B17">
        <v>350</v>
      </c>
      <c r="C17">
        <v>0.48</v>
      </c>
      <c r="F17">
        <v>2.5000000000000001E-2</v>
      </c>
      <c r="G17">
        <v>2.5000000000000001E-2</v>
      </c>
      <c r="H17">
        <v>0.47499999999999998</v>
      </c>
      <c r="I17">
        <v>0.92500000000000004</v>
      </c>
    </row>
    <row r="18" spans="2:9" x14ac:dyDescent="0.2">
      <c r="B18">
        <v>400</v>
      </c>
      <c r="C18">
        <v>0.55000000000000004</v>
      </c>
      <c r="F18">
        <v>0.1</v>
      </c>
      <c r="G18">
        <v>0.1</v>
      </c>
      <c r="H18">
        <v>0.67500000000000004</v>
      </c>
      <c r="I18">
        <v>1.2749999999999999</v>
      </c>
    </row>
    <row r="19" spans="2:9" x14ac:dyDescent="0.2">
      <c r="B19">
        <v>500</v>
      </c>
      <c r="C19">
        <v>0.7</v>
      </c>
      <c r="F19">
        <v>0.15</v>
      </c>
      <c r="G19">
        <v>0.15</v>
      </c>
      <c r="H19">
        <v>0.85</v>
      </c>
      <c r="I19">
        <v>1.7250000000000001</v>
      </c>
    </row>
    <row r="20" spans="2:9" x14ac:dyDescent="0.2">
      <c r="B20">
        <v>600</v>
      </c>
      <c r="C20">
        <v>0.8</v>
      </c>
      <c r="F20">
        <v>0.2</v>
      </c>
      <c r="G20">
        <v>0.2</v>
      </c>
      <c r="H20">
        <v>0.9</v>
      </c>
      <c r="I20">
        <v>1.9</v>
      </c>
    </row>
    <row r="21" spans="2:9" x14ac:dyDescent="0.2">
      <c r="B21">
        <v>750</v>
      </c>
      <c r="C21">
        <v>0.85</v>
      </c>
      <c r="F21">
        <v>0.4</v>
      </c>
      <c r="G21">
        <v>0.375</v>
      </c>
      <c r="H21">
        <v>1.45</v>
      </c>
      <c r="I21">
        <v>3.1</v>
      </c>
    </row>
    <row r="22" spans="2:9" x14ac:dyDescent="0.2">
      <c r="B22">
        <v>1000</v>
      </c>
      <c r="C22">
        <v>0.93</v>
      </c>
      <c r="F22">
        <v>0.5</v>
      </c>
      <c r="G22">
        <v>0.47499999999999998</v>
      </c>
      <c r="H22">
        <v>2.0750000000000002</v>
      </c>
      <c r="I22">
        <v>4.3</v>
      </c>
    </row>
    <row r="46" spans="10:19" x14ac:dyDescent="0.2">
      <c r="J46">
        <v>20</v>
      </c>
      <c r="K46">
        <v>0</v>
      </c>
      <c r="N46" t="s">
        <v>56</v>
      </c>
      <c r="R46">
        <v>20</v>
      </c>
      <c r="S46">
        <f t="shared" ref="S46:S51" si="0">R46*0.001436-0.03084</f>
        <v>-2.1200000000000004E-3</v>
      </c>
    </row>
    <row r="47" spans="10:19" x14ac:dyDescent="0.2">
      <c r="J47">
        <v>40</v>
      </c>
      <c r="K47">
        <v>0</v>
      </c>
      <c r="R47">
        <v>40</v>
      </c>
      <c r="S47">
        <f t="shared" si="0"/>
        <v>2.6599999999999999E-2</v>
      </c>
    </row>
    <row r="48" spans="10:19" x14ac:dyDescent="0.2">
      <c r="J48">
        <v>60</v>
      </c>
      <c r="K48">
        <v>0</v>
      </c>
      <c r="N48" t="s">
        <v>59</v>
      </c>
      <c r="O48" t="s">
        <v>88</v>
      </c>
      <c r="R48">
        <v>60</v>
      </c>
      <c r="S48">
        <f t="shared" si="0"/>
        <v>5.5320000000000001E-2</v>
      </c>
    </row>
    <row r="49" spans="10:19" x14ac:dyDescent="0.2">
      <c r="J49">
        <v>80</v>
      </c>
      <c r="K49">
        <v>0</v>
      </c>
      <c r="N49" t="s">
        <v>84</v>
      </c>
      <c r="O49" t="s">
        <v>58</v>
      </c>
      <c r="P49">
        <f>0.8/2/(0.0007415)</f>
        <v>539.4470667565746</v>
      </c>
      <c r="R49">
        <v>80</v>
      </c>
      <c r="S49">
        <f t="shared" si="0"/>
        <v>8.4040000000000004E-2</v>
      </c>
    </row>
    <row r="50" spans="10:19" x14ac:dyDescent="0.2">
      <c r="J50">
        <v>100</v>
      </c>
      <c r="K50">
        <v>0</v>
      </c>
      <c r="R50">
        <v>100</v>
      </c>
      <c r="S50">
        <f t="shared" si="0"/>
        <v>0.11276</v>
      </c>
    </row>
    <row r="51" spans="10:19" x14ac:dyDescent="0.2">
      <c r="J51">
        <v>200</v>
      </c>
      <c r="K51">
        <v>0</v>
      </c>
      <c r="N51" t="s">
        <v>85</v>
      </c>
      <c r="O51">
        <v>0</v>
      </c>
      <c r="R51">
        <v>200</v>
      </c>
      <c r="S51">
        <f t="shared" si="0"/>
        <v>0.25636000000000003</v>
      </c>
    </row>
    <row r="52" spans="10:19" x14ac:dyDescent="0.2">
      <c r="J52">
        <v>250</v>
      </c>
      <c r="K52">
        <v>0</v>
      </c>
      <c r="N52" t="s">
        <v>57</v>
      </c>
      <c r="O52" t="s">
        <v>83</v>
      </c>
      <c r="R52">
        <v>250</v>
      </c>
      <c r="S52">
        <f>R52*0.002357-0.2985</f>
        <v>0.29075000000000006</v>
      </c>
    </row>
    <row r="53" spans="10:19" x14ac:dyDescent="0.2">
      <c r="J53">
        <v>300</v>
      </c>
      <c r="K53">
        <f>J53*0.0007462-0.2193</f>
        <v>4.5600000000000085E-3</v>
      </c>
      <c r="N53" t="s">
        <v>82</v>
      </c>
      <c r="O53" t="s">
        <v>58</v>
      </c>
      <c r="P53">
        <f>0.8/2/(0.002357)</f>
        <v>169.70725498515063</v>
      </c>
      <c r="R53">
        <v>300</v>
      </c>
      <c r="S53">
        <f>R53*0.002357-0.2985</f>
        <v>0.40860000000000007</v>
      </c>
    </row>
    <row r="54" spans="10:19" x14ac:dyDescent="0.2">
      <c r="J54">
        <v>400</v>
      </c>
      <c r="K54">
        <f t="shared" ref="K54:K60" si="1">J54*0.0007462-0.2193</f>
        <v>7.9180000000000028E-2</v>
      </c>
      <c r="O54" t="s">
        <v>86</v>
      </c>
      <c r="R54">
        <v>400</v>
      </c>
      <c r="S54">
        <f t="shared" ref="S54:S60" si="2">R54*0.002357-0.2985</f>
        <v>0.64430000000000009</v>
      </c>
    </row>
    <row r="55" spans="10:19" x14ac:dyDescent="0.2">
      <c r="J55">
        <v>500</v>
      </c>
      <c r="K55">
        <f t="shared" si="1"/>
        <v>0.15380000000000005</v>
      </c>
      <c r="N55" t="s">
        <v>81</v>
      </c>
      <c r="O55" t="s">
        <v>58</v>
      </c>
      <c r="P55">
        <f>0.8/2/(0.001436)</f>
        <v>278.55153203342621</v>
      </c>
      <c r="R55">
        <v>500</v>
      </c>
      <c r="S55">
        <f t="shared" si="2"/>
        <v>0.88000000000000012</v>
      </c>
    </row>
    <row r="56" spans="10:19" x14ac:dyDescent="0.2">
      <c r="J56">
        <v>600</v>
      </c>
      <c r="K56">
        <f t="shared" si="1"/>
        <v>0.22842000000000001</v>
      </c>
      <c r="R56">
        <v>600</v>
      </c>
      <c r="S56">
        <f t="shared" si="2"/>
        <v>1.1157000000000001</v>
      </c>
    </row>
    <row r="57" spans="10:19" x14ac:dyDescent="0.2">
      <c r="J57">
        <v>700</v>
      </c>
      <c r="K57">
        <f t="shared" si="1"/>
        <v>0.30304000000000003</v>
      </c>
      <c r="N57" t="s">
        <v>89</v>
      </c>
      <c r="R57">
        <v>700</v>
      </c>
      <c r="S57">
        <f t="shared" si="2"/>
        <v>1.3514000000000002</v>
      </c>
    </row>
    <row r="58" spans="10:19" x14ac:dyDescent="0.2">
      <c r="J58">
        <v>800</v>
      </c>
      <c r="K58">
        <f t="shared" si="1"/>
        <v>0.37766000000000005</v>
      </c>
      <c r="N58" t="s">
        <v>90</v>
      </c>
      <c r="O58">
        <v>0</v>
      </c>
      <c r="R58">
        <v>800</v>
      </c>
      <c r="S58">
        <f t="shared" si="2"/>
        <v>1.5871000000000002</v>
      </c>
    </row>
    <row r="59" spans="10:19" x14ac:dyDescent="0.2">
      <c r="J59">
        <v>900</v>
      </c>
      <c r="K59">
        <f t="shared" si="1"/>
        <v>0.45228000000000007</v>
      </c>
      <c r="N59" t="s">
        <v>91</v>
      </c>
      <c r="O59" t="s">
        <v>92</v>
      </c>
      <c r="R59">
        <v>900</v>
      </c>
      <c r="S59">
        <f t="shared" si="2"/>
        <v>1.8228000000000002</v>
      </c>
    </row>
    <row r="60" spans="10:19" x14ac:dyDescent="0.2">
      <c r="J60">
        <v>1000</v>
      </c>
      <c r="K60">
        <f t="shared" si="1"/>
        <v>0.52690000000000015</v>
      </c>
      <c r="O60" t="s">
        <v>58</v>
      </c>
      <c r="P60">
        <f>0.8/2/(0.002023)</f>
        <v>197.72614928324271</v>
      </c>
      <c r="R60">
        <v>1000</v>
      </c>
      <c r="S60">
        <f t="shared" si="2"/>
        <v>2.0585000000000004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65"/>
  <sheetViews>
    <sheetView workbookViewId="0">
      <selection activeCell="H45" sqref="H45"/>
    </sheetView>
  </sheetViews>
  <sheetFormatPr baseColWidth="10" defaultRowHeight="16" x14ac:dyDescent="0.2"/>
  <sheetData>
    <row r="2" spans="2:16" x14ac:dyDescent="0.2">
      <c r="B2" t="s">
        <v>6</v>
      </c>
      <c r="C2" t="s">
        <v>7</v>
      </c>
      <c r="D2" t="s">
        <v>8</v>
      </c>
    </row>
    <row r="3" spans="2:16" x14ac:dyDescent="0.2">
      <c r="B3">
        <v>10</v>
      </c>
      <c r="C3">
        <v>75</v>
      </c>
      <c r="D3">
        <v>55</v>
      </c>
      <c r="E3">
        <v>20</v>
      </c>
      <c r="F3">
        <v>75</v>
      </c>
      <c r="G3">
        <v>46</v>
      </c>
      <c r="H3">
        <v>30</v>
      </c>
      <c r="I3">
        <v>59</v>
      </c>
      <c r="J3">
        <v>37</v>
      </c>
      <c r="K3">
        <v>40</v>
      </c>
      <c r="L3">
        <v>31</v>
      </c>
      <c r="M3">
        <v>56</v>
      </c>
      <c r="N3">
        <v>50</v>
      </c>
      <c r="O3">
        <v>43</v>
      </c>
      <c r="P3">
        <v>71</v>
      </c>
    </row>
    <row r="4" spans="2:16" x14ac:dyDescent="0.2">
      <c r="C4">
        <v>44</v>
      </c>
      <c r="D4">
        <v>77</v>
      </c>
      <c r="F4">
        <v>18</v>
      </c>
      <c r="G4">
        <v>52</v>
      </c>
      <c r="I4">
        <v>87</v>
      </c>
      <c r="J4">
        <v>20</v>
      </c>
      <c r="L4">
        <v>39</v>
      </c>
      <c r="M4">
        <v>52</v>
      </c>
      <c r="O4">
        <v>22</v>
      </c>
      <c r="P4">
        <v>57</v>
      </c>
    </row>
    <row r="5" spans="2:16" x14ac:dyDescent="0.2">
      <c r="C5">
        <v>79</v>
      </c>
      <c r="D5">
        <v>11</v>
      </c>
      <c r="F5">
        <v>44</v>
      </c>
      <c r="G5">
        <v>81</v>
      </c>
      <c r="I5">
        <v>1</v>
      </c>
      <c r="J5">
        <v>83</v>
      </c>
      <c r="L5">
        <v>29</v>
      </c>
      <c r="M5">
        <v>12</v>
      </c>
      <c r="O5">
        <v>72</v>
      </c>
      <c r="P5">
        <v>52</v>
      </c>
    </row>
    <row r="6" spans="2:16" x14ac:dyDescent="0.2">
      <c r="C6">
        <v>58</v>
      </c>
      <c r="D6">
        <v>86</v>
      </c>
      <c r="F6">
        <v>77</v>
      </c>
      <c r="G6">
        <v>41</v>
      </c>
      <c r="I6">
        <v>31</v>
      </c>
      <c r="J6">
        <v>79</v>
      </c>
      <c r="L6">
        <v>18</v>
      </c>
      <c r="M6">
        <v>30</v>
      </c>
      <c r="O6">
        <v>86</v>
      </c>
      <c r="P6">
        <v>53</v>
      </c>
    </row>
    <row r="7" spans="2:16" x14ac:dyDescent="0.2">
      <c r="C7">
        <v>87</v>
      </c>
      <c r="D7">
        <v>77</v>
      </c>
      <c r="F7">
        <v>16</v>
      </c>
      <c r="G7">
        <v>39</v>
      </c>
      <c r="I7">
        <v>61</v>
      </c>
      <c r="J7">
        <v>29</v>
      </c>
      <c r="L7">
        <v>70</v>
      </c>
      <c r="M7">
        <v>85</v>
      </c>
      <c r="O7">
        <v>41</v>
      </c>
      <c r="P7">
        <v>4</v>
      </c>
    </row>
    <row r="8" spans="2:16" x14ac:dyDescent="0.2">
      <c r="C8">
        <v>21</v>
      </c>
      <c r="D8">
        <v>11</v>
      </c>
      <c r="F8">
        <v>5</v>
      </c>
      <c r="G8">
        <v>90</v>
      </c>
      <c r="I8">
        <v>63</v>
      </c>
      <c r="J8">
        <v>49</v>
      </c>
      <c r="L8">
        <v>58</v>
      </c>
      <c r="M8">
        <v>47</v>
      </c>
      <c r="O8">
        <v>25</v>
      </c>
      <c r="P8">
        <v>11</v>
      </c>
    </row>
    <row r="9" spans="2:16" x14ac:dyDescent="0.2">
      <c r="C9">
        <v>88</v>
      </c>
      <c r="D9">
        <v>88</v>
      </c>
      <c r="F9">
        <v>1</v>
      </c>
      <c r="G9">
        <v>23</v>
      </c>
      <c r="I9">
        <v>65</v>
      </c>
      <c r="J9">
        <v>81</v>
      </c>
      <c r="L9">
        <v>56</v>
      </c>
      <c r="M9">
        <v>7</v>
      </c>
      <c r="O9">
        <v>1</v>
      </c>
      <c r="P9">
        <v>66</v>
      </c>
    </row>
    <row r="10" spans="2:16" x14ac:dyDescent="0.2">
      <c r="C10">
        <v>14</v>
      </c>
      <c r="D10">
        <v>51</v>
      </c>
      <c r="F10">
        <v>0</v>
      </c>
      <c r="G10">
        <v>3</v>
      </c>
      <c r="I10">
        <v>11</v>
      </c>
      <c r="J10">
        <v>44</v>
      </c>
      <c r="L10">
        <v>21</v>
      </c>
      <c r="M10">
        <v>33</v>
      </c>
      <c r="O10">
        <v>1</v>
      </c>
      <c r="P10">
        <v>30</v>
      </c>
    </row>
    <row r="11" spans="2:16" x14ac:dyDescent="0.2">
      <c r="C11">
        <v>6</v>
      </c>
      <c r="D11">
        <v>84</v>
      </c>
      <c r="F11">
        <v>34</v>
      </c>
      <c r="G11">
        <v>64</v>
      </c>
      <c r="I11">
        <v>49</v>
      </c>
      <c r="J11">
        <v>19</v>
      </c>
      <c r="L11">
        <v>49</v>
      </c>
      <c r="M11">
        <v>15</v>
      </c>
      <c r="O11">
        <v>56</v>
      </c>
      <c r="P11">
        <v>35</v>
      </c>
    </row>
    <row r="12" spans="2:16" x14ac:dyDescent="0.2">
      <c r="C12">
        <v>41</v>
      </c>
      <c r="D12">
        <v>51</v>
      </c>
      <c r="F12">
        <v>36</v>
      </c>
      <c r="G12">
        <v>65</v>
      </c>
      <c r="I12">
        <v>43</v>
      </c>
      <c r="J12">
        <v>49</v>
      </c>
      <c r="L12">
        <v>26</v>
      </c>
      <c r="M12">
        <v>45</v>
      </c>
      <c r="O12">
        <v>12</v>
      </c>
      <c r="P12">
        <v>38</v>
      </c>
    </row>
    <row r="13" spans="2:16" x14ac:dyDescent="0.2">
      <c r="C13">
        <v>34</v>
      </c>
      <c r="D13">
        <v>13</v>
      </c>
      <c r="F13">
        <v>68</v>
      </c>
      <c r="G13">
        <v>64</v>
      </c>
      <c r="I13">
        <v>65</v>
      </c>
      <c r="J13">
        <v>86</v>
      </c>
      <c r="L13">
        <v>45</v>
      </c>
      <c r="M13">
        <v>31</v>
      </c>
      <c r="O13">
        <v>20</v>
      </c>
      <c r="P13">
        <v>36</v>
      </c>
    </row>
    <row r="14" spans="2:16" x14ac:dyDescent="0.2">
      <c r="C14">
        <v>37</v>
      </c>
      <c r="D14">
        <v>42</v>
      </c>
      <c r="F14">
        <v>65</v>
      </c>
      <c r="G14">
        <v>41</v>
      </c>
      <c r="I14">
        <v>90</v>
      </c>
      <c r="J14">
        <v>23</v>
      </c>
      <c r="L14">
        <v>41</v>
      </c>
      <c r="M14">
        <v>85</v>
      </c>
      <c r="O14">
        <v>1</v>
      </c>
      <c r="P14">
        <v>49</v>
      </c>
    </row>
    <row r="15" spans="2:16" x14ac:dyDescent="0.2">
      <c r="C15">
        <v>69</v>
      </c>
      <c r="D15">
        <v>66</v>
      </c>
      <c r="F15">
        <v>2</v>
      </c>
      <c r="G15">
        <v>57</v>
      </c>
      <c r="I15">
        <v>81</v>
      </c>
      <c r="J15">
        <v>2</v>
      </c>
      <c r="L15">
        <v>45</v>
      </c>
      <c r="M15">
        <v>57</v>
      </c>
      <c r="O15">
        <v>16</v>
      </c>
      <c r="P15">
        <v>32</v>
      </c>
    </row>
    <row r="16" spans="2:16" x14ac:dyDescent="0.2">
      <c r="C16">
        <v>25</v>
      </c>
      <c r="D16">
        <v>66</v>
      </c>
      <c r="F16">
        <v>67</v>
      </c>
      <c r="G16">
        <v>78</v>
      </c>
      <c r="I16">
        <v>73</v>
      </c>
      <c r="J16">
        <v>72</v>
      </c>
      <c r="L16">
        <v>49</v>
      </c>
      <c r="M16">
        <v>65</v>
      </c>
      <c r="O16">
        <v>55</v>
      </c>
      <c r="P16">
        <v>65</v>
      </c>
    </row>
    <row r="17" spans="3:16" x14ac:dyDescent="0.2">
      <c r="C17">
        <v>28</v>
      </c>
      <c r="D17">
        <v>77</v>
      </c>
      <c r="F17">
        <v>13</v>
      </c>
      <c r="G17">
        <v>88</v>
      </c>
      <c r="I17">
        <v>27</v>
      </c>
      <c r="J17">
        <v>82</v>
      </c>
      <c r="L17">
        <v>78</v>
      </c>
      <c r="M17">
        <v>52</v>
      </c>
      <c r="O17">
        <v>46</v>
      </c>
      <c r="P17">
        <v>65</v>
      </c>
    </row>
    <row r="18" spans="3:16" x14ac:dyDescent="0.2">
      <c r="C18">
        <v>2</v>
      </c>
      <c r="D18">
        <v>57</v>
      </c>
      <c r="F18">
        <v>35</v>
      </c>
      <c r="G18">
        <v>8</v>
      </c>
      <c r="I18">
        <v>11</v>
      </c>
      <c r="J18">
        <v>39</v>
      </c>
      <c r="L18">
        <v>77</v>
      </c>
      <c r="M18">
        <v>41</v>
      </c>
      <c r="O18">
        <v>62</v>
      </c>
      <c r="P18">
        <v>8</v>
      </c>
    </row>
    <row r="19" spans="3:16" x14ac:dyDescent="0.2">
      <c r="C19">
        <v>3</v>
      </c>
      <c r="D19">
        <v>66</v>
      </c>
      <c r="F19">
        <v>28</v>
      </c>
      <c r="G19">
        <v>40</v>
      </c>
      <c r="I19">
        <v>33</v>
      </c>
      <c r="J19">
        <v>89</v>
      </c>
      <c r="L19">
        <v>52</v>
      </c>
      <c r="M19">
        <v>40</v>
      </c>
      <c r="O19">
        <v>47</v>
      </c>
      <c r="P19">
        <v>39</v>
      </c>
    </row>
    <row r="20" spans="3:16" x14ac:dyDescent="0.2">
      <c r="C20">
        <v>26</v>
      </c>
      <c r="D20">
        <v>3</v>
      </c>
      <c r="F20">
        <v>13</v>
      </c>
      <c r="G20">
        <v>71</v>
      </c>
      <c r="I20">
        <v>68</v>
      </c>
      <c r="J20">
        <v>49</v>
      </c>
      <c r="L20">
        <v>67</v>
      </c>
      <c r="M20">
        <v>55</v>
      </c>
      <c r="O20">
        <v>10</v>
      </c>
      <c r="P20">
        <v>51</v>
      </c>
    </row>
    <row r="21" spans="3:16" x14ac:dyDescent="0.2">
      <c r="C21">
        <v>60</v>
      </c>
      <c r="D21">
        <v>75</v>
      </c>
      <c r="F21">
        <v>69</v>
      </c>
      <c r="G21">
        <v>20</v>
      </c>
      <c r="I21">
        <v>53</v>
      </c>
      <c r="J21">
        <v>17</v>
      </c>
      <c r="L21">
        <v>18</v>
      </c>
      <c r="M21">
        <v>41</v>
      </c>
      <c r="O21">
        <v>20</v>
      </c>
      <c r="P21">
        <v>89</v>
      </c>
    </row>
    <row r="22" spans="3:16" x14ac:dyDescent="0.2">
      <c r="C22">
        <v>5</v>
      </c>
      <c r="D22">
        <v>10</v>
      </c>
      <c r="F22">
        <v>6</v>
      </c>
      <c r="G22">
        <v>21</v>
      </c>
      <c r="I22">
        <v>16</v>
      </c>
      <c r="J22">
        <v>73</v>
      </c>
      <c r="L22">
        <v>3</v>
      </c>
      <c r="M22">
        <v>59</v>
      </c>
      <c r="O22">
        <v>16</v>
      </c>
      <c r="P22">
        <v>65</v>
      </c>
    </row>
    <row r="23" spans="3:16" x14ac:dyDescent="0.2">
      <c r="C23">
        <v>53</v>
      </c>
      <c r="D23">
        <v>85</v>
      </c>
      <c r="F23">
        <v>66</v>
      </c>
      <c r="G23">
        <v>43</v>
      </c>
      <c r="I23">
        <v>68</v>
      </c>
      <c r="J23">
        <v>63</v>
      </c>
      <c r="L23">
        <v>31</v>
      </c>
      <c r="M23">
        <v>75</v>
      </c>
      <c r="O23">
        <v>66</v>
      </c>
      <c r="P23">
        <v>41</v>
      </c>
    </row>
    <row r="24" spans="3:16" x14ac:dyDescent="0.2">
      <c r="C24">
        <v>40</v>
      </c>
      <c r="D24">
        <v>47</v>
      </c>
      <c r="F24">
        <v>44</v>
      </c>
      <c r="G24">
        <v>21</v>
      </c>
      <c r="I24">
        <v>53</v>
      </c>
      <c r="J24">
        <v>77</v>
      </c>
      <c r="L24">
        <v>39</v>
      </c>
      <c r="M24">
        <v>53</v>
      </c>
      <c r="O24">
        <v>32</v>
      </c>
      <c r="P24">
        <v>80</v>
      </c>
    </row>
    <row r="25" spans="3:16" x14ac:dyDescent="0.2">
      <c r="C25">
        <v>2</v>
      </c>
      <c r="D25">
        <v>34</v>
      </c>
      <c r="F25">
        <v>59</v>
      </c>
      <c r="G25">
        <v>52</v>
      </c>
      <c r="I25">
        <v>74</v>
      </c>
      <c r="J25">
        <v>39</v>
      </c>
      <c r="L25">
        <v>26</v>
      </c>
      <c r="M25">
        <v>53</v>
      </c>
      <c r="O25">
        <v>12</v>
      </c>
      <c r="P25">
        <v>35</v>
      </c>
    </row>
    <row r="26" spans="3:16" x14ac:dyDescent="0.2">
      <c r="C26">
        <v>4</v>
      </c>
      <c r="D26">
        <v>71</v>
      </c>
      <c r="F26">
        <v>33</v>
      </c>
      <c r="G26">
        <v>28</v>
      </c>
      <c r="I26">
        <v>7</v>
      </c>
      <c r="J26">
        <v>8</v>
      </c>
      <c r="L26">
        <v>54</v>
      </c>
      <c r="M26">
        <v>33</v>
      </c>
      <c r="O26">
        <v>7</v>
      </c>
      <c r="P26">
        <v>46</v>
      </c>
    </row>
    <row r="27" spans="3:16" x14ac:dyDescent="0.2">
      <c r="C27">
        <v>70</v>
      </c>
      <c r="D27">
        <v>47</v>
      </c>
      <c r="F27">
        <v>52</v>
      </c>
      <c r="G27">
        <v>40</v>
      </c>
      <c r="I27">
        <v>52</v>
      </c>
      <c r="J27">
        <v>1</v>
      </c>
      <c r="L27">
        <v>59</v>
      </c>
      <c r="M27">
        <v>10</v>
      </c>
      <c r="O27">
        <v>68</v>
      </c>
      <c r="P27">
        <v>68</v>
      </c>
    </row>
    <row r="28" spans="3:16" x14ac:dyDescent="0.2">
      <c r="C28">
        <v>4</v>
      </c>
      <c r="D28">
        <v>49</v>
      </c>
      <c r="F28">
        <v>72</v>
      </c>
      <c r="G28">
        <v>53</v>
      </c>
      <c r="I28">
        <v>14</v>
      </c>
      <c r="J28">
        <v>7</v>
      </c>
      <c r="L28">
        <v>41</v>
      </c>
      <c r="M28">
        <v>8</v>
      </c>
      <c r="O28">
        <v>75</v>
      </c>
      <c r="P28">
        <v>45</v>
      </c>
    </row>
    <row r="29" spans="3:16" x14ac:dyDescent="0.2">
      <c r="C29">
        <v>16</v>
      </c>
      <c r="D29">
        <v>89</v>
      </c>
      <c r="F29">
        <v>40</v>
      </c>
      <c r="G29">
        <v>50</v>
      </c>
      <c r="I29">
        <v>29</v>
      </c>
      <c r="J29">
        <v>47</v>
      </c>
      <c r="L29">
        <v>34</v>
      </c>
      <c r="M29">
        <v>71</v>
      </c>
      <c r="O29">
        <v>7</v>
      </c>
      <c r="P29">
        <v>69</v>
      </c>
    </row>
    <row r="30" spans="3:16" x14ac:dyDescent="0.2">
      <c r="C30">
        <v>66</v>
      </c>
      <c r="D30">
        <v>41</v>
      </c>
      <c r="F30">
        <v>81</v>
      </c>
      <c r="G30">
        <v>59</v>
      </c>
      <c r="I30">
        <v>31</v>
      </c>
      <c r="J30">
        <v>49</v>
      </c>
      <c r="L30">
        <v>29</v>
      </c>
      <c r="M30">
        <v>2</v>
      </c>
      <c r="O30">
        <v>38</v>
      </c>
      <c r="P30">
        <v>88</v>
      </c>
    </row>
    <row r="31" spans="3:16" x14ac:dyDescent="0.2">
      <c r="C31">
        <v>15</v>
      </c>
      <c r="D31">
        <v>83</v>
      </c>
      <c r="F31">
        <v>7</v>
      </c>
      <c r="G31">
        <v>83</v>
      </c>
      <c r="I31">
        <v>70</v>
      </c>
      <c r="J31">
        <v>87</v>
      </c>
      <c r="L31">
        <v>51</v>
      </c>
      <c r="M31">
        <v>18</v>
      </c>
      <c r="O31">
        <v>13</v>
      </c>
      <c r="P31">
        <v>38</v>
      </c>
    </row>
    <row r="32" spans="3:16" x14ac:dyDescent="0.2">
      <c r="C32">
        <v>28</v>
      </c>
      <c r="D32">
        <v>52</v>
      </c>
      <c r="F32">
        <v>15</v>
      </c>
      <c r="G32">
        <v>24</v>
      </c>
      <c r="I32">
        <v>77</v>
      </c>
      <c r="J32">
        <v>77</v>
      </c>
      <c r="L32">
        <v>40</v>
      </c>
      <c r="M32">
        <v>11</v>
      </c>
      <c r="O32">
        <v>17</v>
      </c>
      <c r="P32">
        <v>23</v>
      </c>
    </row>
    <row r="33" spans="2:16" x14ac:dyDescent="0.2">
      <c r="C33">
        <v>15</v>
      </c>
      <c r="D33">
        <v>20</v>
      </c>
      <c r="F33">
        <v>35</v>
      </c>
      <c r="G33">
        <v>55</v>
      </c>
      <c r="I33">
        <v>70</v>
      </c>
      <c r="J33">
        <v>8</v>
      </c>
      <c r="L33">
        <v>46</v>
      </c>
      <c r="M33">
        <v>76</v>
      </c>
      <c r="O33">
        <v>49</v>
      </c>
      <c r="P33">
        <v>46</v>
      </c>
    </row>
    <row r="34" spans="2:16" x14ac:dyDescent="0.2">
      <c r="C34">
        <v>76</v>
      </c>
      <c r="D34">
        <v>50</v>
      </c>
      <c r="F34">
        <v>78</v>
      </c>
      <c r="G34">
        <v>55</v>
      </c>
      <c r="I34">
        <v>25</v>
      </c>
      <c r="J34">
        <v>58</v>
      </c>
      <c r="L34">
        <v>5</v>
      </c>
      <c r="M34">
        <v>60</v>
      </c>
      <c r="O34">
        <v>22</v>
      </c>
      <c r="P34">
        <v>86</v>
      </c>
    </row>
    <row r="35" spans="2:16" x14ac:dyDescent="0.2">
      <c r="C35">
        <v>64</v>
      </c>
      <c r="D35">
        <v>12</v>
      </c>
      <c r="F35">
        <v>4</v>
      </c>
      <c r="G35">
        <v>78</v>
      </c>
      <c r="I35">
        <v>50</v>
      </c>
      <c r="J35">
        <v>11</v>
      </c>
      <c r="L35">
        <v>39</v>
      </c>
      <c r="M35">
        <v>78</v>
      </c>
      <c r="O35">
        <v>67</v>
      </c>
      <c r="P35">
        <v>0</v>
      </c>
    </row>
    <row r="36" spans="2:16" x14ac:dyDescent="0.2">
      <c r="C36">
        <v>39</v>
      </c>
      <c r="D36">
        <v>58</v>
      </c>
      <c r="F36">
        <v>17</v>
      </c>
      <c r="G36">
        <v>28</v>
      </c>
      <c r="I36">
        <v>66</v>
      </c>
      <c r="J36">
        <v>87</v>
      </c>
      <c r="L36">
        <v>32</v>
      </c>
      <c r="M36">
        <v>81</v>
      </c>
      <c r="O36">
        <v>71</v>
      </c>
      <c r="P36">
        <v>34</v>
      </c>
    </row>
    <row r="37" spans="2:16" x14ac:dyDescent="0.2">
      <c r="C37">
        <v>48</v>
      </c>
      <c r="D37">
        <v>42</v>
      </c>
      <c r="F37">
        <v>13</v>
      </c>
      <c r="G37">
        <v>14</v>
      </c>
      <c r="I37">
        <v>42</v>
      </c>
      <c r="J37">
        <v>71</v>
      </c>
      <c r="L37">
        <v>73</v>
      </c>
      <c r="M37">
        <v>86</v>
      </c>
      <c r="O37">
        <v>39</v>
      </c>
      <c r="P37">
        <v>88</v>
      </c>
    </row>
    <row r="38" spans="2:16" x14ac:dyDescent="0.2">
      <c r="C38">
        <v>55</v>
      </c>
      <c r="D38">
        <v>57</v>
      </c>
      <c r="F38">
        <v>86</v>
      </c>
      <c r="G38">
        <v>8</v>
      </c>
      <c r="I38">
        <v>19</v>
      </c>
      <c r="J38">
        <v>27</v>
      </c>
      <c r="L38">
        <v>26</v>
      </c>
      <c r="M38">
        <v>8</v>
      </c>
      <c r="O38">
        <v>26</v>
      </c>
      <c r="P38">
        <v>35</v>
      </c>
    </row>
    <row r="39" spans="2:16" x14ac:dyDescent="0.2">
      <c r="C39">
        <v>4</v>
      </c>
      <c r="D39">
        <v>41</v>
      </c>
      <c r="F39">
        <v>31</v>
      </c>
      <c r="G39">
        <v>69</v>
      </c>
      <c r="I39">
        <v>38</v>
      </c>
      <c r="J39">
        <v>37</v>
      </c>
      <c r="L39">
        <v>84</v>
      </c>
      <c r="M39">
        <v>49</v>
      </c>
      <c r="O39">
        <v>64</v>
      </c>
      <c r="P39">
        <v>41</v>
      </c>
    </row>
    <row r="40" spans="2:16" x14ac:dyDescent="0.2">
      <c r="C40">
        <v>57</v>
      </c>
      <c r="D40">
        <v>17</v>
      </c>
      <c r="F40">
        <v>12</v>
      </c>
      <c r="G40">
        <v>80</v>
      </c>
      <c r="I40">
        <v>25</v>
      </c>
      <c r="J40">
        <v>24</v>
      </c>
      <c r="L40">
        <v>22</v>
      </c>
      <c r="M40">
        <v>15</v>
      </c>
      <c r="O40">
        <v>15</v>
      </c>
      <c r="P40">
        <v>43</v>
      </c>
    </row>
    <row r="41" spans="2:16" x14ac:dyDescent="0.2">
      <c r="C41">
        <v>4</v>
      </c>
      <c r="D41">
        <v>23</v>
      </c>
      <c r="F41">
        <v>26</v>
      </c>
      <c r="G41">
        <v>24</v>
      </c>
      <c r="I41">
        <v>90</v>
      </c>
      <c r="J41">
        <v>82</v>
      </c>
      <c r="L41">
        <v>16</v>
      </c>
      <c r="M41">
        <v>59</v>
      </c>
      <c r="O41">
        <v>50</v>
      </c>
      <c r="P41">
        <v>67</v>
      </c>
    </row>
    <row r="42" spans="2:16" x14ac:dyDescent="0.2">
      <c r="C42">
        <v>42</v>
      </c>
      <c r="D42">
        <v>79</v>
      </c>
      <c r="F42">
        <v>22</v>
      </c>
      <c r="G42">
        <v>78</v>
      </c>
      <c r="I42">
        <v>88</v>
      </c>
      <c r="J42">
        <v>31</v>
      </c>
      <c r="L42">
        <v>37</v>
      </c>
      <c r="M42">
        <v>60</v>
      </c>
      <c r="O42">
        <v>2</v>
      </c>
      <c r="P42">
        <v>88</v>
      </c>
    </row>
    <row r="44" spans="2:16" x14ac:dyDescent="0.2">
      <c r="B44">
        <v>60</v>
      </c>
      <c r="C44">
        <v>68</v>
      </c>
      <c r="D44">
        <v>86</v>
      </c>
      <c r="E44">
        <v>70</v>
      </c>
      <c r="F44">
        <v>31</v>
      </c>
      <c r="G44">
        <v>35</v>
      </c>
      <c r="H44">
        <v>80</v>
      </c>
      <c r="I44">
        <v>77</v>
      </c>
      <c r="J44">
        <v>55</v>
      </c>
      <c r="K44">
        <v>90</v>
      </c>
      <c r="L44">
        <v>42</v>
      </c>
      <c r="M44">
        <v>24</v>
      </c>
      <c r="N44">
        <v>100</v>
      </c>
      <c r="O44">
        <v>14</v>
      </c>
      <c r="P44">
        <v>5</v>
      </c>
    </row>
    <row r="45" spans="2:16" x14ac:dyDescent="0.2">
      <c r="C45">
        <v>48</v>
      </c>
      <c r="D45">
        <v>10</v>
      </c>
      <c r="F45">
        <v>21</v>
      </c>
      <c r="G45">
        <v>48</v>
      </c>
      <c r="I45">
        <v>60</v>
      </c>
      <c r="J45">
        <v>62</v>
      </c>
      <c r="L45">
        <v>24</v>
      </c>
      <c r="M45">
        <v>49</v>
      </c>
      <c r="O45">
        <v>90</v>
      </c>
      <c r="P45">
        <v>12</v>
      </c>
    </row>
    <row r="46" spans="2:16" x14ac:dyDescent="0.2">
      <c r="C46">
        <v>43</v>
      </c>
      <c r="D46">
        <v>73</v>
      </c>
      <c r="F46">
        <v>33</v>
      </c>
      <c r="G46">
        <v>48</v>
      </c>
      <c r="I46">
        <v>85</v>
      </c>
      <c r="J46">
        <v>63</v>
      </c>
      <c r="L46">
        <v>84</v>
      </c>
      <c r="M46">
        <v>34</v>
      </c>
      <c r="O46">
        <v>6</v>
      </c>
      <c r="P46">
        <v>89</v>
      </c>
    </row>
    <row r="47" spans="2:16" x14ac:dyDescent="0.2">
      <c r="C47">
        <v>56</v>
      </c>
      <c r="D47">
        <v>77</v>
      </c>
      <c r="F47">
        <v>60</v>
      </c>
      <c r="G47">
        <v>67</v>
      </c>
      <c r="I47">
        <v>4</v>
      </c>
      <c r="J47">
        <v>23</v>
      </c>
      <c r="L47">
        <v>21</v>
      </c>
      <c r="M47">
        <v>82</v>
      </c>
      <c r="O47">
        <v>25</v>
      </c>
      <c r="P47">
        <v>38</v>
      </c>
    </row>
    <row r="48" spans="2:16" x14ac:dyDescent="0.2">
      <c r="C48">
        <v>30</v>
      </c>
      <c r="D48">
        <v>28</v>
      </c>
      <c r="F48">
        <v>7</v>
      </c>
      <c r="G48">
        <v>75</v>
      </c>
      <c r="I48">
        <v>58</v>
      </c>
      <c r="J48">
        <v>45</v>
      </c>
      <c r="L48">
        <v>10</v>
      </c>
      <c r="M48">
        <v>12</v>
      </c>
      <c r="O48">
        <v>29</v>
      </c>
      <c r="P48">
        <v>84</v>
      </c>
    </row>
    <row r="49" spans="3:16" x14ac:dyDescent="0.2">
      <c r="C49">
        <v>75</v>
      </c>
      <c r="D49">
        <v>29</v>
      </c>
      <c r="F49">
        <v>19</v>
      </c>
      <c r="G49">
        <v>8</v>
      </c>
      <c r="I49">
        <v>64</v>
      </c>
      <c r="J49">
        <v>68</v>
      </c>
      <c r="L49">
        <v>76</v>
      </c>
      <c r="M49">
        <v>63</v>
      </c>
      <c r="O49">
        <v>56</v>
      </c>
      <c r="P49">
        <v>81</v>
      </c>
    </row>
    <row r="50" spans="3:16" x14ac:dyDescent="0.2">
      <c r="C50">
        <v>22</v>
      </c>
      <c r="D50">
        <v>89</v>
      </c>
      <c r="F50">
        <v>0</v>
      </c>
      <c r="G50">
        <v>26</v>
      </c>
      <c r="I50">
        <v>37</v>
      </c>
      <c r="J50">
        <v>80</v>
      </c>
      <c r="L50">
        <v>60</v>
      </c>
      <c r="M50">
        <v>73</v>
      </c>
      <c r="O50">
        <v>50</v>
      </c>
      <c r="P50">
        <v>22</v>
      </c>
    </row>
    <row r="51" spans="3:16" x14ac:dyDescent="0.2">
      <c r="C51">
        <v>70</v>
      </c>
      <c r="D51">
        <v>66</v>
      </c>
      <c r="F51">
        <v>62</v>
      </c>
      <c r="G51">
        <v>23</v>
      </c>
      <c r="I51">
        <v>1</v>
      </c>
      <c r="J51">
        <v>29</v>
      </c>
      <c r="L51">
        <v>48</v>
      </c>
      <c r="M51">
        <v>86</v>
      </c>
      <c r="O51">
        <v>48</v>
      </c>
      <c r="P51">
        <v>58</v>
      </c>
    </row>
    <row r="52" spans="3:16" x14ac:dyDescent="0.2">
      <c r="C52">
        <v>38</v>
      </c>
      <c r="D52">
        <v>36</v>
      </c>
      <c r="F52">
        <v>61</v>
      </c>
      <c r="G52">
        <v>16</v>
      </c>
      <c r="I52">
        <v>59</v>
      </c>
      <c r="J52">
        <v>66</v>
      </c>
      <c r="L52">
        <v>38</v>
      </c>
      <c r="M52">
        <v>60</v>
      </c>
      <c r="O52">
        <v>62</v>
      </c>
      <c r="P52">
        <v>76</v>
      </c>
    </row>
    <row r="53" spans="3:16" x14ac:dyDescent="0.2">
      <c r="C53">
        <v>31</v>
      </c>
      <c r="D53">
        <v>25</v>
      </c>
      <c r="F53">
        <v>22</v>
      </c>
      <c r="G53">
        <v>70</v>
      </c>
      <c r="I53">
        <v>48</v>
      </c>
      <c r="J53">
        <v>19</v>
      </c>
      <c r="L53">
        <v>19</v>
      </c>
      <c r="M53">
        <v>45</v>
      </c>
      <c r="O53">
        <v>80</v>
      </c>
      <c r="P53">
        <v>46</v>
      </c>
    </row>
    <row r="54" spans="3:16" x14ac:dyDescent="0.2">
      <c r="C54">
        <v>80</v>
      </c>
      <c r="D54">
        <v>67</v>
      </c>
      <c r="F54">
        <v>24</v>
      </c>
      <c r="G54">
        <v>14</v>
      </c>
      <c r="I54">
        <v>77</v>
      </c>
      <c r="J54">
        <v>77</v>
      </c>
      <c r="L54">
        <v>12</v>
      </c>
      <c r="M54">
        <v>62</v>
      </c>
      <c r="O54">
        <v>41</v>
      </c>
      <c r="P54">
        <v>24</v>
      </c>
    </row>
    <row r="55" spans="3:16" x14ac:dyDescent="0.2">
      <c r="C55">
        <v>41</v>
      </c>
      <c r="D55">
        <v>52</v>
      </c>
      <c r="F55">
        <v>71</v>
      </c>
      <c r="G55">
        <v>1</v>
      </c>
      <c r="I55">
        <v>60</v>
      </c>
      <c r="J55">
        <v>69</v>
      </c>
      <c r="L55">
        <v>21</v>
      </c>
      <c r="M55">
        <v>61</v>
      </c>
      <c r="O55">
        <v>19</v>
      </c>
      <c r="P55">
        <v>46</v>
      </c>
    </row>
    <row r="56" spans="3:16" x14ac:dyDescent="0.2">
      <c r="C56">
        <v>39</v>
      </c>
      <c r="D56">
        <v>6</v>
      </c>
      <c r="F56">
        <v>3</v>
      </c>
      <c r="G56">
        <v>13</v>
      </c>
      <c r="I56">
        <v>81</v>
      </c>
      <c r="J56">
        <v>6</v>
      </c>
      <c r="L56">
        <v>19</v>
      </c>
      <c r="M56">
        <v>50</v>
      </c>
      <c r="O56">
        <v>20</v>
      </c>
      <c r="P56">
        <v>52</v>
      </c>
    </row>
    <row r="57" spans="3:16" x14ac:dyDescent="0.2">
      <c r="C57">
        <v>53</v>
      </c>
      <c r="D57">
        <v>81</v>
      </c>
      <c r="F57">
        <v>32</v>
      </c>
      <c r="G57">
        <v>85</v>
      </c>
      <c r="I57">
        <v>59</v>
      </c>
      <c r="J57">
        <v>37</v>
      </c>
      <c r="L57">
        <v>86</v>
      </c>
      <c r="M57">
        <v>56</v>
      </c>
      <c r="O57">
        <v>72</v>
      </c>
      <c r="P57">
        <v>52</v>
      </c>
    </row>
    <row r="58" spans="3:16" x14ac:dyDescent="0.2">
      <c r="C58">
        <v>15</v>
      </c>
      <c r="D58">
        <v>79</v>
      </c>
      <c r="F58">
        <v>89</v>
      </c>
      <c r="G58">
        <v>42</v>
      </c>
      <c r="I58">
        <v>12</v>
      </c>
      <c r="J58">
        <v>60</v>
      </c>
      <c r="L58">
        <v>9</v>
      </c>
      <c r="M58">
        <v>71</v>
      </c>
      <c r="O58">
        <v>58</v>
      </c>
      <c r="P58">
        <v>37</v>
      </c>
    </row>
    <row r="59" spans="3:16" x14ac:dyDescent="0.2">
      <c r="C59">
        <v>57</v>
      </c>
      <c r="D59">
        <v>40</v>
      </c>
      <c r="F59">
        <v>89</v>
      </c>
      <c r="G59">
        <v>76</v>
      </c>
      <c r="I59">
        <v>46</v>
      </c>
      <c r="J59">
        <v>84</v>
      </c>
      <c r="L59">
        <v>35</v>
      </c>
      <c r="M59">
        <v>80</v>
      </c>
      <c r="O59">
        <v>65</v>
      </c>
      <c r="P59">
        <v>83</v>
      </c>
    </row>
    <row r="60" spans="3:16" x14ac:dyDescent="0.2">
      <c r="C60">
        <v>89</v>
      </c>
      <c r="D60">
        <v>45</v>
      </c>
      <c r="F60">
        <v>59</v>
      </c>
      <c r="G60">
        <v>65</v>
      </c>
      <c r="I60">
        <v>55</v>
      </c>
      <c r="J60">
        <v>68</v>
      </c>
      <c r="L60">
        <v>72</v>
      </c>
      <c r="M60">
        <v>38</v>
      </c>
      <c r="O60">
        <v>7</v>
      </c>
      <c r="P60">
        <v>13</v>
      </c>
    </row>
    <row r="61" spans="3:16" x14ac:dyDescent="0.2">
      <c r="C61">
        <v>70</v>
      </c>
      <c r="D61">
        <v>52</v>
      </c>
      <c r="F61">
        <v>28</v>
      </c>
      <c r="G61">
        <v>60</v>
      </c>
      <c r="I61">
        <v>86</v>
      </c>
      <c r="J61">
        <v>37</v>
      </c>
      <c r="L61">
        <v>23</v>
      </c>
      <c r="M61">
        <v>45</v>
      </c>
      <c r="O61">
        <v>88</v>
      </c>
      <c r="P61">
        <v>81</v>
      </c>
    </row>
    <row r="62" spans="3:16" x14ac:dyDescent="0.2">
      <c r="C62">
        <v>67</v>
      </c>
      <c r="D62">
        <v>75</v>
      </c>
      <c r="F62">
        <v>61</v>
      </c>
      <c r="G62">
        <v>17</v>
      </c>
      <c r="I62">
        <v>11</v>
      </c>
      <c r="J62">
        <v>31</v>
      </c>
      <c r="L62">
        <v>81</v>
      </c>
      <c r="M62">
        <v>12</v>
      </c>
      <c r="O62">
        <v>1</v>
      </c>
      <c r="P62">
        <v>32</v>
      </c>
    </row>
    <row r="63" spans="3:16" x14ac:dyDescent="0.2">
      <c r="C63">
        <v>84</v>
      </c>
      <c r="D63">
        <v>54</v>
      </c>
      <c r="F63">
        <v>26</v>
      </c>
      <c r="G63">
        <v>3</v>
      </c>
      <c r="I63">
        <v>9</v>
      </c>
      <c r="J63">
        <v>86</v>
      </c>
      <c r="L63">
        <v>78</v>
      </c>
      <c r="M63">
        <v>66</v>
      </c>
      <c r="O63">
        <v>50</v>
      </c>
      <c r="P63">
        <v>3</v>
      </c>
    </row>
    <row r="64" spans="3:16" x14ac:dyDescent="0.2">
      <c r="C64">
        <v>50</v>
      </c>
      <c r="D64">
        <v>20</v>
      </c>
      <c r="F64">
        <v>3</v>
      </c>
      <c r="G64">
        <v>44</v>
      </c>
      <c r="I64">
        <v>88</v>
      </c>
      <c r="J64">
        <v>66</v>
      </c>
      <c r="L64">
        <v>56</v>
      </c>
      <c r="M64">
        <v>62</v>
      </c>
      <c r="O64">
        <v>29</v>
      </c>
      <c r="P64">
        <v>27</v>
      </c>
    </row>
    <row r="65" spans="3:16" x14ac:dyDescent="0.2">
      <c r="C65">
        <v>87</v>
      </c>
      <c r="D65">
        <v>78</v>
      </c>
      <c r="F65">
        <v>32</v>
      </c>
      <c r="G65">
        <v>38</v>
      </c>
      <c r="I65">
        <v>2</v>
      </c>
      <c r="J65">
        <v>44</v>
      </c>
      <c r="L65">
        <v>82</v>
      </c>
      <c r="M65">
        <v>87</v>
      </c>
      <c r="O65">
        <v>25</v>
      </c>
      <c r="P65">
        <v>63</v>
      </c>
    </row>
    <row r="66" spans="3:16" x14ac:dyDescent="0.2">
      <c r="C66">
        <v>45</v>
      </c>
      <c r="D66">
        <v>44</v>
      </c>
      <c r="F66">
        <v>69</v>
      </c>
      <c r="G66">
        <v>52</v>
      </c>
      <c r="I66">
        <v>52</v>
      </c>
      <c r="J66">
        <v>16</v>
      </c>
      <c r="L66">
        <v>45</v>
      </c>
      <c r="M66">
        <v>72</v>
      </c>
      <c r="O66">
        <v>56</v>
      </c>
      <c r="P66">
        <v>34</v>
      </c>
    </row>
    <row r="67" spans="3:16" x14ac:dyDescent="0.2">
      <c r="C67">
        <v>58</v>
      </c>
      <c r="D67">
        <v>60</v>
      </c>
      <c r="F67">
        <v>51</v>
      </c>
      <c r="G67">
        <v>76</v>
      </c>
      <c r="I67">
        <v>84</v>
      </c>
      <c r="J67">
        <v>18</v>
      </c>
      <c r="L67">
        <v>43</v>
      </c>
      <c r="M67">
        <v>41</v>
      </c>
      <c r="O67">
        <v>14</v>
      </c>
      <c r="P67">
        <v>15</v>
      </c>
    </row>
    <row r="68" spans="3:16" x14ac:dyDescent="0.2">
      <c r="C68">
        <v>57</v>
      </c>
      <c r="D68">
        <v>81</v>
      </c>
      <c r="F68">
        <v>55</v>
      </c>
      <c r="G68">
        <v>52</v>
      </c>
      <c r="I68">
        <v>63</v>
      </c>
      <c r="J68">
        <v>53</v>
      </c>
      <c r="L68">
        <v>54</v>
      </c>
      <c r="M68">
        <v>34</v>
      </c>
      <c r="O68">
        <v>50</v>
      </c>
      <c r="P68">
        <v>40</v>
      </c>
    </row>
    <row r="69" spans="3:16" x14ac:dyDescent="0.2">
      <c r="C69">
        <v>57</v>
      </c>
      <c r="D69">
        <v>32</v>
      </c>
      <c r="F69">
        <v>19</v>
      </c>
      <c r="G69">
        <v>41</v>
      </c>
      <c r="I69">
        <v>24</v>
      </c>
      <c r="J69">
        <v>36</v>
      </c>
      <c r="L69">
        <v>27</v>
      </c>
      <c r="M69">
        <v>31</v>
      </c>
      <c r="O69">
        <v>20</v>
      </c>
      <c r="P69">
        <v>35</v>
      </c>
    </row>
    <row r="70" spans="3:16" x14ac:dyDescent="0.2">
      <c r="C70">
        <v>45</v>
      </c>
      <c r="D70">
        <v>12</v>
      </c>
      <c r="F70">
        <v>65</v>
      </c>
      <c r="G70">
        <v>42</v>
      </c>
      <c r="I70">
        <v>48</v>
      </c>
      <c r="J70">
        <v>43</v>
      </c>
      <c r="L70">
        <v>86</v>
      </c>
      <c r="M70">
        <v>55</v>
      </c>
      <c r="O70">
        <v>23</v>
      </c>
      <c r="P70">
        <v>0</v>
      </c>
    </row>
    <row r="71" spans="3:16" x14ac:dyDescent="0.2">
      <c r="C71">
        <v>88</v>
      </c>
      <c r="D71">
        <v>24</v>
      </c>
      <c r="F71">
        <v>70</v>
      </c>
      <c r="G71">
        <v>30</v>
      </c>
      <c r="I71">
        <v>52</v>
      </c>
      <c r="J71">
        <v>4</v>
      </c>
      <c r="L71">
        <v>89</v>
      </c>
      <c r="M71">
        <v>54</v>
      </c>
      <c r="O71">
        <v>4</v>
      </c>
      <c r="P71">
        <v>28</v>
      </c>
    </row>
    <row r="72" spans="3:16" x14ac:dyDescent="0.2">
      <c r="C72">
        <v>54</v>
      </c>
      <c r="D72">
        <v>76</v>
      </c>
      <c r="F72">
        <v>79</v>
      </c>
      <c r="G72">
        <v>50</v>
      </c>
      <c r="I72">
        <v>39</v>
      </c>
      <c r="J72">
        <v>10</v>
      </c>
      <c r="L72">
        <v>51</v>
      </c>
      <c r="M72">
        <v>30</v>
      </c>
      <c r="O72">
        <v>52</v>
      </c>
      <c r="P72">
        <v>86</v>
      </c>
    </row>
    <row r="73" spans="3:16" x14ac:dyDescent="0.2">
      <c r="C73">
        <v>4</v>
      </c>
      <c r="D73">
        <v>62</v>
      </c>
      <c r="F73">
        <v>28</v>
      </c>
      <c r="G73">
        <v>7</v>
      </c>
      <c r="I73">
        <v>17</v>
      </c>
      <c r="J73">
        <v>6</v>
      </c>
      <c r="L73">
        <v>3</v>
      </c>
      <c r="M73">
        <v>89</v>
      </c>
      <c r="O73">
        <v>89</v>
      </c>
      <c r="P73">
        <v>89</v>
      </c>
    </row>
    <row r="74" spans="3:16" x14ac:dyDescent="0.2">
      <c r="C74">
        <v>85</v>
      </c>
      <c r="D74">
        <v>74</v>
      </c>
      <c r="F74">
        <v>12</v>
      </c>
      <c r="G74">
        <v>59</v>
      </c>
      <c r="I74">
        <v>64</v>
      </c>
      <c r="J74">
        <v>22</v>
      </c>
      <c r="L74">
        <v>38</v>
      </c>
      <c r="M74">
        <v>51</v>
      </c>
      <c r="O74">
        <v>51</v>
      </c>
      <c r="P74">
        <v>67</v>
      </c>
    </row>
    <row r="75" spans="3:16" x14ac:dyDescent="0.2">
      <c r="C75">
        <v>1</v>
      </c>
      <c r="D75">
        <v>87</v>
      </c>
      <c r="F75">
        <v>1</v>
      </c>
      <c r="G75">
        <v>53</v>
      </c>
      <c r="I75">
        <v>34</v>
      </c>
      <c r="J75">
        <v>86</v>
      </c>
      <c r="L75">
        <v>63</v>
      </c>
      <c r="M75">
        <v>43</v>
      </c>
      <c r="O75">
        <v>8</v>
      </c>
      <c r="P75">
        <v>78</v>
      </c>
    </row>
    <row r="76" spans="3:16" x14ac:dyDescent="0.2">
      <c r="C76">
        <v>47</v>
      </c>
      <c r="D76">
        <v>76</v>
      </c>
      <c r="F76">
        <v>83</v>
      </c>
      <c r="G76">
        <v>0</v>
      </c>
      <c r="I76">
        <v>22</v>
      </c>
      <c r="J76">
        <v>44</v>
      </c>
      <c r="L76">
        <v>69</v>
      </c>
      <c r="M76">
        <v>44</v>
      </c>
      <c r="O76">
        <v>21</v>
      </c>
      <c r="P76">
        <v>24</v>
      </c>
    </row>
    <row r="77" spans="3:16" x14ac:dyDescent="0.2">
      <c r="C77">
        <v>82</v>
      </c>
      <c r="D77">
        <v>63</v>
      </c>
      <c r="F77">
        <v>63</v>
      </c>
      <c r="G77">
        <v>34</v>
      </c>
      <c r="I77">
        <v>44</v>
      </c>
      <c r="J77">
        <v>34</v>
      </c>
      <c r="L77">
        <v>89</v>
      </c>
      <c r="M77">
        <v>42</v>
      </c>
      <c r="O77">
        <v>85</v>
      </c>
      <c r="P77">
        <v>14</v>
      </c>
    </row>
    <row r="78" spans="3:16" x14ac:dyDescent="0.2">
      <c r="C78">
        <v>45</v>
      </c>
      <c r="D78">
        <v>78</v>
      </c>
      <c r="F78">
        <v>35</v>
      </c>
      <c r="G78">
        <v>4</v>
      </c>
      <c r="I78">
        <v>55</v>
      </c>
      <c r="J78">
        <v>44</v>
      </c>
      <c r="L78">
        <v>63</v>
      </c>
      <c r="M78">
        <v>11</v>
      </c>
      <c r="O78">
        <v>84</v>
      </c>
      <c r="P78">
        <v>16</v>
      </c>
    </row>
    <row r="79" spans="3:16" x14ac:dyDescent="0.2">
      <c r="C79">
        <v>12</v>
      </c>
      <c r="D79">
        <v>88</v>
      </c>
      <c r="F79">
        <v>30</v>
      </c>
      <c r="G79">
        <v>8</v>
      </c>
      <c r="I79">
        <v>30</v>
      </c>
      <c r="J79">
        <v>14</v>
      </c>
      <c r="L79">
        <v>57</v>
      </c>
      <c r="M79">
        <v>31</v>
      </c>
      <c r="O79">
        <v>23</v>
      </c>
      <c r="P79">
        <v>30</v>
      </c>
    </row>
    <row r="80" spans="3:16" x14ac:dyDescent="0.2">
      <c r="C80">
        <v>1</v>
      </c>
      <c r="D80">
        <v>12</v>
      </c>
      <c r="F80">
        <v>19</v>
      </c>
      <c r="G80">
        <v>64</v>
      </c>
      <c r="I80">
        <v>13</v>
      </c>
      <c r="J80">
        <v>26</v>
      </c>
      <c r="L80">
        <v>36</v>
      </c>
      <c r="M80">
        <v>35</v>
      </c>
      <c r="O80">
        <v>24</v>
      </c>
      <c r="P80">
        <v>36</v>
      </c>
    </row>
    <row r="81" spans="2:16" x14ac:dyDescent="0.2">
      <c r="C81">
        <v>76</v>
      </c>
      <c r="D81">
        <v>76</v>
      </c>
      <c r="F81">
        <v>85</v>
      </c>
      <c r="G81">
        <v>77</v>
      </c>
      <c r="I81">
        <v>41</v>
      </c>
      <c r="J81">
        <v>82</v>
      </c>
      <c r="L81">
        <v>2</v>
      </c>
      <c r="M81">
        <v>83</v>
      </c>
      <c r="O81">
        <v>77</v>
      </c>
      <c r="P81">
        <v>79</v>
      </c>
    </row>
    <row r="82" spans="2:16" x14ac:dyDescent="0.2">
      <c r="C82">
        <v>81</v>
      </c>
      <c r="D82">
        <v>68</v>
      </c>
      <c r="F82">
        <v>6</v>
      </c>
      <c r="G82">
        <v>81</v>
      </c>
      <c r="I82">
        <v>85</v>
      </c>
      <c r="J82">
        <v>76</v>
      </c>
      <c r="L82">
        <v>8</v>
      </c>
      <c r="M82">
        <v>2</v>
      </c>
      <c r="O82">
        <v>28</v>
      </c>
      <c r="P82">
        <v>35</v>
      </c>
    </row>
    <row r="83" spans="2:16" x14ac:dyDescent="0.2">
      <c r="C83">
        <v>44</v>
      </c>
      <c r="D83">
        <v>46</v>
      </c>
      <c r="F83">
        <v>68</v>
      </c>
      <c r="G83">
        <v>50</v>
      </c>
      <c r="I83">
        <v>65</v>
      </c>
      <c r="J83">
        <v>62</v>
      </c>
      <c r="L83">
        <v>21</v>
      </c>
      <c r="M83">
        <v>62</v>
      </c>
      <c r="O83">
        <v>51</v>
      </c>
      <c r="P83">
        <v>21</v>
      </c>
    </row>
    <row r="85" spans="2:16" x14ac:dyDescent="0.2">
      <c r="B85">
        <v>150</v>
      </c>
      <c r="C85">
        <v>10</v>
      </c>
      <c r="D85">
        <v>8</v>
      </c>
      <c r="E85">
        <v>200</v>
      </c>
      <c r="F85">
        <v>39</v>
      </c>
      <c r="G85">
        <v>23</v>
      </c>
      <c r="H85">
        <v>250</v>
      </c>
      <c r="I85">
        <v>11</v>
      </c>
      <c r="J85">
        <v>38</v>
      </c>
      <c r="K85">
        <v>300</v>
      </c>
      <c r="L85">
        <v>72</v>
      </c>
      <c r="M85">
        <v>6</v>
      </c>
      <c r="N85">
        <v>400</v>
      </c>
      <c r="O85">
        <v>29</v>
      </c>
      <c r="P85">
        <v>25</v>
      </c>
    </row>
    <row r="86" spans="2:16" x14ac:dyDescent="0.2">
      <c r="C86">
        <v>10</v>
      </c>
      <c r="D86">
        <v>37</v>
      </c>
      <c r="F86">
        <v>18</v>
      </c>
      <c r="G86">
        <v>61</v>
      </c>
      <c r="I86">
        <v>56</v>
      </c>
      <c r="J86">
        <v>39</v>
      </c>
      <c r="L86">
        <v>38</v>
      </c>
      <c r="M86">
        <v>16</v>
      </c>
      <c r="O86">
        <v>56</v>
      </c>
      <c r="P86">
        <v>26</v>
      </c>
    </row>
    <row r="87" spans="2:16" x14ac:dyDescent="0.2">
      <c r="C87">
        <v>62</v>
      </c>
      <c r="D87">
        <v>26</v>
      </c>
      <c r="F87">
        <v>51</v>
      </c>
      <c r="G87">
        <v>56</v>
      </c>
      <c r="I87">
        <v>10</v>
      </c>
      <c r="J87">
        <v>25</v>
      </c>
      <c r="L87">
        <v>70</v>
      </c>
      <c r="M87">
        <v>10</v>
      </c>
      <c r="O87">
        <v>46</v>
      </c>
      <c r="P87">
        <v>27</v>
      </c>
    </row>
    <row r="88" spans="2:16" x14ac:dyDescent="0.2">
      <c r="C88">
        <v>38</v>
      </c>
      <c r="D88">
        <v>9</v>
      </c>
      <c r="F88">
        <v>49</v>
      </c>
      <c r="G88">
        <v>6</v>
      </c>
      <c r="I88">
        <v>30</v>
      </c>
      <c r="J88">
        <v>2</v>
      </c>
      <c r="L88">
        <v>24</v>
      </c>
      <c r="M88">
        <v>8</v>
      </c>
      <c r="O88">
        <v>84</v>
      </c>
      <c r="P88">
        <v>47</v>
      </c>
    </row>
    <row r="89" spans="2:16" x14ac:dyDescent="0.2">
      <c r="C89">
        <v>33</v>
      </c>
      <c r="D89">
        <v>6</v>
      </c>
      <c r="F89">
        <v>33</v>
      </c>
      <c r="G89">
        <v>68</v>
      </c>
      <c r="I89">
        <v>83</v>
      </c>
      <c r="J89">
        <v>76</v>
      </c>
      <c r="L89">
        <v>81</v>
      </c>
      <c r="M89">
        <v>53</v>
      </c>
      <c r="O89">
        <v>26</v>
      </c>
      <c r="P89">
        <v>68</v>
      </c>
    </row>
    <row r="90" spans="2:16" x14ac:dyDescent="0.2">
      <c r="C90">
        <v>53</v>
      </c>
      <c r="D90">
        <v>59</v>
      </c>
      <c r="F90">
        <v>24</v>
      </c>
      <c r="G90">
        <v>66</v>
      </c>
      <c r="I90">
        <v>21</v>
      </c>
      <c r="J90">
        <v>39</v>
      </c>
      <c r="L90">
        <v>50</v>
      </c>
      <c r="M90">
        <v>15</v>
      </c>
      <c r="O90">
        <v>24</v>
      </c>
      <c r="P90">
        <v>50</v>
      </c>
    </row>
    <row r="91" spans="2:16" x14ac:dyDescent="0.2">
      <c r="C91">
        <v>1</v>
      </c>
      <c r="D91">
        <v>15</v>
      </c>
      <c r="F91">
        <v>80</v>
      </c>
      <c r="G91">
        <v>88</v>
      </c>
      <c r="I91">
        <v>5</v>
      </c>
      <c r="J91">
        <v>7</v>
      </c>
      <c r="L91">
        <v>66</v>
      </c>
      <c r="M91">
        <v>56</v>
      </c>
      <c r="O91">
        <v>53</v>
      </c>
      <c r="P91">
        <v>49</v>
      </c>
    </row>
    <row r="92" spans="2:16" x14ac:dyDescent="0.2">
      <c r="C92">
        <v>41</v>
      </c>
      <c r="D92">
        <v>29</v>
      </c>
      <c r="F92">
        <v>42</v>
      </c>
      <c r="G92">
        <v>37</v>
      </c>
      <c r="I92">
        <v>85</v>
      </c>
      <c r="J92">
        <v>76</v>
      </c>
      <c r="L92">
        <v>90</v>
      </c>
      <c r="M92">
        <v>59</v>
      </c>
      <c r="O92">
        <v>54</v>
      </c>
      <c r="P92">
        <v>22</v>
      </c>
    </row>
    <row r="93" spans="2:16" x14ac:dyDescent="0.2">
      <c r="C93">
        <v>18</v>
      </c>
      <c r="D93">
        <v>77</v>
      </c>
      <c r="F93">
        <v>34</v>
      </c>
      <c r="G93">
        <v>57</v>
      </c>
      <c r="I93">
        <v>47</v>
      </c>
      <c r="J93">
        <v>47</v>
      </c>
      <c r="L93">
        <v>20</v>
      </c>
      <c r="M93">
        <v>26</v>
      </c>
      <c r="O93">
        <v>28</v>
      </c>
      <c r="P93">
        <v>6</v>
      </c>
    </row>
    <row r="94" spans="2:16" x14ac:dyDescent="0.2">
      <c r="C94">
        <v>38</v>
      </c>
      <c r="D94">
        <v>28</v>
      </c>
      <c r="F94">
        <v>40</v>
      </c>
      <c r="G94">
        <v>80</v>
      </c>
      <c r="I94">
        <v>30</v>
      </c>
      <c r="J94">
        <v>25</v>
      </c>
      <c r="L94">
        <v>12</v>
      </c>
      <c r="M94">
        <v>74</v>
      </c>
      <c r="O94">
        <v>70</v>
      </c>
      <c r="P94">
        <v>42</v>
      </c>
    </row>
    <row r="95" spans="2:16" x14ac:dyDescent="0.2">
      <c r="C95">
        <v>18</v>
      </c>
      <c r="D95">
        <v>14</v>
      </c>
      <c r="F95">
        <v>85</v>
      </c>
      <c r="G95">
        <v>20</v>
      </c>
      <c r="I95">
        <v>82</v>
      </c>
      <c r="J95">
        <v>60</v>
      </c>
      <c r="L95">
        <v>16</v>
      </c>
      <c r="M95">
        <v>59</v>
      </c>
      <c r="O95">
        <v>39</v>
      </c>
      <c r="P95">
        <v>53</v>
      </c>
    </row>
    <row r="96" spans="2:16" x14ac:dyDescent="0.2">
      <c r="C96">
        <v>88</v>
      </c>
      <c r="D96">
        <v>66</v>
      </c>
      <c r="F96">
        <v>48</v>
      </c>
      <c r="G96">
        <v>83</v>
      </c>
      <c r="I96">
        <v>75</v>
      </c>
      <c r="J96">
        <v>23</v>
      </c>
      <c r="L96">
        <v>37</v>
      </c>
      <c r="M96">
        <v>81</v>
      </c>
      <c r="O96">
        <v>82</v>
      </c>
      <c r="P96">
        <v>41</v>
      </c>
    </row>
    <row r="97" spans="3:16" x14ac:dyDescent="0.2">
      <c r="C97">
        <v>65</v>
      </c>
      <c r="D97">
        <v>38</v>
      </c>
      <c r="F97">
        <v>50</v>
      </c>
      <c r="G97">
        <v>26</v>
      </c>
      <c r="I97">
        <v>69</v>
      </c>
      <c r="J97">
        <v>21</v>
      </c>
      <c r="L97">
        <v>49</v>
      </c>
      <c r="M97">
        <v>11</v>
      </c>
      <c r="O97">
        <v>38</v>
      </c>
      <c r="P97">
        <v>50</v>
      </c>
    </row>
    <row r="98" spans="3:16" x14ac:dyDescent="0.2">
      <c r="C98">
        <v>81</v>
      </c>
      <c r="D98">
        <v>23</v>
      </c>
      <c r="F98">
        <v>39</v>
      </c>
      <c r="G98">
        <v>32</v>
      </c>
      <c r="I98">
        <v>61</v>
      </c>
      <c r="J98">
        <v>40</v>
      </c>
      <c r="L98">
        <v>49</v>
      </c>
      <c r="M98">
        <v>41</v>
      </c>
      <c r="O98">
        <v>65</v>
      </c>
      <c r="P98">
        <v>11</v>
      </c>
    </row>
    <row r="99" spans="3:16" x14ac:dyDescent="0.2">
      <c r="C99">
        <v>36</v>
      </c>
      <c r="D99">
        <v>34</v>
      </c>
      <c r="F99">
        <v>51</v>
      </c>
      <c r="G99">
        <v>60</v>
      </c>
      <c r="I99">
        <v>34</v>
      </c>
      <c r="J99">
        <v>80</v>
      </c>
      <c r="L99">
        <v>46</v>
      </c>
      <c r="M99">
        <v>40</v>
      </c>
      <c r="O99">
        <v>41</v>
      </c>
      <c r="P99">
        <v>87</v>
      </c>
    </row>
    <row r="100" spans="3:16" x14ac:dyDescent="0.2">
      <c r="C100">
        <v>70</v>
      </c>
      <c r="D100">
        <v>67</v>
      </c>
      <c r="F100">
        <v>6</v>
      </c>
      <c r="G100">
        <v>19</v>
      </c>
      <c r="I100">
        <v>27</v>
      </c>
      <c r="J100">
        <v>18</v>
      </c>
      <c r="L100">
        <v>34</v>
      </c>
      <c r="M100">
        <v>13</v>
      </c>
      <c r="O100">
        <v>59</v>
      </c>
      <c r="P100">
        <v>71</v>
      </c>
    </row>
    <row r="101" spans="3:16" x14ac:dyDescent="0.2">
      <c r="C101">
        <v>59</v>
      </c>
      <c r="D101">
        <v>40</v>
      </c>
      <c r="F101">
        <v>8</v>
      </c>
      <c r="G101">
        <v>0</v>
      </c>
      <c r="I101">
        <v>84</v>
      </c>
      <c r="J101">
        <v>56</v>
      </c>
      <c r="L101">
        <v>54</v>
      </c>
      <c r="M101">
        <v>34</v>
      </c>
      <c r="O101">
        <v>52</v>
      </c>
      <c r="P101">
        <v>26</v>
      </c>
    </row>
    <row r="102" spans="3:16" x14ac:dyDescent="0.2">
      <c r="C102">
        <v>72</v>
      </c>
      <c r="D102">
        <v>33</v>
      </c>
      <c r="F102">
        <v>38</v>
      </c>
      <c r="G102">
        <v>76</v>
      </c>
      <c r="I102">
        <v>40</v>
      </c>
      <c r="J102">
        <v>14</v>
      </c>
      <c r="L102">
        <v>11</v>
      </c>
      <c r="M102">
        <v>87</v>
      </c>
      <c r="O102">
        <v>18</v>
      </c>
      <c r="P102">
        <v>52</v>
      </c>
    </row>
    <row r="103" spans="3:16" x14ac:dyDescent="0.2">
      <c r="C103">
        <v>74</v>
      </c>
      <c r="D103">
        <v>72</v>
      </c>
      <c r="F103">
        <v>74</v>
      </c>
      <c r="G103">
        <v>71</v>
      </c>
      <c r="I103">
        <v>60</v>
      </c>
      <c r="J103">
        <v>27</v>
      </c>
      <c r="L103">
        <v>80</v>
      </c>
      <c r="M103">
        <v>40</v>
      </c>
      <c r="O103">
        <v>6</v>
      </c>
      <c r="P103">
        <v>27</v>
      </c>
    </row>
    <row r="104" spans="3:16" x14ac:dyDescent="0.2">
      <c r="C104">
        <v>51</v>
      </c>
      <c r="D104">
        <v>58</v>
      </c>
      <c r="F104">
        <v>86</v>
      </c>
      <c r="G104">
        <v>75</v>
      </c>
      <c r="I104">
        <v>54</v>
      </c>
      <c r="J104">
        <v>54</v>
      </c>
      <c r="L104">
        <v>71</v>
      </c>
      <c r="M104">
        <v>53</v>
      </c>
      <c r="O104">
        <v>21</v>
      </c>
      <c r="P104">
        <v>84</v>
      </c>
    </row>
    <row r="105" spans="3:16" x14ac:dyDescent="0.2">
      <c r="C105">
        <v>17</v>
      </c>
      <c r="D105">
        <v>79</v>
      </c>
      <c r="F105">
        <v>43</v>
      </c>
      <c r="G105">
        <v>84</v>
      </c>
      <c r="I105">
        <v>73</v>
      </c>
      <c r="J105">
        <v>75</v>
      </c>
      <c r="L105">
        <v>5</v>
      </c>
      <c r="M105">
        <v>18</v>
      </c>
      <c r="O105">
        <v>36</v>
      </c>
      <c r="P105">
        <v>62</v>
      </c>
    </row>
    <row r="106" spans="3:16" x14ac:dyDescent="0.2">
      <c r="C106">
        <v>81</v>
      </c>
      <c r="D106">
        <v>1</v>
      </c>
      <c r="F106">
        <v>18</v>
      </c>
      <c r="G106">
        <v>68</v>
      </c>
      <c r="I106">
        <v>77</v>
      </c>
      <c r="J106">
        <v>26</v>
      </c>
      <c r="L106">
        <v>32</v>
      </c>
      <c r="M106">
        <v>6</v>
      </c>
      <c r="O106">
        <v>45</v>
      </c>
      <c r="P106">
        <v>30</v>
      </c>
    </row>
    <row r="107" spans="3:16" x14ac:dyDescent="0.2">
      <c r="C107">
        <v>20</v>
      </c>
      <c r="D107">
        <v>5</v>
      </c>
      <c r="F107">
        <v>48</v>
      </c>
      <c r="G107">
        <v>24</v>
      </c>
      <c r="I107">
        <v>65</v>
      </c>
      <c r="J107">
        <v>10</v>
      </c>
      <c r="L107">
        <v>37</v>
      </c>
      <c r="M107">
        <v>6</v>
      </c>
      <c r="O107">
        <v>54</v>
      </c>
      <c r="P107">
        <v>36</v>
      </c>
    </row>
    <row r="108" spans="3:16" x14ac:dyDescent="0.2">
      <c r="C108">
        <v>56</v>
      </c>
      <c r="D108">
        <v>60</v>
      </c>
      <c r="F108">
        <v>31</v>
      </c>
      <c r="G108">
        <v>88</v>
      </c>
      <c r="I108">
        <v>35</v>
      </c>
      <c r="J108">
        <v>28</v>
      </c>
      <c r="L108">
        <v>88</v>
      </c>
      <c r="M108">
        <v>79</v>
      </c>
      <c r="O108">
        <v>82</v>
      </c>
      <c r="P108">
        <v>16</v>
      </c>
    </row>
    <row r="109" spans="3:16" x14ac:dyDescent="0.2">
      <c r="C109">
        <v>21</v>
      </c>
      <c r="D109">
        <v>68</v>
      </c>
      <c r="F109">
        <v>12</v>
      </c>
      <c r="G109">
        <v>3</v>
      </c>
      <c r="I109">
        <v>71</v>
      </c>
      <c r="J109">
        <v>43</v>
      </c>
      <c r="L109">
        <v>86</v>
      </c>
      <c r="M109">
        <v>63</v>
      </c>
      <c r="O109">
        <v>53</v>
      </c>
      <c r="P109">
        <v>29</v>
      </c>
    </row>
    <row r="110" spans="3:16" x14ac:dyDescent="0.2">
      <c r="C110">
        <v>17</v>
      </c>
      <c r="D110">
        <v>46</v>
      </c>
      <c r="F110">
        <v>46</v>
      </c>
      <c r="G110">
        <v>37</v>
      </c>
      <c r="I110">
        <v>6</v>
      </c>
      <c r="J110">
        <v>49</v>
      </c>
      <c r="L110">
        <v>23</v>
      </c>
      <c r="M110">
        <v>5</v>
      </c>
      <c r="O110">
        <v>63</v>
      </c>
      <c r="P110">
        <v>58</v>
      </c>
    </row>
    <row r="111" spans="3:16" x14ac:dyDescent="0.2">
      <c r="C111">
        <v>14</v>
      </c>
      <c r="D111">
        <v>12</v>
      </c>
      <c r="F111">
        <v>49</v>
      </c>
      <c r="G111">
        <v>17</v>
      </c>
      <c r="I111">
        <v>7</v>
      </c>
      <c r="J111">
        <v>37</v>
      </c>
      <c r="L111">
        <v>47</v>
      </c>
      <c r="M111">
        <v>29</v>
      </c>
      <c r="O111">
        <v>83</v>
      </c>
      <c r="P111">
        <v>71</v>
      </c>
    </row>
    <row r="112" spans="3:16" x14ac:dyDescent="0.2">
      <c r="C112">
        <v>86</v>
      </c>
      <c r="D112">
        <v>48</v>
      </c>
      <c r="F112">
        <v>47</v>
      </c>
      <c r="G112">
        <v>30</v>
      </c>
      <c r="I112">
        <v>5</v>
      </c>
      <c r="J112">
        <v>9</v>
      </c>
      <c r="L112">
        <v>12</v>
      </c>
      <c r="M112">
        <v>66</v>
      </c>
      <c r="O112">
        <v>54</v>
      </c>
      <c r="P112">
        <v>15</v>
      </c>
    </row>
    <row r="113" spans="2:16" x14ac:dyDescent="0.2">
      <c r="C113">
        <v>36</v>
      </c>
      <c r="D113">
        <v>51</v>
      </c>
      <c r="F113">
        <v>7</v>
      </c>
      <c r="G113">
        <v>18</v>
      </c>
      <c r="I113">
        <v>44</v>
      </c>
      <c r="J113">
        <v>49</v>
      </c>
      <c r="L113">
        <v>54</v>
      </c>
      <c r="M113">
        <v>82</v>
      </c>
      <c r="O113">
        <v>30</v>
      </c>
      <c r="P113">
        <v>40</v>
      </c>
    </row>
    <row r="114" spans="2:16" x14ac:dyDescent="0.2">
      <c r="C114">
        <v>64</v>
      </c>
      <c r="D114">
        <v>22</v>
      </c>
      <c r="F114">
        <v>51</v>
      </c>
      <c r="G114">
        <v>15</v>
      </c>
      <c r="I114">
        <v>11</v>
      </c>
      <c r="J114">
        <v>36</v>
      </c>
      <c r="L114">
        <v>2</v>
      </c>
      <c r="M114">
        <v>24</v>
      </c>
      <c r="O114">
        <v>45</v>
      </c>
      <c r="P114">
        <v>18</v>
      </c>
    </row>
    <row r="115" spans="2:16" x14ac:dyDescent="0.2">
      <c r="C115">
        <v>65</v>
      </c>
      <c r="D115">
        <v>48</v>
      </c>
      <c r="F115">
        <v>12</v>
      </c>
      <c r="G115">
        <v>36</v>
      </c>
      <c r="I115">
        <v>29</v>
      </c>
      <c r="J115">
        <v>55</v>
      </c>
      <c r="L115">
        <v>79</v>
      </c>
      <c r="M115">
        <v>28</v>
      </c>
      <c r="O115">
        <v>55</v>
      </c>
      <c r="P115">
        <v>14</v>
      </c>
    </row>
    <row r="116" spans="2:16" x14ac:dyDescent="0.2">
      <c r="C116">
        <v>57</v>
      </c>
      <c r="D116">
        <v>70</v>
      </c>
      <c r="F116">
        <v>84</v>
      </c>
      <c r="G116">
        <v>24</v>
      </c>
      <c r="I116">
        <v>88</v>
      </c>
      <c r="J116">
        <v>38</v>
      </c>
      <c r="L116">
        <v>51</v>
      </c>
      <c r="M116">
        <v>58</v>
      </c>
      <c r="O116">
        <v>37</v>
      </c>
      <c r="P116">
        <v>75</v>
      </c>
    </row>
    <row r="117" spans="2:16" x14ac:dyDescent="0.2">
      <c r="C117">
        <v>22</v>
      </c>
      <c r="D117">
        <v>5</v>
      </c>
      <c r="F117">
        <v>26</v>
      </c>
      <c r="G117">
        <v>29</v>
      </c>
      <c r="I117">
        <v>69</v>
      </c>
      <c r="J117">
        <v>42</v>
      </c>
      <c r="L117">
        <v>85</v>
      </c>
      <c r="M117">
        <v>31</v>
      </c>
      <c r="O117">
        <v>71</v>
      </c>
      <c r="P117">
        <v>79</v>
      </c>
    </row>
    <row r="118" spans="2:16" x14ac:dyDescent="0.2">
      <c r="C118">
        <v>53</v>
      </c>
      <c r="D118">
        <v>86</v>
      </c>
      <c r="F118">
        <v>61</v>
      </c>
      <c r="G118">
        <v>87</v>
      </c>
      <c r="I118">
        <v>51</v>
      </c>
      <c r="J118">
        <v>61</v>
      </c>
      <c r="L118">
        <v>52</v>
      </c>
      <c r="M118">
        <v>1</v>
      </c>
      <c r="O118">
        <v>31</v>
      </c>
      <c r="P118">
        <v>67</v>
      </c>
    </row>
    <row r="119" spans="2:16" x14ac:dyDescent="0.2">
      <c r="C119">
        <v>46</v>
      </c>
      <c r="D119">
        <v>21</v>
      </c>
      <c r="F119">
        <v>37</v>
      </c>
      <c r="G119">
        <v>58</v>
      </c>
      <c r="I119">
        <v>20</v>
      </c>
      <c r="J119">
        <v>65</v>
      </c>
      <c r="L119">
        <v>34</v>
      </c>
      <c r="M119">
        <v>89</v>
      </c>
      <c r="O119">
        <v>14</v>
      </c>
      <c r="P119">
        <v>48</v>
      </c>
    </row>
    <row r="120" spans="2:16" x14ac:dyDescent="0.2">
      <c r="C120">
        <v>45</v>
      </c>
      <c r="D120">
        <v>26</v>
      </c>
      <c r="F120">
        <v>79</v>
      </c>
      <c r="G120">
        <v>2</v>
      </c>
      <c r="I120">
        <v>49</v>
      </c>
      <c r="J120">
        <v>18</v>
      </c>
      <c r="L120">
        <v>79</v>
      </c>
      <c r="M120">
        <v>19</v>
      </c>
      <c r="O120">
        <v>45</v>
      </c>
      <c r="P120">
        <v>88</v>
      </c>
    </row>
    <row r="121" spans="2:16" x14ac:dyDescent="0.2">
      <c r="C121">
        <v>36</v>
      </c>
      <c r="D121">
        <v>33</v>
      </c>
      <c r="F121">
        <v>23</v>
      </c>
      <c r="G121">
        <v>84</v>
      </c>
      <c r="I121">
        <v>16</v>
      </c>
      <c r="J121">
        <v>71</v>
      </c>
      <c r="L121">
        <v>82</v>
      </c>
      <c r="M121">
        <v>55</v>
      </c>
      <c r="O121">
        <v>14</v>
      </c>
      <c r="P121">
        <v>48</v>
      </c>
    </row>
    <row r="122" spans="2:16" x14ac:dyDescent="0.2">
      <c r="C122">
        <v>87</v>
      </c>
      <c r="D122">
        <v>1</v>
      </c>
      <c r="F122">
        <v>3</v>
      </c>
      <c r="G122">
        <v>86</v>
      </c>
      <c r="I122">
        <v>25</v>
      </c>
      <c r="J122">
        <v>87</v>
      </c>
      <c r="L122">
        <v>59</v>
      </c>
      <c r="M122">
        <v>71</v>
      </c>
      <c r="O122">
        <v>52</v>
      </c>
      <c r="P122">
        <v>32</v>
      </c>
    </row>
    <row r="123" spans="2:16" x14ac:dyDescent="0.2">
      <c r="C123">
        <v>67</v>
      </c>
      <c r="D123">
        <v>47</v>
      </c>
      <c r="F123">
        <v>43</v>
      </c>
      <c r="G123">
        <v>47</v>
      </c>
      <c r="I123">
        <v>20</v>
      </c>
      <c r="J123">
        <v>6</v>
      </c>
      <c r="L123">
        <v>3</v>
      </c>
      <c r="M123">
        <v>54</v>
      </c>
      <c r="O123">
        <v>34</v>
      </c>
      <c r="P123">
        <v>77</v>
      </c>
    </row>
    <row r="124" spans="2:16" x14ac:dyDescent="0.2">
      <c r="C124">
        <v>35</v>
      </c>
      <c r="D124">
        <v>55</v>
      </c>
      <c r="F124">
        <v>55</v>
      </c>
      <c r="G124">
        <v>27</v>
      </c>
      <c r="I124">
        <v>72</v>
      </c>
      <c r="J124">
        <v>20</v>
      </c>
      <c r="L124">
        <v>3</v>
      </c>
      <c r="M124">
        <v>51</v>
      </c>
      <c r="O124">
        <v>35</v>
      </c>
      <c r="P124">
        <v>34</v>
      </c>
    </row>
    <row r="126" spans="2:16" x14ac:dyDescent="0.2">
      <c r="B126">
        <v>500</v>
      </c>
      <c r="C126">
        <v>9</v>
      </c>
      <c r="D126">
        <v>45</v>
      </c>
      <c r="E126">
        <v>750</v>
      </c>
      <c r="F126">
        <v>70</v>
      </c>
      <c r="G126">
        <v>68</v>
      </c>
      <c r="H126">
        <v>1000</v>
      </c>
      <c r="I126">
        <v>22</v>
      </c>
      <c r="J126">
        <v>42</v>
      </c>
    </row>
    <row r="127" spans="2:16" x14ac:dyDescent="0.2">
      <c r="C127">
        <v>79</v>
      </c>
      <c r="D127">
        <v>66</v>
      </c>
      <c r="F127">
        <v>71</v>
      </c>
      <c r="G127">
        <v>41</v>
      </c>
      <c r="I127">
        <v>14</v>
      </c>
      <c r="J127">
        <v>32</v>
      </c>
    </row>
    <row r="128" spans="2:16" x14ac:dyDescent="0.2">
      <c r="C128">
        <v>58</v>
      </c>
      <c r="D128">
        <v>85</v>
      </c>
      <c r="F128">
        <v>45</v>
      </c>
      <c r="G128">
        <v>48</v>
      </c>
      <c r="I128">
        <v>5</v>
      </c>
      <c r="J128">
        <v>0</v>
      </c>
    </row>
    <row r="129" spans="3:10" x14ac:dyDescent="0.2">
      <c r="C129">
        <v>15</v>
      </c>
      <c r="D129">
        <v>17</v>
      </c>
      <c r="F129">
        <v>89</v>
      </c>
      <c r="G129">
        <v>58</v>
      </c>
      <c r="I129">
        <v>2</v>
      </c>
      <c r="J129">
        <v>8</v>
      </c>
    </row>
    <row r="130" spans="3:10" x14ac:dyDescent="0.2">
      <c r="C130">
        <v>43</v>
      </c>
      <c r="D130">
        <v>34</v>
      </c>
      <c r="F130">
        <v>60</v>
      </c>
      <c r="G130">
        <v>41</v>
      </c>
      <c r="I130">
        <v>18</v>
      </c>
      <c r="J130">
        <v>41</v>
      </c>
    </row>
    <row r="131" spans="3:10" x14ac:dyDescent="0.2">
      <c r="C131">
        <v>51</v>
      </c>
      <c r="D131">
        <v>7</v>
      </c>
      <c r="F131">
        <v>58</v>
      </c>
      <c r="G131">
        <v>6</v>
      </c>
      <c r="I131">
        <v>25</v>
      </c>
      <c r="J131">
        <v>61</v>
      </c>
    </row>
    <row r="132" spans="3:10" x14ac:dyDescent="0.2">
      <c r="C132">
        <v>42</v>
      </c>
      <c r="D132">
        <v>5</v>
      </c>
      <c r="F132">
        <v>7</v>
      </c>
      <c r="G132">
        <v>30</v>
      </c>
      <c r="I132">
        <v>70</v>
      </c>
      <c r="J132">
        <v>48</v>
      </c>
    </row>
    <row r="133" spans="3:10" x14ac:dyDescent="0.2">
      <c r="C133">
        <v>58</v>
      </c>
      <c r="D133">
        <v>85</v>
      </c>
      <c r="F133">
        <v>41</v>
      </c>
      <c r="G133">
        <v>29</v>
      </c>
      <c r="I133">
        <v>72</v>
      </c>
      <c r="J133">
        <v>55</v>
      </c>
    </row>
    <row r="134" spans="3:10" x14ac:dyDescent="0.2">
      <c r="C134">
        <v>88</v>
      </c>
      <c r="D134">
        <v>21</v>
      </c>
      <c r="F134">
        <v>69</v>
      </c>
      <c r="G134">
        <v>13</v>
      </c>
      <c r="I134">
        <v>39</v>
      </c>
      <c r="J134">
        <v>31</v>
      </c>
    </row>
    <row r="135" spans="3:10" x14ac:dyDescent="0.2">
      <c r="C135">
        <v>32</v>
      </c>
      <c r="D135">
        <v>87</v>
      </c>
      <c r="F135">
        <v>80</v>
      </c>
      <c r="G135">
        <v>62</v>
      </c>
      <c r="I135">
        <v>64</v>
      </c>
      <c r="J135">
        <v>36</v>
      </c>
    </row>
    <row r="136" spans="3:10" x14ac:dyDescent="0.2">
      <c r="C136">
        <v>34</v>
      </c>
      <c r="D136">
        <v>57</v>
      </c>
      <c r="F136">
        <v>45</v>
      </c>
      <c r="G136">
        <v>44</v>
      </c>
      <c r="I136">
        <v>63</v>
      </c>
      <c r="J136">
        <v>31</v>
      </c>
    </row>
    <row r="137" spans="3:10" x14ac:dyDescent="0.2">
      <c r="C137">
        <v>73</v>
      </c>
      <c r="D137">
        <v>6</v>
      </c>
      <c r="F137">
        <v>51</v>
      </c>
      <c r="G137">
        <v>31</v>
      </c>
      <c r="I137">
        <v>43</v>
      </c>
      <c r="J137">
        <v>77</v>
      </c>
    </row>
    <row r="138" spans="3:10" x14ac:dyDescent="0.2">
      <c r="C138">
        <v>34</v>
      </c>
      <c r="D138">
        <v>54</v>
      </c>
      <c r="F138">
        <v>85</v>
      </c>
      <c r="G138">
        <v>50</v>
      </c>
      <c r="I138">
        <v>5</v>
      </c>
      <c r="J138">
        <v>18</v>
      </c>
    </row>
    <row r="139" spans="3:10" x14ac:dyDescent="0.2">
      <c r="C139">
        <v>51</v>
      </c>
      <c r="D139">
        <v>13</v>
      </c>
      <c r="F139">
        <v>89</v>
      </c>
      <c r="G139">
        <v>86</v>
      </c>
      <c r="I139">
        <v>28</v>
      </c>
      <c r="J139">
        <v>34</v>
      </c>
    </row>
    <row r="140" spans="3:10" x14ac:dyDescent="0.2">
      <c r="C140">
        <v>41</v>
      </c>
      <c r="D140">
        <v>74</v>
      </c>
      <c r="F140">
        <v>17</v>
      </c>
      <c r="G140">
        <v>21</v>
      </c>
      <c r="I140">
        <v>14</v>
      </c>
      <c r="J140">
        <v>21</v>
      </c>
    </row>
    <row r="141" spans="3:10" x14ac:dyDescent="0.2">
      <c r="C141">
        <v>10</v>
      </c>
      <c r="D141">
        <v>5</v>
      </c>
      <c r="F141">
        <v>53</v>
      </c>
      <c r="G141">
        <v>35</v>
      </c>
      <c r="I141">
        <v>39</v>
      </c>
      <c r="J141">
        <v>14</v>
      </c>
    </row>
    <row r="142" spans="3:10" x14ac:dyDescent="0.2">
      <c r="C142">
        <v>24</v>
      </c>
      <c r="D142">
        <v>52</v>
      </c>
      <c r="F142">
        <v>48</v>
      </c>
      <c r="G142">
        <v>1</v>
      </c>
      <c r="I142">
        <v>37</v>
      </c>
      <c r="J142">
        <v>11</v>
      </c>
    </row>
    <row r="143" spans="3:10" x14ac:dyDescent="0.2">
      <c r="C143">
        <v>11</v>
      </c>
      <c r="D143">
        <v>72</v>
      </c>
      <c r="F143">
        <v>52</v>
      </c>
      <c r="G143">
        <v>29</v>
      </c>
      <c r="I143">
        <v>17</v>
      </c>
      <c r="J143">
        <v>88</v>
      </c>
    </row>
    <row r="144" spans="3:10" x14ac:dyDescent="0.2">
      <c r="C144">
        <v>28</v>
      </c>
      <c r="D144">
        <v>11</v>
      </c>
      <c r="F144">
        <v>78</v>
      </c>
      <c r="G144">
        <v>10</v>
      </c>
      <c r="I144">
        <v>83</v>
      </c>
      <c r="J144">
        <v>66</v>
      </c>
    </row>
    <row r="145" spans="3:10" x14ac:dyDescent="0.2">
      <c r="C145">
        <v>34</v>
      </c>
      <c r="D145">
        <v>3</v>
      </c>
      <c r="F145">
        <v>50</v>
      </c>
      <c r="G145">
        <v>31</v>
      </c>
      <c r="I145">
        <v>45</v>
      </c>
      <c r="J145">
        <v>69</v>
      </c>
    </row>
    <row r="146" spans="3:10" x14ac:dyDescent="0.2">
      <c r="C146">
        <v>7</v>
      </c>
      <c r="D146">
        <v>86</v>
      </c>
      <c r="F146">
        <v>42</v>
      </c>
      <c r="G146">
        <v>62</v>
      </c>
      <c r="I146">
        <v>24</v>
      </c>
      <c r="J146">
        <v>65</v>
      </c>
    </row>
    <row r="147" spans="3:10" x14ac:dyDescent="0.2">
      <c r="C147">
        <v>64</v>
      </c>
      <c r="D147">
        <v>32</v>
      </c>
      <c r="F147">
        <v>57</v>
      </c>
      <c r="G147">
        <v>4</v>
      </c>
      <c r="I147">
        <v>7</v>
      </c>
      <c r="J147">
        <v>22</v>
      </c>
    </row>
    <row r="148" spans="3:10" x14ac:dyDescent="0.2">
      <c r="C148">
        <v>20</v>
      </c>
      <c r="D148">
        <v>16</v>
      </c>
      <c r="F148">
        <v>19</v>
      </c>
      <c r="G148">
        <v>72</v>
      </c>
      <c r="I148">
        <v>51</v>
      </c>
      <c r="J148">
        <v>2</v>
      </c>
    </row>
    <row r="149" spans="3:10" x14ac:dyDescent="0.2">
      <c r="C149">
        <v>47</v>
      </c>
      <c r="D149">
        <v>4</v>
      </c>
      <c r="F149">
        <v>1</v>
      </c>
      <c r="G149">
        <v>90</v>
      </c>
      <c r="I149">
        <v>90</v>
      </c>
      <c r="J149">
        <v>25</v>
      </c>
    </row>
    <row r="150" spans="3:10" x14ac:dyDescent="0.2">
      <c r="C150">
        <v>16</v>
      </c>
      <c r="D150">
        <v>2</v>
      </c>
      <c r="F150">
        <v>2</v>
      </c>
      <c r="G150">
        <v>20</v>
      </c>
      <c r="I150">
        <v>38</v>
      </c>
      <c r="J150">
        <v>25</v>
      </c>
    </row>
    <row r="151" spans="3:10" x14ac:dyDescent="0.2">
      <c r="C151">
        <v>9</v>
      </c>
      <c r="D151">
        <v>26</v>
      </c>
      <c r="F151">
        <v>63</v>
      </c>
      <c r="G151">
        <v>60</v>
      </c>
      <c r="I151">
        <v>83</v>
      </c>
      <c r="J151">
        <v>46</v>
      </c>
    </row>
    <row r="152" spans="3:10" x14ac:dyDescent="0.2">
      <c r="C152">
        <v>43</v>
      </c>
      <c r="D152">
        <v>37</v>
      </c>
      <c r="F152">
        <v>50</v>
      </c>
      <c r="G152">
        <v>13</v>
      </c>
      <c r="I152">
        <v>16</v>
      </c>
      <c r="J152">
        <v>24</v>
      </c>
    </row>
    <row r="153" spans="3:10" x14ac:dyDescent="0.2">
      <c r="C153">
        <v>36</v>
      </c>
      <c r="D153">
        <v>8</v>
      </c>
      <c r="F153">
        <v>52</v>
      </c>
      <c r="G153">
        <v>42</v>
      </c>
      <c r="I153">
        <v>12</v>
      </c>
      <c r="J153">
        <v>44</v>
      </c>
    </row>
    <row r="154" spans="3:10" x14ac:dyDescent="0.2">
      <c r="C154">
        <v>58</v>
      </c>
      <c r="D154">
        <v>57</v>
      </c>
      <c r="F154">
        <v>6</v>
      </c>
      <c r="G154">
        <v>33</v>
      </c>
      <c r="I154">
        <v>90</v>
      </c>
      <c r="J154">
        <v>36</v>
      </c>
    </row>
    <row r="155" spans="3:10" x14ac:dyDescent="0.2">
      <c r="C155">
        <v>45</v>
      </c>
      <c r="D155">
        <v>86</v>
      </c>
      <c r="F155">
        <v>25</v>
      </c>
      <c r="G155">
        <v>69</v>
      </c>
      <c r="I155">
        <v>1</v>
      </c>
      <c r="J155">
        <v>12</v>
      </c>
    </row>
    <row r="156" spans="3:10" x14ac:dyDescent="0.2">
      <c r="C156">
        <v>17</v>
      </c>
      <c r="D156">
        <v>36</v>
      </c>
      <c r="F156">
        <v>47</v>
      </c>
      <c r="G156">
        <v>47</v>
      </c>
      <c r="I156">
        <v>51</v>
      </c>
      <c r="J156">
        <v>71</v>
      </c>
    </row>
    <row r="157" spans="3:10" x14ac:dyDescent="0.2">
      <c r="C157">
        <v>32</v>
      </c>
      <c r="D157">
        <v>37</v>
      </c>
      <c r="F157">
        <v>77</v>
      </c>
      <c r="G157">
        <v>37</v>
      </c>
      <c r="I157">
        <v>85</v>
      </c>
      <c r="J157">
        <v>63</v>
      </c>
    </row>
    <row r="158" spans="3:10" x14ac:dyDescent="0.2">
      <c r="C158">
        <v>57</v>
      </c>
      <c r="D158">
        <v>82</v>
      </c>
      <c r="F158">
        <v>57</v>
      </c>
      <c r="G158">
        <v>41</v>
      </c>
      <c r="I158">
        <v>30</v>
      </c>
      <c r="J158">
        <v>59</v>
      </c>
    </row>
    <row r="159" spans="3:10" x14ac:dyDescent="0.2">
      <c r="C159">
        <v>32</v>
      </c>
      <c r="D159">
        <v>21</v>
      </c>
      <c r="F159">
        <v>87</v>
      </c>
      <c r="G159">
        <v>21</v>
      </c>
      <c r="I159">
        <v>21</v>
      </c>
      <c r="J159">
        <v>33</v>
      </c>
    </row>
    <row r="160" spans="3:10" x14ac:dyDescent="0.2">
      <c r="C160">
        <v>13</v>
      </c>
      <c r="D160">
        <v>84</v>
      </c>
      <c r="F160">
        <v>74</v>
      </c>
      <c r="G160">
        <v>61</v>
      </c>
      <c r="I160">
        <v>90</v>
      </c>
      <c r="J160">
        <v>88</v>
      </c>
    </row>
    <row r="161" spans="3:10" x14ac:dyDescent="0.2">
      <c r="C161">
        <v>41</v>
      </c>
      <c r="D161">
        <v>55</v>
      </c>
      <c r="F161">
        <v>28</v>
      </c>
      <c r="G161">
        <v>81</v>
      </c>
      <c r="I161">
        <v>6</v>
      </c>
      <c r="J161">
        <v>32</v>
      </c>
    </row>
    <row r="162" spans="3:10" x14ac:dyDescent="0.2">
      <c r="C162">
        <v>84</v>
      </c>
      <c r="D162">
        <v>30</v>
      </c>
      <c r="F162">
        <v>86</v>
      </c>
      <c r="G162">
        <v>63</v>
      </c>
      <c r="I162">
        <v>24</v>
      </c>
      <c r="J162">
        <v>4</v>
      </c>
    </row>
    <row r="163" spans="3:10" x14ac:dyDescent="0.2">
      <c r="C163">
        <v>5</v>
      </c>
      <c r="D163">
        <v>48</v>
      </c>
      <c r="F163">
        <v>68</v>
      </c>
      <c r="G163">
        <v>10</v>
      </c>
      <c r="I163">
        <v>53</v>
      </c>
      <c r="J163">
        <v>89</v>
      </c>
    </row>
    <row r="164" spans="3:10" x14ac:dyDescent="0.2">
      <c r="C164">
        <v>52</v>
      </c>
      <c r="D164">
        <v>8</v>
      </c>
      <c r="F164">
        <v>10</v>
      </c>
      <c r="G164">
        <v>11</v>
      </c>
      <c r="I164">
        <v>41</v>
      </c>
      <c r="J164">
        <v>26</v>
      </c>
    </row>
    <row r="165" spans="3:10" x14ac:dyDescent="0.2">
      <c r="C165">
        <v>14</v>
      </c>
      <c r="D165">
        <v>78</v>
      </c>
      <c r="F165">
        <v>14</v>
      </c>
      <c r="G165">
        <v>14</v>
      </c>
      <c r="I165">
        <v>34</v>
      </c>
      <c r="J165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77"/>
  <sheetViews>
    <sheetView topLeftCell="AG1" workbookViewId="0">
      <selection activeCell="AE10" sqref="AE10"/>
    </sheetView>
  </sheetViews>
  <sheetFormatPr baseColWidth="10" defaultRowHeight="16" x14ac:dyDescent="0.2"/>
  <cols>
    <col min="16" max="16" width="10.83203125" style="3"/>
    <col min="27" max="27" width="10.83203125" style="3"/>
    <col min="45" max="45" width="12.1640625" bestFit="1" customWidth="1"/>
    <col min="47" max="48" width="12.1640625" bestFit="1" customWidth="1"/>
    <col min="58" max="58" width="12.1640625" bestFit="1" customWidth="1"/>
  </cols>
  <sheetData>
    <row r="1" spans="1:58" x14ac:dyDescent="0.2">
      <c r="A1" t="s">
        <v>19</v>
      </c>
      <c r="P1" s="3" t="s">
        <v>20</v>
      </c>
      <c r="AA1" s="3" t="s">
        <v>20</v>
      </c>
      <c r="AB1" t="s">
        <v>41</v>
      </c>
      <c r="AJ1" t="s">
        <v>54</v>
      </c>
    </row>
    <row r="2" spans="1:58" x14ac:dyDescent="0.2">
      <c r="B2" t="s">
        <v>13</v>
      </c>
      <c r="D2" t="s">
        <v>40</v>
      </c>
      <c r="G2" t="s">
        <v>17</v>
      </c>
      <c r="I2" t="s">
        <v>39</v>
      </c>
      <c r="Q2" t="s">
        <v>13</v>
      </c>
      <c r="S2" t="s">
        <v>39</v>
      </c>
      <c r="AB2" t="s">
        <v>13</v>
      </c>
      <c r="AD2" t="s">
        <v>39</v>
      </c>
      <c r="AJ2" t="s">
        <v>55</v>
      </c>
    </row>
    <row r="3" spans="1:58" x14ac:dyDescent="0.2">
      <c r="B3" t="s">
        <v>18</v>
      </c>
      <c r="C3" t="s">
        <v>15</v>
      </c>
      <c r="D3" t="s">
        <v>16</v>
      </c>
      <c r="E3" t="s">
        <v>44</v>
      </c>
      <c r="G3" t="s">
        <v>14</v>
      </c>
      <c r="H3" t="s">
        <v>15</v>
      </c>
      <c r="I3" t="s">
        <v>16</v>
      </c>
      <c r="J3" t="s">
        <v>44</v>
      </c>
      <c r="P3" s="3" t="s">
        <v>32</v>
      </c>
      <c r="Q3" t="s">
        <v>18</v>
      </c>
      <c r="R3" t="s">
        <v>15</v>
      </c>
      <c r="S3" t="s">
        <v>16</v>
      </c>
      <c r="T3" t="s">
        <v>44</v>
      </c>
      <c r="AA3" s="3" t="s">
        <v>32</v>
      </c>
      <c r="AB3" t="s">
        <v>18</v>
      </c>
      <c r="AC3" t="s">
        <v>15</v>
      </c>
      <c r="AD3" t="s">
        <v>16</v>
      </c>
      <c r="AE3" t="s">
        <v>44</v>
      </c>
    </row>
    <row r="4" spans="1:58" x14ac:dyDescent="0.2">
      <c r="B4">
        <v>0</v>
      </c>
      <c r="C4">
        <v>10000</v>
      </c>
      <c r="D4">
        <v>0</v>
      </c>
      <c r="E4">
        <f>D41/MAX(D4:D69)</f>
        <v>0.19178082191780821</v>
      </c>
      <c r="G4">
        <v>0</v>
      </c>
      <c r="H4">
        <v>10000</v>
      </c>
      <c r="I4">
        <v>0</v>
      </c>
      <c r="J4">
        <f>I41/MAX(I4:I69)</f>
        <v>0.15909090909090909</v>
      </c>
      <c r="P4" s="3">
        <v>0</v>
      </c>
      <c r="Q4">
        <v>0</v>
      </c>
      <c r="R4">
        <v>10000</v>
      </c>
      <c r="S4">
        <v>0</v>
      </c>
      <c r="T4">
        <f>S41/MAX(S4:S69)</f>
        <v>4.4444444444444446E-2</v>
      </c>
      <c r="AA4" s="3">
        <v>0</v>
      </c>
      <c r="AB4">
        <v>0</v>
      </c>
      <c r="AC4">
        <v>10000</v>
      </c>
      <c r="AD4">
        <v>0</v>
      </c>
      <c r="AE4">
        <f>AD41/MAX(AD4:AD69)</f>
        <v>5.5456171735241505E-2</v>
      </c>
      <c r="AM4" t="s">
        <v>46</v>
      </c>
      <c r="AR4" t="s">
        <v>47</v>
      </c>
      <c r="AS4">
        <v>69984</v>
      </c>
      <c r="AZ4" t="s">
        <v>72</v>
      </c>
    </row>
    <row r="5" spans="1:58" x14ac:dyDescent="0.2">
      <c r="B5">
        <f>(C5-C4)*0.00005+B4</f>
        <v>0.05</v>
      </c>
      <c r="C5">
        <v>11000</v>
      </c>
      <c r="D5">
        <v>10</v>
      </c>
      <c r="E5" t="s">
        <v>21</v>
      </c>
      <c r="G5">
        <f>(H5-H4)*0.00005+G4</f>
        <v>0.05</v>
      </c>
      <c r="H5">
        <v>11000</v>
      </c>
      <c r="I5">
        <v>5</v>
      </c>
      <c r="J5" t="s">
        <v>21</v>
      </c>
      <c r="P5" s="3">
        <v>1</v>
      </c>
      <c r="Q5">
        <f>(R5-R4)*0.00005+Q4</f>
        <v>0.05</v>
      </c>
      <c r="R5">
        <v>11000</v>
      </c>
      <c r="S5">
        <v>18</v>
      </c>
      <c r="T5" t="s">
        <v>21</v>
      </c>
      <c r="AA5" s="3">
        <v>1</v>
      </c>
      <c r="AB5">
        <f>(AC5-AC4)*0.00005+AB4</f>
        <v>0.05</v>
      </c>
      <c r="AC5">
        <v>11000</v>
      </c>
      <c r="AD5">
        <v>13</v>
      </c>
      <c r="AE5" t="s">
        <v>21</v>
      </c>
      <c r="AL5" t="s">
        <v>18</v>
      </c>
      <c r="AM5" t="s">
        <v>15</v>
      </c>
      <c r="AN5" t="s">
        <v>48</v>
      </c>
      <c r="AO5" t="s">
        <v>49</v>
      </c>
      <c r="AP5" t="s">
        <v>50</v>
      </c>
      <c r="AQ5" t="s">
        <v>51</v>
      </c>
      <c r="AR5" t="s">
        <v>52</v>
      </c>
      <c r="AS5" t="s">
        <v>53</v>
      </c>
      <c r="AZ5" t="s">
        <v>73</v>
      </c>
      <c r="BA5" t="s">
        <v>74</v>
      </c>
      <c r="BB5" t="s">
        <v>75</v>
      </c>
      <c r="BC5" t="s">
        <v>76</v>
      </c>
    </row>
    <row r="6" spans="1:58" x14ac:dyDescent="0.2">
      <c r="B6">
        <f t="shared" ref="B6:B24" si="0">(C6-C5)*0.00005+B5</f>
        <v>0.1</v>
      </c>
      <c r="C6">
        <v>12000</v>
      </c>
      <c r="D6">
        <v>37</v>
      </c>
      <c r="E6">
        <f>D32/MAX(D4:D32)</f>
        <v>0.28310502283105021</v>
      </c>
      <c r="G6">
        <f t="shared" ref="G6:G24" si="1">(H6-H5)*0.00005+G5</f>
        <v>0.1</v>
      </c>
      <c r="H6">
        <v>12000</v>
      </c>
      <c r="I6">
        <v>16</v>
      </c>
      <c r="J6">
        <f>I32/MAX(I4:I32)</f>
        <v>0.23863636363636365</v>
      </c>
      <c r="P6" s="3">
        <v>2</v>
      </c>
      <c r="Q6">
        <f t="shared" ref="Q6:Q24" si="2">(R6-R5)*0.00005+Q5</f>
        <v>0.1</v>
      </c>
      <c r="R6">
        <v>12000</v>
      </c>
      <c r="S6">
        <v>71</v>
      </c>
      <c r="T6">
        <f>S32/MAX(S4:S32)</f>
        <v>0.14814814814814814</v>
      </c>
      <c r="AA6" s="3">
        <v>2</v>
      </c>
      <c r="AB6">
        <f t="shared" ref="AB6:AB24" si="3">(AC6-AC5)*0.00005+AB5</f>
        <v>0.1</v>
      </c>
      <c r="AC6">
        <v>12000</v>
      </c>
      <c r="AD6">
        <v>61</v>
      </c>
      <c r="AE6">
        <f>AD32/MAX(AD4:AD32)</f>
        <v>0.14669051878354203</v>
      </c>
      <c r="AM6">
        <v>0</v>
      </c>
      <c r="AN6">
        <v>0</v>
      </c>
      <c r="AO6">
        <v>0</v>
      </c>
      <c r="AP6">
        <v>0</v>
      </c>
      <c r="AQ6">
        <v>0</v>
      </c>
      <c r="AZ6">
        <v>0</v>
      </c>
      <c r="BA6">
        <v>0</v>
      </c>
      <c r="BB6">
        <v>0</v>
      </c>
      <c r="BC6">
        <v>0</v>
      </c>
    </row>
    <row r="7" spans="1:58" x14ac:dyDescent="0.2">
      <c r="B7">
        <f t="shared" si="0"/>
        <v>0.15000000000000002</v>
      </c>
      <c r="C7">
        <v>13000</v>
      </c>
      <c r="D7">
        <v>71</v>
      </c>
      <c r="E7" t="s">
        <v>45</v>
      </c>
      <c r="G7">
        <f t="shared" si="1"/>
        <v>0.15000000000000002</v>
      </c>
      <c r="H7">
        <v>13000</v>
      </c>
      <c r="I7">
        <v>30</v>
      </c>
      <c r="J7" t="s">
        <v>45</v>
      </c>
      <c r="P7" s="3">
        <v>3</v>
      </c>
      <c r="Q7">
        <f t="shared" si="2"/>
        <v>0.15000000000000002</v>
      </c>
      <c r="R7">
        <v>13000</v>
      </c>
      <c r="S7">
        <v>136</v>
      </c>
      <c r="T7" t="s">
        <v>80</v>
      </c>
      <c r="AA7" s="3">
        <v>3</v>
      </c>
      <c r="AB7">
        <f t="shared" si="3"/>
        <v>0.15000000000000002</v>
      </c>
      <c r="AC7">
        <v>13000</v>
      </c>
      <c r="AD7">
        <v>119</v>
      </c>
      <c r="AE7" t="s">
        <v>45</v>
      </c>
      <c r="AL7">
        <v>11</v>
      </c>
      <c r="AM7">
        <v>50000</v>
      </c>
      <c r="AN7">
        <v>0.40244600000000003</v>
      </c>
      <c r="AO7">
        <v>0.451872</v>
      </c>
      <c r="AP7">
        <v>0.39940700000000001</v>
      </c>
      <c r="AQ7">
        <v>1.253725</v>
      </c>
      <c r="AR7">
        <f>(AQ7-AQ$7)*AS$4</f>
        <v>0</v>
      </c>
      <c r="AY7">
        <v>25</v>
      </c>
      <c r="AZ7">
        <v>20000</v>
      </c>
      <c r="BA7">
        <v>0.194601</v>
      </c>
      <c r="BB7">
        <v>0.114537</v>
      </c>
      <c r="BC7">
        <v>0.23463200000000001</v>
      </c>
      <c r="BD7">
        <f>BC7-BC$7</f>
        <v>0</v>
      </c>
      <c r="BE7">
        <f>BD7*69985</f>
        <v>0</v>
      </c>
    </row>
    <row r="8" spans="1:58" x14ac:dyDescent="0.2">
      <c r="B8">
        <f t="shared" si="0"/>
        <v>0.2</v>
      </c>
      <c r="C8">
        <v>14000</v>
      </c>
      <c r="D8">
        <v>129</v>
      </c>
      <c r="E8">
        <f>D56/MAX(D4:D58)</f>
        <v>0.15981735159817351</v>
      </c>
      <c r="G8">
        <f t="shared" si="1"/>
        <v>0.2</v>
      </c>
      <c r="H8">
        <v>14000</v>
      </c>
      <c r="I8">
        <v>58</v>
      </c>
      <c r="J8">
        <f>I56/MAX(I4:I58)</f>
        <v>0.13636363636363635</v>
      </c>
      <c r="P8" s="3">
        <v>4</v>
      </c>
      <c r="Q8">
        <f t="shared" si="2"/>
        <v>0.2</v>
      </c>
      <c r="R8">
        <v>14000</v>
      </c>
      <c r="S8">
        <v>222</v>
      </c>
      <c r="T8">
        <f>S76/MAX(S4:S77)</f>
        <v>2.0370370370370372E-2</v>
      </c>
      <c r="AA8" s="3">
        <v>4</v>
      </c>
      <c r="AB8">
        <f t="shared" si="3"/>
        <v>0.2</v>
      </c>
      <c r="AC8">
        <v>14000</v>
      </c>
      <c r="AD8">
        <v>212</v>
      </c>
      <c r="AE8">
        <f>AD56/MAX(AD4:AD58)</f>
        <v>3.3989266547406083E-2</v>
      </c>
      <c r="AL8">
        <v>36</v>
      </c>
      <c r="AM8">
        <v>100000</v>
      </c>
      <c r="AN8">
        <v>0.43035699999999999</v>
      </c>
      <c r="AO8">
        <v>0.44938600000000001</v>
      </c>
      <c r="AP8">
        <v>0.454737</v>
      </c>
      <c r="AQ8">
        <v>1.334481</v>
      </c>
      <c r="AR8">
        <f t="shared" ref="AR8:AR46" si="4">(AQ8-AQ$7)*AS$4</f>
        <v>5651.6279040000036</v>
      </c>
      <c r="AS8">
        <f>AR8*(10^-20)/(10^-12)/(AL8-AL$7)</f>
        <v>2.2606511616000013E-6</v>
      </c>
      <c r="AY8">
        <v>45</v>
      </c>
      <c r="AZ8">
        <v>40000</v>
      </c>
      <c r="BA8">
        <v>0.195184</v>
      </c>
      <c r="BB8">
        <v>0.113397</v>
      </c>
      <c r="BC8">
        <v>0.23607700000000001</v>
      </c>
      <c r="BD8">
        <f t="shared" ref="BD8:BD56" si="5">BC8-BC$7</f>
        <v>1.4450000000000018E-3</v>
      </c>
      <c r="BE8">
        <f t="shared" ref="BE8:BE56" si="6">BD8*69985</f>
        <v>101.12832500000013</v>
      </c>
      <c r="BF8">
        <f>BE8*(10^-20)/(10^-12)/(AY8-AY$7)</f>
        <v>5.0564162500000062E-8</v>
      </c>
    </row>
    <row r="9" spans="1:58" x14ac:dyDescent="0.2">
      <c r="B9">
        <f t="shared" si="0"/>
        <v>0.25</v>
      </c>
      <c r="C9">
        <v>15000</v>
      </c>
      <c r="D9">
        <v>176</v>
      </c>
      <c r="G9">
        <f t="shared" si="1"/>
        <v>0.25</v>
      </c>
      <c r="H9">
        <v>15000</v>
      </c>
      <c r="I9">
        <v>74</v>
      </c>
      <c r="P9" s="3">
        <v>5</v>
      </c>
      <c r="Q9">
        <f t="shared" si="2"/>
        <v>0.25</v>
      </c>
      <c r="R9">
        <v>15000</v>
      </c>
      <c r="S9">
        <v>291</v>
      </c>
      <c r="AA9" s="3">
        <v>5</v>
      </c>
      <c r="AB9">
        <f t="shared" si="3"/>
        <v>0.25</v>
      </c>
      <c r="AC9">
        <v>15000</v>
      </c>
      <c r="AD9">
        <v>277</v>
      </c>
      <c r="AL9">
        <v>81</v>
      </c>
      <c r="AM9">
        <v>150000</v>
      </c>
      <c r="AN9">
        <v>0.428896</v>
      </c>
      <c r="AO9">
        <v>0.45114700000000002</v>
      </c>
      <c r="AP9">
        <v>0.447745</v>
      </c>
      <c r="AQ9">
        <v>1.327788</v>
      </c>
      <c r="AR9">
        <f t="shared" si="4"/>
        <v>5183.2249919999995</v>
      </c>
      <c r="AS9">
        <f t="shared" ref="AS9:AS46" si="7">AR9*(10^-20)/(10^-12)/(AL9-AL$7)</f>
        <v>7.4046071314285702E-7</v>
      </c>
      <c r="AY9">
        <f>AY8+20</f>
        <v>65</v>
      </c>
      <c r="AZ9">
        <v>60000</v>
      </c>
      <c r="BA9">
        <v>0.196154</v>
      </c>
      <c r="BB9">
        <v>0.114383</v>
      </c>
      <c r="BC9">
        <v>0.237039</v>
      </c>
      <c r="BD9">
        <f t="shared" si="5"/>
        <v>2.4069999999999925E-3</v>
      </c>
      <c r="BE9">
        <f t="shared" si="6"/>
        <v>168.45389499999948</v>
      </c>
      <c r="BF9">
        <f t="shared" ref="BF9:BF56" si="8">BE9*(10^-20)/(10^-12)/(AY9-AY$7)</f>
        <v>4.2113473749999867E-8</v>
      </c>
    </row>
    <row r="10" spans="1:58" x14ac:dyDescent="0.2">
      <c r="B10">
        <f t="shared" si="0"/>
        <v>0.3</v>
      </c>
      <c r="C10">
        <v>16000</v>
      </c>
      <c r="D10">
        <v>219</v>
      </c>
      <c r="G10">
        <f t="shared" si="1"/>
        <v>0.3</v>
      </c>
      <c r="H10">
        <v>16000</v>
      </c>
      <c r="I10">
        <v>88</v>
      </c>
      <c r="P10" s="3">
        <v>6</v>
      </c>
      <c r="Q10">
        <f t="shared" si="2"/>
        <v>0.3</v>
      </c>
      <c r="R10">
        <v>16000</v>
      </c>
      <c r="S10">
        <v>376</v>
      </c>
      <c r="AA10" s="3">
        <v>6</v>
      </c>
      <c r="AB10">
        <f t="shared" si="3"/>
        <v>0.3</v>
      </c>
      <c r="AC10">
        <v>16000</v>
      </c>
      <c r="AD10">
        <v>363</v>
      </c>
      <c r="AL10">
        <f t="shared" ref="AL10:AL46" si="9">(AM10-AM9)*0.001+AL9</f>
        <v>131</v>
      </c>
      <c r="AM10">
        <v>200000</v>
      </c>
      <c r="AN10">
        <v>0.43121399999999999</v>
      </c>
      <c r="AO10">
        <v>0.45499699999999998</v>
      </c>
      <c r="AP10">
        <v>0.45145200000000002</v>
      </c>
      <c r="AQ10">
        <v>1.3376619999999999</v>
      </c>
      <c r="AR10">
        <f t="shared" si="4"/>
        <v>5874.2470079999948</v>
      </c>
      <c r="AS10">
        <f t="shared" si="7"/>
        <v>4.8952058399999953E-7</v>
      </c>
      <c r="AY10">
        <f t="shared" ref="AY10:AY56" si="10">AY9+20</f>
        <v>85</v>
      </c>
      <c r="AZ10">
        <v>80000</v>
      </c>
      <c r="BA10">
        <v>0.19347700000000001</v>
      </c>
      <c r="BB10">
        <v>0.113623</v>
      </c>
      <c r="BC10">
        <v>0.233404</v>
      </c>
      <c r="BD10">
        <f t="shared" si="5"/>
        <v>-1.2280000000000069E-3</v>
      </c>
      <c r="BE10">
        <f t="shared" si="6"/>
        <v>-85.941580000000485</v>
      </c>
      <c r="BF10">
        <f t="shared" si="8"/>
        <v>-1.4323596666666746E-8</v>
      </c>
    </row>
    <row r="11" spans="1:58" x14ac:dyDescent="0.2">
      <c r="B11">
        <f t="shared" si="0"/>
        <v>0.35</v>
      </c>
      <c r="C11">
        <v>17000</v>
      </c>
      <c r="D11">
        <v>188</v>
      </c>
      <c r="G11">
        <f t="shared" si="1"/>
        <v>0.35</v>
      </c>
      <c r="H11">
        <v>17000</v>
      </c>
      <c r="I11">
        <v>71</v>
      </c>
      <c r="P11" s="3">
        <v>7</v>
      </c>
      <c r="Q11">
        <f t="shared" si="2"/>
        <v>0.35</v>
      </c>
      <c r="R11">
        <v>17000</v>
      </c>
      <c r="S11">
        <v>435</v>
      </c>
      <c r="AA11" s="3">
        <v>7</v>
      </c>
      <c r="AB11">
        <f t="shared" si="3"/>
        <v>0.35</v>
      </c>
      <c r="AC11">
        <v>17000</v>
      </c>
      <c r="AD11">
        <v>438</v>
      </c>
      <c r="AL11">
        <f t="shared" si="9"/>
        <v>181</v>
      </c>
      <c r="AM11">
        <v>250000</v>
      </c>
      <c r="AN11">
        <v>0.44551499999999999</v>
      </c>
      <c r="AO11">
        <v>0.47141100000000002</v>
      </c>
      <c r="AP11">
        <v>0.45915499999999998</v>
      </c>
      <c r="AQ11">
        <v>1.376082</v>
      </c>
      <c r="AR11">
        <f t="shared" si="4"/>
        <v>8563.032288000004</v>
      </c>
      <c r="AS11">
        <f t="shared" si="7"/>
        <v>5.0370778164705906E-7</v>
      </c>
      <c r="AY11">
        <f t="shared" si="10"/>
        <v>105</v>
      </c>
      <c r="AZ11">
        <v>100000</v>
      </c>
      <c r="BA11">
        <v>0.201763</v>
      </c>
      <c r="BB11">
        <v>0.115796</v>
      </c>
      <c r="BC11">
        <v>0.24474599999999999</v>
      </c>
      <c r="BD11">
        <f t="shared" si="5"/>
        <v>1.0113999999999984E-2</v>
      </c>
      <c r="BE11">
        <f t="shared" si="6"/>
        <v>707.8282899999989</v>
      </c>
      <c r="BF11">
        <f t="shared" si="8"/>
        <v>8.8478536249999847E-8</v>
      </c>
    </row>
    <row r="12" spans="1:58" x14ac:dyDescent="0.2">
      <c r="B12">
        <f t="shared" si="0"/>
        <v>0.39999999999999997</v>
      </c>
      <c r="C12">
        <v>18000</v>
      </c>
      <c r="D12">
        <v>191</v>
      </c>
      <c r="G12">
        <f t="shared" si="1"/>
        <v>0.39999999999999997</v>
      </c>
      <c r="H12">
        <v>18000</v>
      </c>
      <c r="I12">
        <v>74</v>
      </c>
      <c r="P12" s="3">
        <v>8</v>
      </c>
      <c r="Q12">
        <f t="shared" si="2"/>
        <v>0.39999999999999997</v>
      </c>
      <c r="R12">
        <v>18000</v>
      </c>
      <c r="S12">
        <v>463</v>
      </c>
      <c r="AA12" s="3">
        <v>8</v>
      </c>
      <c r="AB12">
        <f t="shared" si="3"/>
        <v>0.39999999999999997</v>
      </c>
      <c r="AC12">
        <v>18000</v>
      </c>
      <c r="AD12">
        <v>493</v>
      </c>
      <c r="AL12">
        <f t="shared" si="9"/>
        <v>231</v>
      </c>
      <c r="AM12">
        <v>300000</v>
      </c>
      <c r="AN12">
        <v>0.436338</v>
      </c>
      <c r="AO12">
        <v>0.47053800000000001</v>
      </c>
      <c r="AP12">
        <v>0.45884200000000003</v>
      </c>
      <c r="AQ12">
        <v>1.3657170000000001</v>
      </c>
      <c r="AR12">
        <f t="shared" si="4"/>
        <v>7837.6481280000062</v>
      </c>
      <c r="AS12">
        <f t="shared" si="7"/>
        <v>3.562567330909094E-7</v>
      </c>
      <c r="AY12">
        <f t="shared" si="10"/>
        <v>125</v>
      </c>
      <c r="AZ12">
        <v>120000</v>
      </c>
      <c r="BA12">
        <v>0.20482800000000001</v>
      </c>
      <c r="BB12">
        <v>0.116979</v>
      </c>
      <c r="BC12">
        <v>0.248751</v>
      </c>
      <c r="BD12">
        <f t="shared" si="5"/>
        <v>1.4118999999999993E-2</v>
      </c>
      <c r="BE12">
        <f t="shared" si="6"/>
        <v>988.11821499999951</v>
      </c>
      <c r="BF12">
        <f t="shared" si="8"/>
        <v>9.8811821499999946E-8</v>
      </c>
    </row>
    <row r="13" spans="1:58" x14ac:dyDescent="0.2">
      <c r="B13">
        <f t="shared" si="0"/>
        <v>0.44999999999999996</v>
      </c>
      <c r="C13">
        <v>19000</v>
      </c>
      <c r="D13">
        <v>186</v>
      </c>
      <c r="G13">
        <f t="shared" si="1"/>
        <v>0.44999999999999996</v>
      </c>
      <c r="H13">
        <v>19000</v>
      </c>
      <c r="I13">
        <v>73</v>
      </c>
      <c r="P13" s="3">
        <v>9</v>
      </c>
      <c r="Q13">
        <f t="shared" si="2"/>
        <v>0.44999999999999996</v>
      </c>
      <c r="R13">
        <v>19000</v>
      </c>
      <c r="S13">
        <v>498</v>
      </c>
      <c r="AA13" s="3">
        <v>9</v>
      </c>
      <c r="AB13">
        <f t="shared" si="3"/>
        <v>0.44999999999999996</v>
      </c>
      <c r="AC13">
        <v>19000</v>
      </c>
      <c r="AD13">
        <v>490</v>
      </c>
      <c r="AL13">
        <f t="shared" si="9"/>
        <v>281</v>
      </c>
      <c r="AM13">
        <v>350000</v>
      </c>
      <c r="AN13">
        <v>0.44386100000000001</v>
      </c>
      <c r="AO13">
        <v>0.46257500000000001</v>
      </c>
      <c r="AP13">
        <v>0.46710099999999999</v>
      </c>
      <c r="AQ13">
        <v>1.373537</v>
      </c>
      <c r="AR13">
        <f t="shared" si="4"/>
        <v>8384.9230080000016</v>
      </c>
      <c r="AS13">
        <f t="shared" si="7"/>
        <v>3.1055270400000005E-7</v>
      </c>
      <c r="AY13">
        <f t="shared" si="10"/>
        <v>145</v>
      </c>
      <c r="AZ13">
        <v>140000</v>
      </c>
      <c r="BA13">
        <v>0.20247699999999999</v>
      </c>
      <c r="BB13">
        <v>0.11366900000000001</v>
      </c>
      <c r="BC13">
        <v>0.24687999999999999</v>
      </c>
      <c r="BD13">
        <f t="shared" si="5"/>
        <v>1.2247999999999981E-2</v>
      </c>
      <c r="BE13">
        <f t="shared" si="6"/>
        <v>857.17627999999866</v>
      </c>
      <c r="BF13">
        <f t="shared" si="8"/>
        <v>7.1431356666666539E-8</v>
      </c>
    </row>
    <row r="14" spans="1:58" x14ac:dyDescent="0.2">
      <c r="B14">
        <f t="shared" si="0"/>
        <v>0.49999999999999994</v>
      </c>
      <c r="C14">
        <v>20000</v>
      </c>
      <c r="D14">
        <v>155</v>
      </c>
      <c r="G14">
        <f t="shared" si="1"/>
        <v>0.49999999999999994</v>
      </c>
      <c r="H14">
        <v>20000</v>
      </c>
      <c r="I14">
        <v>57</v>
      </c>
      <c r="P14" s="3">
        <v>10</v>
      </c>
      <c r="Q14">
        <f t="shared" si="2"/>
        <v>0.49999999999999994</v>
      </c>
      <c r="R14">
        <v>20000</v>
      </c>
      <c r="S14">
        <v>537</v>
      </c>
      <c r="AA14" s="3">
        <v>10</v>
      </c>
      <c r="AB14">
        <f t="shared" si="3"/>
        <v>0.49999999999999994</v>
      </c>
      <c r="AC14">
        <v>20000</v>
      </c>
      <c r="AD14">
        <v>526</v>
      </c>
      <c r="AL14">
        <f t="shared" si="9"/>
        <v>331</v>
      </c>
      <c r="AM14">
        <v>400000</v>
      </c>
      <c r="AN14">
        <v>0.45806000000000002</v>
      </c>
      <c r="AO14">
        <v>0.47700199999999998</v>
      </c>
      <c r="AP14">
        <v>0.46943099999999999</v>
      </c>
      <c r="AQ14">
        <v>1.404493</v>
      </c>
      <c r="AR14">
        <f t="shared" si="4"/>
        <v>10551.347712000001</v>
      </c>
      <c r="AS14">
        <f t="shared" si="7"/>
        <v>3.2972961599999996E-7</v>
      </c>
      <c r="AY14">
        <f t="shared" si="10"/>
        <v>165</v>
      </c>
      <c r="AZ14">
        <v>160000</v>
      </c>
      <c r="BA14">
        <v>0.20300199999999999</v>
      </c>
      <c r="BB14">
        <v>0.112659</v>
      </c>
      <c r="BC14">
        <v>0.248172</v>
      </c>
      <c r="BD14">
        <f t="shared" si="5"/>
        <v>1.3539999999999996E-2</v>
      </c>
      <c r="BE14">
        <f t="shared" si="6"/>
        <v>947.59689999999978</v>
      </c>
      <c r="BF14">
        <f t="shared" si="8"/>
        <v>6.768549285714284E-8</v>
      </c>
    </row>
    <row r="15" spans="1:58" x14ac:dyDescent="0.2">
      <c r="B15">
        <f t="shared" si="0"/>
        <v>0.54999999999999993</v>
      </c>
      <c r="C15">
        <v>21000</v>
      </c>
      <c r="D15">
        <v>146</v>
      </c>
      <c r="G15">
        <f t="shared" si="1"/>
        <v>0.54999999999999993</v>
      </c>
      <c r="H15">
        <v>21000</v>
      </c>
      <c r="I15">
        <v>55</v>
      </c>
      <c r="P15" s="3">
        <v>11</v>
      </c>
      <c r="Q15">
        <f t="shared" si="2"/>
        <v>0.54999999999999993</v>
      </c>
      <c r="R15">
        <v>21000</v>
      </c>
      <c r="S15">
        <v>536</v>
      </c>
      <c r="AA15" s="3">
        <v>11</v>
      </c>
      <c r="AB15">
        <f t="shared" si="3"/>
        <v>0.54999999999999993</v>
      </c>
      <c r="AC15">
        <v>21000</v>
      </c>
      <c r="AD15">
        <v>521</v>
      </c>
      <c r="AL15">
        <f t="shared" si="9"/>
        <v>381</v>
      </c>
      <c r="AM15">
        <v>450000</v>
      </c>
      <c r="AN15">
        <v>0.45801700000000001</v>
      </c>
      <c r="AO15">
        <v>0.48563299999999998</v>
      </c>
      <c r="AP15">
        <v>0.47315299999999999</v>
      </c>
      <c r="AQ15">
        <v>1.416804</v>
      </c>
      <c r="AR15">
        <f t="shared" si="4"/>
        <v>11412.920735999998</v>
      </c>
      <c r="AS15">
        <f t="shared" si="7"/>
        <v>3.0845731718918916E-7</v>
      </c>
      <c r="AY15">
        <f t="shared" si="10"/>
        <v>185</v>
      </c>
      <c r="AZ15">
        <v>180000</v>
      </c>
      <c r="BA15">
        <v>0.20285600000000001</v>
      </c>
      <c r="BB15">
        <v>0.114452</v>
      </c>
      <c r="BC15">
        <v>0.247056</v>
      </c>
      <c r="BD15">
        <f t="shared" si="5"/>
        <v>1.2423999999999991E-2</v>
      </c>
      <c r="BE15">
        <f t="shared" si="6"/>
        <v>869.49363999999935</v>
      </c>
      <c r="BF15">
        <f t="shared" si="8"/>
        <v>5.4343352499999961E-8</v>
      </c>
    </row>
    <row r="16" spans="1:58" x14ac:dyDescent="0.2">
      <c r="B16">
        <f t="shared" si="0"/>
        <v>0.6</v>
      </c>
      <c r="C16">
        <v>22000</v>
      </c>
      <c r="D16">
        <v>131</v>
      </c>
      <c r="G16">
        <f t="shared" si="1"/>
        <v>0.6</v>
      </c>
      <c r="H16">
        <v>22000</v>
      </c>
      <c r="I16">
        <v>48</v>
      </c>
      <c r="P16" s="3">
        <v>12</v>
      </c>
      <c r="Q16">
        <f t="shared" si="2"/>
        <v>0.6</v>
      </c>
      <c r="R16">
        <v>22000</v>
      </c>
      <c r="S16">
        <v>540</v>
      </c>
      <c r="AA16" s="3">
        <v>12</v>
      </c>
      <c r="AB16">
        <f t="shared" si="3"/>
        <v>0.6</v>
      </c>
      <c r="AC16">
        <v>22000</v>
      </c>
      <c r="AD16">
        <v>526</v>
      </c>
      <c r="AL16">
        <f t="shared" si="9"/>
        <v>431</v>
      </c>
      <c r="AM16">
        <v>500000</v>
      </c>
      <c r="AN16">
        <v>0.46832800000000002</v>
      </c>
      <c r="AO16">
        <v>0.48958000000000002</v>
      </c>
      <c r="AP16">
        <v>0.47083900000000001</v>
      </c>
      <c r="AQ16">
        <v>1.4287460000000001</v>
      </c>
      <c r="AR16">
        <f t="shared" si="4"/>
        <v>12248.669664000006</v>
      </c>
      <c r="AS16">
        <f t="shared" si="7"/>
        <v>2.9163499200000019E-7</v>
      </c>
      <c r="AY16">
        <f t="shared" si="10"/>
        <v>205</v>
      </c>
      <c r="AZ16">
        <v>200000</v>
      </c>
      <c r="BA16">
        <v>0.204265</v>
      </c>
      <c r="BB16">
        <v>0.115467</v>
      </c>
      <c r="BC16">
        <v>0.248663</v>
      </c>
      <c r="BD16">
        <f t="shared" si="5"/>
        <v>1.4030999999999988E-2</v>
      </c>
      <c r="BE16">
        <f t="shared" si="6"/>
        <v>981.95953499999916</v>
      </c>
      <c r="BF16">
        <f t="shared" si="8"/>
        <v>5.4553307499999943E-8</v>
      </c>
    </row>
    <row r="17" spans="2:58" x14ac:dyDescent="0.2">
      <c r="B17">
        <f t="shared" si="0"/>
        <v>0.65</v>
      </c>
      <c r="C17">
        <v>23000</v>
      </c>
      <c r="D17">
        <v>131</v>
      </c>
      <c r="G17">
        <f t="shared" si="1"/>
        <v>0.65</v>
      </c>
      <c r="H17">
        <v>23000</v>
      </c>
      <c r="I17">
        <v>47</v>
      </c>
      <c r="P17" s="3">
        <v>13</v>
      </c>
      <c r="Q17">
        <f t="shared" si="2"/>
        <v>0.65</v>
      </c>
      <c r="R17">
        <v>23000</v>
      </c>
      <c r="S17">
        <v>537</v>
      </c>
      <c r="AA17" s="3">
        <v>13</v>
      </c>
      <c r="AB17">
        <f t="shared" si="3"/>
        <v>0.65</v>
      </c>
      <c r="AC17">
        <v>23000</v>
      </c>
      <c r="AD17">
        <v>559</v>
      </c>
      <c r="AL17">
        <f t="shared" si="9"/>
        <v>481</v>
      </c>
      <c r="AM17">
        <v>550000</v>
      </c>
      <c r="AN17">
        <v>0.47441699999999998</v>
      </c>
      <c r="AO17">
        <v>0.49454599999999999</v>
      </c>
      <c r="AP17">
        <v>0.48511500000000002</v>
      </c>
      <c r="AQ17">
        <v>1.454078</v>
      </c>
      <c r="AR17">
        <f t="shared" si="4"/>
        <v>14021.504352</v>
      </c>
      <c r="AS17">
        <f t="shared" si="7"/>
        <v>2.9832987982978718E-7</v>
      </c>
      <c r="AY17">
        <f t="shared" si="10"/>
        <v>225</v>
      </c>
      <c r="AZ17">
        <v>220000</v>
      </c>
      <c r="BA17">
        <v>0.206903</v>
      </c>
      <c r="BB17">
        <v>0.114646</v>
      </c>
      <c r="BC17">
        <v>0.25303100000000001</v>
      </c>
      <c r="BD17">
        <f t="shared" si="5"/>
        <v>1.8398999999999999E-2</v>
      </c>
      <c r="BE17">
        <f t="shared" si="6"/>
        <v>1287.6540149999998</v>
      </c>
      <c r="BF17">
        <f t="shared" si="8"/>
        <v>6.4382700749999988E-8</v>
      </c>
    </row>
    <row r="18" spans="2:58" x14ac:dyDescent="0.2">
      <c r="B18">
        <f t="shared" si="0"/>
        <v>0.70000000000000007</v>
      </c>
      <c r="C18">
        <v>24000</v>
      </c>
      <c r="D18">
        <v>117</v>
      </c>
      <c r="G18">
        <f t="shared" si="1"/>
        <v>0.70000000000000007</v>
      </c>
      <c r="H18">
        <v>24000</v>
      </c>
      <c r="I18">
        <v>43</v>
      </c>
      <c r="P18" s="3">
        <v>14</v>
      </c>
      <c r="Q18">
        <f t="shared" si="2"/>
        <v>0.70000000000000007</v>
      </c>
      <c r="R18">
        <v>24000</v>
      </c>
      <c r="S18">
        <v>515</v>
      </c>
      <c r="AA18" s="3">
        <v>14</v>
      </c>
      <c r="AB18">
        <f t="shared" si="3"/>
        <v>0.70000000000000007</v>
      </c>
      <c r="AC18">
        <v>24000</v>
      </c>
      <c r="AD18">
        <v>528</v>
      </c>
      <c r="AL18">
        <f t="shared" si="9"/>
        <v>531</v>
      </c>
      <c r="AM18">
        <v>600000</v>
      </c>
      <c r="AN18">
        <v>0.48365799999999998</v>
      </c>
      <c r="AO18">
        <v>0.50366999999999995</v>
      </c>
      <c r="AP18">
        <v>0.491118</v>
      </c>
      <c r="AQ18">
        <v>1.478445</v>
      </c>
      <c r="AR18">
        <f t="shared" si="4"/>
        <v>15726.804480000003</v>
      </c>
      <c r="AS18">
        <f t="shared" si="7"/>
        <v>3.0243854769230774E-7</v>
      </c>
      <c r="AY18">
        <f t="shared" si="10"/>
        <v>245</v>
      </c>
      <c r="AZ18">
        <v>240000</v>
      </c>
      <c r="BA18">
        <v>0.206931</v>
      </c>
      <c r="BB18">
        <v>0.114567</v>
      </c>
      <c r="BC18">
        <v>0.253112</v>
      </c>
      <c r="BD18">
        <f t="shared" si="5"/>
        <v>1.8479999999999996E-2</v>
      </c>
      <c r="BE18">
        <f t="shared" si="6"/>
        <v>1293.3227999999997</v>
      </c>
      <c r="BF18">
        <f t="shared" si="8"/>
        <v>5.8787399999999978E-8</v>
      </c>
    </row>
    <row r="19" spans="2:58" x14ac:dyDescent="0.2">
      <c r="B19">
        <f t="shared" si="0"/>
        <v>0.75000000000000011</v>
      </c>
      <c r="C19">
        <v>25000</v>
      </c>
      <c r="D19">
        <v>129</v>
      </c>
      <c r="G19">
        <f t="shared" si="1"/>
        <v>0.75000000000000011</v>
      </c>
      <c r="H19">
        <v>25000</v>
      </c>
      <c r="I19">
        <v>46</v>
      </c>
      <c r="P19" s="3">
        <v>15</v>
      </c>
      <c r="Q19">
        <f t="shared" si="2"/>
        <v>0.75000000000000011</v>
      </c>
      <c r="R19">
        <v>25000</v>
      </c>
      <c r="S19">
        <v>500</v>
      </c>
      <c r="AA19" s="3">
        <v>15</v>
      </c>
      <c r="AB19">
        <f t="shared" si="3"/>
        <v>0.75000000000000011</v>
      </c>
      <c r="AC19">
        <v>25000</v>
      </c>
      <c r="AD19">
        <v>494</v>
      </c>
      <c r="AL19">
        <f t="shared" si="9"/>
        <v>581</v>
      </c>
      <c r="AM19">
        <v>650000</v>
      </c>
      <c r="AN19">
        <v>0.497946</v>
      </c>
      <c r="AO19">
        <v>0.52213100000000001</v>
      </c>
      <c r="AP19">
        <v>0.50095900000000004</v>
      </c>
      <c r="AQ19">
        <v>1.5210360000000001</v>
      </c>
      <c r="AR19">
        <f t="shared" si="4"/>
        <v>18707.493024000007</v>
      </c>
      <c r="AS19">
        <f t="shared" si="7"/>
        <v>3.2820163200000014E-7</v>
      </c>
      <c r="AY19">
        <f t="shared" si="10"/>
        <v>265</v>
      </c>
      <c r="AZ19">
        <v>260000</v>
      </c>
      <c r="BA19">
        <v>0.20841699999999999</v>
      </c>
      <c r="BB19">
        <v>0.115317</v>
      </c>
      <c r="BC19">
        <v>0.254965</v>
      </c>
      <c r="BD19">
        <f t="shared" si="5"/>
        <v>2.033299999999999E-2</v>
      </c>
      <c r="BE19">
        <f t="shared" si="6"/>
        <v>1423.0050049999993</v>
      </c>
      <c r="BF19">
        <f t="shared" si="8"/>
        <v>5.9291875208333301E-8</v>
      </c>
    </row>
    <row r="20" spans="2:58" x14ac:dyDescent="0.2">
      <c r="B20">
        <f t="shared" si="0"/>
        <v>0.80000000000000016</v>
      </c>
      <c r="C20">
        <v>26000</v>
      </c>
      <c r="D20">
        <v>112</v>
      </c>
      <c r="G20">
        <f t="shared" si="1"/>
        <v>0.80000000000000016</v>
      </c>
      <c r="H20">
        <v>26000</v>
      </c>
      <c r="I20">
        <v>41</v>
      </c>
      <c r="P20" s="3">
        <v>16</v>
      </c>
      <c r="Q20">
        <f t="shared" si="2"/>
        <v>0.80000000000000016</v>
      </c>
      <c r="R20">
        <v>26000</v>
      </c>
      <c r="S20">
        <v>462</v>
      </c>
      <c r="AA20" s="3">
        <v>16</v>
      </c>
      <c r="AB20">
        <f t="shared" si="3"/>
        <v>0.80000000000000016</v>
      </c>
      <c r="AC20">
        <v>26000</v>
      </c>
      <c r="AD20">
        <v>485</v>
      </c>
      <c r="AL20">
        <f t="shared" si="9"/>
        <v>631</v>
      </c>
      <c r="AM20">
        <v>700000</v>
      </c>
      <c r="AN20">
        <v>0.49293300000000001</v>
      </c>
      <c r="AO20">
        <v>0.52246999999999999</v>
      </c>
      <c r="AP20">
        <v>0.49986999999999998</v>
      </c>
      <c r="AQ20">
        <v>1.5152730000000001</v>
      </c>
      <c r="AR20">
        <f t="shared" si="4"/>
        <v>18304.175232000009</v>
      </c>
      <c r="AS20">
        <f t="shared" si="7"/>
        <v>2.9522863277419366E-7</v>
      </c>
      <c r="AY20">
        <f t="shared" si="10"/>
        <v>285</v>
      </c>
      <c r="AZ20">
        <v>280000</v>
      </c>
      <c r="BA20">
        <v>0.208091</v>
      </c>
      <c r="BB20">
        <v>0.113368</v>
      </c>
      <c r="BC20">
        <v>0.25545200000000001</v>
      </c>
      <c r="BD20">
        <f t="shared" si="5"/>
        <v>2.0820000000000005E-2</v>
      </c>
      <c r="BE20">
        <f t="shared" si="6"/>
        <v>1457.0877000000003</v>
      </c>
      <c r="BF20">
        <f t="shared" si="8"/>
        <v>5.6041834615384616E-8</v>
      </c>
    </row>
    <row r="21" spans="2:58" x14ac:dyDescent="0.2">
      <c r="B21">
        <f t="shared" si="0"/>
        <v>0.8500000000000002</v>
      </c>
      <c r="C21">
        <v>27000</v>
      </c>
      <c r="D21">
        <v>110</v>
      </c>
      <c r="G21">
        <f t="shared" si="1"/>
        <v>0.8500000000000002</v>
      </c>
      <c r="H21">
        <v>27000</v>
      </c>
      <c r="I21">
        <v>40</v>
      </c>
      <c r="P21" s="3">
        <v>17</v>
      </c>
      <c r="Q21">
        <f t="shared" si="2"/>
        <v>0.8500000000000002</v>
      </c>
      <c r="R21">
        <v>27000</v>
      </c>
      <c r="S21">
        <v>450</v>
      </c>
      <c r="AA21" s="3">
        <v>17</v>
      </c>
      <c r="AB21">
        <f t="shared" si="3"/>
        <v>0.8500000000000002</v>
      </c>
      <c r="AC21">
        <v>27000</v>
      </c>
      <c r="AD21">
        <v>511</v>
      </c>
      <c r="AL21">
        <f t="shared" si="9"/>
        <v>681</v>
      </c>
      <c r="AM21">
        <v>750000</v>
      </c>
      <c r="AN21">
        <v>0.49021799999999999</v>
      </c>
      <c r="AO21">
        <v>0.52327500000000005</v>
      </c>
      <c r="AP21">
        <v>0.495369</v>
      </c>
      <c r="AQ21">
        <v>1.5088619999999999</v>
      </c>
      <c r="AR21">
        <f t="shared" si="4"/>
        <v>17855.507807999995</v>
      </c>
      <c r="AS21">
        <f t="shared" si="7"/>
        <v>2.6650011653731335E-7</v>
      </c>
      <c r="AY21">
        <f t="shared" si="10"/>
        <v>305</v>
      </c>
      <c r="AZ21">
        <v>300000</v>
      </c>
      <c r="BA21">
        <v>0.20791799999999999</v>
      </c>
      <c r="BB21">
        <v>0.113969</v>
      </c>
      <c r="BC21">
        <v>0.25489099999999998</v>
      </c>
      <c r="BD21">
        <f t="shared" si="5"/>
        <v>2.0258999999999971E-2</v>
      </c>
      <c r="BE21">
        <f t="shared" si="6"/>
        <v>1417.826114999998</v>
      </c>
      <c r="BF21">
        <f t="shared" si="8"/>
        <v>5.0636646964285639E-8</v>
      </c>
    </row>
    <row r="22" spans="2:58" x14ac:dyDescent="0.2">
      <c r="B22">
        <f t="shared" si="0"/>
        <v>0.90000000000000024</v>
      </c>
      <c r="C22">
        <v>28000</v>
      </c>
      <c r="D22">
        <v>122</v>
      </c>
      <c r="G22">
        <f t="shared" si="1"/>
        <v>0.90000000000000024</v>
      </c>
      <c r="H22">
        <v>28000</v>
      </c>
      <c r="I22">
        <v>43</v>
      </c>
      <c r="P22" s="3">
        <v>18</v>
      </c>
      <c r="Q22">
        <f t="shared" si="2"/>
        <v>0.90000000000000024</v>
      </c>
      <c r="R22">
        <v>28000</v>
      </c>
      <c r="S22">
        <v>426</v>
      </c>
      <c r="AA22" s="3">
        <v>18</v>
      </c>
      <c r="AB22">
        <f t="shared" si="3"/>
        <v>0.90000000000000024</v>
      </c>
      <c r="AC22">
        <v>28000</v>
      </c>
      <c r="AD22">
        <v>455</v>
      </c>
      <c r="AL22">
        <f t="shared" si="9"/>
        <v>731</v>
      </c>
      <c r="AM22">
        <v>800000</v>
      </c>
      <c r="AN22">
        <v>0.50760799999999995</v>
      </c>
      <c r="AO22">
        <v>0.52980000000000005</v>
      </c>
      <c r="AP22">
        <v>0.50930799999999998</v>
      </c>
      <c r="AQ22">
        <v>1.5467169999999999</v>
      </c>
      <c r="AR22">
        <f t="shared" si="4"/>
        <v>20504.752127999993</v>
      </c>
      <c r="AS22">
        <f t="shared" si="7"/>
        <v>2.8478822399999986E-7</v>
      </c>
      <c r="AY22">
        <f t="shared" si="10"/>
        <v>325</v>
      </c>
      <c r="AZ22">
        <v>320000</v>
      </c>
      <c r="BA22">
        <v>0.20973600000000001</v>
      </c>
      <c r="BB22">
        <v>0.113235</v>
      </c>
      <c r="BC22">
        <v>0.25798500000000002</v>
      </c>
      <c r="BD22">
        <f t="shared" si="5"/>
        <v>2.3353000000000013E-2</v>
      </c>
      <c r="BE22">
        <f t="shared" si="6"/>
        <v>1634.359705000001</v>
      </c>
      <c r="BF22">
        <f t="shared" si="8"/>
        <v>5.4478656833333371E-8</v>
      </c>
    </row>
    <row r="23" spans="2:58" x14ac:dyDescent="0.2">
      <c r="B23">
        <f t="shared" si="0"/>
        <v>0.95000000000000029</v>
      </c>
      <c r="C23">
        <v>29000</v>
      </c>
      <c r="D23">
        <v>115</v>
      </c>
      <c r="G23">
        <f t="shared" si="1"/>
        <v>0.95000000000000029</v>
      </c>
      <c r="H23">
        <v>29000</v>
      </c>
      <c r="I23">
        <v>40</v>
      </c>
      <c r="P23" s="3">
        <v>19</v>
      </c>
      <c r="Q23">
        <f t="shared" si="2"/>
        <v>0.95000000000000029</v>
      </c>
      <c r="R23">
        <v>29000</v>
      </c>
      <c r="S23">
        <v>382</v>
      </c>
      <c r="AA23" s="3">
        <v>19</v>
      </c>
      <c r="AB23">
        <f t="shared" si="3"/>
        <v>0.95000000000000029</v>
      </c>
      <c r="AC23">
        <v>29000</v>
      </c>
      <c r="AD23">
        <v>446</v>
      </c>
      <c r="AL23">
        <f t="shared" si="9"/>
        <v>781</v>
      </c>
      <c r="AM23">
        <v>850000</v>
      </c>
      <c r="AN23">
        <v>0.51374500000000001</v>
      </c>
      <c r="AO23">
        <v>0.53777900000000001</v>
      </c>
      <c r="AP23">
        <v>0.51202000000000003</v>
      </c>
      <c r="AQ23">
        <v>1.5635429999999999</v>
      </c>
      <c r="AR23">
        <f t="shared" si="4"/>
        <v>21682.302911999996</v>
      </c>
      <c r="AS23">
        <f t="shared" si="7"/>
        <v>2.8158834950649342E-7</v>
      </c>
      <c r="AY23">
        <f t="shared" si="10"/>
        <v>345</v>
      </c>
      <c r="AZ23">
        <v>340000</v>
      </c>
      <c r="BA23">
        <v>0.20977100000000001</v>
      </c>
      <c r="BB23">
        <v>0.114275</v>
      </c>
      <c r="BC23">
        <v>0.25751800000000002</v>
      </c>
      <c r="BD23">
        <f t="shared" si="5"/>
        <v>2.2886000000000017E-2</v>
      </c>
      <c r="BE23">
        <f t="shared" si="6"/>
        <v>1601.6767100000013</v>
      </c>
      <c r="BF23">
        <f t="shared" si="8"/>
        <v>5.0052397187500042E-8</v>
      </c>
    </row>
    <row r="24" spans="2:58" x14ac:dyDescent="0.2">
      <c r="B24">
        <f t="shared" si="0"/>
        <v>1.0000000000000002</v>
      </c>
      <c r="C24">
        <v>30000</v>
      </c>
      <c r="D24">
        <v>117</v>
      </c>
      <c r="G24">
        <f t="shared" si="1"/>
        <v>1.0000000000000002</v>
      </c>
      <c r="H24">
        <v>30000</v>
      </c>
      <c r="I24">
        <v>41</v>
      </c>
      <c r="P24" s="3">
        <v>20</v>
      </c>
      <c r="Q24">
        <f t="shared" si="2"/>
        <v>1.0000000000000002</v>
      </c>
      <c r="R24">
        <v>30000</v>
      </c>
      <c r="S24">
        <v>385</v>
      </c>
      <c r="AA24" s="3">
        <v>20</v>
      </c>
      <c r="AB24">
        <f t="shared" si="3"/>
        <v>1.0000000000000002</v>
      </c>
      <c r="AC24">
        <v>30000</v>
      </c>
      <c r="AD24">
        <v>426</v>
      </c>
      <c r="AL24">
        <f t="shared" si="9"/>
        <v>831</v>
      </c>
      <c r="AM24">
        <v>900000</v>
      </c>
      <c r="AN24">
        <v>0.523509</v>
      </c>
      <c r="AO24">
        <v>0.552172</v>
      </c>
      <c r="AP24">
        <v>0.52463199999999999</v>
      </c>
      <c r="AQ24">
        <v>1.6003130000000001</v>
      </c>
      <c r="AR24">
        <f t="shared" si="4"/>
        <v>24255.614592000009</v>
      </c>
      <c r="AS24">
        <f t="shared" si="7"/>
        <v>2.9580017795121958E-7</v>
      </c>
      <c r="AY24">
        <f t="shared" si="10"/>
        <v>365</v>
      </c>
      <c r="AZ24">
        <v>360000</v>
      </c>
      <c r="BA24">
        <v>0.21344199999999999</v>
      </c>
      <c r="BB24">
        <v>0.114992</v>
      </c>
      <c r="BC24">
        <v>0.26266699999999998</v>
      </c>
      <c r="BD24">
        <f t="shared" si="5"/>
        <v>2.8034999999999977E-2</v>
      </c>
      <c r="BE24">
        <f t="shared" si="6"/>
        <v>1962.0294749999985</v>
      </c>
      <c r="BF24">
        <f t="shared" si="8"/>
        <v>5.7706749264705834E-8</v>
      </c>
    </row>
    <row r="25" spans="2:58" x14ac:dyDescent="0.2">
      <c r="B25">
        <f>(C25-C24)*0.0005+B24</f>
        <v>1.5000000000000002</v>
      </c>
      <c r="C25">
        <v>31000</v>
      </c>
      <c r="D25">
        <v>95</v>
      </c>
      <c r="G25">
        <f>(H25-H24)*0.0005+G24</f>
        <v>1.5000000000000002</v>
      </c>
      <c r="H25">
        <v>31000</v>
      </c>
      <c r="I25">
        <v>32</v>
      </c>
      <c r="P25" s="3">
        <v>21</v>
      </c>
      <c r="Q25">
        <f>(R25-R24)*0.0005+Q24</f>
        <v>1.5000000000000002</v>
      </c>
      <c r="R25">
        <v>31000</v>
      </c>
      <c r="S25">
        <v>301</v>
      </c>
      <c r="AA25" s="3">
        <v>21</v>
      </c>
      <c r="AB25">
        <f>(AC25-AC24)*0.0005+AB24</f>
        <v>1.5000000000000002</v>
      </c>
      <c r="AC25">
        <v>31000</v>
      </c>
      <c r="AD25">
        <v>255</v>
      </c>
      <c r="AL25">
        <f t="shared" si="9"/>
        <v>881</v>
      </c>
      <c r="AM25">
        <v>950000</v>
      </c>
      <c r="AN25">
        <v>0.523698</v>
      </c>
      <c r="AO25">
        <v>0.56606900000000004</v>
      </c>
      <c r="AP25">
        <v>0.52452699999999997</v>
      </c>
      <c r="AQ25">
        <v>1.6142939999999999</v>
      </c>
      <c r="AR25">
        <f t="shared" si="4"/>
        <v>25234.060895999995</v>
      </c>
      <c r="AS25">
        <f t="shared" si="7"/>
        <v>2.9004667696551723E-7</v>
      </c>
      <c r="AY25">
        <f t="shared" si="10"/>
        <v>385</v>
      </c>
      <c r="AZ25">
        <v>380000</v>
      </c>
      <c r="BA25">
        <v>0.212926</v>
      </c>
      <c r="BB25">
        <v>0.11397500000000001</v>
      </c>
      <c r="BC25">
        <v>0.26240000000000002</v>
      </c>
      <c r="BD25">
        <f t="shared" si="5"/>
        <v>2.7768000000000015E-2</v>
      </c>
      <c r="BE25">
        <f t="shared" si="6"/>
        <v>1943.3434800000011</v>
      </c>
      <c r="BF25">
        <f t="shared" si="8"/>
        <v>5.3981763333333366E-8</v>
      </c>
    </row>
    <row r="26" spans="2:58" x14ac:dyDescent="0.2">
      <c r="B26">
        <f t="shared" ref="B26:B41" si="11">(C26-C25)*0.0005+B25</f>
        <v>2</v>
      </c>
      <c r="C26">
        <v>32000</v>
      </c>
      <c r="D26">
        <v>88</v>
      </c>
      <c r="G26">
        <f t="shared" ref="G26:G41" si="12">(H26-H25)*0.0005+G25</f>
        <v>2</v>
      </c>
      <c r="H26">
        <v>32000</v>
      </c>
      <c r="I26">
        <v>30</v>
      </c>
      <c r="P26" s="3">
        <v>22</v>
      </c>
      <c r="Q26">
        <f t="shared" ref="Q26:Q41" si="13">(R26-R25)*0.0005+Q25</f>
        <v>2</v>
      </c>
      <c r="R26">
        <v>32000</v>
      </c>
      <c r="S26">
        <v>282</v>
      </c>
      <c r="AA26" s="3">
        <v>22</v>
      </c>
      <c r="AB26">
        <f t="shared" ref="AB26:AB41" si="14">(AC26-AC25)*0.0005+AB25</f>
        <v>2</v>
      </c>
      <c r="AC26">
        <v>32000</v>
      </c>
      <c r="AD26">
        <v>203</v>
      </c>
      <c r="AL26">
        <f t="shared" si="9"/>
        <v>931</v>
      </c>
      <c r="AM26">
        <v>1000000</v>
      </c>
      <c r="AN26">
        <v>0.52499600000000002</v>
      </c>
      <c r="AO26">
        <v>0.56624200000000002</v>
      </c>
      <c r="AP26">
        <v>0.52637800000000001</v>
      </c>
      <c r="AQ26">
        <v>1.6176159999999999</v>
      </c>
      <c r="AR26">
        <f t="shared" si="4"/>
        <v>25466.547743999996</v>
      </c>
      <c r="AS26">
        <f t="shared" si="7"/>
        <v>2.7681030156521734E-7</v>
      </c>
      <c r="AY26">
        <f t="shared" si="10"/>
        <v>405</v>
      </c>
      <c r="AZ26">
        <v>400000</v>
      </c>
      <c r="BA26">
        <v>0.21556500000000001</v>
      </c>
      <c r="BB26">
        <v>0.115219</v>
      </c>
      <c r="BC26">
        <v>0.265737</v>
      </c>
      <c r="BD26">
        <f t="shared" si="5"/>
        <v>3.1104999999999994E-2</v>
      </c>
      <c r="BE26">
        <f t="shared" si="6"/>
        <v>2176.8834249999995</v>
      </c>
      <c r="BF26">
        <f t="shared" si="8"/>
        <v>5.7286405921052623E-8</v>
      </c>
    </row>
    <row r="27" spans="2:58" x14ac:dyDescent="0.2">
      <c r="B27">
        <f t="shared" si="11"/>
        <v>2.5</v>
      </c>
      <c r="C27">
        <v>33000</v>
      </c>
      <c r="D27">
        <v>78</v>
      </c>
      <c r="G27">
        <f t="shared" si="12"/>
        <v>2.5</v>
      </c>
      <c r="H27">
        <v>33000</v>
      </c>
      <c r="I27">
        <v>24</v>
      </c>
      <c r="P27" s="3">
        <v>23</v>
      </c>
      <c r="Q27">
        <f t="shared" si="13"/>
        <v>2.5</v>
      </c>
      <c r="R27">
        <v>33000</v>
      </c>
      <c r="S27">
        <v>251</v>
      </c>
      <c r="AA27" s="3">
        <v>23</v>
      </c>
      <c r="AB27">
        <f t="shared" si="14"/>
        <v>2.5</v>
      </c>
      <c r="AC27">
        <v>33000</v>
      </c>
      <c r="AD27">
        <v>183</v>
      </c>
      <c r="AL27">
        <f t="shared" si="9"/>
        <v>981</v>
      </c>
      <c r="AM27">
        <v>1050000</v>
      </c>
      <c r="AN27">
        <v>0.54382200000000003</v>
      </c>
      <c r="AO27">
        <v>0.57254700000000003</v>
      </c>
      <c r="AP27">
        <v>0.54440299999999997</v>
      </c>
      <c r="AQ27">
        <v>1.6607730000000001</v>
      </c>
      <c r="AR27">
        <f t="shared" si="4"/>
        <v>28486.847232000004</v>
      </c>
      <c r="AS27">
        <f t="shared" si="7"/>
        <v>2.9367883744329902E-7</v>
      </c>
      <c r="AY27">
        <f t="shared" si="10"/>
        <v>425</v>
      </c>
      <c r="AZ27">
        <v>420000</v>
      </c>
      <c r="BA27">
        <v>0.21446100000000001</v>
      </c>
      <c r="BB27">
        <v>0.112068</v>
      </c>
      <c r="BC27">
        <v>0.26565699999999998</v>
      </c>
      <c r="BD27">
        <f t="shared" si="5"/>
        <v>3.1024999999999969E-2</v>
      </c>
      <c r="BE27">
        <f t="shared" si="6"/>
        <v>2171.284624999998</v>
      </c>
      <c r="BF27">
        <f t="shared" si="8"/>
        <v>5.4282115624999952E-8</v>
      </c>
    </row>
    <row r="28" spans="2:58" x14ac:dyDescent="0.2">
      <c r="B28">
        <f t="shared" si="11"/>
        <v>3</v>
      </c>
      <c r="C28">
        <v>34000</v>
      </c>
      <c r="D28">
        <v>72</v>
      </c>
      <c r="G28">
        <f t="shared" si="12"/>
        <v>3</v>
      </c>
      <c r="H28">
        <v>34000</v>
      </c>
      <c r="I28">
        <v>22</v>
      </c>
      <c r="P28" s="3">
        <v>24</v>
      </c>
      <c r="Q28">
        <f t="shared" si="13"/>
        <v>3</v>
      </c>
      <c r="R28">
        <v>34000</v>
      </c>
      <c r="S28">
        <v>194</v>
      </c>
      <c r="AA28" s="3">
        <v>24</v>
      </c>
      <c r="AB28">
        <f t="shared" si="14"/>
        <v>3</v>
      </c>
      <c r="AC28">
        <v>34000</v>
      </c>
      <c r="AD28">
        <v>124</v>
      </c>
      <c r="AL28">
        <f t="shared" si="9"/>
        <v>1031</v>
      </c>
      <c r="AM28">
        <v>1100000</v>
      </c>
      <c r="AN28">
        <v>0.54902399999999996</v>
      </c>
      <c r="AO28">
        <v>0.59131500000000004</v>
      </c>
      <c r="AP28">
        <v>0.55202200000000001</v>
      </c>
      <c r="AQ28">
        <v>1.692361</v>
      </c>
      <c r="AR28">
        <f t="shared" si="4"/>
        <v>30697.501824000003</v>
      </c>
      <c r="AS28">
        <f t="shared" si="7"/>
        <v>3.0095590023529413E-7</v>
      </c>
      <c r="AY28">
        <f t="shared" si="10"/>
        <v>445</v>
      </c>
      <c r="AZ28">
        <v>440000</v>
      </c>
      <c r="BA28">
        <v>0.21607999999999999</v>
      </c>
      <c r="BB28">
        <v>0.113042</v>
      </c>
      <c r="BC28">
        <v>0.26759699999999997</v>
      </c>
      <c r="BD28">
        <f t="shared" si="5"/>
        <v>3.2964999999999967E-2</v>
      </c>
      <c r="BE28">
        <f t="shared" si="6"/>
        <v>2307.0555249999975</v>
      </c>
      <c r="BF28">
        <f t="shared" si="8"/>
        <v>5.4929893452380893E-8</v>
      </c>
    </row>
    <row r="29" spans="2:58" x14ac:dyDescent="0.2">
      <c r="B29">
        <f t="shared" si="11"/>
        <v>3.5</v>
      </c>
      <c r="C29">
        <v>35000</v>
      </c>
      <c r="D29">
        <v>63</v>
      </c>
      <c r="G29">
        <f t="shared" si="12"/>
        <v>3.5</v>
      </c>
      <c r="H29">
        <v>35000</v>
      </c>
      <c r="I29">
        <v>21</v>
      </c>
      <c r="P29" s="3">
        <v>25</v>
      </c>
      <c r="Q29">
        <f t="shared" si="13"/>
        <v>3.5</v>
      </c>
      <c r="R29">
        <v>35000</v>
      </c>
      <c r="S29">
        <v>171</v>
      </c>
      <c r="AA29" s="3">
        <v>25</v>
      </c>
      <c r="AB29">
        <f t="shared" si="14"/>
        <v>3.5</v>
      </c>
      <c r="AC29">
        <v>35000</v>
      </c>
      <c r="AD29">
        <v>125</v>
      </c>
      <c r="AL29">
        <f t="shared" si="9"/>
        <v>1081</v>
      </c>
      <c r="AM29">
        <v>1150000</v>
      </c>
      <c r="AN29">
        <v>0.54932099999999995</v>
      </c>
      <c r="AO29">
        <v>0.596167</v>
      </c>
      <c r="AP29">
        <v>0.556921</v>
      </c>
      <c r="AQ29">
        <v>1.7024090000000001</v>
      </c>
      <c r="AR29">
        <f t="shared" si="4"/>
        <v>31400.701056000005</v>
      </c>
      <c r="AS29">
        <f t="shared" si="7"/>
        <v>2.9346449585046733E-7</v>
      </c>
      <c r="AY29">
        <f t="shared" si="10"/>
        <v>465</v>
      </c>
      <c r="AZ29">
        <v>460000</v>
      </c>
      <c r="BA29">
        <v>0.21879199999999999</v>
      </c>
      <c r="BB29">
        <v>0.115032</v>
      </c>
      <c r="BC29">
        <v>0.27067000000000002</v>
      </c>
      <c r="BD29">
        <f t="shared" si="5"/>
        <v>3.6038000000000014E-2</v>
      </c>
      <c r="BE29">
        <f t="shared" si="6"/>
        <v>2522.1194300000011</v>
      </c>
      <c r="BF29">
        <f t="shared" si="8"/>
        <v>5.7320896136363663E-8</v>
      </c>
    </row>
    <row r="30" spans="2:58" x14ac:dyDescent="0.2">
      <c r="B30">
        <f t="shared" si="11"/>
        <v>4</v>
      </c>
      <c r="C30">
        <v>36000</v>
      </c>
      <c r="D30">
        <v>70</v>
      </c>
      <c r="G30">
        <f t="shared" si="12"/>
        <v>4</v>
      </c>
      <c r="H30">
        <v>36000</v>
      </c>
      <c r="I30">
        <v>21</v>
      </c>
      <c r="P30" s="3">
        <v>26</v>
      </c>
      <c r="Q30">
        <f t="shared" si="13"/>
        <v>4</v>
      </c>
      <c r="R30">
        <v>36000</v>
      </c>
      <c r="S30">
        <v>144</v>
      </c>
      <c r="AA30" s="3">
        <v>26</v>
      </c>
      <c r="AB30">
        <f t="shared" si="14"/>
        <v>4</v>
      </c>
      <c r="AC30">
        <v>36000</v>
      </c>
      <c r="AD30">
        <v>100</v>
      </c>
      <c r="AL30">
        <f t="shared" si="9"/>
        <v>1131</v>
      </c>
      <c r="AM30">
        <v>1200000</v>
      </c>
      <c r="AN30">
        <v>0.55866400000000005</v>
      </c>
      <c r="AO30">
        <v>0.59718000000000004</v>
      </c>
      <c r="AP30">
        <v>0.55982600000000005</v>
      </c>
      <c r="AQ30">
        <v>1.71567</v>
      </c>
      <c r="AR30">
        <f t="shared" si="4"/>
        <v>32328.758880000005</v>
      </c>
      <c r="AS30">
        <f t="shared" si="7"/>
        <v>2.8864963285714289E-7</v>
      </c>
      <c r="AY30">
        <f t="shared" si="10"/>
        <v>485</v>
      </c>
      <c r="AZ30">
        <v>480000</v>
      </c>
      <c r="BA30">
        <v>0.21646599999999999</v>
      </c>
      <c r="BB30">
        <v>0.11523899999999999</v>
      </c>
      <c r="BC30">
        <v>0.26707900000000001</v>
      </c>
      <c r="BD30">
        <f t="shared" si="5"/>
        <v>3.2447000000000004E-2</v>
      </c>
      <c r="BE30">
        <f t="shared" si="6"/>
        <v>2270.8032950000002</v>
      </c>
      <c r="BF30">
        <f t="shared" si="8"/>
        <v>4.9365289021739135E-8</v>
      </c>
    </row>
    <row r="31" spans="2:58" x14ac:dyDescent="0.2">
      <c r="B31">
        <f t="shared" si="11"/>
        <v>4.5</v>
      </c>
      <c r="C31">
        <v>37000</v>
      </c>
      <c r="D31">
        <v>55</v>
      </c>
      <c r="G31">
        <f t="shared" si="12"/>
        <v>4.5</v>
      </c>
      <c r="H31">
        <v>37000</v>
      </c>
      <c r="I31">
        <v>19</v>
      </c>
      <c r="P31" s="3">
        <v>27</v>
      </c>
      <c r="Q31">
        <f t="shared" si="13"/>
        <v>4.5</v>
      </c>
      <c r="R31">
        <v>37000</v>
      </c>
      <c r="S31">
        <v>115</v>
      </c>
      <c r="AA31" s="3">
        <v>27</v>
      </c>
      <c r="AB31">
        <f t="shared" si="14"/>
        <v>4.5</v>
      </c>
      <c r="AC31">
        <v>37000</v>
      </c>
      <c r="AD31">
        <v>83</v>
      </c>
      <c r="AL31">
        <f t="shared" si="9"/>
        <v>1181</v>
      </c>
      <c r="AM31">
        <v>1250000</v>
      </c>
      <c r="AN31">
        <v>0.56167100000000003</v>
      </c>
      <c r="AO31">
        <v>0.60677400000000004</v>
      </c>
      <c r="AP31">
        <v>0.55659800000000004</v>
      </c>
      <c r="AQ31">
        <v>1.7250430000000001</v>
      </c>
      <c r="AR31">
        <f t="shared" si="4"/>
        <v>32984.718912000011</v>
      </c>
      <c r="AS31">
        <f t="shared" si="7"/>
        <v>2.8192067446153855E-7</v>
      </c>
      <c r="AY31">
        <f t="shared" si="10"/>
        <v>505</v>
      </c>
      <c r="AZ31">
        <v>500000</v>
      </c>
      <c r="BA31">
        <v>0.21973999999999999</v>
      </c>
      <c r="BB31">
        <v>0.113529</v>
      </c>
      <c r="BC31">
        <v>0.272845</v>
      </c>
      <c r="BD31">
        <f t="shared" si="5"/>
        <v>3.8212999999999997E-2</v>
      </c>
      <c r="BE31">
        <f t="shared" si="6"/>
        <v>2674.3368049999999</v>
      </c>
      <c r="BF31">
        <f t="shared" si="8"/>
        <v>5.5715350104166661E-8</v>
      </c>
    </row>
    <row r="32" spans="2:58" x14ac:dyDescent="0.2">
      <c r="B32">
        <f t="shared" si="11"/>
        <v>5</v>
      </c>
      <c r="C32">
        <v>38000</v>
      </c>
      <c r="D32">
        <v>62</v>
      </c>
      <c r="G32">
        <f t="shared" si="12"/>
        <v>5</v>
      </c>
      <c r="H32">
        <v>38000</v>
      </c>
      <c r="I32">
        <v>21</v>
      </c>
      <c r="P32" s="3">
        <v>28</v>
      </c>
      <c r="Q32">
        <f t="shared" si="13"/>
        <v>5</v>
      </c>
      <c r="R32">
        <v>38000</v>
      </c>
      <c r="S32">
        <v>80</v>
      </c>
      <c r="AA32" s="3">
        <v>28</v>
      </c>
      <c r="AB32">
        <f t="shared" si="14"/>
        <v>5</v>
      </c>
      <c r="AC32">
        <v>38000</v>
      </c>
      <c r="AD32">
        <v>82</v>
      </c>
      <c r="AL32">
        <f t="shared" si="9"/>
        <v>1231</v>
      </c>
      <c r="AM32">
        <v>1300000</v>
      </c>
      <c r="AN32">
        <v>0.55716399999999999</v>
      </c>
      <c r="AO32">
        <v>0.60065599999999997</v>
      </c>
      <c r="AP32">
        <v>0.56495399999999996</v>
      </c>
      <c r="AQ32">
        <v>1.722774</v>
      </c>
      <c r="AR32">
        <f t="shared" si="4"/>
        <v>32825.925216000003</v>
      </c>
      <c r="AS32">
        <f t="shared" si="7"/>
        <v>2.6906496078688529E-7</v>
      </c>
      <c r="AY32">
        <f t="shared" si="10"/>
        <v>525</v>
      </c>
      <c r="AZ32">
        <v>520000</v>
      </c>
      <c r="BA32">
        <v>0.22156300000000001</v>
      </c>
      <c r="BB32">
        <v>0.114685</v>
      </c>
      <c r="BC32">
        <v>0.275001</v>
      </c>
      <c r="BD32">
        <f t="shared" si="5"/>
        <v>4.0368999999999988E-2</v>
      </c>
      <c r="BE32">
        <f t="shared" si="6"/>
        <v>2825.2244649999993</v>
      </c>
      <c r="BF32">
        <f t="shared" si="8"/>
        <v>5.6504489299999986E-8</v>
      </c>
    </row>
    <row r="33" spans="2:58" x14ac:dyDescent="0.2">
      <c r="B33">
        <f t="shared" si="11"/>
        <v>5.5</v>
      </c>
      <c r="C33">
        <v>39000</v>
      </c>
      <c r="D33">
        <v>57</v>
      </c>
      <c r="G33">
        <f t="shared" si="12"/>
        <v>5.5</v>
      </c>
      <c r="H33">
        <v>39000</v>
      </c>
      <c r="I33">
        <v>21</v>
      </c>
      <c r="P33" s="3">
        <v>29</v>
      </c>
      <c r="Q33">
        <f t="shared" si="13"/>
        <v>5.5</v>
      </c>
      <c r="R33">
        <v>39000</v>
      </c>
      <c r="S33">
        <v>73</v>
      </c>
      <c r="AA33" s="3">
        <v>29</v>
      </c>
      <c r="AB33">
        <f t="shared" si="14"/>
        <v>5.5</v>
      </c>
      <c r="AC33">
        <v>39000</v>
      </c>
      <c r="AD33">
        <v>69</v>
      </c>
      <c r="AL33">
        <f t="shared" si="9"/>
        <v>1281</v>
      </c>
      <c r="AM33">
        <v>1350000</v>
      </c>
      <c r="AN33">
        <v>0.57117399999999996</v>
      </c>
      <c r="AO33">
        <v>0.60886799999999996</v>
      </c>
      <c r="AP33">
        <v>0.55736600000000003</v>
      </c>
      <c r="AQ33">
        <v>1.7374080000000001</v>
      </c>
      <c r="AR33">
        <f t="shared" si="4"/>
        <v>33850.071072000006</v>
      </c>
      <c r="AS33">
        <f t="shared" si="7"/>
        <v>2.6653599269291342E-7</v>
      </c>
      <c r="AY33">
        <f t="shared" si="10"/>
        <v>545</v>
      </c>
      <c r="AZ33">
        <v>540000</v>
      </c>
      <c r="BA33">
        <v>0.22373100000000001</v>
      </c>
      <c r="BB33">
        <v>0.114271</v>
      </c>
      <c r="BC33">
        <v>0.27845900000000001</v>
      </c>
      <c r="BD33">
        <f t="shared" si="5"/>
        <v>4.3827000000000005E-2</v>
      </c>
      <c r="BE33">
        <f t="shared" si="6"/>
        <v>3067.2325950000004</v>
      </c>
      <c r="BF33">
        <f t="shared" si="8"/>
        <v>5.8985242211538464E-8</v>
      </c>
    </row>
    <row r="34" spans="2:58" x14ac:dyDescent="0.2">
      <c r="B34">
        <f t="shared" si="11"/>
        <v>6</v>
      </c>
      <c r="C34">
        <v>40000</v>
      </c>
      <c r="D34">
        <v>53</v>
      </c>
      <c r="G34">
        <f t="shared" si="12"/>
        <v>6</v>
      </c>
      <c r="H34">
        <v>40000</v>
      </c>
      <c r="I34">
        <v>19</v>
      </c>
      <c r="P34" s="3">
        <v>30</v>
      </c>
      <c r="Q34">
        <f t="shared" si="13"/>
        <v>6</v>
      </c>
      <c r="R34">
        <v>40000</v>
      </c>
      <c r="S34">
        <v>80</v>
      </c>
      <c r="AA34" s="3">
        <v>30</v>
      </c>
      <c r="AB34">
        <f t="shared" si="14"/>
        <v>6</v>
      </c>
      <c r="AC34">
        <v>40000</v>
      </c>
      <c r="AD34">
        <v>60</v>
      </c>
      <c r="AL34">
        <f t="shared" si="9"/>
        <v>1331</v>
      </c>
      <c r="AM34">
        <v>1400000</v>
      </c>
      <c r="AN34">
        <v>0.57202600000000003</v>
      </c>
      <c r="AO34">
        <v>0.60562300000000002</v>
      </c>
      <c r="AP34">
        <v>0.56590099999999999</v>
      </c>
      <c r="AQ34">
        <v>1.7435499999999999</v>
      </c>
      <c r="AR34">
        <f t="shared" si="4"/>
        <v>34279.912799999998</v>
      </c>
      <c r="AS34">
        <f t="shared" si="7"/>
        <v>2.5969630909090906E-7</v>
      </c>
      <c r="AY34">
        <f t="shared" si="10"/>
        <v>565</v>
      </c>
      <c r="AZ34">
        <v>560000</v>
      </c>
      <c r="BA34">
        <v>0.221855</v>
      </c>
      <c r="BB34">
        <v>0.115008</v>
      </c>
      <c r="BC34">
        <v>0.27527699999999999</v>
      </c>
      <c r="BD34">
        <f t="shared" si="5"/>
        <v>4.0644999999999987E-2</v>
      </c>
      <c r="BE34">
        <f t="shared" si="6"/>
        <v>2844.540324999999</v>
      </c>
      <c r="BF34">
        <f t="shared" si="8"/>
        <v>5.2676672685185171E-8</v>
      </c>
    </row>
    <row r="35" spans="2:58" x14ac:dyDescent="0.2">
      <c r="B35">
        <f t="shared" si="11"/>
        <v>11</v>
      </c>
      <c r="C35">
        <v>50000</v>
      </c>
      <c r="D35">
        <v>37</v>
      </c>
      <c r="G35">
        <f t="shared" si="12"/>
        <v>11</v>
      </c>
      <c r="H35">
        <v>50000</v>
      </c>
      <c r="I35">
        <v>13</v>
      </c>
      <c r="P35" s="3">
        <v>31</v>
      </c>
      <c r="Q35">
        <f t="shared" si="13"/>
        <v>11</v>
      </c>
      <c r="R35">
        <v>50000</v>
      </c>
      <c r="S35">
        <v>41</v>
      </c>
      <c r="AA35" s="3">
        <v>31</v>
      </c>
      <c r="AB35">
        <f t="shared" si="14"/>
        <v>11</v>
      </c>
      <c r="AC35">
        <v>50000</v>
      </c>
      <c r="AD35">
        <v>35</v>
      </c>
      <c r="AL35">
        <f t="shared" si="9"/>
        <v>1381</v>
      </c>
      <c r="AM35">
        <v>1450000</v>
      </c>
      <c r="AN35">
        <v>0.56491800000000003</v>
      </c>
      <c r="AO35">
        <v>0.61374200000000001</v>
      </c>
      <c r="AP35">
        <v>0.56659999999999999</v>
      </c>
      <c r="AQ35">
        <v>1.745261</v>
      </c>
      <c r="AR35">
        <f t="shared" si="4"/>
        <v>34399.655423999997</v>
      </c>
      <c r="AS35">
        <f t="shared" si="7"/>
        <v>2.5109237535766421E-7</v>
      </c>
      <c r="AY35">
        <f t="shared" si="10"/>
        <v>585</v>
      </c>
      <c r="AZ35">
        <v>580000</v>
      </c>
      <c r="BA35">
        <v>0.220585</v>
      </c>
      <c r="BB35">
        <v>0.113596</v>
      </c>
      <c r="BC35">
        <v>0.27407900000000002</v>
      </c>
      <c r="BD35">
        <f t="shared" si="5"/>
        <v>3.944700000000001E-2</v>
      </c>
      <c r="BE35">
        <f t="shared" si="6"/>
        <v>2760.6982950000006</v>
      </c>
      <c r="BF35">
        <f t="shared" si="8"/>
        <v>4.9298183839285717E-8</v>
      </c>
    </row>
    <row r="36" spans="2:58" x14ac:dyDescent="0.2">
      <c r="B36">
        <f t="shared" si="11"/>
        <v>16</v>
      </c>
      <c r="C36">
        <v>60000</v>
      </c>
      <c r="D36">
        <v>42</v>
      </c>
      <c r="G36">
        <f t="shared" si="12"/>
        <v>16</v>
      </c>
      <c r="H36">
        <v>60000</v>
      </c>
      <c r="I36">
        <v>14</v>
      </c>
      <c r="P36" s="3">
        <v>32</v>
      </c>
      <c r="Q36">
        <f t="shared" si="13"/>
        <v>16</v>
      </c>
      <c r="R36">
        <v>60000</v>
      </c>
      <c r="S36">
        <v>32</v>
      </c>
      <c r="AA36" s="3">
        <v>32</v>
      </c>
      <c r="AB36">
        <f t="shared" si="14"/>
        <v>16</v>
      </c>
      <c r="AC36">
        <v>60000</v>
      </c>
      <c r="AD36">
        <v>39</v>
      </c>
      <c r="AL36">
        <f t="shared" si="9"/>
        <v>1431</v>
      </c>
      <c r="AM36">
        <v>1500000</v>
      </c>
      <c r="AN36">
        <v>0.57533400000000001</v>
      </c>
      <c r="AO36">
        <v>0.61624599999999996</v>
      </c>
      <c r="AP36">
        <v>0.57113199999999997</v>
      </c>
      <c r="AQ36">
        <v>1.7627109999999999</v>
      </c>
      <c r="AR36">
        <f t="shared" si="4"/>
        <v>35620.876223999992</v>
      </c>
      <c r="AS36">
        <f t="shared" si="7"/>
        <v>2.5085124101408447E-7</v>
      </c>
      <c r="AY36">
        <f t="shared" si="10"/>
        <v>605</v>
      </c>
      <c r="AZ36">
        <v>600000</v>
      </c>
      <c r="BA36">
        <v>0.226358</v>
      </c>
      <c r="BB36">
        <v>0.11707099999999999</v>
      </c>
      <c r="BC36">
        <v>0.281001</v>
      </c>
      <c r="BD36">
        <f t="shared" si="5"/>
        <v>4.6368999999999994E-2</v>
      </c>
      <c r="BE36">
        <f t="shared" si="6"/>
        <v>3245.1344649999996</v>
      </c>
      <c r="BF36">
        <f t="shared" si="8"/>
        <v>5.5950594224137913E-8</v>
      </c>
    </row>
    <row r="37" spans="2:58" x14ac:dyDescent="0.2">
      <c r="B37">
        <f>(C37-C36)*0.0005+B36</f>
        <v>21</v>
      </c>
      <c r="C37">
        <v>70000</v>
      </c>
      <c r="D37">
        <v>37</v>
      </c>
      <c r="G37">
        <f>(H37-H36)*0.0005+G36</f>
        <v>21</v>
      </c>
      <c r="H37">
        <v>70000</v>
      </c>
      <c r="I37">
        <v>13</v>
      </c>
      <c r="P37" s="3">
        <v>33</v>
      </c>
      <c r="Q37">
        <f>(R37-R36)*0.0005+Q36</f>
        <v>21</v>
      </c>
      <c r="R37">
        <v>70000</v>
      </c>
      <c r="S37">
        <v>33</v>
      </c>
      <c r="AA37" s="3">
        <v>33</v>
      </c>
      <c r="AB37">
        <f>(AC37-AC36)*0.0005+AB36</f>
        <v>21</v>
      </c>
      <c r="AC37">
        <v>70000</v>
      </c>
      <c r="AD37">
        <v>31</v>
      </c>
      <c r="AL37">
        <f t="shared" si="9"/>
        <v>1481</v>
      </c>
      <c r="AM37">
        <v>1550000</v>
      </c>
      <c r="AN37">
        <v>0.57035100000000005</v>
      </c>
      <c r="AO37">
        <v>0.614367</v>
      </c>
      <c r="AP37">
        <v>0.56986800000000004</v>
      </c>
      <c r="AQ37">
        <v>1.7545850000000001</v>
      </c>
      <c r="AR37">
        <f t="shared" si="4"/>
        <v>35052.186240000003</v>
      </c>
      <c r="AS37">
        <f t="shared" si="7"/>
        <v>2.3845024653061226E-7</v>
      </c>
      <c r="AY37">
        <f t="shared" si="10"/>
        <v>625</v>
      </c>
      <c r="AZ37">
        <v>620000</v>
      </c>
      <c r="BA37">
        <v>0.22169</v>
      </c>
      <c r="BB37">
        <v>0.11289100000000001</v>
      </c>
      <c r="BC37">
        <v>0.276088</v>
      </c>
      <c r="BD37">
        <f t="shared" si="5"/>
        <v>4.1455999999999993E-2</v>
      </c>
      <c r="BE37">
        <f t="shared" si="6"/>
        <v>2901.2981599999994</v>
      </c>
      <c r="BF37">
        <f t="shared" si="8"/>
        <v>4.8354969333333318E-8</v>
      </c>
    </row>
    <row r="38" spans="2:58" x14ac:dyDescent="0.2">
      <c r="B38">
        <f t="shared" si="11"/>
        <v>26</v>
      </c>
      <c r="C38">
        <v>80000</v>
      </c>
      <c r="D38">
        <v>41</v>
      </c>
      <c r="G38">
        <f t="shared" si="12"/>
        <v>26</v>
      </c>
      <c r="H38">
        <v>80000</v>
      </c>
      <c r="I38">
        <v>14</v>
      </c>
      <c r="P38" s="3">
        <v>34</v>
      </c>
      <c r="Q38">
        <f t="shared" si="13"/>
        <v>26</v>
      </c>
      <c r="R38">
        <v>80000</v>
      </c>
      <c r="S38">
        <v>29</v>
      </c>
      <c r="AA38" s="3">
        <v>34</v>
      </c>
      <c r="AB38">
        <f t="shared" si="14"/>
        <v>26</v>
      </c>
      <c r="AC38">
        <v>80000</v>
      </c>
      <c r="AD38">
        <v>34</v>
      </c>
      <c r="AL38">
        <f t="shared" si="9"/>
        <v>1531</v>
      </c>
      <c r="AM38">
        <v>1600000</v>
      </c>
      <c r="AN38">
        <v>0.57403000000000004</v>
      </c>
      <c r="AO38">
        <v>0.62250000000000005</v>
      </c>
      <c r="AP38">
        <v>0.57669599999999999</v>
      </c>
      <c r="AQ38">
        <v>1.773226</v>
      </c>
      <c r="AR38">
        <f t="shared" si="4"/>
        <v>36356.757983999996</v>
      </c>
      <c r="AS38">
        <f t="shared" si="7"/>
        <v>2.3918919726315785E-7</v>
      </c>
      <c r="AY38">
        <f t="shared" si="10"/>
        <v>645</v>
      </c>
      <c r="AZ38">
        <v>640000</v>
      </c>
      <c r="BA38">
        <v>0.22339800000000001</v>
      </c>
      <c r="BB38">
        <v>0.113623</v>
      </c>
      <c r="BC38">
        <v>0.27828399999999998</v>
      </c>
      <c r="BD38">
        <f t="shared" si="5"/>
        <v>4.3651999999999969E-2</v>
      </c>
      <c r="BE38">
        <f t="shared" si="6"/>
        <v>3054.9852199999978</v>
      </c>
      <c r="BF38">
        <f t="shared" si="8"/>
        <v>4.9273955161290284E-8</v>
      </c>
    </row>
    <row r="39" spans="2:58" x14ac:dyDescent="0.2">
      <c r="B39">
        <f t="shared" si="11"/>
        <v>31</v>
      </c>
      <c r="C39">
        <v>90000</v>
      </c>
      <c r="D39">
        <v>42</v>
      </c>
      <c r="G39">
        <f t="shared" si="12"/>
        <v>31</v>
      </c>
      <c r="H39">
        <v>90000</v>
      </c>
      <c r="I39">
        <v>13</v>
      </c>
      <c r="P39" s="3">
        <v>35</v>
      </c>
      <c r="Q39">
        <f t="shared" si="13"/>
        <v>31</v>
      </c>
      <c r="R39">
        <v>90000</v>
      </c>
      <c r="S39">
        <v>26</v>
      </c>
      <c r="AA39" s="3">
        <v>35</v>
      </c>
      <c r="AB39">
        <f t="shared" si="14"/>
        <v>31</v>
      </c>
      <c r="AC39">
        <v>90000</v>
      </c>
      <c r="AD39">
        <v>27</v>
      </c>
      <c r="AL39">
        <f t="shared" si="9"/>
        <v>1581</v>
      </c>
      <c r="AM39">
        <v>1650000</v>
      </c>
      <c r="AN39">
        <v>0.57464700000000002</v>
      </c>
      <c r="AO39">
        <v>0.61794400000000005</v>
      </c>
      <c r="AP39">
        <v>0.57836799999999999</v>
      </c>
      <c r="AQ39">
        <v>1.7709600000000001</v>
      </c>
      <c r="AR39">
        <f t="shared" si="4"/>
        <v>36198.174240000008</v>
      </c>
      <c r="AS39">
        <f t="shared" si="7"/>
        <v>2.3056161936305737E-7</v>
      </c>
      <c r="AY39">
        <f t="shared" si="10"/>
        <v>665</v>
      </c>
      <c r="AZ39">
        <v>660000</v>
      </c>
      <c r="BA39">
        <v>0.22451099999999999</v>
      </c>
      <c r="BB39">
        <v>0.11296</v>
      </c>
      <c r="BC39">
        <v>0.28028500000000001</v>
      </c>
      <c r="BD39">
        <f t="shared" si="5"/>
        <v>4.5652999999999999E-2</v>
      </c>
      <c r="BE39">
        <f t="shared" si="6"/>
        <v>3195.0252049999999</v>
      </c>
      <c r="BF39">
        <f t="shared" si="8"/>
        <v>4.9922268828124996E-8</v>
      </c>
    </row>
    <row r="40" spans="2:58" x14ac:dyDescent="0.2">
      <c r="B40">
        <f t="shared" si="11"/>
        <v>36</v>
      </c>
      <c r="C40">
        <v>100000</v>
      </c>
      <c r="D40">
        <v>37</v>
      </c>
      <c r="G40">
        <f t="shared" si="12"/>
        <v>36</v>
      </c>
      <c r="H40">
        <v>100000</v>
      </c>
      <c r="I40">
        <v>12</v>
      </c>
      <c r="P40" s="3">
        <v>36</v>
      </c>
      <c r="Q40">
        <f t="shared" si="13"/>
        <v>36</v>
      </c>
      <c r="R40">
        <v>100000</v>
      </c>
      <c r="S40">
        <v>25</v>
      </c>
      <c r="AA40" s="3">
        <v>36</v>
      </c>
      <c r="AB40">
        <f t="shared" si="14"/>
        <v>36</v>
      </c>
      <c r="AC40">
        <v>100000</v>
      </c>
      <c r="AD40">
        <v>32</v>
      </c>
      <c r="AL40">
        <f t="shared" si="9"/>
        <v>1631</v>
      </c>
      <c r="AM40">
        <v>1700000</v>
      </c>
      <c r="AN40">
        <v>0.58104999999999996</v>
      </c>
      <c r="AO40">
        <v>0.623201</v>
      </c>
      <c r="AP40">
        <v>0.58174300000000001</v>
      </c>
      <c r="AQ40">
        <v>1.785995</v>
      </c>
      <c r="AR40">
        <f t="shared" si="4"/>
        <v>37250.383679999999</v>
      </c>
      <c r="AS40">
        <f t="shared" si="7"/>
        <v>2.2994064E-7</v>
      </c>
      <c r="AY40">
        <f t="shared" si="10"/>
        <v>685</v>
      </c>
      <c r="AZ40">
        <v>680000</v>
      </c>
      <c r="BA40">
        <v>0.22581599999999999</v>
      </c>
      <c r="BB40">
        <v>0.111373</v>
      </c>
      <c r="BC40">
        <v>0.28303600000000001</v>
      </c>
      <c r="BD40">
        <f t="shared" si="5"/>
        <v>4.8404000000000003E-2</v>
      </c>
      <c r="BE40">
        <f t="shared" si="6"/>
        <v>3387.5539400000002</v>
      </c>
      <c r="BF40">
        <f t="shared" si="8"/>
        <v>5.1326574848484845E-8</v>
      </c>
    </row>
    <row r="41" spans="2:58" x14ac:dyDescent="0.2">
      <c r="B41">
        <f t="shared" si="11"/>
        <v>41</v>
      </c>
      <c r="C41">
        <v>110000</v>
      </c>
      <c r="D41">
        <v>42</v>
      </c>
      <c r="G41">
        <f t="shared" si="12"/>
        <v>41</v>
      </c>
      <c r="H41">
        <v>110000</v>
      </c>
      <c r="I41">
        <v>14</v>
      </c>
      <c r="P41" s="3">
        <v>37</v>
      </c>
      <c r="Q41">
        <f t="shared" si="13"/>
        <v>41</v>
      </c>
      <c r="R41">
        <v>110000</v>
      </c>
      <c r="S41">
        <v>24</v>
      </c>
      <c r="AA41" s="3">
        <v>37</v>
      </c>
      <c r="AB41">
        <f t="shared" si="14"/>
        <v>41</v>
      </c>
      <c r="AC41">
        <v>110000</v>
      </c>
      <c r="AD41">
        <v>31</v>
      </c>
      <c r="AL41">
        <f t="shared" si="9"/>
        <v>1681</v>
      </c>
      <c r="AM41">
        <v>1750000</v>
      </c>
      <c r="AN41">
        <v>0.58554399999999995</v>
      </c>
      <c r="AO41">
        <v>0.62271600000000005</v>
      </c>
      <c r="AP41">
        <v>0.58037499999999997</v>
      </c>
      <c r="AQ41">
        <v>1.788635</v>
      </c>
      <c r="AR41">
        <f t="shared" si="4"/>
        <v>37435.141439999999</v>
      </c>
      <c r="AS41">
        <f t="shared" si="7"/>
        <v>2.2416252359281436E-7</v>
      </c>
      <c r="AY41">
        <f t="shared" si="10"/>
        <v>705</v>
      </c>
      <c r="AZ41">
        <v>700000</v>
      </c>
      <c r="BA41">
        <v>0.22858800000000001</v>
      </c>
      <c r="BB41">
        <v>0.114845</v>
      </c>
      <c r="BC41">
        <v>0.28545799999999999</v>
      </c>
      <c r="BD41">
        <f t="shared" si="5"/>
        <v>5.0825999999999982E-2</v>
      </c>
      <c r="BE41">
        <f t="shared" si="6"/>
        <v>3557.0576099999989</v>
      </c>
      <c r="BF41">
        <f t="shared" si="8"/>
        <v>5.2309670735294112E-8</v>
      </c>
    </row>
    <row r="42" spans="2:58" x14ac:dyDescent="0.2">
      <c r="B42">
        <f>(C42-C41)*0.001+B41</f>
        <v>131</v>
      </c>
      <c r="C42">
        <v>200000</v>
      </c>
      <c r="D42">
        <v>42</v>
      </c>
      <c r="G42">
        <f>(H42-H41)*0.001+G41</f>
        <v>131</v>
      </c>
      <c r="H42">
        <v>200000</v>
      </c>
      <c r="I42">
        <v>13</v>
      </c>
      <c r="P42" s="3">
        <v>38</v>
      </c>
      <c r="Q42">
        <f>(R42-R41)*0.001+Q41</f>
        <v>131</v>
      </c>
      <c r="R42">
        <v>200000</v>
      </c>
      <c r="S42">
        <v>21</v>
      </c>
      <c r="AA42" s="3">
        <v>38</v>
      </c>
      <c r="AB42">
        <f>(AC42-AC41)*0.001+AB41</f>
        <v>131</v>
      </c>
      <c r="AC42">
        <v>200000</v>
      </c>
      <c r="AD42">
        <v>29</v>
      </c>
      <c r="AL42">
        <f t="shared" si="9"/>
        <v>1731</v>
      </c>
      <c r="AM42">
        <v>1800000</v>
      </c>
      <c r="AN42">
        <v>0.57484900000000005</v>
      </c>
      <c r="AO42">
        <v>0.62831800000000004</v>
      </c>
      <c r="AP42">
        <v>0.57409100000000002</v>
      </c>
      <c r="AQ42">
        <v>1.777258</v>
      </c>
      <c r="AR42">
        <f t="shared" si="4"/>
        <v>36638.933472000004</v>
      </c>
      <c r="AS42">
        <f t="shared" si="7"/>
        <v>2.1301705506976745E-7</v>
      </c>
      <c r="AY42">
        <f t="shared" si="10"/>
        <v>725</v>
      </c>
      <c r="AZ42">
        <v>720000</v>
      </c>
      <c r="BA42">
        <v>0.227882</v>
      </c>
      <c r="BB42">
        <v>0.113799</v>
      </c>
      <c r="BC42">
        <v>0.28492299999999998</v>
      </c>
      <c r="BD42">
        <f t="shared" si="5"/>
        <v>5.0290999999999975E-2</v>
      </c>
      <c r="BE42">
        <f t="shared" si="6"/>
        <v>3519.6156349999983</v>
      </c>
      <c r="BF42">
        <f t="shared" si="8"/>
        <v>5.0280223357142832E-8</v>
      </c>
    </row>
    <row r="43" spans="2:58" x14ac:dyDescent="0.2">
      <c r="B43">
        <f>(C43-C42)*0.001+B42</f>
        <v>231</v>
      </c>
      <c r="C43">
        <v>300000</v>
      </c>
      <c r="D43">
        <v>36</v>
      </c>
      <c r="G43">
        <f>(H43-H42)*0.001+G42</f>
        <v>231</v>
      </c>
      <c r="H43">
        <v>300000</v>
      </c>
      <c r="I43">
        <v>13</v>
      </c>
      <c r="P43" s="3">
        <v>39</v>
      </c>
      <c r="Q43">
        <f>(R43-R42)*0.001+Q42</f>
        <v>231</v>
      </c>
      <c r="R43">
        <v>300000</v>
      </c>
      <c r="S43">
        <v>20</v>
      </c>
      <c r="AA43" s="3">
        <v>39</v>
      </c>
      <c r="AB43">
        <f>(AC43-AC42)*0.001+AB42</f>
        <v>231</v>
      </c>
      <c r="AC43">
        <v>300000</v>
      </c>
      <c r="AD43">
        <v>29</v>
      </c>
      <c r="AL43">
        <f t="shared" si="9"/>
        <v>1781</v>
      </c>
      <c r="AM43">
        <v>1850000</v>
      </c>
      <c r="AN43">
        <v>0.58455999999999997</v>
      </c>
      <c r="AO43">
        <v>0.62169300000000005</v>
      </c>
      <c r="AP43">
        <v>0.58067400000000002</v>
      </c>
      <c r="AQ43">
        <v>1.7869269999999999</v>
      </c>
      <c r="AR43">
        <f t="shared" si="4"/>
        <v>37315.608767999998</v>
      </c>
      <c r="AS43">
        <f t="shared" si="7"/>
        <v>2.1082264840677963E-7</v>
      </c>
      <c r="AY43">
        <f t="shared" si="10"/>
        <v>745</v>
      </c>
      <c r="AZ43">
        <v>740000</v>
      </c>
      <c r="BA43">
        <v>0.23050999999999999</v>
      </c>
      <c r="BB43">
        <v>0.115424</v>
      </c>
      <c r="BC43">
        <v>0.288051</v>
      </c>
      <c r="BD43">
        <f t="shared" si="5"/>
        <v>5.3418999999999994E-2</v>
      </c>
      <c r="BE43">
        <f t="shared" si="6"/>
        <v>3738.5287149999995</v>
      </c>
      <c r="BF43">
        <f t="shared" si="8"/>
        <v>5.1924009930555546E-8</v>
      </c>
    </row>
    <row r="44" spans="2:58" x14ac:dyDescent="0.2">
      <c r="B44">
        <f t="shared" ref="B44:B69" si="15">(C44-C43)*0.001+B43</f>
        <v>331</v>
      </c>
      <c r="C44">
        <v>400000</v>
      </c>
      <c r="D44">
        <v>38</v>
      </c>
      <c r="G44">
        <f t="shared" ref="G44:G69" si="16">(H44-H43)*0.001+G43</f>
        <v>331</v>
      </c>
      <c r="H44">
        <v>400000</v>
      </c>
      <c r="I44">
        <v>13</v>
      </c>
      <c r="P44" s="3">
        <v>40</v>
      </c>
      <c r="Q44">
        <f t="shared" ref="Q44:Q76" si="17">(R44-R43)*0.001+Q43</f>
        <v>331</v>
      </c>
      <c r="R44">
        <v>400000</v>
      </c>
      <c r="S44">
        <v>20</v>
      </c>
      <c r="AA44" s="3">
        <v>40</v>
      </c>
      <c r="AB44">
        <f>(AC44-AC43)*0.001+AB43</f>
        <v>331</v>
      </c>
      <c r="AC44">
        <v>400000</v>
      </c>
      <c r="AD44">
        <v>33</v>
      </c>
      <c r="AL44">
        <f t="shared" si="9"/>
        <v>1831</v>
      </c>
      <c r="AM44">
        <v>1900000</v>
      </c>
      <c r="AN44">
        <v>0.58905700000000005</v>
      </c>
      <c r="AO44">
        <v>0.636544</v>
      </c>
      <c r="AP44">
        <v>0.58513099999999996</v>
      </c>
      <c r="AQ44">
        <v>1.810732</v>
      </c>
      <c r="AR44">
        <f t="shared" si="4"/>
        <v>38981.577888</v>
      </c>
      <c r="AS44">
        <f t="shared" si="7"/>
        <v>2.1418449389010989E-7</v>
      </c>
      <c r="AY44">
        <f t="shared" si="10"/>
        <v>765</v>
      </c>
      <c r="AZ44">
        <v>760000</v>
      </c>
      <c r="BA44">
        <v>0.22881399999999999</v>
      </c>
      <c r="BB44">
        <v>0.113146</v>
      </c>
      <c r="BC44">
        <v>0.28664699999999999</v>
      </c>
      <c r="BD44">
        <f t="shared" si="5"/>
        <v>5.2014999999999978E-2</v>
      </c>
      <c r="BE44">
        <f t="shared" si="6"/>
        <v>3640.2697749999984</v>
      </c>
      <c r="BF44">
        <f t="shared" si="8"/>
        <v>4.9192834797297279E-8</v>
      </c>
    </row>
    <row r="45" spans="2:58" x14ac:dyDescent="0.2">
      <c r="B45">
        <f t="shared" si="15"/>
        <v>431</v>
      </c>
      <c r="C45">
        <v>500000</v>
      </c>
      <c r="D45">
        <v>43</v>
      </c>
      <c r="G45">
        <f t="shared" si="16"/>
        <v>431</v>
      </c>
      <c r="H45">
        <v>500000</v>
      </c>
      <c r="I45">
        <v>13</v>
      </c>
      <c r="P45" s="3">
        <v>41</v>
      </c>
      <c r="Q45">
        <f t="shared" si="17"/>
        <v>431</v>
      </c>
      <c r="R45">
        <v>500000</v>
      </c>
      <c r="S45">
        <v>20</v>
      </c>
      <c r="AA45" s="3">
        <v>41</v>
      </c>
      <c r="AB45">
        <f t="shared" ref="AB45:AB58" si="18">(AC45-AC44)*0.001+AB44</f>
        <v>431</v>
      </c>
      <c r="AC45">
        <v>500000</v>
      </c>
      <c r="AD45">
        <v>28</v>
      </c>
      <c r="AL45">
        <f t="shared" si="9"/>
        <v>1881</v>
      </c>
      <c r="AM45">
        <v>1950000</v>
      </c>
      <c r="AN45">
        <v>0.58990100000000001</v>
      </c>
      <c r="AO45">
        <v>0.63152699999999995</v>
      </c>
      <c r="AP45">
        <v>0.58713700000000002</v>
      </c>
      <c r="AQ45">
        <v>1.808565</v>
      </c>
      <c r="AR45">
        <f t="shared" si="4"/>
        <v>38829.922559999999</v>
      </c>
      <c r="AS45">
        <f t="shared" si="7"/>
        <v>2.0764664470588236E-7</v>
      </c>
      <c r="AV45" t="s">
        <v>65</v>
      </c>
      <c r="AY45">
        <f t="shared" si="10"/>
        <v>785</v>
      </c>
      <c r="AZ45">
        <v>780000</v>
      </c>
      <c r="BA45">
        <v>0.230236</v>
      </c>
      <c r="BB45">
        <v>0.11252</v>
      </c>
      <c r="BC45">
        <v>0.28909200000000002</v>
      </c>
      <c r="BD45">
        <f t="shared" si="5"/>
        <v>5.4460000000000008E-2</v>
      </c>
      <c r="BE45">
        <f t="shared" si="6"/>
        <v>3811.3831000000005</v>
      </c>
      <c r="BF45">
        <f t="shared" si="8"/>
        <v>5.0149777631578948E-8</v>
      </c>
    </row>
    <row r="46" spans="2:58" x14ac:dyDescent="0.2">
      <c r="B46">
        <f t="shared" si="15"/>
        <v>531</v>
      </c>
      <c r="C46">
        <v>600000</v>
      </c>
      <c r="D46">
        <v>39</v>
      </c>
      <c r="G46">
        <f t="shared" si="16"/>
        <v>531</v>
      </c>
      <c r="H46">
        <v>600000</v>
      </c>
      <c r="I46">
        <v>12</v>
      </c>
      <c r="P46" s="3">
        <v>42</v>
      </c>
      <c r="Q46">
        <f t="shared" si="17"/>
        <v>531</v>
      </c>
      <c r="R46">
        <v>600000</v>
      </c>
      <c r="S46">
        <v>20</v>
      </c>
      <c r="AA46" s="3">
        <v>42</v>
      </c>
      <c r="AB46">
        <f t="shared" si="18"/>
        <v>531</v>
      </c>
      <c r="AC46">
        <v>600000</v>
      </c>
      <c r="AD46">
        <v>31</v>
      </c>
      <c r="AL46">
        <f t="shared" si="9"/>
        <v>1931</v>
      </c>
      <c r="AM46">
        <v>2000000</v>
      </c>
      <c r="AN46">
        <v>0.59557599999999999</v>
      </c>
      <c r="AO46">
        <v>0.642208</v>
      </c>
      <c r="AP46">
        <v>0.586592</v>
      </c>
      <c r="AQ46">
        <v>1.824376</v>
      </c>
      <c r="AR46">
        <f t="shared" si="4"/>
        <v>39936.439584</v>
      </c>
      <c r="AS46">
        <f t="shared" si="7"/>
        <v>2.0800228949999998E-7</v>
      </c>
      <c r="AU46">
        <f>AS46*100*10^-12</f>
        <v>2.0800228949999997E-17</v>
      </c>
      <c r="AV46">
        <f>AU46/10^-20</f>
        <v>2080.0228949999996</v>
      </c>
      <c r="AY46">
        <f t="shared" si="10"/>
        <v>805</v>
      </c>
      <c r="AZ46">
        <v>800000</v>
      </c>
      <c r="BA46">
        <v>0.23113900000000001</v>
      </c>
      <c r="BB46">
        <v>0.11328100000000001</v>
      </c>
      <c r="BC46">
        <v>0.29006700000000002</v>
      </c>
      <c r="BD46">
        <f t="shared" si="5"/>
        <v>5.5435000000000012E-2</v>
      </c>
      <c r="BE46">
        <f t="shared" si="6"/>
        <v>3879.6184750000007</v>
      </c>
      <c r="BF46">
        <f t="shared" si="8"/>
        <v>4.9738698397435908E-8</v>
      </c>
    </row>
    <row r="47" spans="2:58" x14ac:dyDescent="0.2">
      <c r="B47">
        <f t="shared" si="15"/>
        <v>631</v>
      </c>
      <c r="C47">
        <v>700000</v>
      </c>
      <c r="D47">
        <v>49</v>
      </c>
      <c r="G47">
        <f t="shared" si="16"/>
        <v>631</v>
      </c>
      <c r="H47">
        <v>700000</v>
      </c>
      <c r="I47">
        <v>16</v>
      </c>
      <c r="P47" s="3">
        <v>43</v>
      </c>
      <c r="Q47">
        <f t="shared" si="17"/>
        <v>631</v>
      </c>
      <c r="R47">
        <v>700000</v>
      </c>
      <c r="S47">
        <v>19</v>
      </c>
      <c r="AA47" s="3">
        <v>43</v>
      </c>
      <c r="AB47">
        <f t="shared" si="18"/>
        <v>631</v>
      </c>
      <c r="AC47">
        <v>700000</v>
      </c>
      <c r="AD47">
        <v>26</v>
      </c>
      <c r="AY47">
        <f t="shared" si="10"/>
        <v>825</v>
      </c>
      <c r="AZ47">
        <v>820000</v>
      </c>
      <c r="BA47">
        <v>0.23113500000000001</v>
      </c>
      <c r="BB47">
        <v>0.1129</v>
      </c>
      <c r="BC47">
        <v>0.29025099999999998</v>
      </c>
      <c r="BD47">
        <f t="shared" si="5"/>
        <v>5.5618999999999974E-2</v>
      </c>
      <c r="BE47">
        <f t="shared" si="6"/>
        <v>3892.4957149999982</v>
      </c>
      <c r="BF47">
        <f t="shared" si="8"/>
        <v>4.8656196437499974E-8</v>
      </c>
    </row>
    <row r="48" spans="2:58" x14ac:dyDescent="0.2">
      <c r="B48">
        <f t="shared" si="15"/>
        <v>731</v>
      </c>
      <c r="C48">
        <v>800000</v>
      </c>
      <c r="D48">
        <v>42</v>
      </c>
      <c r="G48">
        <f t="shared" si="16"/>
        <v>731</v>
      </c>
      <c r="H48">
        <v>800000</v>
      </c>
      <c r="I48">
        <v>12</v>
      </c>
      <c r="P48" s="3">
        <v>44</v>
      </c>
      <c r="Q48">
        <f t="shared" si="17"/>
        <v>731</v>
      </c>
      <c r="R48">
        <v>800000</v>
      </c>
      <c r="S48">
        <v>16</v>
      </c>
      <c r="AA48" s="3">
        <v>44</v>
      </c>
      <c r="AB48">
        <f t="shared" si="18"/>
        <v>731</v>
      </c>
      <c r="AC48">
        <v>800000</v>
      </c>
      <c r="AD48">
        <v>24</v>
      </c>
      <c r="AY48">
        <f t="shared" si="10"/>
        <v>845</v>
      </c>
      <c r="AZ48">
        <v>840000</v>
      </c>
      <c r="BA48">
        <v>0.23341899999999999</v>
      </c>
      <c r="BB48">
        <v>0.115439</v>
      </c>
      <c r="BC48">
        <v>0.292408</v>
      </c>
      <c r="BD48">
        <f t="shared" si="5"/>
        <v>5.7775999999999994E-2</v>
      </c>
      <c r="BE48">
        <f t="shared" si="6"/>
        <v>4043.4533599999995</v>
      </c>
      <c r="BF48">
        <f t="shared" si="8"/>
        <v>4.9310406829268284E-8</v>
      </c>
    </row>
    <row r="49" spans="2:58" x14ac:dyDescent="0.2">
      <c r="B49">
        <f t="shared" si="15"/>
        <v>831</v>
      </c>
      <c r="C49">
        <v>900000</v>
      </c>
      <c r="D49">
        <v>41</v>
      </c>
      <c r="G49">
        <f t="shared" si="16"/>
        <v>831</v>
      </c>
      <c r="H49">
        <v>900000</v>
      </c>
      <c r="I49">
        <v>13</v>
      </c>
      <c r="P49" s="3">
        <v>45</v>
      </c>
      <c r="Q49">
        <f t="shared" si="17"/>
        <v>831</v>
      </c>
      <c r="R49">
        <v>900000</v>
      </c>
      <c r="S49">
        <v>19</v>
      </c>
      <c r="AA49" s="3">
        <v>45</v>
      </c>
      <c r="AB49">
        <f t="shared" si="18"/>
        <v>831</v>
      </c>
      <c r="AC49">
        <v>900000</v>
      </c>
      <c r="AD49">
        <v>22</v>
      </c>
      <c r="AY49">
        <f t="shared" si="10"/>
        <v>865</v>
      </c>
      <c r="AZ49">
        <v>860000</v>
      </c>
      <c r="BA49">
        <v>0.23590700000000001</v>
      </c>
      <c r="BB49">
        <v>0.115105</v>
      </c>
      <c r="BC49">
        <v>0.29630600000000001</v>
      </c>
      <c r="BD49">
        <f t="shared" si="5"/>
        <v>6.1674000000000007E-2</v>
      </c>
      <c r="BE49">
        <f t="shared" si="6"/>
        <v>4316.2548900000002</v>
      </c>
      <c r="BF49">
        <f t="shared" si="8"/>
        <v>5.1383986785714288E-8</v>
      </c>
    </row>
    <row r="50" spans="2:58" x14ac:dyDescent="0.2">
      <c r="B50">
        <f t="shared" si="15"/>
        <v>931</v>
      </c>
      <c r="C50">
        <v>1000000</v>
      </c>
      <c r="D50">
        <v>43</v>
      </c>
      <c r="G50">
        <f t="shared" si="16"/>
        <v>931</v>
      </c>
      <c r="H50">
        <v>1000000</v>
      </c>
      <c r="I50">
        <v>12</v>
      </c>
      <c r="P50" s="3">
        <v>46</v>
      </c>
      <c r="Q50">
        <f t="shared" si="17"/>
        <v>931</v>
      </c>
      <c r="R50">
        <v>1000000</v>
      </c>
      <c r="S50">
        <v>20</v>
      </c>
      <c r="U50" t="s">
        <v>22</v>
      </c>
      <c r="V50" t="s">
        <v>23</v>
      </c>
      <c r="W50" t="s">
        <v>24</v>
      </c>
      <c r="AA50" s="3">
        <v>46</v>
      </c>
      <c r="AB50">
        <f t="shared" si="18"/>
        <v>931</v>
      </c>
      <c r="AC50">
        <v>1000000</v>
      </c>
      <c r="AD50">
        <v>20</v>
      </c>
      <c r="AS50" s="4">
        <f>0.26*EXP(-59300/(1500*1.987))</f>
        <v>5.9464040551001948E-10</v>
      </c>
      <c r="AT50" t="s">
        <v>63</v>
      </c>
      <c r="AY50">
        <f t="shared" si="10"/>
        <v>885</v>
      </c>
      <c r="AZ50">
        <v>880000</v>
      </c>
      <c r="BA50">
        <v>0.235514</v>
      </c>
      <c r="BB50">
        <v>0.113995</v>
      </c>
      <c r="BC50">
        <v>0.29627300000000001</v>
      </c>
      <c r="BD50">
        <f t="shared" si="5"/>
        <v>6.1641000000000001E-2</v>
      </c>
      <c r="BE50">
        <f t="shared" si="6"/>
        <v>4313.945385</v>
      </c>
      <c r="BF50">
        <f t="shared" si="8"/>
        <v>5.0162155639534885E-8</v>
      </c>
    </row>
    <row r="51" spans="2:58" x14ac:dyDescent="0.2">
      <c r="B51">
        <f t="shared" si="15"/>
        <v>1031</v>
      </c>
      <c r="C51">
        <v>1100000</v>
      </c>
      <c r="D51">
        <v>37</v>
      </c>
      <c r="G51">
        <f t="shared" si="16"/>
        <v>1031</v>
      </c>
      <c r="H51">
        <v>1100000</v>
      </c>
      <c r="I51">
        <v>12</v>
      </c>
      <c r="P51" s="3">
        <v>47</v>
      </c>
      <c r="Q51">
        <f t="shared" si="17"/>
        <v>1031</v>
      </c>
      <c r="R51">
        <v>1100000</v>
      </c>
      <c r="S51">
        <v>20</v>
      </c>
      <c r="U51" t="s">
        <v>22</v>
      </c>
      <c r="V51" t="s">
        <v>23</v>
      </c>
      <c r="W51" t="s">
        <v>25</v>
      </c>
      <c r="AA51" s="3">
        <v>47</v>
      </c>
      <c r="AB51">
        <f t="shared" si="18"/>
        <v>1031</v>
      </c>
      <c r="AC51">
        <v>1100000</v>
      </c>
      <c r="AD51">
        <v>21</v>
      </c>
      <c r="AS51" s="4">
        <f>AS50/10^-2</f>
        <v>5.9464040551001948E-8</v>
      </c>
      <c r="AT51" t="s">
        <v>64</v>
      </c>
      <c r="AY51">
        <f t="shared" si="10"/>
        <v>905</v>
      </c>
      <c r="AZ51">
        <v>900000</v>
      </c>
      <c r="BA51">
        <v>0.23655100000000001</v>
      </c>
      <c r="BB51">
        <v>0.116049</v>
      </c>
      <c r="BC51">
        <v>0.29680000000000001</v>
      </c>
      <c r="BD51">
        <f t="shared" si="5"/>
        <v>6.2168000000000001E-2</v>
      </c>
      <c r="BE51">
        <f t="shared" si="6"/>
        <v>4350.8274799999999</v>
      </c>
      <c r="BF51">
        <f t="shared" si="8"/>
        <v>4.9441221363636366E-8</v>
      </c>
    </row>
    <row r="52" spans="2:58" x14ac:dyDescent="0.2">
      <c r="B52">
        <f t="shared" si="15"/>
        <v>1131</v>
      </c>
      <c r="C52">
        <v>1200000</v>
      </c>
      <c r="D52">
        <v>40</v>
      </c>
      <c r="G52">
        <f t="shared" si="16"/>
        <v>1131</v>
      </c>
      <c r="H52">
        <v>1200000</v>
      </c>
      <c r="I52">
        <v>12</v>
      </c>
      <c r="P52" s="3">
        <v>48</v>
      </c>
      <c r="Q52">
        <f t="shared" si="17"/>
        <v>1131</v>
      </c>
      <c r="R52">
        <v>1200000</v>
      </c>
      <c r="S52">
        <v>17</v>
      </c>
      <c r="AA52" s="3">
        <v>48</v>
      </c>
      <c r="AB52">
        <f t="shared" si="18"/>
        <v>1131</v>
      </c>
      <c r="AC52">
        <v>1200000</v>
      </c>
      <c r="AD52">
        <v>18</v>
      </c>
      <c r="AY52">
        <f t="shared" si="10"/>
        <v>925</v>
      </c>
      <c r="AZ52">
        <v>920000</v>
      </c>
      <c r="BA52">
        <v>0.234793</v>
      </c>
      <c r="BB52">
        <v>0.112763</v>
      </c>
      <c r="BC52">
        <v>0.29580600000000001</v>
      </c>
      <c r="BD52">
        <f t="shared" si="5"/>
        <v>6.1174000000000006E-2</v>
      </c>
      <c r="BE52">
        <f t="shared" si="6"/>
        <v>4281.2623900000008</v>
      </c>
      <c r="BF52">
        <f t="shared" si="8"/>
        <v>4.7569582111111116E-8</v>
      </c>
    </row>
    <row r="53" spans="2:58" x14ac:dyDescent="0.2">
      <c r="B53">
        <f t="shared" si="15"/>
        <v>1231</v>
      </c>
      <c r="C53">
        <v>1300000</v>
      </c>
      <c r="D53">
        <v>35</v>
      </c>
      <c r="G53">
        <f t="shared" si="16"/>
        <v>1231</v>
      </c>
      <c r="H53">
        <v>1300000</v>
      </c>
      <c r="I53">
        <v>10</v>
      </c>
      <c r="P53" s="3">
        <v>49</v>
      </c>
      <c r="Q53">
        <f t="shared" si="17"/>
        <v>1231</v>
      </c>
      <c r="R53">
        <v>1300000</v>
      </c>
      <c r="S53">
        <v>20</v>
      </c>
      <c r="AA53" s="3">
        <v>49</v>
      </c>
      <c r="AB53">
        <f t="shared" si="18"/>
        <v>1231</v>
      </c>
      <c r="AC53">
        <v>1300000</v>
      </c>
      <c r="AD53">
        <v>16</v>
      </c>
      <c r="AY53">
        <f t="shared" si="10"/>
        <v>945</v>
      </c>
      <c r="AZ53">
        <v>940000</v>
      </c>
      <c r="BA53">
        <v>0.235928</v>
      </c>
      <c r="BB53">
        <v>0.11407</v>
      </c>
      <c r="BC53">
        <v>0.29685600000000001</v>
      </c>
      <c r="BD53">
        <f t="shared" si="5"/>
        <v>6.2224000000000002E-2</v>
      </c>
      <c r="BE53">
        <f t="shared" si="6"/>
        <v>4354.7466400000003</v>
      </c>
      <c r="BF53">
        <f t="shared" si="8"/>
        <v>4.7334202608695654E-8</v>
      </c>
    </row>
    <row r="54" spans="2:58" x14ac:dyDescent="0.2">
      <c r="B54">
        <f t="shared" si="15"/>
        <v>1331</v>
      </c>
      <c r="C54">
        <v>1400000</v>
      </c>
      <c r="D54">
        <v>40</v>
      </c>
      <c r="G54">
        <f t="shared" si="16"/>
        <v>1331</v>
      </c>
      <c r="H54">
        <v>1400000</v>
      </c>
      <c r="I54">
        <v>13</v>
      </c>
      <c r="P54" s="3">
        <v>50</v>
      </c>
      <c r="Q54">
        <f t="shared" si="17"/>
        <v>1331</v>
      </c>
      <c r="R54">
        <v>1400000</v>
      </c>
      <c r="S54">
        <v>20</v>
      </c>
      <c r="AA54" s="3">
        <v>50</v>
      </c>
      <c r="AB54">
        <f t="shared" si="18"/>
        <v>1331</v>
      </c>
      <c r="AC54">
        <v>1400000</v>
      </c>
      <c r="AD54">
        <v>20</v>
      </c>
      <c r="AY54">
        <f t="shared" si="10"/>
        <v>965</v>
      </c>
      <c r="AZ54">
        <v>960000</v>
      </c>
      <c r="BA54">
        <v>0.23927100000000001</v>
      </c>
      <c r="BB54">
        <v>0.116033</v>
      </c>
      <c r="BC54">
        <v>0.30088799999999999</v>
      </c>
      <c r="BD54">
        <f t="shared" si="5"/>
        <v>6.6255999999999982E-2</v>
      </c>
      <c r="BE54">
        <f t="shared" si="6"/>
        <v>4636.9261599999991</v>
      </c>
      <c r="BF54">
        <f t="shared" si="8"/>
        <v>4.9329001702127648E-8</v>
      </c>
    </row>
    <row r="55" spans="2:58" x14ac:dyDescent="0.2">
      <c r="B55">
        <f t="shared" si="15"/>
        <v>1431</v>
      </c>
      <c r="C55">
        <v>1500000</v>
      </c>
      <c r="D55">
        <v>38</v>
      </c>
      <c r="G55">
        <f t="shared" si="16"/>
        <v>1431</v>
      </c>
      <c r="H55">
        <v>1500000</v>
      </c>
      <c r="I55">
        <v>12</v>
      </c>
      <c r="P55" s="3">
        <v>51</v>
      </c>
      <c r="Q55">
        <f t="shared" si="17"/>
        <v>1431</v>
      </c>
      <c r="R55">
        <v>1500000</v>
      </c>
      <c r="S55">
        <v>20</v>
      </c>
      <c r="AA55" s="3">
        <v>51</v>
      </c>
      <c r="AB55">
        <f t="shared" si="18"/>
        <v>1431</v>
      </c>
      <c r="AC55">
        <v>1500000</v>
      </c>
      <c r="AD55">
        <v>18</v>
      </c>
      <c r="AY55">
        <f t="shared" si="10"/>
        <v>985</v>
      </c>
      <c r="AZ55">
        <v>980000</v>
      </c>
      <c r="BA55">
        <v>0.239651</v>
      </c>
      <c r="BB55">
        <v>0.11509800000000001</v>
      </c>
      <c r="BC55">
        <v>0.301927</v>
      </c>
      <c r="BD55">
        <f t="shared" si="5"/>
        <v>6.7294999999999994E-2</v>
      </c>
      <c r="BE55">
        <f t="shared" si="6"/>
        <v>4709.6405749999994</v>
      </c>
      <c r="BF55">
        <f t="shared" si="8"/>
        <v>4.9058755989583332E-8</v>
      </c>
    </row>
    <row r="56" spans="2:58" x14ac:dyDescent="0.2">
      <c r="B56">
        <f t="shared" si="15"/>
        <v>1531</v>
      </c>
      <c r="C56">
        <v>1600000</v>
      </c>
      <c r="D56">
        <v>35</v>
      </c>
      <c r="G56">
        <f t="shared" si="16"/>
        <v>1531</v>
      </c>
      <c r="H56">
        <v>1600000</v>
      </c>
      <c r="I56">
        <v>12</v>
      </c>
      <c r="P56" s="3">
        <v>52</v>
      </c>
      <c r="Q56">
        <f t="shared" si="17"/>
        <v>1531</v>
      </c>
      <c r="R56">
        <v>1600000</v>
      </c>
      <c r="S56">
        <v>17</v>
      </c>
      <c r="AA56" s="3">
        <v>52</v>
      </c>
      <c r="AB56">
        <f t="shared" si="18"/>
        <v>1531</v>
      </c>
      <c r="AC56">
        <v>1600000</v>
      </c>
      <c r="AD56">
        <v>19</v>
      </c>
      <c r="AY56">
        <f t="shared" si="10"/>
        <v>1005</v>
      </c>
      <c r="AZ56">
        <v>1000000</v>
      </c>
      <c r="BA56">
        <v>0.23567199999999999</v>
      </c>
      <c r="BB56">
        <v>0.112998</v>
      </c>
      <c r="BC56">
        <v>0.29700900000000002</v>
      </c>
      <c r="BD56">
        <f t="shared" si="5"/>
        <v>6.2377000000000016E-2</v>
      </c>
      <c r="BE56">
        <f t="shared" si="6"/>
        <v>4365.454345000001</v>
      </c>
      <c r="BF56">
        <f t="shared" si="8"/>
        <v>4.4545452500000006E-8</v>
      </c>
    </row>
    <row r="57" spans="2:58" x14ac:dyDescent="0.2">
      <c r="B57">
        <f t="shared" si="15"/>
        <v>1631</v>
      </c>
      <c r="C57">
        <v>1700000</v>
      </c>
      <c r="D57">
        <v>36</v>
      </c>
      <c r="G57">
        <f t="shared" si="16"/>
        <v>1631</v>
      </c>
      <c r="H57">
        <v>1700000</v>
      </c>
      <c r="I57">
        <v>11</v>
      </c>
      <c r="P57" s="3">
        <v>53</v>
      </c>
      <c r="Q57">
        <f t="shared" si="17"/>
        <v>1631</v>
      </c>
      <c r="R57">
        <v>1700000</v>
      </c>
      <c r="S57">
        <v>17</v>
      </c>
      <c r="AA57" s="3">
        <v>53</v>
      </c>
      <c r="AB57">
        <f t="shared" si="18"/>
        <v>1631</v>
      </c>
      <c r="AC57">
        <v>1700000</v>
      </c>
      <c r="AD57">
        <v>17</v>
      </c>
    </row>
    <row r="58" spans="2:58" x14ac:dyDescent="0.2">
      <c r="B58">
        <f t="shared" si="15"/>
        <v>1731</v>
      </c>
      <c r="C58">
        <v>1800000</v>
      </c>
      <c r="D58">
        <v>34</v>
      </c>
      <c r="G58">
        <f t="shared" si="16"/>
        <v>1731</v>
      </c>
      <c r="H58">
        <v>1800000</v>
      </c>
      <c r="I58">
        <v>10</v>
      </c>
      <c r="P58" s="3">
        <v>54</v>
      </c>
      <c r="Q58">
        <f t="shared" si="17"/>
        <v>1731</v>
      </c>
      <c r="R58">
        <v>1800000</v>
      </c>
      <c r="S58">
        <v>18</v>
      </c>
      <c r="AA58" s="3">
        <v>54</v>
      </c>
      <c r="AB58">
        <f t="shared" si="18"/>
        <v>1731</v>
      </c>
      <c r="AC58">
        <v>1800000</v>
      </c>
      <c r="AD58">
        <v>16</v>
      </c>
    </row>
    <row r="59" spans="2:58" x14ac:dyDescent="0.2">
      <c r="B59">
        <f t="shared" si="15"/>
        <v>1831</v>
      </c>
      <c r="C59">
        <v>1900000</v>
      </c>
      <c r="D59">
        <v>35</v>
      </c>
      <c r="G59">
        <f t="shared" si="16"/>
        <v>1831</v>
      </c>
      <c r="H59">
        <v>1900000</v>
      </c>
      <c r="I59">
        <v>11</v>
      </c>
      <c r="P59" s="3">
        <v>55</v>
      </c>
      <c r="Q59">
        <f t="shared" si="17"/>
        <v>1831</v>
      </c>
      <c r="R59">
        <v>1900000</v>
      </c>
      <c r="S59">
        <v>18</v>
      </c>
      <c r="AA59" s="3">
        <v>55</v>
      </c>
      <c r="AB59">
        <f>(AC59-AC58)*0.001+AB58</f>
        <v>1831</v>
      </c>
      <c r="AC59">
        <v>1900000</v>
      </c>
      <c r="AD59">
        <v>18</v>
      </c>
    </row>
    <row r="60" spans="2:58" x14ac:dyDescent="0.2">
      <c r="B60">
        <f t="shared" si="15"/>
        <v>1931</v>
      </c>
      <c r="C60">
        <v>2000000</v>
      </c>
      <c r="D60">
        <v>36</v>
      </c>
      <c r="G60">
        <f t="shared" si="16"/>
        <v>1931</v>
      </c>
      <c r="H60">
        <v>2000000</v>
      </c>
      <c r="I60">
        <v>10</v>
      </c>
      <c r="P60" s="3">
        <v>56</v>
      </c>
      <c r="Q60">
        <f t="shared" si="17"/>
        <v>1931</v>
      </c>
      <c r="R60">
        <v>2000000</v>
      </c>
      <c r="S60">
        <v>20</v>
      </c>
      <c r="AA60" s="3">
        <v>56</v>
      </c>
      <c r="AB60">
        <f>(AC60-AC59)*0.001+AB59</f>
        <v>1931</v>
      </c>
      <c r="AC60">
        <v>2000000</v>
      </c>
      <c r="AD60">
        <v>18</v>
      </c>
    </row>
    <row r="61" spans="2:58" x14ac:dyDescent="0.2">
      <c r="B61">
        <f t="shared" si="15"/>
        <v>2031</v>
      </c>
      <c r="C61">
        <v>2100000</v>
      </c>
      <c r="D61">
        <v>34</v>
      </c>
      <c r="G61">
        <f t="shared" si="16"/>
        <v>2031</v>
      </c>
      <c r="H61">
        <v>2100000</v>
      </c>
      <c r="I61">
        <v>11</v>
      </c>
      <c r="P61" s="3">
        <v>57</v>
      </c>
      <c r="Q61">
        <f t="shared" si="17"/>
        <v>2031</v>
      </c>
      <c r="R61">
        <v>2100000</v>
      </c>
      <c r="S61">
        <v>19</v>
      </c>
    </row>
    <row r="62" spans="2:58" x14ac:dyDescent="0.2">
      <c r="B62">
        <f t="shared" si="15"/>
        <v>2131</v>
      </c>
      <c r="C62">
        <v>2200000</v>
      </c>
      <c r="D62">
        <v>34</v>
      </c>
      <c r="G62">
        <f t="shared" si="16"/>
        <v>2131</v>
      </c>
      <c r="H62">
        <v>2200000</v>
      </c>
      <c r="I62">
        <v>12</v>
      </c>
      <c r="P62" s="3">
        <v>58</v>
      </c>
      <c r="Q62">
        <f t="shared" si="17"/>
        <v>2131</v>
      </c>
      <c r="R62">
        <v>2200000</v>
      </c>
      <c r="S62">
        <v>18</v>
      </c>
    </row>
    <row r="63" spans="2:58" x14ac:dyDescent="0.2">
      <c r="B63">
        <f t="shared" si="15"/>
        <v>2231</v>
      </c>
      <c r="C63">
        <v>2300000</v>
      </c>
      <c r="D63">
        <v>41</v>
      </c>
      <c r="G63">
        <f t="shared" si="16"/>
        <v>2231</v>
      </c>
      <c r="H63">
        <v>2300000</v>
      </c>
      <c r="I63">
        <v>13</v>
      </c>
      <c r="P63" s="3">
        <v>59</v>
      </c>
      <c r="Q63">
        <f t="shared" si="17"/>
        <v>2231</v>
      </c>
      <c r="R63">
        <v>2300000</v>
      </c>
      <c r="S63">
        <v>20</v>
      </c>
    </row>
    <row r="64" spans="2:58" x14ac:dyDescent="0.2">
      <c r="B64">
        <f t="shared" si="15"/>
        <v>2331</v>
      </c>
      <c r="C64">
        <v>2400000</v>
      </c>
      <c r="D64">
        <v>39</v>
      </c>
      <c r="G64">
        <f t="shared" si="16"/>
        <v>2331</v>
      </c>
      <c r="H64">
        <v>2400000</v>
      </c>
      <c r="I64">
        <v>13</v>
      </c>
      <c r="P64" s="3">
        <v>60</v>
      </c>
      <c r="Q64">
        <f t="shared" si="17"/>
        <v>2331</v>
      </c>
      <c r="R64">
        <v>2400000</v>
      </c>
      <c r="S64">
        <v>21</v>
      </c>
      <c r="U64" t="s">
        <v>33</v>
      </c>
      <c r="W64" t="s">
        <v>34</v>
      </c>
    </row>
    <row r="65" spans="2:23" x14ac:dyDescent="0.2">
      <c r="B65">
        <f t="shared" si="15"/>
        <v>2431</v>
      </c>
      <c r="C65">
        <v>2500000</v>
      </c>
      <c r="D65">
        <v>43</v>
      </c>
      <c r="G65">
        <f t="shared" si="16"/>
        <v>2431</v>
      </c>
      <c r="H65">
        <v>2500000</v>
      </c>
      <c r="I65">
        <v>14</v>
      </c>
      <c r="P65" s="3">
        <v>61</v>
      </c>
      <c r="Q65">
        <f t="shared" si="17"/>
        <v>2431</v>
      </c>
      <c r="R65">
        <v>2500000</v>
      </c>
      <c r="S65">
        <v>16</v>
      </c>
      <c r="U65" t="s">
        <v>27</v>
      </c>
      <c r="W65" t="s">
        <v>35</v>
      </c>
    </row>
    <row r="66" spans="2:23" x14ac:dyDescent="0.2">
      <c r="B66">
        <f t="shared" si="15"/>
        <v>2531</v>
      </c>
      <c r="C66">
        <v>2600000</v>
      </c>
      <c r="D66">
        <v>37</v>
      </c>
      <c r="G66">
        <f t="shared" si="16"/>
        <v>2531</v>
      </c>
      <c r="H66">
        <v>2600000</v>
      </c>
      <c r="I66">
        <v>12</v>
      </c>
      <c r="P66" s="3">
        <v>62</v>
      </c>
      <c r="Q66">
        <f t="shared" si="17"/>
        <v>2531</v>
      </c>
      <c r="R66">
        <v>2600000</v>
      </c>
      <c r="S66">
        <v>17</v>
      </c>
    </row>
    <row r="67" spans="2:23" x14ac:dyDescent="0.2">
      <c r="B67">
        <f t="shared" si="15"/>
        <v>2631</v>
      </c>
      <c r="C67">
        <v>2700000</v>
      </c>
      <c r="D67">
        <v>40</v>
      </c>
      <c r="G67">
        <f t="shared" si="16"/>
        <v>2631</v>
      </c>
      <c r="H67">
        <v>2700000</v>
      </c>
      <c r="I67">
        <v>12</v>
      </c>
      <c r="P67" s="3">
        <v>63</v>
      </c>
      <c r="Q67">
        <f t="shared" si="17"/>
        <v>2631</v>
      </c>
      <c r="R67">
        <v>2700000</v>
      </c>
      <c r="S67">
        <v>16</v>
      </c>
      <c r="U67" t="s">
        <v>28</v>
      </c>
      <c r="W67" t="s">
        <v>38</v>
      </c>
    </row>
    <row r="68" spans="2:23" x14ac:dyDescent="0.2">
      <c r="B68">
        <f t="shared" si="15"/>
        <v>2731</v>
      </c>
      <c r="C68">
        <v>2800000</v>
      </c>
      <c r="D68">
        <v>38</v>
      </c>
      <c r="G68">
        <f t="shared" si="16"/>
        <v>2731</v>
      </c>
      <c r="H68">
        <v>2800000</v>
      </c>
      <c r="I68">
        <v>12</v>
      </c>
      <c r="P68" s="3">
        <v>64</v>
      </c>
      <c r="Q68">
        <f t="shared" si="17"/>
        <v>2731</v>
      </c>
      <c r="R68">
        <v>2800000</v>
      </c>
      <c r="S68">
        <v>18</v>
      </c>
      <c r="U68" t="s">
        <v>29</v>
      </c>
      <c r="W68" t="s">
        <v>29</v>
      </c>
    </row>
    <row r="69" spans="2:23" x14ac:dyDescent="0.2">
      <c r="B69">
        <f t="shared" si="15"/>
        <v>2831</v>
      </c>
      <c r="C69">
        <v>2900000</v>
      </c>
      <c r="D69">
        <v>35</v>
      </c>
      <c r="G69">
        <f t="shared" si="16"/>
        <v>2831</v>
      </c>
      <c r="H69">
        <v>2900000</v>
      </c>
      <c r="I69">
        <v>11</v>
      </c>
      <c r="P69" s="3">
        <v>65</v>
      </c>
      <c r="Q69">
        <f t="shared" si="17"/>
        <v>2831</v>
      </c>
      <c r="R69">
        <v>2900000</v>
      </c>
      <c r="S69">
        <v>12</v>
      </c>
      <c r="U69" t="s">
        <v>30</v>
      </c>
      <c r="W69" t="s">
        <v>37</v>
      </c>
    </row>
    <row r="70" spans="2:23" x14ac:dyDescent="0.2">
      <c r="P70" s="3">
        <v>66</v>
      </c>
      <c r="Q70">
        <f t="shared" si="17"/>
        <v>2931</v>
      </c>
      <c r="R70">
        <v>3000000</v>
      </c>
      <c r="S70">
        <v>14</v>
      </c>
      <c r="U70" t="s">
        <v>31</v>
      </c>
      <c r="W70" t="s">
        <v>36</v>
      </c>
    </row>
    <row r="71" spans="2:23" x14ac:dyDescent="0.2">
      <c r="P71" s="3">
        <v>67</v>
      </c>
      <c r="Q71">
        <f t="shared" si="17"/>
        <v>3031</v>
      </c>
      <c r="R71">
        <v>3100000</v>
      </c>
      <c r="S71">
        <v>10</v>
      </c>
    </row>
    <row r="72" spans="2:23" x14ac:dyDescent="0.2">
      <c r="P72" s="3">
        <v>68</v>
      </c>
      <c r="Q72">
        <f t="shared" si="17"/>
        <v>3131</v>
      </c>
      <c r="R72">
        <v>3200000</v>
      </c>
      <c r="S72">
        <v>13</v>
      </c>
    </row>
    <row r="73" spans="2:23" x14ac:dyDescent="0.2">
      <c r="P73" s="3">
        <v>69</v>
      </c>
      <c r="Q73">
        <f t="shared" si="17"/>
        <v>3231</v>
      </c>
      <c r="R73">
        <v>3300000</v>
      </c>
      <c r="S73">
        <v>11</v>
      </c>
    </row>
    <row r="74" spans="2:23" x14ac:dyDescent="0.2">
      <c r="P74" s="3">
        <v>70</v>
      </c>
      <c r="Q74">
        <f t="shared" si="17"/>
        <v>3331</v>
      </c>
      <c r="R74">
        <v>3400000</v>
      </c>
      <c r="S74">
        <v>11</v>
      </c>
    </row>
    <row r="75" spans="2:23" x14ac:dyDescent="0.2">
      <c r="P75" s="3">
        <v>71</v>
      </c>
      <c r="Q75">
        <f t="shared" si="17"/>
        <v>3431</v>
      </c>
      <c r="R75">
        <v>3500000</v>
      </c>
      <c r="S75">
        <v>13</v>
      </c>
    </row>
    <row r="76" spans="2:23" x14ac:dyDescent="0.2">
      <c r="P76" s="3">
        <v>72</v>
      </c>
      <c r="Q76">
        <f t="shared" si="17"/>
        <v>3531</v>
      </c>
      <c r="R76">
        <v>3600000</v>
      </c>
      <c r="S76">
        <v>11</v>
      </c>
    </row>
    <row r="77" spans="2:23" x14ac:dyDescent="0.2">
      <c r="P77" s="3">
        <v>73</v>
      </c>
      <c r="Q77">
        <f>(R77-R76)*0.001+Q76</f>
        <v>3631</v>
      </c>
      <c r="R77">
        <v>3700000</v>
      </c>
      <c r="S7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 PKA</vt:lpstr>
      <vt:lpstr>U PKA summary</vt:lpstr>
      <vt:lpstr>U PKA directions</vt:lpstr>
      <vt:lpstr>O PKA</vt:lpstr>
      <vt:lpstr>O PKA summary</vt:lpstr>
      <vt:lpstr>O PKA directions</vt:lpstr>
      <vt:lpstr>annealing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W. Beeler</cp:lastModifiedBy>
  <dcterms:created xsi:type="dcterms:W3CDTF">2018-01-23T17:39:48Z</dcterms:created>
  <dcterms:modified xsi:type="dcterms:W3CDTF">2018-12-10T15:08:38Z</dcterms:modified>
</cp:coreProperties>
</file>