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A4A3F19D-1416-B341-AF97-0F48B1CFE4D2}" xr6:coauthVersionLast="47" xr6:coauthVersionMax="47" xr10:uidLastSave="{00000000-0000-0000-0000-000000000000}"/>
  <bookViews>
    <workbookView xWindow="740" yWindow="3000" windowWidth="21480" windowHeight="16940" activeTab="5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KF" sheetId="5" r:id="rId5"/>
    <sheet name="LiF" sheetId="6" r:id="rId6"/>
    <sheet name="Na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3" l="1"/>
  <c r="F3" i="6"/>
  <c r="F3" i="4"/>
  <c r="F3" i="7"/>
  <c r="F3" i="5"/>
  <c r="F3" i="2"/>
  <c r="F22" i="2"/>
  <c r="G22" i="2" s="1"/>
  <c r="H22" i="2" s="1"/>
  <c r="F21" i="2"/>
  <c r="G21" i="2" s="1"/>
  <c r="H21" i="2" s="1"/>
  <c r="F20" i="2"/>
  <c r="G20" i="2" s="1"/>
  <c r="H20" i="2" s="1"/>
  <c r="F19" i="2"/>
  <c r="G19" i="2" s="1"/>
  <c r="H19" i="2" s="1"/>
  <c r="M18" i="2"/>
  <c r="K18" i="2"/>
  <c r="J18" i="2"/>
  <c r="F18" i="2"/>
  <c r="G18" i="2" s="1"/>
  <c r="H18" i="2" s="1"/>
  <c r="F17" i="2"/>
  <c r="G17" i="2" s="1"/>
  <c r="H17" i="2" s="1"/>
  <c r="F16" i="2"/>
  <c r="G16" i="2" s="1"/>
  <c r="H16" i="2" s="1"/>
  <c r="F15" i="2"/>
  <c r="G15" i="2" s="1"/>
  <c r="H15" i="2" s="1"/>
  <c r="J10" i="2" a="1"/>
  <c r="J10" i="2" s="1"/>
  <c r="F22" i="3"/>
  <c r="G22" i="3" s="1"/>
  <c r="H22" i="3" s="1"/>
  <c r="F21" i="3"/>
  <c r="G21" i="3" s="1"/>
  <c r="H21" i="3" s="1"/>
  <c r="F20" i="3"/>
  <c r="G20" i="3" s="1"/>
  <c r="H20" i="3" s="1"/>
  <c r="F19" i="3"/>
  <c r="G19" i="3" s="1"/>
  <c r="H19" i="3" s="1"/>
  <c r="M18" i="3"/>
  <c r="K18" i="3"/>
  <c r="J18" i="3"/>
  <c r="F18" i="3"/>
  <c r="G18" i="3" s="1"/>
  <c r="H18" i="3" s="1"/>
  <c r="G17" i="3"/>
  <c r="H17" i="3" s="1"/>
  <c r="F17" i="3"/>
  <c r="F16" i="3"/>
  <c r="G16" i="3" s="1"/>
  <c r="H16" i="3" s="1"/>
  <c r="F15" i="3"/>
  <c r="G15" i="3" s="1"/>
  <c r="J10" i="3" a="1"/>
  <c r="J10" i="3" s="1"/>
  <c r="F22" i="4"/>
  <c r="G22" i="4" s="1"/>
  <c r="H22" i="4" s="1"/>
  <c r="F21" i="4"/>
  <c r="G21" i="4" s="1"/>
  <c r="H21" i="4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J10" i="4" a="1"/>
  <c r="J10" i="4" s="1"/>
  <c r="F22" i="5"/>
  <c r="G22" i="5" s="1"/>
  <c r="H22" i="5" s="1"/>
  <c r="F21" i="5"/>
  <c r="G21" i="5" s="1"/>
  <c r="H21" i="5" s="1"/>
  <c r="F20" i="5"/>
  <c r="G20" i="5" s="1"/>
  <c r="H20" i="5" s="1"/>
  <c r="F19" i="5"/>
  <c r="G19" i="5" s="1"/>
  <c r="H19" i="5" s="1"/>
  <c r="M18" i="5"/>
  <c r="K18" i="5"/>
  <c r="J18" i="5"/>
  <c r="F18" i="5"/>
  <c r="G18" i="5" s="1"/>
  <c r="H18" i="5" s="1"/>
  <c r="F17" i="5"/>
  <c r="G17" i="5" s="1"/>
  <c r="H17" i="5" s="1"/>
  <c r="F16" i="5"/>
  <c r="G16" i="5" s="1"/>
  <c r="H16" i="5" s="1"/>
  <c r="F15" i="5"/>
  <c r="G15" i="5" s="1"/>
  <c r="J10" i="5" a="1"/>
  <c r="J10" i="5" s="1"/>
  <c r="M18" i="6"/>
  <c r="K18" i="6"/>
  <c r="J18" i="6"/>
  <c r="G17" i="6"/>
  <c r="H17" i="6" s="1"/>
  <c r="F17" i="6"/>
  <c r="F16" i="6"/>
  <c r="G16" i="6" s="1"/>
  <c r="H16" i="6" s="1"/>
  <c r="F15" i="6"/>
  <c r="G15" i="6" s="1"/>
  <c r="J10" i="6" a="1"/>
  <c r="J10" i="6" s="1"/>
  <c r="F22" i="7"/>
  <c r="G22" i="7" s="1"/>
  <c r="H22" i="7" s="1"/>
  <c r="F21" i="7"/>
  <c r="G21" i="7" s="1"/>
  <c r="H21" i="7" s="1"/>
  <c r="F20" i="7"/>
  <c r="G20" i="7" s="1"/>
  <c r="H20" i="7" s="1"/>
  <c r="F19" i="7"/>
  <c r="G19" i="7" s="1"/>
  <c r="H19" i="7" s="1"/>
  <c r="M18" i="7"/>
  <c r="K18" i="7"/>
  <c r="J18" i="7"/>
  <c r="F18" i="7"/>
  <c r="G18" i="7" s="1"/>
  <c r="H18" i="7" s="1"/>
  <c r="G17" i="7"/>
  <c r="H17" i="7" s="1"/>
  <c r="F17" i="7"/>
  <c r="F16" i="7"/>
  <c r="G16" i="7" s="1"/>
  <c r="H16" i="7" s="1"/>
  <c r="F15" i="7"/>
  <c r="G15" i="7" s="1"/>
  <c r="J10" i="7" a="1"/>
  <c r="K11" i="2" l="1"/>
  <c r="L11" i="2"/>
  <c r="K11" i="3"/>
  <c r="L11" i="3"/>
  <c r="H15" i="3"/>
  <c r="J6" i="3" a="1"/>
  <c r="J6" i="3" s="1"/>
  <c r="K11" i="4"/>
  <c r="L11" i="4"/>
  <c r="H15" i="4"/>
  <c r="J6" i="4" a="1"/>
  <c r="J6" i="4" s="1"/>
  <c r="K11" i="5"/>
  <c r="L11" i="5"/>
  <c r="H15" i="5"/>
  <c r="J6" i="5" a="1"/>
  <c r="J6" i="5" s="1"/>
  <c r="K11" i="6"/>
  <c r="L11" i="6"/>
  <c r="H15" i="6"/>
  <c r="J6" i="6" a="1"/>
  <c r="J6" i="6" s="1"/>
  <c r="H15" i="7"/>
  <c r="J6" i="7" a="1"/>
  <c r="J10" i="7"/>
  <c r="K11" i="7" s="1"/>
  <c r="K7" i="3" l="1"/>
  <c r="L7" i="3"/>
  <c r="K7" i="4"/>
  <c r="L7" i="4"/>
  <c r="K7" i="5"/>
  <c r="L7" i="5"/>
  <c r="K7" i="6"/>
  <c r="L7" i="6"/>
  <c r="L11" i="7"/>
  <c r="J6" i="7"/>
  <c r="K7" i="7" s="1"/>
  <c r="L7" i="7"/>
  <c r="E4" i="1" l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41" i="1" s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D35" i="1"/>
  <c r="I32" i="1"/>
  <c r="H38" i="1"/>
  <c r="H20" i="1" l="1"/>
  <c r="I8" i="1"/>
  <c r="I38" i="1"/>
  <c r="I26" i="1"/>
  <c r="H26" i="1"/>
  <c r="I14" i="1"/>
  <c r="H14" i="1"/>
  <c r="J6" i="2" l="1" a="1"/>
  <c r="J6" i="2" s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<sst xmlns="http://schemas.openxmlformats.org/spreadsheetml/2006/main" count="234" uniqueCount="33">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</sst>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41"/>
  <sheetViews>
    <sheetView topLeftCell="A4" workbookViewId="0">
      <selection activeCell="I32" sqref="I32"/>
    </sheetView>
  </sheetViews>
  <sheetFormatPr baseColWidth="10" defaultRowHeight="16" x14ac:dyDescent="0.2"/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SUM(D32:D33)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SUM(D38:D39)</f>
        <v>0</v>
      </c>
      <c r="G41">
        <f>SUM(G38:G40)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1.8226922859527273</v>
      </c>
    </row>
    <row r="16" spans="2:13" x14ac:dyDescent="0.2">
      <c r="B16">
        <v>1.02</v>
      </c>
      <c r="F16">
        <f t="shared" ref="F16:F19" si="1">$F$10*B16</f>
        <v>17.085000000000001</v>
      </c>
      <c r="G16">
        <f t="shared" si="0"/>
        <v>4987.0640891250014</v>
      </c>
      <c r="H16">
        <f t="shared" ref="H16:H22" si="2">$B$8/G16/(1E-24)</f>
        <v>1.7175636500598628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1.6680216430569823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1.6203668051895397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1.5745101271592497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1.5303675903201353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1.487859843248545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1.3694156919254146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1.4722832263277068</v>
      </c>
    </row>
    <row r="16" spans="2:13" x14ac:dyDescent="0.2">
      <c r="B16">
        <v>1.02</v>
      </c>
      <c r="F16">
        <f t="shared" ref="F16:F19" si="1">$F$10*B16</f>
        <v>17.085000000000001</v>
      </c>
      <c r="G16">
        <f t="shared" si="0"/>
        <v>4987.0640891250014</v>
      </c>
      <c r="H16">
        <f t="shared" ref="H16:H22" si="2">$B$8/G16/(1E-24)</f>
        <v>1.3873653669475792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1.3473477147793611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1.3088544271375973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1.2718136065890995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1.2361573869097526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1.201821671833321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1.1061481790591334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1.1388294437813162</v>
      </c>
    </row>
    <row r="16" spans="2:13" x14ac:dyDescent="0.2">
      <c r="B16">
        <v>1.02</v>
      </c>
      <c r="F16">
        <f t="shared" ref="F16:F19" si="1">$F$10*B16</f>
        <v>17.085000000000001</v>
      </c>
      <c r="G16">
        <f t="shared" si="0"/>
        <v>4987.0640891250014</v>
      </c>
      <c r="H16">
        <f t="shared" ref="H16:H22" si="2">$B$8/G16/(1E-24)</f>
        <v>1.0731444201149216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1.0421902669022693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1.0124152286688131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0.9837636918529884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0.95618316108374335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0.9296240570994786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0.85561941681541398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M22"/>
  <sheetViews>
    <sheetView workbookViewId="0">
      <selection activeCell="F11" sqref="F11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857+273</f>
        <v>1130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9.628E-21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16.399999999999999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16.399999999999999</v>
      </c>
      <c r="G15">
        <f t="shared" ref="G15:G22" si="0">F15^3</f>
        <v>4410.9439999999995</v>
      </c>
      <c r="H15">
        <f>$B$8/G15/(1E-24)</f>
        <v>2.1827527168787459</v>
      </c>
    </row>
    <row r="16" spans="2:13" x14ac:dyDescent="0.2">
      <c r="B16">
        <v>1.02</v>
      </c>
      <c r="F16">
        <f t="shared" ref="F16:F19" si="1">$F$10*B16</f>
        <v>16.727999999999998</v>
      </c>
      <c r="G16">
        <f t="shared" si="0"/>
        <v>4680.9290603519985</v>
      </c>
      <c r="H16">
        <f t="shared" ref="H16:H22" si="2">$B$8/G16/(1E-24)</f>
        <v>2.0568566359080842</v>
      </c>
    </row>
    <row r="17" spans="2:13" x14ac:dyDescent="0.2">
      <c r="B17">
        <v>1.03</v>
      </c>
      <c r="F17">
        <f t="shared" si="1"/>
        <v>16.891999999999999</v>
      </c>
      <c r="G17">
        <f t="shared" si="0"/>
        <v>4819.9576042879989</v>
      </c>
      <c r="H17">
        <f t="shared" si="2"/>
        <v>1.997527943282033</v>
      </c>
    </row>
    <row r="18" spans="2:13" x14ac:dyDescent="0.2">
      <c r="B18">
        <v>1.04</v>
      </c>
      <c r="F18">
        <f t="shared" si="1"/>
        <v>17.055999999999997</v>
      </c>
      <c r="G18">
        <f t="shared" si="0"/>
        <v>4961.7121116159979</v>
      </c>
      <c r="H18">
        <f t="shared" si="2"/>
        <v>1.9404592171842521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17.22</v>
      </c>
      <c r="G19">
        <f t="shared" si="0"/>
        <v>5106.219047999999</v>
      </c>
      <c r="H19">
        <f t="shared" si="2"/>
        <v>1.8855438651365908</v>
      </c>
    </row>
    <row r="20" spans="2:13" x14ac:dyDescent="0.2">
      <c r="B20">
        <v>1.06</v>
      </c>
      <c r="F20">
        <f>$F$10*B20</f>
        <v>17.384</v>
      </c>
      <c r="G20">
        <f t="shared" si="0"/>
        <v>5253.5048791040008</v>
      </c>
      <c r="H20">
        <f t="shared" si="2"/>
        <v>1.8326812711825409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17.547999999999998</v>
      </c>
      <c r="G21">
        <f t="shared" si="0"/>
        <v>5403.5960705919979</v>
      </c>
      <c r="H21">
        <f t="shared" si="2"/>
        <v>1.7817764085658596</v>
      </c>
    </row>
    <row r="22" spans="2:13" x14ac:dyDescent="0.2">
      <c r="B22">
        <v>1.1000000000000001</v>
      </c>
      <c r="F22">
        <f>$F$10*B22</f>
        <v>18.04</v>
      </c>
      <c r="G22">
        <f t="shared" si="0"/>
        <v>5870.9664639999992</v>
      </c>
      <c r="H22">
        <f t="shared" si="2"/>
        <v>1.6399344228991328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20"/>
  <sheetViews>
    <sheetView tabSelected="1" workbookViewId="0">
      <selection activeCell="I27" sqref="I27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0.92</v>
      </c>
      <c r="F15">
        <f>$F$10*B15</f>
        <v>12.42</v>
      </c>
      <c r="G15">
        <f t="shared" ref="G15:G22" si="0">F15^3</f>
        <v>1915.8644879999997</v>
      </c>
      <c r="H15">
        <f>$B$8/G15/(1E-24)</f>
        <v>2.2527689338328614</v>
      </c>
    </row>
    <row r="16" spans="2:13" x14ac:dyDescent="0.2">
      <c r="B16">
        <v>0.96</v>
      </c>
      <c r="F16">
        <f t="shared" ref="F16:F19" si="1">$F$10*B16</f>
        <v>12.959999999999999</v>
      </c>
      <c r="G16">
        <f t="shared" si="0"/>
        <v>2176.7823359999993</v>
      </c>
      <c r="H16">
        <f t="shared" ref="H16:H22" si="2">$B$8/G16/(1E-24)</f>
        <v>1.9827430279184339</v>
      </c>
    </row>
    <row r="17" spans="2:13" x14ac:dyDescent="0.2">
      <c r="B17">
        <v>1</v>
      </c>
      <c r="F17">
        <f t="shared" si="1"/>
        <v>13.5</v>
      </c>
      <c r="G17">
        <f t="shared" si="0"/>
        <v>2460.375</v>
      </c>
      <c r="H17">
        <f t="shared" si="2"/>
        <v>1.754204135548443</v>
      </c>
    </row>
    <row r="18" spans="2:13" x14ac:dyDescent="0.2"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20" spans="2:13" x14ac:dyDescent="0.2">
      <c r="K20" t="s">
        <v>3</v>
      </c>
      <c r="L2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22"/>
  <sheetViews>
    <sheetView workbookViewId="0">
      <selection activeCell="B15" sqref="B15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1.4835867443801267</v>
      </c>
    </row>
    <row r="16" spans="2:13" x14ac:dyDescent="0.2">
      <c r="B16">
        <v>1.02</v>
      </c>
      <c r="F16">
        <f t="shared" ref="F16:F19" si="1">$F$10*B16</f>
        <v>17.085000000000001</v>
      </c>
      <c r="G16">
        <f t="shared" si="0"/>
        <v>4987.0640891250014</v>
      </c>
      <c r="H16">
        <f t="shared" ref="H16:H22" si="2">$B$8/G16/(1E-24)</f>
        <v>1.3980169244673299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1.3576920350463808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1.3189032135263694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1.2815780104784591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1.2456480386326683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1.2110487096209088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1.1146406794741748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0.40.60</vt:lpstr>
      <vt:lpstr>51.0.49</vt:lpstr>
      <vt:lpstr>61.39.0</vt:lpstr>
      <vt:lpstr>KF</vt:lpstr>
      <vt:lpstr>LiF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2022-08-17T15:33:48Z</dcterms:modified>
</cp:coreProperties>
</file>