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4" i="1" l="1"/>
  <c r="F15" i="1"/>
  <c r="H14" i="1"/>
  <c r="I14" i="1" s="1"/>
  <c r="H15" i="1"/>
  <c r="I15" i="1"/>
  <c r="H10" i="1"/>
  <c r="I10" i="1" s="1"/>
  <c r="F10" i="1"/>
  <c r="H12" i="1"/>
  <c r="I12" i="1" s="1"/>
  <c r="H13" i="1"/>
  <c r="I13" i="1" s="1"/>
  <c r="F12" i="1"/>
  <c r="F13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1" i="1"/>
  <c r="I11" i="1" s="1"/>
  <c r="H2" i="1"/>
  <c r="I2" i="1" s="1"/>
  <c r="F3" i="1"/>
  <c r="F4" i="1"/>
  <c r="F5" i="1"/>
  <c r="J5" i="1" s="1"/>
  <c r="K5" i="1" s="1"/>
  <c r="F6" i="1"/>
  <c r="F7" i="1"/>
  <c r="F8" i="1"/>
  <c r="F9" i="1"/>
  <c r="J9" i="1" s="1"/>
  <c r="K9" i="1" s="1"/>
  <c r="F11" i="1"/>
  <c r="F2" i="1"/>
  <c r="J15" i="1" l="1"/>
  <c r="K15" i="1" s="1"/>
  <c r="J14" i="1"/>
  <c r="K14" i="1" s="1"/>
  <c r="J2" i="1"/>
  <c r="K2" i="1" s="1"/>
  <c r="J11" i="1"/>
  <c r="K11" i="1" s="1"/>
  <c r="J6" i="1"/>
  <c r="K6" i="1" s="1"/>
  <c r="J7" i="1"/>
  <c r="K7" i="1" s="1"/>
  <c r="J3" i="1"/>
  <c r="K3" i="1" s="1"/>
  <c r="J8" i="1"/>
  <c r="K8" i="1" s="1"/>
  <c r="J4" i="1"/>
  <c r="K4" i="1" s="1"/>
  <c r="J10" i="1"/>
  <c r="K10" i="1" s="1"/>
  <c r="J12" i="1"/>
  <c r="K12" i="1" s="1"/>
  <c r="J13" i="1"/>
  <c r="K13" i="1" s="1"/>
</calcChain>
</file>

<file path=xl/sharedStrings.xml><?xml version="1.0" encoding="utf-8"?>
<sst xmlns="http://schemas.openxmlformats.org/spreadsheetml/2006/main" count="39" uniqueCount="39">
  <si>
    <t>上证综指</t>
  </si>
  <si>
    <t>上证180</t>
  </si>
  <si>
    <t>上证50</t>
  </si>
  <si>
    <t>深证成指</t>
  </si>
  <si>
    <t>沪深300</t>
  </si>
  <si>
    <t>中证100</t>
  </si>
  <si>
    <t>中证500</t>
  </si>
  <si>
    <t>中证800</t>
  </si>
  <si>
    <t>深证300</t>
  </si>
  <si>
    <t>000001</t>
  </si>
  <si>
    <t>000010</t>
  </si>
  <si>
    <t>000016</t>
  </si>
  <si>
    <t>399001</t>
  </si>
  <si>
    <t>000300</t>
  </si>
  <si>
    <t>000903</t>
  </si>
  <si>
    <t>000905</t>
  </si>
  <si>
    <t>000906</t>
  </si>
  <si>
    <t>399007</t>
  </si>
  <si>
    <t>IXIC</t>
  </si>
  <si>
    <t>SPX</t>
  </si>
  <si>
    <t>纳斯达克</t>
    <phoneticPr fontId="2" type="noConversion"/>
  </si>
  <si>
    <t>标普500</t>
    <phoneticPr fontId="2" type="noConversion"/>
  </si>
  <si>
    <t>创业板指</t>
    <phoneticPr fontId="2" type="noConversion"/>
  </si>
  <si>
    <t>创业板综</t>
    <phoneticPr fontId="2" type="noConversion"/>
  </si>
  <si>
    <t>399006</t>
    <phoneticPr fontId="2" type="noConversion"/>
  </si>
  <si>
    <t>399102</t>
    <phoneticPr fontId="2" type="noConversion"/>
  </si>
  <si>
    <t>深证综指</t>
    <phoneticPr fontId="2" type="noConversion"/>
  </si>
  <si>
    <t>399106</t>
    <phoneticPr fontId="2" type="noConversion"/>
  </si>
  <si>
    <t>名称</t>
    <phoneticPr fontId="2" type="noConversion"/>
  </si>
  <si>
    <t>代码</t>
    <phoneticPr fontId="2" type="noConversion"/>
  </si>
  <si>
    <t>基期</t>
    <phoneticPr fontId="2" type="noConversion"/>
  </si>
  <si>
    <t>基点</t>
    <phoneticPr fontId="2" type="noConversion"/>
  </si>
  <si>
    <t>倍数</t>
    <phoneticPr fontId="2" type="noConversion"/>
  </si>
  <si>
    <t>末期</t>
    <phoneticPr fontId="2" type="noConversion"/>
  </si>
  <si>
    <t>末期点位</t>
    <phoneticPr fontId="2" type="noConversion"/>
  </si>
  <si>
    <t>天数</t>
    <phoneticPr fontId="2" type="noConversion"/>
  </si>
  <si>
    <t>年数</t>
    <phoneticPr fontId="2" type="noConversion"/>
  </si>
  <si>
    <t>年化系数</t>
    <phoneticPr fontId="2" type="noConversion"/>
  </si>
  <si>
    <t>去通胀后的年化收益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</si>
</sst>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0" xfId="0" applyFont="1"/>
    <xf numFmtId="176" fontId="3" fillId="0" borderId="0" xfId="1" applyNumberFormat="1" applyFont="1" applyAlignment="1"/>
    <xf numFmtId="176" fontId="0" fillId="0" borderId="0" xfId="1" applyNumberFormat="1" applyFont="1" applyAlignment="1"/>
    <xf numFmtId="176" fontId="0" fillId="0" borderId="0" xfId="0" applyNumberFormat="1"/>
    <xf numFmtId="0" fontId="4" fillId="0" borderId="0" xfId="0" applyFont="1"/>
    <xf numFmtId="176" fontId="4" fillId="0" borderId="0" xfId="1" applyNumberFormat="1" applyFont="1" applyAlignment="1"/>
    <xf numFmtId="0" fontId="5" fillId="0" borderId="0" xfId="0" applyFont="1"/>
    <xf numFmtId="0" fontId="6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P11" sqref="P11"/>
    </sheetView>
  </sheetViews>
  <sheetFormatPr defaultRowHeight="14.4"/>
  <cols>
    <col min="1" max="1" width="10" bestFit="1" customWidth="1"/>
    <col min="2" max="2" width="8.88671875" style="2"/>
    <col min="3" max="4" width="11.6640625" bestFit="1" customWidth="1"/>
    <col min="7" max="7" width="13.77734375" customWidth="1"/>
    <col min="11" max="11" width="20.44140625" style="6" bestFit="1" customWidth="1"/>
  </cols>
  <sheetData>
    <row r="1" spans="1:11">
      <c r="A1" t="s">
        <v>28</v>
      </c>
      <c r="B1" s="2" t="s">
        <v>29</v>
      </c>
      <c r="C1" t="s">
        <v>30</v>
      </c>
      <c r="D1" t="s">
        <v>31</v>
      </c>
      <c r="E1" t="s">
        <v>34</v>
      </c>
      <c r="F1" t="s">
        <v>32</v>
      </c>
      <c r="G1" t="s">
        <v>33</v>
      </c>
      <c r="H1" t="s">
        <v>35</v>
      </c>
      <c r="I1" t="s">
        <v>36</v>
      </c>
      <c r="J1" t="s">
        <v>37</v>
      </c>
      <c r="K1" s="6" t="s">
        <v>38</v>
      </c>
    </row>
    <row r="2" spans="1:11">
      <c r="A2" s="9" t="s">
        <v>0</v>
      </c>
      <c r="B2" s="2" t="s">
        <v>9</v>
      </c>
      <c r="C2" s="1">
        <v>33226</v>
      </c>
      <c r="D2">
        <v>100</v>
      </c>
      <c r="E2">
        <v>3103.6370000000002</v>
      </c>
      <c r="F2">
        <f>E2/D2</f>
        <v>31.036370000000002</v>
      </c>
      <c r="G2" s="1">
        <v>42734</v>
      </c>
      <c r="H2">
        <f>G2-C2</f>
        <v>9508</v>
      </c>
      <c r="I2">
        <f>H2/365</f>
        <v>26.049315068493151</v>
      </c>
      <c r="J2">
        <f>POWER(F2,1/I2)</f>
        <v>1.1409615863546618</v>
      </c>
      <c r="K2" s="8">
        <f>J2-1.04</f>
        <v>0.10096158635466179</v>
      </c>
    </row>
    <row r="3" spans="1:11">
      <c r="A3" t="s">
        <v>1</v>
      </c>
      <c r="B3" s="2" t="s">
        <v>10</v>
      </c>
      <c r="C3" s="1">
        <v>37435</v>
      </c>
      <c r="D3">
        <v>3299.06</v>
      </c>
      <c r="E3">
        <v>7224.6009999999997</v>
      </c>
      <c r="F3">
        <f t="shared" ref="F3:F15" si="0">E3/D3</f>
        <v>2.1898968190939239</v>
      </c>
      <c r="G3" s="1">
        <v>42734</v>
      </c>
      <c r="H3">
        <f t="shared" ref="H3:H15" si="1">G3-C3</f>
        <v>5299</v>
      </c>
      <c r="I3">
        <f t="shared" ref="I3:I15" si="2">H3/365</f>
        <v>14.517808219178082</v>
      </c>
      <c r="J3">
        <f t="shared" ref="J3:J13" si="3">POWER(F3,1/I3)</f>
        <v>1.0554768073084866</v>
      </c>
      <c r="K3" s="5">
        <f t="shared" ref="K3:K13" si="4">J3-1.04</f>
        <v>1.5476807308486551E-2</v>
      </c>
    </row>
    <row r="4" spans="1:11">
      <c r="A4" t="s">
        <v>2</v>
      </c>
      <c r="B4" s="2" t="s">
        <v>11</v>
      </c>
      <c r="C4" s="1">
        <v>37986</v>
      </c>
      <c r="D4">
        <v>1000</v>
      </c>
      <c r="E4">
        <v>2286.8980000000001</v>
      </c>
      <c r="F4">
        <f t="shared" si="0"/>
        <v>2.2868980000000003</v>
      </c>
      <c r="G4" s="1">
        <v>42734</v>
      </c>
      <c r="H4">
        <f t="shared" si="1"/>
        <v>4748</v>
      </c>
      <c r="I4">
        <f t="shared" si="2"/>
        <v>13.008219178082191</v>
      </c>
      <c r="J4">
        <f t="shared" si="3"/>
        <v>1.0656556900256917</v>
      </c>
      <c r="K4" s="5">
        <f t="shared" si="4"/>
        <v>2.565569002569168E-2</v>
      </c>
    </row>
    <row r="5" spans="1:11">
      <c r="A5" s="3" t="s">
        <v>4</v>
      </c>
      <c r="B5" s="2" t="s">
        <v>13</v>
      </c>
      <c r="C5" s="1">
        <v>38352</v>
      </c>
      <c r="D5">
        <v>1000</v>
      </c>
      <c r="E5">
        <v>3310.0810000000001</v>
      </c>
      <c r="F5">
        <f t="shared" si="0"/>
        <v>3.3100810000000003</v>
      </c>
      <c r="G5" s="1">
        <v>42734</v>
      </c>
      <c r="H5">
        <f t="shared" si="1"/>
        <v>4382</v>
      </c>
      <c r="I5">
        <f t="shared" si="2"/>
        <v>12.005479452054795</v>
      </c>
      <c r="J5">
        <f t="shared" si="3"/>
        <v>1.1048418422965285</v>
      </c>
      <c r="K5" s="4">
        <f t="shared" si="4"/>
        <v>6.4841842296528451E-2</v>
      </c>
    </row>
    <row r="6" spans="1:11">
      <c r="A6" t="s">
        <v>5</v>
      </c>
      <c r="B6" s="2" t="s">
        <v>14</v>
      </c>
      <c r="C6" s="1">
        <v>38716</v>
      </c>
      <c r="D6">
        <v>1000</v>
      </c>
      <c r="E6">
        <v>3134.4459999999999</v>
      </c>
      <c r="F6">
        <f t="shared" si="0"/>
        <v>3.1344460000000001</v>
      </c>
      <c r="G6" s="1">
        <v>42734</v>
      </c>
      <c r="H6">
        <f t="shared" si="1"/>
        <v>4018</v>
      </c>
      <c r="I6">
        <f t="shared" si="2"/>
        <v>11.008219178082191</v>
      </c>
      <c r="J6">
        <f t="shared" si="3"/>
        <v>1.1093583305181363</v>
      </c>
      <c r="K6" s="5">
        <f t="shared" si="4"/>
        <v>6.9358330518136224E-2</v>
      </c>
    </row>
    <row r="7" spans="1:11">
      <c r="A7" s="3" t="s">
        <v>6</v>
      </c>
      <c r="B7" s="2" t="s">
        <v>15</v>
      </c>
      <c r="C7" s="1">
        <v>38352</v>
      </c>
      <c r="D7">
        <v>1000</v>
      </c>
      <c r="E7" s="3">
        <v>6263.6260000000002</v>
      </c>
      <c r="F7">
        <f t="shared" si="0"/>
        <v>6.2636260000000004</v>
      </c>
      <c r="G7" s="1">
        <v>42734</v>
      </c>
      <c r="H7">
        <f t="shared" si="1"/>
        <v>4382</v>
      </c>
      <c r="I7">
        <f t="shared" si="2"/>
        <v>12.005479452054795</v>
      </c>
      <c r="J7">
        <f t="shared" si="3"/>
        <v>1.1651231857681268</v>
      </c>
      <c r="K7" s="4">
        <f t="shared" si="4"/>
        <v>0.12512318576812675</v>
      </c>
    </row>
    <row r="8" spans="1:11">
      <c r="A8" s="7" t="s">
        <v>7</v>
      </c>
      <c r="B8" s="2" t="s">
        <v>16</v>
      </c>
      <c r="C8" s="1">
        <v>38352</v>
      </c>
      <c r="D8">
        <v>1000</v>
      </c>
      <c r="E8">
        <v>3826.4670000000001</v>
      </c>
      <c r="F8">
        <f t="shared" si="0"/>
        <v>3.8264670000000001</v>
      </c>
      <c r="G8" s="1">
        <v>42734</v>
      </c>
      <c r="H8">
        <f t="shared" si="1"/>
        <v>4382</v>
      </c>
      <c r="I8">
        <f t="shared" si="2"/>
        <v>12.005479452054795</v>
      </c>
      <c r="J8">
        <f t="shared" si="3"/>
        <v>1.1182639674018875</v>
      </c>
      <c r="K8" s="8">
        <f t="shared" si="4"/>
        <v>7.8263967401887458E-2</v>
      </c>
    </row>
    <row r="9" spans="1:11">
      <c r="A9" s="9" t="s">
        <v>3</v>
      </c>
      <c r="B9" s="2" t="s">
        <v>12</v>
      </c>
      <c r="C9" s="1">
        <v>34535</v>
      </c>
      <c r="D9">
        <v>1000</v>
      </c>
      <c r="E9">
        <v>10177.137000000001</v>
      </c>
      <c r="F9">
        <f t="shared" si="0"/>
        <v>10.177137</v>
      </c>
      <c r="G9" s="1">
        <v>42734</v>
      </c>
      <c r="H9">
        <f t="shared" si="1"/>
        <v>8199</v>
      </c>
      <c r="I9">
        <f t="shared" si="2"/>
        <v>22.463013698630139</v>
      </c>
      <c r="J9">
        <f t="shared" si="3"/>
        <v>1.1088099095551065</v>
      </c>
      <c r="K9" s="8">
        <f t="shared" si="4"/>
        <v>6.8809909555106463E-2</v>
      </c>
    </row>
    <row r="10" spans="1:11">
      <c r="A10" t="s">
        <v>26</v>
      </c>
      <c r="B10" s="2" t="s">
        <v>27</v>
      </c>
      <c r="C10" s="1">
        <v>33331</v>
      </c>
      <c r="D10">
        <v>100</v>
      </c>
      <c r="E10">
        <v>1969</v>
      </c>
      <c r="F10">
        <f t="shared" si="0"/>
        <v>19.690000000000001</v>
      </c>
      <c r="G10" s="1">
        <v>42735</v>
      </c>
      <c r="H10">
        <f t="shared" ref="H10" si="5">G10-C10</f>
        <v>9404</v>
      </c>
      <c r="I10">
        <f t="shared" si="2"/>
        <v>25.764383561643836</v>
      </c>
      <c r="J10">
        <f t="shared" ref="J10" si="6">POWER(F10,1/I10)</f>
        <v>1.1226229327150896</v>
      </c>
      <c r="K10" s="8">
        <f t="shared" si="4"/>
        <v>8.2622932715089581E-2</v>
      </c>
    </row>
    <row r="11" spans="1:11">
      <c r="A11" s="7" t="s">
        <v>8</v>
      </c>
      <c r="B11" s="2" t="s">
        <v>17</v>
      </c>
      <c r="C11" s="1">
        <v>38352</v>
      </c>
      <c r="D11">
        <v>1000</v>
      </c>
      <c r="E11">
        <v>4063.1990000000001</v>
      </c>
      <c r="F11">
        <f t="shared" si="0"/>
        <v>4.063199</v>
      </c>
      <c r="G11" s="1">
        <v>42734</v>
      </c>
      <c r="H11">
        <f t="shared" si="1"/>
        <v>4382</v>
      </c>
      <c r="I11">
        <f t="shared" si="2"/>
        <v>12.005479452054795</v>
      </c>
      <c r="J11">
        <f t="shared" si="3"/>
        <v>1.1238694081251421</v>
      </c>
      <c r="K11" s="8">
        <f t="shared" si="4"/>
        <v>8.3869408125142098E-2</v>
      </c>
    </row>
    <row r="12" spans="1:11">
      <c r="A12" s="10" t="s">
        <v>22</v>
      </c>
      <c r="B12" s="2" t="s">
        <v>24</v>
      </c>
      <c r="C12" s="1">
        <v>40329</v>
      </c>
      <c r="D12">
        <v>1000</v>
      </c>
      <c r="E12">
        <v>1962.058</v>
      </c>
      <c r="F12">
        <f t="shared" si="0"/>
        <v>1.9620580000000001</v>
      </c>
      <c r="G12" s="1">
        <v>42734</v>
      </c>
      <c r="H12">
        <f t="shared" si="1"/>
        <v>2405</v>
      </c>
      <c r="I12">
        <f t="shared" si="2"/>
        <v>6.5890410958904111</v>
      </c>
      <c r="J12">
        <f t="shared" si="3"/>
        <v>1.1077048122657007</v>
      </c>
      <c r="K12" s="8">
        <f t="shared" si="4"/>
        <v>6.7704812265700687E-2</v>
      </c>
    </row>
    <row r="13" spans="1:11">
      <c r="A13" t="s">
        <v>23</v>
      </c>
      <c r="B13" s="2" t="s">
        <v>25</v>
      </c>
      <c r="C13" s="1">
        <v>40329</v>
      </c>
      <c r="D13">
        <v>1000</v>
      </c>
      <c r="E13">
        <v>2600.7959999999998</v>
      </c>
      <c r="F13">
        <f t="shared" si="0"/>
        <v>2.6007959999999999</v>
      </c>
      <c r="G13" s="1">
        <v>42734</v>
      </c>
      <c r="H13">
        <f t="shared" si="1"/>
        <v>2405</v>
      </c>
      <c r="I13">
        <f t="shared" si="2"/>
        <v>6.5890410958904111</v>
      </c>
      <c r="J13">
        <f t="shared" si="3"/>
        <v>1.1561109087563706</v>
      </c>
      <c r="K13" s="8">
        <f t="shared" si="4"/>
        <v>0.11611090875637053</v>
      </c>
    </row>
    <row r="14" spans="1:11">
      <c r="A14" s="3" t="s">
        <v>20</v>
      </c>
      <c r="B14" s="2" t="s">
        <v>18</v>
      </c>
      <c r="C14" s="1">
        <v>33450</v>
      </c>
      <c r="D14">
        <v>502.04</v>
      </c>
      <c r="E14">
        <v>5432.09</v>
      </c>
      <c r="F14">
        <f t="shared" si="0"/>
        <v>10.820034260218309</v>
      </c>
      <c r="G14" s="1">
        <v>42734</v>
      </c>
      <c r="H14">
        <f t="shared" si="1"/>
        <v>9284</v>
      </c>
      <c r="I14">
        <f t="shared" si="2"/>
        <v>25.435616438356163</v>
      </c>
      <c r="J14">
        <f t="shared" ref="J14:J15" si="7">POWER(F14,1/I14)</f>
        <v>1.0981474250654606</v>
      </c>
      <c r="K14" s="8">
        <f>J14-1.0245</f>
        <v>7.3647425065460626E-2</v>
      </c>
    </row>
    <row r="15" spans="1:11">
      <c r="A15" s="3" t="s">
        <v>21</v>
      </c>
      <c r="B15" s="2" t="s">
        <v>19</v>
      </c>
      <c r="C15" s="1">
        <v>33450</v>
      </c>
      <c r="D15">
        <v>387.81</v>
      </c>
      <c r="E15">
        <v>2249.2600000000002</v>
      </c>
      <c r="F15">
        <f t="shared" si="0"/>
        <v>5.7999020138727735</v>
      </c>
      <c r="G15" s="1">
        <v>42734</v>
      </c>
      <c r="H15">
        <f t="shared" si="1"/>
        <v>9284</v>
      </c>
      <c r="I15">
        <f t="shared" si="2"/>
        <v>25.435616438356163</v>
      </c>
      <c r="J15">
        <f t="shared" si="7"/>
        <v>1.0715534657558796</v>
      </c>
      <c r="K15" s="8">
        <f>J15-1.0245</f>
        <v>4.7053465755879653E-2</v>
      </c>
    </row>
  </sheetData>
  <sortState ref="A1:E10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2020-02-24T01:43:34Z</dcterms:modified>
</cp:coreProperties>
</file>