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1075" windowHeight="82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9" i="1"/>
  <c r="C6"/>
  <c r="D6" s="1"/>
  <c r="C7"/>
  <c r="D7" s="1"/>
  <c r="C8"/>
  <c r="D8" s="1"/>
  <c r="J10"/>
  <c r="J12"/>
  <c r="C12"/>
  <c r="D12" s="1"/>
  <c r="C11"/>
  <c r="D11" s="1"/>
  <c r="C14"/>
  <c r="C13"/>
  <c r="D13" s="1"/>
  <c r="C4"/>
  <c r="D4" s="1"/>
  <c r="C5"/>
  <c r="C10"/>
  <c r="D10" s="1"/>
  <c r="J9"/>
  <c r="J8"/>
  <c r="J7"/>
  <c r="J6"/>
  <c r="J5"/>
  <c r="J4"/>
  <c r="J14" s="1"/>
  <c r="D9"/>
  <c r="D5"/>
  <c r="B14" l="1"/>
  <c r="B15" s="1"/>
  <c r="D14" l="1"/>
  <c r="D15" s="1"/>
</calcChain>
</file>

<file path=xl/sharedStrings.xml><?xml version="1.0" encoding="utf-8"?>
<sst xmlns="http://schemas.openxmlformats.org/spreadsheetml/2006/main" count="40" uniqueCount="32">
  <si>
    <t>PCB board</t>
  </si>
  <si>
    <t>Cost</t>
  </si>
  <si>
    <t>Quote</t>
  </si>
  <si>
    <t>Estimate</t>
  </si>
  <si>
    <t>Price</t>
  </si>
  <si>
    <t>Bluetooth module</t>
  </si>
  <si>
    <t>Cost Source</t>
  </si>
  <si>
    <t>Desc</t>
  </si>
  <si>
    <t>ATXMEGA32E5</t>
  </si>
  <si>
    <t>pins</t>
  </si>
  <si>
    <t>BlueCreation BC118</t>
  </si>
  <si>
    <t>Part</t>
  </si>
  <si>
    <t>Microcontroller</t>
  </si>
  <si>
    <t>LMV551MG/NOPB</t>
  </si>
  <si>
    <t>opamp power</t>
  </si>
  <si>
    <t>Linear regulator</t>
  </si>
  <si>
    <t>NCP1117DT33G</t>
  </si>
  <si>
    <t>Caps</t>
  </si>
  <si>
    <t>GRM21BR61E106KA73L</t>
  </si>
  <si>
    <t>Resistors</t>
  </si>
  <si>
    <t>various</t>
  </si>
  <si>
    <t>Assembily</t>
  </si>
  <si>
    <t>assembily cost</t>
  </si>
  <si>
    <t>Qty</t>
  </si>
  <si>
    <t>Sum</t>
  </si>
  <si>
    <t>misc</t>
  </si>
  <si>
    <t>Relay</t>
  </si>
  <si>
    <t>G6L-1F-TRDC12</t>
  </si>
  <si>
    <t>Fuse</t>
  </si>
  <si>
    <t>Fuse Holder</t>
  </si>
  <si>
    <t>Auto mini 1A</t>
  </si>
  <si>
    <t>Cost Per Unit</t>
  </si>
</sst>
</file>

<file path=xl/styles.xml><?xml version="1.0" encoding="utf-8"?>
<styleSheet xmlns="http://schemas.openxmlformats.org/spreadsheetml/2006/main">
  <numFmts count="1">
    <numFmt numFmtId="169" formatCode="&quot;$&quot;#,##0"/>
  </numFmts>
  <fonts count="2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1" fillId="0" borderId="0" xfId="0" applyNumberFormat="1" applyFont="1"/>
    <xf numFmtId="2" fontId="0" fillId="0" borderId="0" xfId="0" applyNumberFormat="1"/>
    <xf numFmtId="2" fontId="1" fillId="0" borderId="0" xfId="0" applyNumberFormat="1" applyFont="1"/>
    <xf numFmtId="1" fontId="0" fillId="0" borderId="0" xfId="0" applyNumberFormat="1"/>
    <xf numFmtId="169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15"/>
  <sheetViews>
    <sheetView tabSelected="1" workbookViewId="0">
      <selection activeCell="J14" sqref="J14"/>
    </sheetView>
  </sheetViews>
  <sheetFormatPr defaultRowHeight="15"/>
  <cols>
    <col min="2" max="2" width="12.42578125" bestFit="1" customWidth="1"/>
    <col min="5" max="5" width="17.42578125" bestFit="1" customWidth="1"/>
    <col min="6" max="6" width="21" bestFit="1" customWidth="1"/>
    <col min="7" max="7" width="11.28515625" bestFit="1" customWidth="1"/>
    <col min="8" max="8" width="2.140625" customWidth="1"/>
    <col min="9" max="9" width="4.7109375" bestFit="1" customWidth="1"/>
    <col min="10" max="10" width="14" bestFit="1" customWidth="1"/>
  </cols>
  <sheetData>
    <row r="2" spans="1:10">
      <c r="B2" t="s">
        <v>31</v>
      </c>
      <c r="C2" t="s">
        <v>23</v>
      </c>
      <c r="D2" t="s">
        <v>1</v>
      </c>
      <c r="E2" t="s">
        <v>7</v>
      </c>
      <c r="F2" t="s">
        <v>11</v>
      </c>
      <c r="G2" t="s">
        <v>6</v>
      </c>
      <c r="I2" t="s">
        <v>9</v>
      </c>
      <c r="J2" t="s">
        <v>22</v>
      </c>
    </row>
    <row r="3" spans="1:10">
      <c r="B3" s="2">
        <v>0.94199999999999995</v>
      </c>
      <c r="C3">
        <v>1000</v>
      </c>
      <c r="D3" s="4">
        <v>942</v>
      </c>
      <c r="E3" t="s">
        <v>0</v>
      </c>
      <c r="G3" t="s">
        <v>2</v>
      </c>
    </row>
    <row r="4" spans="1:10">
      <c r="B4" s="3">
        <v>6.5755999999999997</v>
      </c>
      <c r="C4">
        <f>C3</f>
        <v>1000</v>
      </c>
      <c r="D4" s="4">
        <f>B4*C4</f>
        <v>6575.5999999999995</v>
      </c>
      <c r="E4" t="s">
        <v>5</v>
      </c>
      <c r="F4" s="6" t="s">
        <v>10</v>
      </c>
      <c r="G4" t="s">
        <v>4</v>
      </c>
      <c r="I4">
        <v>35</v>
      </c>
      <c r="J4" s="2">
        <f>I4/300</f>
        <v>0.11666666666666667</v>
      </c>
    </row>
    <row r="5" spans="1:10">
      <c r="B5" s="3">
        <v>1.5624</v>
      </c>
      <c r="C5">
        <f>C3</f>
        <v>1000</v>
      </c>
      <c r="D5" s="4">
        <f>B5*C5</f>
        <v>1562.4</v>
      </c>
      <c r="E5" t="s">
        <v>12</v>
      </c>
      <c r="F5" s="7" t="s">
        <v>8</v>
      </c>
      <c r="G5" t="s">
        <v>4</v>
      </c>
      <c r="I5">
        <v>32</v>
      </c>
      <c r="J5" s="2">
        <f>I5/300</f>
        <v>0.10666666666666667</v>
      </c>
    </row>
    <row r="6" spans="1:10">
      <c r="B6" s="2">
        <v>0.28125</v>
      </c>
      <c r="C6">
        <f>C3*2</f>
        <v>2000</v>
      </c>
      <c r="D6" s="4">
        <f>B6*C6</f>
        <v>562.5</v>
      </c>
      <c r="E6" t="s">
        <v>14</v>
      </c>
      <c r="F6" s="6" t="s">
        <v>13</v>
      </c>
      <c r="G6" t="s">
        <v>4</v>
      </c>
      <c r="I6">
        <v>5</v>
      </c>
      <c r="J6" s="2">
        <f>I6/300</f>
        <v>1.6666666666666666E-2</v>
      </c>
    </row>
    <row r="7" spans="1:10">
      <c r="B7" s="3">
        <v>0.48</v>
      </c>
      <c r="C7">
        <f>C3</f>
        <v>1000</v>
      </c>
      <c r="D7" s="4">
        <f>C7*B7</f>
        <v>480</v>
      </c>
      <c r="E7" t="s">
        <v>15</v>
      </c>
      <c r="F7" s="6" t="s">
        <v>16</v>
      </c>
      <c r="G7" t="s">
        <v>4</v>
      </c>
      <c r="I7">
        <v>3</v>
      </c>
      <c r="J7" s="2">
        <f>I7/300</f>
        <v>0.01</v>
      </c>
    </row>
    <row r="8" spans="1:10">
      <c r="B8" s="3">
        <v>3.6299999999999999E-2</v>
      </c>
      <c r="C8" s="1">
        <f>C3*4</f>
        <v>4000</v>
      </c>
      <c r="D8" s="4">
        <f>C8*B8</f>
        <v>145.19999999999999</v>
      </c>
      <c r="E8" t="s">
        <v>17</v>
      </c>
      <c r="F8" s="6" t="s">
        <v>18</v>
      </c>
      <c r="G8" t="s">
        <v>4</v>
      </c>
      <c r="I8">
        <v>2</v>
      </c>
      <c r="J8" s="2">
        <f>I8/200</f>
        <v>0.01</v>
      </c>
    </row>
    <row r="9" spans="1:10">
      <c r="B9" s="3">
        <v>5.0000000000000001E-3</v>
      </c>
      <c r="C9">
        <f>C3*10</f>
        <v>10000</v>
      </c>
      <c r="D9" s="4">
        <f>C9*B9</f>
        <v>50</v>
      </c>
      <c r="E9" t="s">
        <v>19</v>
      </c>
      <c r="F9" s="6" t="s">
        <v>20</v>
      </c>
      <c r="G9" t="s">
        <v>4</v>
      </c>
      <c r="I9">
        <v>2</v>
      </c>
      <c r="J9" s="2">
        <f>I9/200</f>
        <v>0.01</v>
      </c>
    </row>
    <row r="10" spans="1:10">
      <c r="B10" s="3">
        <v>1.6317699999999999</v>
      </c>
      <c r="C10">
        <f>C3</f>
        <v>1000</v>
      </c>
      <c r="D10" s="4">
        <f>C10*B10</f>
        <v>1631.77</v>
      </c>
      <c r="E10" t="s">
        <v>26</v>
      </c>
      <c r="F10" s="6" t="s">
        <v>27</v>
      </c>
      <c r="G10" t="s">
        <v>4</v>
      </c>
      <c r="I10">
        <v>4</v>
      </c>
      <c r="J10" s="2">
        <f>I10/200</f>
        <v>0.02</v>
      </c>
    </row>
    <row r="11" spans="1:10">
      <c r="B11" s="3">
        <v>0.997</v>
      </c>
      <c r="C11">
        <f>C3</f>
        <v>1000</v>
      </c>
      <c r="D11" s="4">
        <f>C11*B11</f>
        <v>997</v>
      </c>
      <c r="E11" t="s">
        <v>28</v>
      </c>
      <c r="F11" s="6" t="s">
        <v>30</v>
      </c>
      <c r="G11" t="s">
        <v>4</v>
      </c>
      <c r="J11" s="2"/>
    </row>
    <row r="12" spans="1:10">
      <c r="B12" s="3">
        <v>0.122</v>
      </c>
      <c r="C12">
        <f>B12*2*C3</f>
        <v>244</v>
      </c>
      <c r="D12" s="4">
        <f>C12*B12</f>
        <v>29.768000000000001</v>
      </c>
      <c r="E12" t="s">
        <v>29</v>
      </c>
      <c r="F12" s="6">
        <v>3563</v>
      </c>
      <c r="G12" t="s">
        <v>4</v>
      </c>
      <c r="I12">
        <v>2</v>
      </c>
      <c r="J12" s="2">
        <f>I12/200</f>
        <v>0.01</v>
      </c>
    </row>
    <row r="13" spans="1:10">
      <c r="B13" s="3">
        <v>1</v>
      </c>
      <c r="C13">
        <f>C3</f>
        <v>1000</v>
      </c>
      <c r="D13" s="4">
        <f>C13*B13</f>
        <v>1000</v>
      </c>
      <c r="E13" t="s">
        <v>25</v>
      </c>
      <c r="J13" s="2"/>
    </row>
    <row r="14" spans="1:10">
      <c r="B14" s="2">
        <f>J14</f>
        <v>0.30000000000000004</v>
      </c>
      <c r="C14">
        <f>C3</f>
        <v>1000</v>
      </c>
      <c r="D14" s="4">
        <f>C14*B14</f>
        <v>300.00000000000006</v>
      </c>
      <c r="E14" t="s">
        <v>21</v>
      </c>
      <c r="G14" t="s">
        <v>3</v>
      </c>
      <c r="J14" s="2">
        <f>SUM(J4:J12)</f>
        <v>0.30000000000000004</v>
      </c>
    </row>
    <row r="15" spans="1:10">
      <c r="A15" t="s">
        <v>24</v>
      </c>
      <c r="B15" s="5">
        <f>SUM(B3:B14)</f>
        <v>13.933320000000002</v>
      </c>
      <c r="C15" s="4"/>
      <c r="D15" s="5">
        <f>SUM(D3:D14)</f>
        <v>14276.238000000001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benbryan</dc:creator>
  <cp:lastModifiedBy>benbryan</cp:lastModifiedBy>
  <dcterms:created xsi:type="dcterms:W3CDTF">2015-07-27T15:30:09Z</dcterms:created>
  <dcterms:modified xsi:type="dcterms:W3CDTF">2015-07-27T18:58:40Z</dcterms:modified>
</cp:coreProperties>
</file>