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okansas-my.sharepoint.com/personal/ben_neely_kansas_gov/Documents/Desktop/BCF pop character paper/pop models/big fish models/"/>
    </mc:Choice>
  </mc:AlternateContent>
  <xr:revisionPtr revIDLastSave="27" documentId="13_ncr:1_{ACCB4A6D-873E-4824-9281-37E5F645A6D1}" xr6:coauthVersionLast="47" xr6:coauthVersionMax="47" xr10:uidLastSave="{F6869DE1-2245-45FF-BB2F-9212BA5E4826}"/>
  <bookViews>
    <workbookView xWindow="-120" yWindow="-120" windowWidth="29040" windowHeight="15720" activeTab="2" xr2:uid="{00000000-000D-0000-FFFF-FFFF00000000}"/>
  </bookViews>
  <sheets>
    <sheet name="milr_no_length" sheetId="1" r:id="rId1"/>
    <sheet name="milr_protected_slot" sheetId="7" r:id="rId2"/>
    <sheet name="milr_maximum" sheetId="8" r:id="rId3"/>
  </sheets>
  <definedNames>
    <definedName name="K" localSheetId="2">milr_maximum!#REF!</definedName>
    <definedName name="K" localSheetId="0">milr_no_length!#REF!</definedName>
    <definedName name="K" localSheetId="1">milr_protected_slot!#REF!</definedName>
    <definedName name="Linf" localSheetId="2">milr_maximum!#REF!</definedName>
    <definedName name="Linf" localSheetId="0">milr_no_length!#REF!</definedName>
    <definedName name="Linf" localSheetId="1">milr_protected_slot!#REF!</definedName>
    <definedName name="M" localSheetId="2">milr_maximum!#REF!</definedName>
    <definedName name="M" localSheetId="0">milr_no_length!#REF!</definedName>
    <definedName name="M" localSheetId="1">milr_protected_slot!#REF!</definedName>
    <definedName name="tnot" localSheetId="2">milr_maximum!#REF!</definedName>
    <definedName name="tnot" localSheetId="0">milr_no_length!#REF!</definedName>
    <definedName name="tnot" localSheetId="1">milr_protected_slot!#REF!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B15" i="8"/>
  <c r="B11" i="8"/>
  <c r="B6" i="8"/>
  <c r="B7" i="8" s="1"/>
  <c r="X4" i="8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V4" i="8"/>
  <c r="U4" i="8"/>
  <c r="T4" i="8"/>
  <c r="S4" i="8"/>
  <c r="R4" i="8"/>
  <c r="Q4" i="8"/>
  <c r="P4" i="8"/>
  <c r="O4" i="8"/>
  <c r="N4" i="8"/>
  <c r="M4" i="8"/>
  <c r="L4" i="8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J4" i="8"/>
  <c r="I4" i="8"/>
  <c r="H4" i="8"/>
  <c r="G4" i="8"/>
  <c r="F4" i="8"/>
  <c r="E4" i="8"/>
  <c r="B19" i="7"/>
  <c r="B22" i="7"/>
  <c r="B15" i="7"/>
  <c r="B11" i="7"/>
  <c r="B6" i="7"/>
  <c r="B7" i="7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I4" i="7"/>
  <c r="H4" i="7"/>
  <c r="G4" i="7"/>
  <c r="F4" i="7"/>
  <c r="E4" i="7"/>
  <c r="B15" i="1"/>
  <c r="B19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E4" i="1"/>
  <c r="B11" i="1"/>
  <c r="B6" i="1"/>
  <c r="B7" i="1" s="1"/>
  <c r="I5" i="8" l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P5" i="7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U5" i="7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Q5" i="8"/>
  <c r="Q6" i="8" s="1"/>
  <c r="Q7" i="8" s="1"/>
  <c r="Q8" i="8" s="1"/>
  <c r="N5" i="8"/>
  <c r="N6" i="8" s="1"/>
  <c r="N7" i="8" s="1"/>
  <c r="N8" i="8" s="1"/>
  <c r="O5" i="8"/>
  <c r="O6" i="8" s="1"/>
  <c r="O7" i="8" s="1"/>
  <c r="O8" i="8" s="1"/>
  <c r="W20" i="8"/>
  <c r="W21" i="8" s="1"/>
  <c r="W22" i="8" s="1"/>
  <c r="W23" i="8" s="1"/>
  <c r="W24" i="8" s="1"/>
  <c r="W25" i="8" s="1"/>
  <c r="W26" i="8" s="1"/>
  <c r="W27" i="8" s="1"/>
  <c r="W28" i="8" s="1"/>
  <c r="W29" i="8" s="1"/>
  <c r="V20" i="8"/>
  <c r="V21" i="8" s="1"/>
  <c r="V22" i="8" s="1"/>
  <c r="V23" i="8" s="1"/>
  <c r="V24" i="8" s="1"/>
  <c r="V25" i="8" s="1"/>
  <c r="V26" i="8" s="1"/>
  <c r="V27" i="8" s="1"/>
  <c r="V28" i="8" s="1"/>
  <c r="V29" i="8" s="1"/>
  <c r="K20" i="8"/>
  <c r="K21" i="8" s="1"/>
  <c r="K22" i="8" s="1"/>
  <c r="K23" i="8" s="1"/>
  <c r="K24" i="8" s="1"/>
  <c r="K25" i="8" s="1"/>
  <c r="K26" i="8" s="1"/>
  <c r="K27" i="8" s="1"/>
  <c r="K28" i="8" s="1"/>
  <c r="K29" i="8" s="1"/>
  <c r="I20" i="8"/>
  <c r="I21" i="8" s="1"/>
  <c r="I22" i="8" s="1"/>
  <c r="I23" i="8" s="1"/>
  <c r="I24" i="8" s="1"/>
  <c r="I25" i="8" s="1"/>
  <c r="I26" i="8" s="1"/>
  <c r="I27" i="8" s="1"/>
  <c r="I28" i="8" s="1"/>
  <c r="I29" i="8" s="1"/>
  <c r="U20" i="8"/>
  <c r="U21" i="8" s="1"/>
  <c r="U22" i="8" s="1"/>
  <c r="U23" i="8" s="1"/>
  <c r="U24" i="8" s="1"/>
  <c r="U25" i="8" s="1"/>
  <c r="U26" i="8" s="1"/>
  <c r="U27" i="8" s="1"/>
  <c r="U28" i="8" s="1"/>
  <c r="U29" i="8" s="1"/>
  <c r="L5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R5" i="8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P5" i="8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S5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T5" i="8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V5" i="7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W5" i="7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X5" i="7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Q5" i="7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R5" i="7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S5" i="7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T5" i="7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N5" i="7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O5" i="7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Q5" i="1"/>
  <c r="Q6" i="1" s="1"/>
  <c r="Q7" i="1" s="1"/>
  <c r="Q8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I5" i="1"/>
  <c r="I6" i="1" s="1"/>
  <c r="I7" i="1" s="1"/>
  <c r="I8" i="1" s="1"/>
  <c r="U5" i="1"/>
  <c r="U6" i="1" s="1"/>
  <c r="U7" i="1" s="1"/>
  <c r="U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O9" i="8" l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N9" i="8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Q9" i="8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F20" i="8"/>
  <c r="F21" i="8" s="1"/>
  <c r="F22" i="8" s="1"/>
  <c r="F23" i="8" s="1"/>
  <c r="F24" i="8" s="1"/>
  <c r="F25" i="8" s="1"/>
  <c r="F26" i="8" s="1"/>
  <c r="F27" i="8" s="1"/>
  <c r="F28" i="8" s="1"/>
  <c r="F29" i="8" s="1"/>
  <c r="L20" i="8"/>
  <c r="L21" i="8" s="1"/>
  <c r="L22" i="8" s="1"/>
  <c r="L23" i="8" s="1"/>
  <c r="L24" i="8" s="1"/>
  <c r="L25" i="8" s="1"/>
  <c r="L26" i="8" s="1"/>
  <c r="L27" i="8" s="1"/>
  <c r="L28" i="8" s="1"/>
  <c r="L29" i="8" s="1"/>
  <c r="T20" i="8"/>
  <c r="T21" i="8" s="1"/>
  <c r="T22" i="8" s="1"/>
  <c r="T23" i="8" s="1"/>
  <c r="T24" i="8" s="1"/>
  <c r="T25" i="8" s="1"/>
  <c r="T26" i="8" s="1"/>
  <c r="T27" i="8" s="1"/>
  <c r="T28" i="8" s="1"/>
  <c r="T29" i="8" s="1"/>
  <c r="G20" i="8"/>
  <c r="G21" i="8" s="1"/>
  <c r="G22" i="8" s="1"/>
  <c r="G23" i="8" s="1"/>
  <c r="G24" i="8" s="1"/>
  <c r="G25" i="8" s="1"/>
  <c r="G26" i="8" s="1"/>
  <c r="G27" i="8" s="1"/>
  <c r="G28" i="8" s="1"/>
  <c r="G29" i="8" s="1"/>
  <c r="S20" i="8"/>
  <c r="S21" i="8" s="1"/>
  <c r="S22" i="8" s="1"/>
  <c r="S23" i="8" s="1"/>
  <c r="S24" i="8" s="1"/>
  <c r="S25" i="8" s="1"/>
  <c r="S26" i="8" s="1"/>
  <c r="S27" i="8" s="1"/>
  <c r="S28" i="8" s="1"/>
  <c r="S29" i="8" s="1"/>
  <c r="M20" i="8"/>
  <c r="M21" i="8" s="1"/>
  <c r="M22" i="8" s="1"/>
  <c r="M23" i="8" s="1"/>
  <c r="M24" i="8" s="1"/>
  <c r="M25" i="8" s="1"/>
  <c r="M26" i="8" s="1"/>
  <c r="M27" i="8" s="1"/>
  <c r="M28" i="8" s="1"/>
  <c r="M29" i="8" s="1"/>
  <c r="R20" i="8"/>
  <c r="R21" i="8" s="1"/>
  <c r="R22" i="8" s="1"/>
  <c r="R23" i="8" s="1"/>
  <c r="R24" i="8" s="1"/>
  <c r="R25" i="8" s="1"/>
  <c r="R26" i="8" s="1"/>
  <c r="R27" i="8" s="1"/>
  <c r="R28" i="8" s="1"/>
  <c r="R29" i="8" s="1"/>
  <c r="X20" i="8"/>
  <c r="X21" i="8" s="1"/>
  <c r="X22" i="8" s="1"/>
  <c r="X23" i="8" s="1"/>
  <c r="X24" i="8" s="1"/>
  <c r="X25" i="8" s="1"/>
  <c r="X26" i="8" s="1"/>
  <c r="X27" i="8" s="1"/>
  <c r="X28" i="8" s="1"/>
  <c r="X29" i="8" s="1"/>
  <c r="H20" i="8"/>
  <c r="H21" i="8" s="1"/>
  <c r="H22" i="8" s="1"/>
  <c r="H23" i="8" s="1"/>
  <c r="H24" i="8" s="1"/>
  <c r="H25" i="8" s="1"/>
  <c r="H26" i="8" s="1"/>
  <c r="H27" i="8" s="1"/>
  <c r="H28" i="8" s="1"/>
  <c r="H29" i="8" s="1"/>
  <c r="P20" i="8"/>
  <c r="P21" i="8" s="1"/>
  <c r="P22" i="8" s="1"/>
  <c r="P23" i="8" s="1"/>
  <c r="P24" i="8" s="1"/>
  <c r="P25" i="8" s="1"/>
  <c r="P26" i="8" s="1"/>
  <c r="P27" i="8" s="1"/>
  <c r="P28" i="8" s="1"/>
  <c r="P2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tc={09BEA995-50E6-48CA-ADA7-AA59446ECD2A}</author>
    <author>tc={7C82B54E-B064-4068-B6CB-09B3F1528F35}</author>
    <author>tc={51C3C00E-9AFB-463E-8365-683CA4C9568C}</author>
  </authors>
  <commentList>
    <comment ref="B2" authorId="0" shapeId="0" xr:uid="{09BEA995-50E6-48CA-ADA7-AA59446ECD2A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9" authorId="1" shapeId="0" xr:uid="{7C82B54E-B064-4068-B6CB-09B3F1528F3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  <comment ref="D20" authorId="2" shapeId="0" xr:uid="{51C3C00E-9AFB-463E-8365-683CA4C9568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row of data we need for graphing since we're interested in how many fish are left at this size under different exploitation rates.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tc={1ED4132F-8F5D-4EFA-A3A0-3719020B87AB}</author>
    <author>tc={8517BD76-1652-41D3-AB8F-68C7B8E2DB5C}</author>
    <author>tc={E9C4CBD8-1B82-4169-9681-44E06A0695EB}</author>
  </authors>
  <commentList>
    <comment ref="B2" authorId="0" shapeId="0" xr:uid="{1ED4132F-8F5D-4EFA-A3A0-3719020B87AB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9" authorId="1" shapeId="0" xr:uid="{8517BD76-1652-41D3-AB8F-68C7B8E2DB5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  <comment ref="D20" authorId="2" shapeId="0" xr:uid="{E9C4CBD8-1B82-4169-9681-44E06A0695E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row of data we need for graphing since we're interested in how many fish are left at this size under different exploitation rates.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tc={894E2D3A-0766-4EF0-ACC6-DF2B9125967B}</author>
    <author>tc={3D76E83F-16EF-4E11-9CC0-150F348B8787}</author>
    <author>tc={EF9A0509-E5E8-432B-B0FF-1BB9E2DB66DF}</author>
  </authors>
  <commentList>
    <comment ref="B2" authorId="0" shapeId="0" xr:uid="{894E2D3A-0766-4EF0-ACC6-DF2B9125967B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parameters from aged fish sample taken in XXXX from X Reservoir.</t>
      </text>
    </comment>
    <comment ref="D9" authorId="1" shapeId="0" xr:uid="{3D76E83F-16EF-4E11-9CC0-150F348B878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age where anglers start catching fish (15 inches).</t>
      </text>
    </comment>
    <comment ref="D20" authorId="2" shapeId="0" xr:uid="{EF9A0509-E5E8-432B-B0FF-1BB9E2DB66D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row of data we need for graphing since we're interested in how many fish are left at this size under different exploitation rates.</t>
      </text>
    </comment>
  </commentList>
</comments>
</file>

<file path=xl/sharedStrings.xml><?xml version="1.0" encoding="utf-8"?>
<sst xmlns="http://schemas.openxmlformats.org/spreadsheetml/2006/main" count="68" uniqueCount="30">
  <si>
    <t>age</t>
  </si>
  <si>
    <t>M</t>
  </si>
  <si>
    <t>Linf</t>
  </si>
  <si>
    <t>K</t>
  </si>
  <si>
    <t>t0</t>
  </si>
  <si>
    <t>So</t>
  </si>
  <si>
    <t>recruits</t>
  </si>
  <si>
    <t>target TL (mm)</t>
  </si>
  <si>
    <t>target age</t>
  </si>
  <si>
    <t>Angling mortality rate</t>
  </si>
  <si>
    <t>MLL (mm)</t>
  </si>
  <si>
    <t>age at MLL</t>
  </si>
  <si>
    <t>These fish are susceptible to harvest</t>
  </si>
  <si>
    <t>These fish are not susceptible to harvest because they are too small for anglers to catch</t>
  </si>
  <si>
    <t>These fish are not susceptible to harvest because they are protected by regulation</t>
  </si>
  <si>
    <t>Population parameters</t>
  </si>
  <si>
    <t>Target size and age</t>
  </si>
  <si>
    <t>Susceptibility size and age</t>
  </si>
  <si>
    <t>susc TL (mm)</t>
  </si>
  <si>
    <t>susc age</t>
  </si>
  <si>
    <t>Size and age at MLL</t>
  </si>
  <si>
    <t>Number of fish to start</t>
  </si>
  <si>
    <t>Size and age at slot</t>
  </si>
  <si>
    <t>age at slot min</t>
  </si>
  <si>
    <t>slot max (mm)</t>
  </si>
  <si>
    <t>age at slot max</t>
  </si>
  <si>
    <t>slot min (mm)</t>
  </si>
  <si>
    <t>Maximum size and age</t>
  </si>
  <si>
    <t>Max size (mm)</t>
  </si>
  <si>
    <t>age at max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</si>
</sst>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7" borderId="0" xfId="0" applyFill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ely, Ben [KDWP]" id="{9B3ECDD6-A6F6-4521-A522-3EA77C208384}" userId="S::ben.neely@kansas.gov::02a21eaf-56d1-4541-964a-c7464e98ede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09BEA995-50E6-48CA-ADA7-AA59446ECD2A}">
    <text>Growth parameters from aged fish sample taken in XXXX from X Reservoir.</text>
  </threadedComment>
  <threadedComment ref="D9" dT="2022-11-15T21:39:35.41" personId="{9B3ECDD6-A6F6-4521-A522-3EA77C208384}" id="{7C82B54E-B064-4068-B6CB-09B3F1528F35}">
    <text>This is the age where anglers start catching fish (15 inches).</text>
  </threadedComment>
  <threadedComment ref="D20" dT="2022-11-15T21:51:31.21" personId="{9B3ECDD6-A6F6-4521-A522-3EA77C208384}" id="{51C3C00E-9AFB-463E-8365-683CA4C9568C}">
    <text>This is the row of data we need for graphing since we're interested in how many fish are left at this size under different exploitation rates.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1ED4132F-8F5D-4EFA-A3A0-3719020B87AB}">
    <text>Growth parameters from aged fish sample taken in XXXX from X Reservoir.</text>
  </threadedComment>
  <threadedComment ref="D9" dT="2022-11-15T21:39:35.41" personId="{9B3ECDD6-A6F6-4521-A522-3EA77C208384}" id="{8517BD76-1652-41D3-AB8F-68C7B8E2DB5C}">
    <text>This is the age where anglers start catching fish (15 inches).</text>
  </threadedComment>
  <threadedComment ref="D20" dT="2022-11-15T21:51:31.21" personId="{9B3ECDD6-A6F6-4521-A522-3EA77C208384}" id="{E9C4CBD8-1B82-4169-9681-44E06A0695EB}">
    <text>This is the row of data we need for graphing since we're interested in how many fish are left at this size under different exploitation rates.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0-02-21T15:30:15.83" personId="{9B3ECDD6-A6F6-4521-A522-3EA77C208384}" id="{894E2D3A-0766-4EF0-ACC6-DF2B9125967B}">
    <text>Growth parameters from aged fish sample taken in XXXX from X Reservoir.</text>
  </threadedComment>
  <threadedComment ref="D9" dT="2022-11-15T21:39:35.41" personId="{9B3ECDD6-A6F6-4521-A522-3EA77C208384}" id="{3D76E83F-16EF-4E11-9CC0-150F348B8787}">
    <text>This is the age where anglers start catching fish (15 inches).</text>
  </threadedComment>
  <threadedComment ref="D20" dT="2022-11-15T21:51:31.21" personId="{9B3ECDD6-A6F6-4521-A522-3EA77C208384}" id="{EF9A0509-E5E8-432B-B0FF-1BB9E2DB66DF}">
    <text>This is the row of data we need for graphing since we're interested in how many fish are left at this size under different exploitation rates.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3"/>
  <sheetViews>
    <sheetView workbookViewId="0">
      <selection activeCell="E20" sqref="E20:X20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1170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6.2E-2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-1.5209999999999999</v>
      </c>
      <c r="D4" s="5">
        <v>0</v>
      </c>
      <c r="E4" s="5">
        <f>$B$22</f>
        <v>1000</v>
      </c>
      <c r="F4" s="5">
        <f t="shared" ref="F4:X4" si="0">$B$22</f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907</v>
      </c>
      <c r="F5" s="5">
        <f t="shared" ref="F5:X7" si="1">F4*$B$7</f>
        <v>907</v>
      </c>
      <c r="G5" s="5">
        <f t="shared" si="1"/>
        <v>907</v>
      </c>
      <c r="H5" s="5">
        <f t="shared" si="1"/>
        <v>907</v>
      </c>
      <c r="I5" s="5">
        <f t="shared" si="1"/>
        <v>907</v>
      </c>
      <c r="J5" s="5">
        <f t="shared" si="1"/>
        <v>907</v>
      </c>
      <c r="K5" s="5">
        <f t="shared" si="1"/>
        <v>907</v>
      </c>
      <c r="L5" s="5">
        <f t="shared" si="1"/>
        <v>907</v>
      </c>
      <c r="M5" s="5">
        <f t="shared" si="1"/>
        <v>907</v>
      </c>
      <c r="N5" s="5">
        <f t="shared" si="1"/>
        <v>907</v>
      </c>
      <c r="O5" s="5">
        <f t="shared" si="1"/>
        <v>907</v>
      </c>
      <c r="P5" s="5">
        <f t="shared" si="1"/>
        <v>907</v>
      </c>
      <c r="Q5" s="5">
        <f t="shared" si="1"/>
        <v>907</v>
      </c>
      <c r="R5" s="5">
        <f t="shared" si="1"/>
        <v>907</v>
      </c>
      <c r="S5" s="5">
        <f t="shared" si="1"/>
        <v>907</v>
      </c>
      <c r="T5" s="5">
        <f t="shared" si="1"/>
        <v>907</v>
      </c>
      <c r="U5" s="5">
        <f t="shared" si="1"/>
        <v>907</v>
      </c>
      <c r="V5" s="5">
        <f t="shared" si="1"/>
        <v>907</v>
      </c>
      <c r="W5" s="5">
        <f t="shared" si="1"/>
        <v>907</v>
      </c>
      <c r="X5" s="5">
        <f t="shared" si="1"/>
        <v>907</v>
      </c>
    </row>
    <row r="6" spans="1:24" x14ac:dyDescent="0.25">
      <c r="A6" t="s">
        <v>1</v>
      </c>
      <c r="B6">
        <f>1.5*B3</f>
        <v>9.2999999999999999E-2</v>
      </c>
      <c r="D6" s="5">
        <v>2</v>
      </c>
      <c r="E6" s="5">
        <f t="shared" ref="E6:E7" si="2">E5*$B$7</f>
        <v>822.649</v>
      </c>
      <c r="F6" s="5">
        <f t="shared" si="1"/>
        <v>822.649</v>
      </c>
      <c r="G6" s="5">
        <f t="shared" si="1"/>
        <v>822.649</v>
      </c>
      <c r="H6" s="5">
        <f t="shared" si="1"/>
        <v>822.649</v>
      </c>
      <c r="I6" s="5">
        <f t="shared" si="1"/>
        <v>822.649</v>
      </c>
      <c r="J6" s="5">
        <f t="shared" si="1"/>
        <v>822.649</v>
      </c>
      <c r="K6" s="5">
        <f t="shared" si="1"/>
        <v>822.649</v>
      </c>
      <c r="L6" s="5">
        <f t="shared" si="1"/>
        <v>822.649</v>
      </c>
      <c r="M6" s="5">
        <f t="shared" si="1"/>
        <v>822.649</v>
      </c>
      <c r="N6" s="5">
        <f t="shared" si="1"/>
        <v>822.649</v>
      </c>
      <c r="O6" s="5">
        <f t="shared" si="1"/>
        <v>822.649</v>
      </c>
      <c r="P6" s="5">
        <f t="shared" si="1"/>
        <v>822.649</v>
      </c>
      <c r="Q6" s="5">
        <f t="shared" si="1"/>
        <v>822.649</v>
      </c>
      <c r="R6" s="5">
        <f t="shared" si="1"/>
        <v>822.649</v>
      </c>
      <c r="S6" s="5">
        <f t="shared" si="1"/>
        <v>822.649</v>
      </c>
      <c r="T6" s="5">
        <f t="shared" si="1"/>
        <v>822.649</v>
      </c>
      <c r="U6" s="5">
        <f t="shared" si="1"/>
        <v>822.649</v>
      </c>
      <c r="V6" s="5">
        <f t="shared" si="1"/>
        <v>822.649</v>
      </c>
      <c r="W6" s="5">
        <f t="shared" si="1"/>
        <v>822.649</v>
      </c>
      <c r="X6" s="5">
        <f t="shared" si="1"/>
        <v>822.649</v>
      </c>
    </row>
    <row r="7" spans="1:24" x14ac:dyDescent="0.25">
      <c r="A7" t="s">
        <v>5</v>
      </c>
      <c r="B7" s="2">
        <f>1-B6</f>
        <v>0.90700000000000003</v>
      </c>
      <c r="D7" s="5">
        <v>3</v>
      </c>
      <c r="E7" s="5">
        <f t="shared" si="2"/>
        <v>746.14264300000002</v>
      </c>
      <c r="F7" s="5">
        <f t="shared" si="1"/>
        <v>746.14264300000002</v>
      </c>
      <c r="G7" s="5">
        <f t="shared" si="1"/>
        <v>746.14264300000002</v>
      </c>
      <c r="H7" s="5">
        <f t="shared" si="1"/>
        <v>746.14264300000002</v>
      </c>
      <c r="I7" s="5">
        <f t="shared" si="1"/>
        <v>746.14264300000002</v>
      </c>
      <c r="J7" s="5">
        <f t="shared" si="1"/>
        <v>746.14264300000002</v>
      </c>
      <c r="K7" s="5">
        <f t="shared" si="1"/>
        <v>746.14264300000002</v>
      </c>
      <c r="L7" s="5">
        <f t="shared" si="1"/>
        <v>746.14264300000002</v>
      </c>
      <c r="M7" s="5">
        <f t="shared" si="1"/>
        <v>746.14264300000002</v>
      </c>
      <c r="N7" s="5">
        <f t="shared" si="1"/>
        <v>746.14264300000002</v>
      </c>
      <c r="O7" s="5">
        <f t="shared" si="1"/>
        <v>746.14264300000002</v>
      </c>
      <c r="P7" s="5">
        <f t="shared" si="1"/>
        <v>746.14264300000002</v>
      </c>
      <c r="Q7" s="5">
        <f t="shared" si="1"/>
        <v>746.14264300000002</v>
      </c>
      <c r="R7" s="5">
        <f t="shared" si="1"/>
        <v>746.14264300000002</v>
      </c>
      <c r="S7" s="5">
        <f t="shared" si="1"/>
        <v>746.14264300000002</v>
      </c>
      <c r="T7" s="5">
        <f t="shared" si="1"/>
        <v>746.14264300000002</v>
      </c>
      <c r="U7" s="5">
        <f t="shared" si="1"/>
        <v>746.14264300000002</v>
      </c>
      <c r="V7" s="5">
        <f t="shared" si="1"/>
        <v>746.14264300000002</v>
      </c>
      <c r="W7" s="5">
        <f t="shared" si="1"/>
        <v>746.14264300000002</v>
      </c>
      <c r="X7" s="5">
        <f t="shared" si="1"/>
        <v>746.14264300000002</v>
      </c>
    </row>
    <row r="8" spans="1:24" x14ac:dyDescent="0.25">
      <c r="B8" s="2"/>
      <c r="D8" s="5">
        <v>4</v>
      </c>
      <c r="E8" s="5">
        <f t="shared" ref="E8:X8" si="3">E7*$B$7</f>
        <v>676.75137720100008</v>
      </c>
      <c r="F8" s="5">
        <f t="shared" si="3"/>
        <v>676.75137720100008</v>
      </c>
      <c r="G8" s="5">
        <f t="shared" si="3"/>
        <v>676.75137720100008</v>
      </c>
      <c r="H8" s="5">
        <f t="shared" si="3"/>
        <v>676.75137720100008</v>
      </c>
      <c r="I8" s="5">
        <f t="shared" si="3"/>
        <v>676.75137720100008</v>
      </c>
      <c r="J8" s="5">
        <f t="shared" si="3"/>
        <v>676.75137720100008</v>
      </c>
      <c r="K8" s="5">
        <f t="shared" si="3"/>
        <v>676.75137720100008</v>
      </c>
      <c r="L8" s="5">
        <f t="shared" si="3"/>
        <v>676.75137720100008</v>
      </c>
      <c r="M8" s="5">
        <f t="shared" si="3"/>
        <v>676.75137720100008</v>
      </c>
      <c r="N8" s="5">
        <f t="shared" si="3"/>
        <v>676.75137720100008</v>
      </c>
      <c r="O8" s="5">
        <f t="shared" si="3"/>
        <v>676.75137720100008</v>
      </c>
      <c r="P8" s="5">
        <f t="shared" si="3"/>
        <v>676.75137720100008</v>
      </c>
      <c r="Q8" s="5">
        <f t="shared" si="3"/>
        <v>676.75137720100008</v>
      </c>
      <c r="R8" s="5">
        <f t="shared" si="3"/>
        <v>676.75137720100008</v>
      </c>
      <c r="S8" s="5">
        <f t="shared" si="3"/>
        <v>676.75137720100008</v>
      </c>
      <c r="T8" s="5">
        <f t="shared" si="3"/>
        <v>676.75137720100008</v>
      </c>
      <c r="U8" s="5">
        <f t="shared" si="3"/>
        <v>676.75137720100008</v>
      </c>
      <c r="V8" s="5">
        <f t="shared" si="3"/>
        <v>676.75137720100008</v>
      </c>
      <c r="W8" s="5">
        <f t="shared" si="3"/>
        <v>676.75137720100008</v>
      </c>
      <c r="X8" s="5">
        <f t="shared" si="3"/>
        <v>676.75137720100008</v>
      </c>
    </row>
    <row r="9" spans="1:24" x14ac:dyDescent="0.25">
      <c r="A9" s="16" t="s">
        <v>16</v>
      </c>
      <c r="B9" s="16"/>
      <c r="D9" s="11">
        <v>5</v>
      </c>
      <c r="E9" s="11">
        <f t="shared" ref="E9:E20" si="4">E8*$B$7*(1-E$3)</f>
        <v>613.81349912130713</v>
      </c>
      <c r="F9" s="11">
        <f t="shared" ref="F9:X18" si="5">F8*$B$7*(1-F$3)</f>
        <v>601.537229138881</v>
      </c>
      <c r="G9" s="11">
        <f t="shared" si="5"/>
        <v>589.26095915645487</v>
      </c>
      <c r="H9" s="11">
        <f t="shared" si="5"/>
        <v>576.98468917402863</v>
      </c>
      <c r="I9" s="11">
        <f t="shared" si="5"/>
        <v>564.70841919160262</v>
      </c>
      <c r="J9" s="11">
        <f t="shared" si="5"/>
        <v>552.43214920917649</v>
      </c>
      <c r="K9" s="11">
        <f t="shared" si="5"/>
        <v>540.15587922675024</v>
      </c>
      <c r="L9" s="11">
        <f t="shared" si="5"/>
        <v>527.87960924432412</v>
      </c>
      <c r="M9" s="11">
        <f t="shared" si="5"/>
        <v>515.60333926189799</v>
      </c>
      <c r="N9" s="11">
        <f t="shared" si="5"/>
        <v>503.32706927947191</v>
      </c>
      <c r="O9" s="11">
        <f t="shared" si="5"/>
        <v>491.05079929704573</v>
      </c>
      <c r="P9" s="11">
        <f t="shared" si="5"/>
        <v>478.7745293146196</v>
      </c>
      <c r="Q9" s="11">
        <f t="shared" si="5"/>
        <v>466.49825933219341</v>
      </c>
      <c r="R9" s="11">
        <f t="shared" si="5"/>
        <v>454.22198934976728</v>
      </c>
      <c r="S9" s="11">
        <f t="shared" si="5"/>
        <v>441.9457193673411</v>
      </c>
      <c r="T9" s="11">
        <f t="shared" si="5"/>
        <v>429.66944938491497</v>
      </c>
      <c r="U9" s="11">
        <f t="shared" si="5"/>
        <v>417.39317940248878</v>
      </c>
      <c r="V9" s="11">
        <f t="shared" si="5"/>
        <v>405.11690942006265</v>
      </c>
      <c r="W9" s="11">
        <f t="shared" si="5"/>
        <v>392.84063943763658</v>
      </c>
      <c r="X9" s="11">
        <f t="shared" si="5"/>
        <v>380.5643694552104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si="4"/>
        <v>556.72884370302563</v>
      </c>
      <c r="F10" s="11">
        <f t="shared" si="5"/>
        <v>534.68238149238573</v>
      </c>
      <c r="G10" s="11">
        <f t="shared" si="5"/>
        <v>513.08130235670831</v>
      </c>
      <c r="H10" s="11">
        <f t="shared" si="5"/>
        <v>491.9256062959933</v>
      </c>
      <c r="I10" s="11">
        <f t="shared" si="5"/>
        <v>471.2152933102409</v>
      </c>
      <c r="J10" s="11">
        <f t="shared" si="5"/>
        <v>450.95036339945079</v>
      </c>
      <c r="K10" s="11">
        <f t="shared" si="5"/>
        <v>431.130816563623</v>
      </c>
      <c r="L10" s="11">
        <f t="shared" si="5"/>
        <v>411.75665280275774</v>
      </c>
      <c r="M10" s="11">
        <f t="shared" si="5"/>
        <v>392.82787211685479</v>
      </c>
      <c r="N10" s="11">
        <f t="shared" si="5"/>
        <v>374.34447450591449</v>
      </c>
      <c r="O10" s="11">
        <f t="shared" si="5"/>
        <v>356.30645996993644</v>
      </c>
      <c r="P10" s="11">
        <f t="shared" si="5"/>
        <v>338.71382850892081</v>
      </c>
      <c r="Q10" s="11">
        <f t="shared" si="5"/>
        <v>321.56658012286761</v>
      </c>
      <c r="R10" s="11">
        <f t="shared" si="5"/>
        <v>304.86471481177682</v>
      </c>
      <c r="S10" s="11">
        <f t="shared" si="5"/>
        <v>288.6082325756484</v>
      </c>
      <c r="T10" s="11">
        <f t="shared" si="5"/>
        <v>272.79713341448252</v>
      </c>
      <c r="U10" s="11">
        <f t="shared" si="5"/>
        <v>257.431417328279</v>
      </c>
      <c r="V10" s="11">
        <f t="shared" si="5"/>
        <v>242.51108431703787</v>
      </c>
      <c r="W10" s="11">
        <f t="shared" si="5"/>
        <v>228.03613438075928</v>
      </c>
      <c r="X10" s="11">
        <f t="shared" si="5"/>
        <v>214.00656751944302</v>
      </c>
    </row>
    <row r="11" spans="1:24" x14ac:dyDescent="0.25">
      <c r="A11" t="s">
        <v>8</v>
      </c>
      <c r="B11" s="4">
        <f>CEILING(B4+LN(1-B10/B2)/(-B3),1)</f>
        <v>16</v>
      </c>
      <c r="D11" s="11">
        <v>7</v>
      </c>
      <c r="E11" s="11">
        <f t="shared" ref="E11:X11" si="6">E10*$B$7*(1-E$3)</f>
        <v>504.95306123864424</v>
      </c>
      <c r="F11" s="11">
        <f t="shared" si="6"/>
        <v>475.25778161332198</v>
      </c>
      <c r="G11" s="11">
        <f t="shared" si="6"/>
        <v>446.75015158803308</v>
      </c>
      <c r="H11" s="11">
        <f t="shared" si="6"/>
        <v>419.40593341583798</v>
      </c>
      <c r="I11" s="11">
        <f t="shared" si="6"/>
        <v>393.20088934979748</v>
      </c>
      <c r="J11" s="11">
        <f t="shared" si="6"/>
        <v>368.11078164297169</v>
      </c>
      <c r="K11" s="11">
        <f t="shared" si="6"/>
        <v>344.11137254842134</v>
      </c>
      <c r="L11" s="11">
        <f t="shared" si="6"/>
        <v>321.17842431920707</v>
      </c>
      <c r="M11" s="11">
        <f t="shared" si="6"/>
        <v>299.28769920838931</v>
      </c>
      <c r="N11" s="11">
        <f t="shared" si="6"/>
        <v>278.41495946902887</v>
      </c>
      <c r="O11" s="11">
        <f t="shared" si="6"/>
        <v>258.53596735418586</v>
      </c>
      <c r="P11" s="11">
        <f t="shared" si="6"/>
        <v>239.62648511692115</v>
      </c>
      <c r="Q11" s="11">
        <f t="shared" si="6"/>
        <v>221.66227501029513</v>
      </c>
      <c r="R11" s="11">
        <f t="shared" si="6"/>
        <v>204.61909928736839</v>
      </c>
      <c r="S11" s="11">
        <f t="shared" si="6"/>
        <v>188.47272020120141</v>
      </c>
      <c r="T11" s="11">
        <f t="shared" si="6"/>
        <v>173.19890000485495</v>
      </c>
      <c r="U11" s="11">
        <f t="shared" si="6"/>
        <v>158.77340095138933</v>
      </c>
      <c r="V11" s="11">
        <f t="shared" si="6"/>
        <v>145.17198529386522</v>
      </c>
      <c r="W11" s="11">
        <f t="shared" si="6"/>
        <v>132.37041528534314</v>
      </c>
      <c r="X11" s="11">
        <f t="shared" si="6"/>
        <v>120.3444531788836</v>
      </c>
    </row>
    <row r="12" spans="1:24" x14ac:dyDescent="0.25">
      <c r="D12" s="11">
        <v>8</v>
      </c>
      <c r="E12" s="11">
        <f t="shared" si="4"/>
        <v>457.99242654345034</v>
      </c>
      <c r="F12" s="11">
        <f t="shared" si="5"/>
        <v>422.43763176481735</v>
      </c>
      <c r="G12" s="11">
        <f t="shared" si="5"/>
        <v>388.99429199073217</v>
      </c>
      <c r="H12" s="11">
        <f t="shared" si="5"/>
        <v>357.57711071167518</v>
      </c>
      <c r="I12" s="11">
        <f t="shared" si="5"/>
        <v>328.10255010904507</v>
      </c>
      <c r="J12" s="11">
        <f t="shared" si="5"/>
        <v>300.48883105515779</v>
      </c>
      <c r="K12" s="11">
        <f t="shared" si="5"/>
        <v>274.65593311324801</v>
      </c>
      <c r="L12" s="11">
        <f t="shared" si="5"/>
        <v>250.52559453746792</v>
      </c>
      <c r="M12" s="11">
        <f t="shared" si="5"/>
        <v>228.02131227288768</v>
      </c>
      <c r="N12" s="11">
        <f t="shared" si="5"/>
        <v>207.06834195549555</v>
      </c>
      <c r="O12" s="11">
        <f t="shared" si="5"/>
        <v>187.59369791219729</v>
      </c>
      <c r="P12" s="11">
        <f t="shared" si="5"/>
        <v>169.52615316081705</v>
      </c>
      <c r="Q12" s="11">
        <f t="shared" si="5"/>
        <v>152.79623941009666</v>
      </c>
      <c r="R12" s="11">
        <f t="shared" si="5"/>
        <v>137.33624705969592</v>
      </c>
      <c r="S12" s="11">
        <f t="shared" si="5"/>
        <v>123.08022520019257</v>
      </c>
      <c r="T12" s="11">
        <f t="shared" si="5"/>
        <v>109.9639816130824</v>
      </c>
      <c r="U12" s="11">
        <f t="shared" si="5"/>
        <v>97.925082770778886</v>
      </c>
      <c r="V12" s="11">
        <f t="shared" si="5"/>
        <v>86.902853836613602</v>
      </c>
      <c r="W12" s="11">
        <f t="shared" si="5"/>
        <v>76.838378664835986</v>
      </c>
      <c r="X12" s="11">
        <f t="shared" si="5"/>
        <v>67.674499800613404</v>
      </c>
    </row>
    <row r="13" spans="1:24" x14ac:dyDescent="0.25">
      <c r="A13" s="16" t="s">
        <v>17</v>
      </c>
      <c r="B13" s="16"/>
      <c r="D13" s="11">
        <v>9</v>
      </c>
      <c r="E13" s="11">
        <f t="shared" si="4"/>
        <v>415.39913087490947</v>
      </c>
      <c r="F13" s="11">
        <f t="shared" si="5"/>
        <v>375.48791337047555</v>
      </c>
      <c r="G13" s="11">
        <f t="shared" si="5"/>
        <v>338.70510992217032</v>
      </c>
      <c r="H13" s="11">
        <f t="shared" si="5"/>
        <v>304.86309305056</v>
      </c>
      <c r="I13" s="11">
        <f t="shared" si="5"/>
        <v>273.78189191299157</v>
      </c>
      <c r="J13" s="11">
        <f t="shared" si="5"/>
        <v>245.28903279032534</v>
      </c>
      <c r="K13" s="11">
        <f t="shared" si="5"/>
        <v>219.21937957367004</v>
      </c>
      <c r="L13" s="11">
        <f t="shared" si="5"/>
        <v>195.41497425111572</v>
      </c>
      <c r="M13" s="11">
        <f t="shared" si="5"/>
        <v>173.72487739446765</v>
      </c>
      <c r="N13" s="11">
        <f t="shared" si="5"/>
        <v>154.00500864598027</v>
      </c>
      <c r="O13" s="11">
        <f t="shared" si="5"/>
        <v>136.11798720509034</v>
      </c>
      <c r="P13" s="11">
        <f t="shared" si="5"/>
        <v>119.93297231515164</v>
      </c>
      <c r="Q13" s="11">
        <f t="shared" si="5"/>
        <v>105.32550375016783</v>
      </c>
      <c r="R13" s="11">
        <f t="shared" si="5"/>
        <v>92.177342301526707</v>
      </c>
      <c r="S13" s="11">
        <f t="shared" si="5"/>
        <v>80.37631026473376</v>
      </c>
      <c r="T13" s="11">
        <f t="shared" si="5"/>
        <v>69.816131926146014</v>
      </c>
      <c r="U13" s="11">
        <f t="shared" si="5"/>
        <v>60.396274049705589</v>
      </c>
      <c r="V13" s="11">
        <f t="shared" si="5"/>
        <v>52.021786363673627</v>
      </c>
      <c r="W13" s="11">
        <f t="shared" si="5"/>
        <v>44.603142047363988</v>
      </c>
      <c r="X13" s="11">
        <f t="shared" si="5"/>
        <v>38.056078217876944</v>
      </c>
    </row>
    <row r="14" spans="1:24" x14ac:dyDescent="0.25">
      <c r="A14" t="s">
        <v>18</v>
      </c>
      <c r="B14" s="1">
        <v>381</v>
      </c>
      <c r="D14" s="11">
        <v>10</v>
      </c>
      <c r="E14" s="11">
        <f t="shared" si="4"/>
        <v>376.76701170354289</v>
      </c>
      <c r="F14" s="11">
        <f t="shared" si="5"/>
        <v>333.75618667848096</v>
      </c>
      <c r="G14" s="11">
        <f t="shared" si="5"/>
        <v>294.91731331143211</v>
      </c>
      <c r="H14" s="11">
        <f t="shared" si="5"/>
        <v>259.92017587304645</v>
      </c>
      <c r="I14" s="11">
        <f t="shared" si="5"/>
        <v>228.45456188787671</v>
      </c>
      <c r="J14" s="11">
        <f t="shared" si="5"/>
        <v>200.22943746674258</v>
      </c>
      <c r="K14" s="11">
        <f t="shared" si="5"/>
        <v>174.97214000052048</v>
      </c>
      <c r="L14" s="11">
        <f t="shared" si="5"/>
        <v>152.42758821535529</v>
      </c>
      <c r="M14" s="11">
        <f t="shared" si="5"/>
        <v>132.35750958929702</v>
      </c>
      <c r="N14" s="11">
        <f t="shared" si="5"/>
        <v>114.53968513036138</v>
      </c>
      <c r="O14" s="11">
        <f t="shared" si="5"/>
        <v>98.76721151601356</v>
      </c>
      <c r="P14" s="11">
        <f t="shared" si="5"/>
        <v>84.847780594077193</v>
      </c>
      <c r="Q14" s="11">
        <f t="shared" si="5"/>
        <v>72.60297624506569</v>
      </c>
      <c r="R14" s="11">
        <f t="shared" si="5"/>
        <v>61.8675886059387</v>
      </c>
      <c r="S14" s="11">
        <f t="shared" si="5"/>
        <v>52.488945655281732</v>
      </c>
      <c r="T14" s="11">
        <f t="shared" si="5"/>
        <v>44.326262159910108</v>
      </c>
      <c r="U14" s="11">
        <f t="shared" si="5"/>
        <v>37.250005982896418</v>
      </c>
      <c r="V14" s="11">
        <f t="shared" si="5"/>
        <v>31.141281753022305</v>
      </c>
      <c r="W14" s="11">
        <f t="shared" si="5"/>
        <v>25.891231895653849</v>
      </c>
      <c r="X14" s="11">
        <f t="shared" si="5"/>
        <v>21.400455025040923</v>
      </c>
    </row>
    <row r="15" spans="1:24" x14ac:dyDescent="0.25">
      <c r="A15" t="s">
        <v>19</v>
      </c>
      <c r="B15" s="5">
        <f>CEILING(B4+LN(1-B14/B2)/(-B3),1)</f>
        <v>5</v>
      </c>
      <c r="D15" s="11">
        <v>11</v>
      </c>
      <c r="E15" s="11">
        <f t="shared" si="4"/>
        <v>341.7276796151134</v>
      </c>
      <c r="F15" s="11">
        <f t="shared" si="5"/>
        <v>296.66252409103458</v>
      </c>
      <c r="G15" s="11">
        <f t="shared" si="5"/>
        <v>256.79040304653017</v>
      </c>
      <c r="H15" s="11">
        <f t="shared" si="5"/>
        <v>221.60274354584195</v>
      </c>
      <c r="I15" s="11">
        <f t="shared" si="5"/>
        <v>190.63162462171985</v>
      </c>
      <c r="J15" s="11">
        <f t="shared" si="5"/>
        <v>163.44728980410198</v>
      </c>
      <c r="K15" s="11">
        <f t="shared" si="5"/>
        <v>139.65576326281544</v>
      </c>
      <c r="L15" s="11">
        <f t="shared" si="5"/>
        <v>118.89656735974143</v>
      </c>
      <c r="M15" s="11">
        <f t="shared" si="5"/>
        <v>100.84053940589362</v>
      </c>
      <c r="N15" s="11">
        <f t="shared" si="5"/>
        <v>85.187745418854988</v>
      </c>
      <c r="O15" s="11">
        <f t="shared" si="5"/>
        <v>71.66548867601945</v>
      </c>
      <c r="P15" s="11">
        <f t="shared" si="5"/>
        <v>60.02641085908585</v>
      </c>
      <c r="Q15" s="11">
        <f t="shared" si="5"/>
        <v>50.046683585248687</v>
      </c>
      <c r="R15" s="11">
        <f t="shared" si="5"/>
        <v>41.524288120533939</v>
      </c>
      <c r="S15" s="11">
        <f t="shared" si="5"/>
        <v>34.277381070725184</v>
      </c>
      <c r="T15" s="11">
        <f t="shared" si="5"/>
        <v>28.14274384532693</v>
      </c>
      <c r="U15" s="11">
        <f t="shared" si="5"/>
        <v>22.974313690011194</v>
      </c>
      <c r="V15" s="11">
        <f t="shared" si="5"/>
        <v>18.64179408299421</v>
      </c>
      <c r="W15" s="11">
        <f t="shared" si="5"/>
        <v>15.029342290789147</v>
      </c>
      <c r="X15" s="11">
        <f t="shared" si="5"/>
        <v>12.034331878781513</v>
      </c>
    </row>
    <row r="16" spans="1:24" x14ac:dyDescent="0.25">
      <c r="D16" s="11">
        <v>12</v>
      </c>
      <c r="E16" s="11">
        <f t="shared" si="4"/>
        <v>309.94700541090788</v>
      </c>
      <c r="F16" s="11">
        <f t="shared" si="5"/>
        <v>263.69145116355696</v>
      </c>
      <c r="G16" s="11">
        <f t="shared" si="5"/>
        <v>223.59253974067474</v>
      </c>
      <c r="H16" s="11">
        <f t="shared" si="5"/>
        <v>188.93406709231391</v>
      </c>
      <c r="I16" s="11">
        <f t="shared" si="5"/>
        <v>159.07065284934791</v>
      </c>
      <c r="J16" s="11">
        <f t="shared" si="5"/>
        <v>133.42202266708847</v>
      </c>
      <c r="K16" s="11">
        <f t="shared" si="5"/>
        <v>111.46764400584878</v>
      </c>
      <c r="L16" s="11">
        <f t="shared" si="5"/>
        <v>92.741700471945521</v>
      </c>
      <c r="M16" s="11">
        <f t="shared" si="5"/>
        <v>76.828390162562243</v>
      </c>
      <c r="N16" s="11">
        <f t="shared" si="5"/>
        <v>63.357533777819214</v>
      </c>
      <c r="O16" s="11">
        <f t="shared" si="5"/>
        <v>52.000478583319719</v>
      </c>
      <c r="P16" s="11">
        <f t="shared" si="5"/>
        <v>42.466284626368875</v>
      </c>
      <c r="Q16" s="11">
        <f t="shared" si="5"/>
        <v>34.498179928983625</v>
      </c>
      <c r="R16" s="11">
        <f t="shared" si="5"/>
        <v>27.87027170073997</v>
      </c>
      <c r="S16" s="11">
        <f t="shared" si="5"/>
        <v>22.384500934426374</v>
      </c>
      <c r="T16" s="11">
        <f t="shared" si="5"/>
        <v>17.867828067398065</v>
      </c>
      <c r="U16" s="11">
        <f t="shared" si="5"/>
        <v>14.169637711451303</v>
      </c>
      <c r="V16" s="11">
        <f t="shared" si="5"/>
        <v>11.159350773961993</v>
      </c>
      <c r="W16" s="11">
        <f t="shared" si="5"/>
        <v>8.7242326129572856</v>
      </c>
      <c r="X16" s="11">
        <f t="shared" si="5"/>
        <v>6.7673861887139966</v>
      </c>
    </row>
    <row r="17" spans="1:24" x14ac:dyDescent="0.25">
      <c r="A17" s="16" t="s">
        <v>20</v>
      </c>
      <c r="B17" s="16"/>
      <c r="D17" s="11">
        <v>13</v>
      </c>
      <c r="E17" s="11">
        <f t="shared" si="4"/>
        <v>281.12193390769346</v>
      </c>
      <c r="F17" s="11">
        <f t="shared" si="5"/>
        <v>234.38478328123924</v>
      </c>
      <c r="G17" s="11">
        <f t="shared" si="5"/>
        <v>194.68649620300033</v>
      </c>
      <c r="H17" s="11">
        <f t="shared" si="5"/>
        <v>161.08140692156499</v>
      </c>
      <c r="I17" s="11">
        <f t="shared" si="5"/>
        <v>132.73491556360986</v>
      </c>
      <c r="J17" s="11">
        <f t="shared" si="5"/>
        <v>108.91239710314433</v>
      </c>
      <c r="K17" s="11">
        <f t="shared" si="5"/>
        <v>88.969014739708271</v>
      </c>
      <c r="L17" s="11">
        <f t="shared" si="5"/>
        <v>72.340381202126949</v>
      </c>
      <c r="M17" s="11">
        <f t="shared" si="5"/>
        <v>58.534013897052922</v>
      </c>
      <c r="N17" s="11">
        <f t="shared" si="5"/>
        <v>47.12153217191527</v>
      </c>
      <c r="O17" s="11">
        <f t="shared" si="5"/>
        <v>37.731547260056793</v>
      </c>
      <c r="P17" s="11">
        <f t="shared" si="5"/>
        <v>30.043197721770927</v>
      </c>
      <c r="Q17" s="11">
        <f t="shared" si="5"/>
        <v>23.780285388646991</v>
      </c>
      <c r="R17" s="11">
        <f t="shared" si="5"/>
        <v>18.705968960102652</v>
      </c>
      <c r="S17" s="11">
        <f t="shared" si="5"/>
        <v>14.617974490217797</v>
      </c>
      <c r="T17" s="11">
        <f t="shared" si="5"/>
        <v>11.344284039991033</v>
      </c>
      <c r="U17" s="11">
        <f t="shared" si="5"/>
        <v>8.7392657549147046</v>
      </c>
      <c r="V17" s="11">
        <f t="shared" si="5"/>
        <v>6.6802105603091269</v>
      </c>
      <c r="W17" s="11">
        <f t="shared" si="5"/>
        <v>5.064242547169445</v>
      </c>
      <c r="X17" s="11">
        <f t="shared" si="5"/>
        <v>3.8055719493614286</v>
      </c>
    </row>
    <row r="18" spans="1:24" x14ac:dyDescent="0.25">
      <c r="A18" t="s">
        <v>10</v>
      </c>
      <c r="B18" s="1">
        <v>381</v>
      </c>
      <c r="D18" s="11">
        <v>14</v>
      </c>
      <c r="E18" s="11">
        <f t="shared" si="4"/>
        <v>254.97759405427797</v>
      </c>
      <c r="F18" s="11">
        <f t="shared" si="5"/>
        <v>208.33525846736231</v>
      </c>
      <c r="G18" s="11">
        <f t="shared" si="5"/>
        <v>169.51742597387644</v>
      </c>
      <c r="H18" s="11">
        <f t="shared" si="5"/>
        <v>137.33478591318786</v>
      </c>
      <c r="I18" s="11">
        <f t="shared" si="5"/>
        <v>110.75932294289862</v>
      </c>
      <c r="J18" s="11">
        <f t="shared" si="5"/>
        <v>88.905189755296718</v>
      </c>
      <c r="K18" s="11">
        <f t="shared" si="5"/>
        <v>71.011508804645558</v>
      </c>
      <c r="L18" s="11">
        <f t="shared" si="5"/>
        <v>56.426944145283066</v>
      </c>
      <c r="M18" s="11">
        <f t="shared" si="5"/>
        <v>44.595894507886683</v>
      </c>
      <c r="N18" s="11">
        <f t="shared" ref="N18:N21" si="7">N17*$B$7*(1-N$3)</f>
        <v>35.046168337540266</v>
      </c>
      <c r="O18" s="11">
        <f t="shared" ref="O18:O21" si="8">O17*$B$7*(1-O$3)</f>
        <v>27.378010691897209</v>
      </c>
      <c r="P18" s="11">
        <f t="shared" ref="P18:P21" si="9">P17*$B$7*(1-P$3)</f>
        <v>21.25436066024406</v>
      </c>
      <c r="Q18" s="11">
        <f t="shared" ref="Q18:Q21" si="10">Q17*$B$7*(1-Q$3)</f>
        <v>16.392226324102143</v>
      </c>
      <c r="R18" s="11">
        <f t="shared" ref="R18:R21" si="11">R17*$B$7*(1-R$3)</f>
        <v>12.555072246641696</v>
      </c>
      <c r="S18" s="11">
        <f t="shared" ref="S18:S21" si="12">S17*$B$7*(1-S$3)</f>
        <v>9.5461220610918307</v>
      </c>
      <c r="T18" s="11">
        <f t="shared" ref="T18:T21" si="13">T17*$B$7*(1-T$3)</f>
        <v>7.202485936990306</v>
      </c>
      <c r="U18" s="11">
        <f t="shared" ref="U18:U21" si="14">U17*$B$7*(1-U$3)</f>
        <v>5.390029547001193</v>
      </c>
      <c r="V18" s="11">
        <f t="shared" ref="V18:V21" si="15">V17*$B$7*(1-V$3)</f>
        <v>3.998907645612249</v>
      </c>
      <c r="W18" s="11">
        <f t="shared" ref="W18:W21" si="16">W17*$B$7*(1-W$3)</f>
        <v>2.9396915137809199</v>
      </c>
      <c r="X18" s="11">
        <f t="shared" ref="X18:X21" si="17">X17*$B$7*(1-X$3)</f>
        <v>2.1400253300039056</v>
      </c>
    </row>
    <row r="19" spans="1:24" x14ac:dyDescent="0.25">
      <c r="A19" t="s">
        <v>11</v>
      </c>
      <c r="B19" s="6">
        <f>CEILING(B4+LN(1-B18/B2)/(-B3),1)</f>
        <v>5</v>
      </c>
      <c r="D19" s="11">
        <v>15</v>
      </c>
      <c r="E19" s="11">
        <f t="shared" si="4"/>
        <v>231.26467780723013</v>
      </c>
      <c r="F19" s="11">
        <f t="shared" ref="F19:F22" si="18">F18*$B$7*(1-F$3)</f>
        <v>185.18087784129969</v>
      </c>
      <c r="G19" s="11">
        <f t="shared" ref="G19:G22" si="19">G18*$B$7*(1-G$3)</f>
        <v>147.6022131439737</v>
      </c>
      <c r="H19" s="11">
        <f t="shared" ref="H19:H22" si="20">H18*$B$7*(1-H$3)</f>
        <v>117.0888917738657</v>
      </c>
      <c r="I19" s="11">
        <f t="shared" ref="I19:I22" si="21">I18*$B$7*(1-I$3)</f>
        <v>92.422009436472337</v>
      </c>
      <c r="J19" s="11">
        <f t="shared" ref="J19:J22" si="22">J18*$B$7*(1-J$3)</f>
        <v>72.573306397248714</v>
      </c>
      <c r="K19" s="11">
        <f t="shared" ref="K19:K22" si="23">K18*$B$7*(1-K$3)</f>
        <v>56.678545867515908</v>
      </c>
      <c r="L19" s="11">
        <f t="shared" ref="L19:L22" si="24">L18*$B$7*(1-L$3)</f>
        <v>44.014144972203695</v>
      </c>
      <c r="M19" s="11">
        <f t="shared" ref="M19:M22" si="25">M18*$B$7*(1-M$3)</f>
        <v>33.976720107668704</v>
      </c>
      <c r="N19" s="11">
        <f t="shared" si="7"/>
        <v>26.065237239362201</v>
      </c>
      <c r="O19" s="11">
        <f t="shared" si="8"/>
        <v>19.865484558040617</v>
      </c>
      <c r="P19" s="11">
        <f t="shared" si="9"/>
        <v>15.036609992696265</v>
      </c>
      <c r="Q19" s="11">
        <f t="shared" si="10"/>
        <v>11.299489449730089</v>
      </c>
      <c r="R19" s="11">
        <f t="shared" si="11"/>
        <v>8.4267133905009732</v>
      </c>
      <c r="S19" s="11">
        <f t="shared" si="12"/>
        <v>6.2339995507754091</v>
      </c>
      <c r="T19" s="11">
        <f t="shared" si="13"/>
        <v>4.5728583213951453</v>
      </c>
      <c r="U19" s="11">
        <f t="shared" si="14"/>
        <v>3.3243546234084556</v>
      </c>
      <c r="V19" s="11">
        <f t="shared" si="15"/>
        <v>2.3938260948164043</v>
      </c>
      <c r="W19" s="11">
        <f t="shared" si="16"/>
        <v>1.7064321299195484</v>
      </c>
      <c r="X19" s="11">
        <f t="shared" si="17"/>
        <v>1.2034218440743962</v>
      </c>
    </row>
    <row r="20" spans="1:24" x14ac:dyDescent="0.25">
      <c r="D20" s="4">
        <v>16</v>
      </c>
      <c r="E20" s="4">
        <f t="shared" si="4"/>
        <v>209.75706277115773</v>
      </c>
      <c r="F20" s="4">
        <f t="shared" si="18"/>
        <v>164.59987507801765</v>
      </c>
      <c r="G20" s="4">
        <f t="shared" si="19"/>
        <v>128.52019902872078</v>
      </c>
      <c r="H20" s="4">
        <f t="shared" si="20"/>
        <v>99.827647348562408</v>
      </c>
      <c r="I20" s="4">
        <f t="shared" si="21"/>
        <v>77.120621554169986</v>
      </c>
      <c r="J20" s="4">
        <f t="shared" si="22"/>
        <v>59.241590012074134</v>
      </c>
      <c r="K20" s="4">
        <f t="shared" si="23"/>
        <v>45.2385481696165</v>
      </c>
      <c r="L20" s="4">
        <f t="shared" si="24"/>
        <v>34.331913361218326</v>
      </c>
      <c r="M20" s="4">
        <f t="shared" si="25"/>
        <v>25.886183515630631</v>
      </c>
      <c r="N20" s="4">
        <f t="shared" si="7"/>
        <v>19.385759544403246</v>
      </c>
      <c r="O20" s="4">
        <f t="shared" si="8"/>
        <v>14.414395595314273</v>
      </c>
      <c r="P20" s="4">
        <f t="shared" si="9"/>
        <v>10.6378001054329</v>
      </c>
      <c r="Q20" s="4">
        <f t="shared" si="10"/>
        <v>7.788964067487945</v>
      </c>
      <c r="R20" s="4">
        <f t="shared" si="11"/>
        <v>5.6558414934364434</v>
      </c>
      <c r="S20" s="4">
        <f t="shared" si="12"/>
        <v>4.0710510666383737</v>
      </c>
      <c r="T20" s="4">
        <f t="shared" si="13"/>
        <v>2.9033077482537775</v>
      </c>
      <c r="U20" s="4">
        <f t="shared" si="14"/>
        <v>2.0503289575333992</v>
      </c>
      <c r="V20" s="4">
        <f t="shared" si="15"/>
        <v>1.4329921768789957</v>
      </c>
      <c r="W20" s="4">
        <f t="shared" si="16"/>
        <v>0.99054972277569953</v>
      </c>
      <c r="X20" s="4">
        <f t="shared" si="17"/>
        <v>0.67673223979679598</v>
      </c>
    </row>
    <row r="21" spans="1:24" x14ac:dyDescent="0.25">
      <c r="A21" s="16" t="s">
        <v>21</v>
      </c>
      <c r="B21" s="16"/>
      <c r="D21" s="11">
        <v>17</v>
      </c>
      <c r="E21" s="11">
        <f t="shared" ref="E21:E29" si="26">E20*$B$7*(1-E$3)</f>
        <v>190.24965593344007</v>
      </c>
      <c r="F21" s="11">
        <f t="shared" si="18"/>
        <v>146.30624496184677</v>
      </c>
      <c r="G21" s="11">
        <f t="shared" si="19"/>
        <v>111.90510769828775</v>
      </c>
      <c r="H21" s="11">
        <f t="shared" si="20"/>
        <v>85.111055576437337</v>
      </c>
      <c r="I21" s="11">
        <f t="shared" si="21"/>
        <v>64.352531449661612</v>
      </c>
      <c r="J21" s="11">
        <f t="shared" si="22"/>
        <v>48.358909926856114</v>
      </c>
      <c r="K21" s="11">
        <f t="shared" si="23"/>
        <v>36.107599607061111</v>
      </c>
      <c r="L21" s="11">
        <f t="shared" si="24"/>
        <v>26.779579060017522</v>
      </c>
      <c r="M21" s="11">
        <f t="shared" si="25"/>
        <v>19.722165496888667</v>
      </c>
      <c r="N21" s="11">
        <f t="shared" si="7"/>
        <v>14.417964803554472</v>
      </c>
      <c r="O21" s="11">
        <f t="shared" si="8"/>
        <v>10.459085443960037</v>
      </c>
      <c r="P21" s="11">
        <f t="shared" si="9"/>
        <v>7.5258180625895603</v>
      </c>
      <c r="Q21" s="11">
        <f t="shared" si="10"/>
        <v>5.3690887110007912</v>
      </c>
      <c r="R21" s="11">
        <f t="shared" si="11"/>
        <v>3.7960876935646719</v>
      </c>
      <c r="S21" s="11">
        <f t="shared" si="12"/>
        <v>2.6585591885575233</v>
      </c>
      <c r="T21" s="11">
        <f t="shared" si="13"/>
        <v>1.843310089366323</v>
      </c>
      <c r="U21" s="11">
        <f t="shared" si="14"/>
        <v>1.2645608878482992</v>
      </c>
      <c r="V21" s="11">
        <f t="shared" si="15"/>
        <v>0.85781777692330441</v>
      </c>
      <c r="W21" s="11">
        <f t="shared" si="16"/>
        <v>0.57499430307683808</v>
      </c>
      <c r="X21" s="11">
        <f t="shared" si="17"/>
        <v>0.38055360772733027</v>
      </c>
    </row>
    <row r="22" spans="1:24" x14ac:dyDescent="0.25">
      <c r="A22" t="s">
        <v>6</v>
      </c>
      <c r="B22" s="1">
        <v>1000</v>
      </c>
      <c r="D22" s="11">
        <v>18</v>
      </c>
      <c r="E22" s="11">
        <f t="shared" si="26"/>
        <v>172.55643793163014</v>
      </c>
      <c r="F22" s="11">
        <f t="shared" si="18"/>
        <v>130.04576889678711</v>
      </c>
      <c r="G22" s="11">
        <f t="shared" si="19"/>
        <v>97.438015375053112</v>
      </c>
      <c r="H22" s="11">
        <f t="shared" si="20"/>
        <v>72.563983763358948</v>
      </c>
      <c r="I22" s="11">
        <f t="shared" si="21"/>
        <v>53.698326342855644</v>
      </c>
      <c r="J22" s="11">
        <f t="shared" si="22"/>
        <v>39.475378173292647</v>
      </c>
      <c r="K22" s="11">
        <f t="shared" si="23"/>
        <v>28.8196417023719</v>
      </c>
      <c r="L22" s="11">
        <f t="shared" si="24"/>
        <v>20.888607258394867</v>
      </c>
      <c r="M22" s="11">
        <f t="shared" si="25"/>
        <v>15.025923448769538</v>
      </c>
      <c r="N22" s="11">
        <f t="shared" ref="N22:N29" si="27">N21*$B$7*(1-N$3)</f>
        <v>10.723217142995605</v>
      </c>
      <c r="O22" s="11">
        <f t="shared" ref="O22:O29" si="28">O21*$B$7*(1-O$3)</f>
        <v>7.5891123981374022</v>
      </c>
      <c r="P22" s="11">
        <f t="shared" ref="P22:P29" si="29">P21*$B$7*(1-P$3)</f>
        <v>5.3242152465596106</v>
      </c>
      <c r="Q22" s="11">
        <f t="shared" ref="Q22:Q29" si="30">Q21*$B$7*(1-Q$3)</f>
        <v>3.7010202302670656</v>
      </c>
      <c r="R22" s="11">
        <f t="shared" ref="R22:R29" si="31">R21*$B$7*(1-R$3)</f>
        <v>2.5478581381667365</v>
      </c>
      <c r="S22" s="11">
        <f t="shared" ref="S22:S29" si="32">S21*$B$7*(1-S$3)</f>
        <v>1.736145492495605</v>
      </c>
      <c r="T22" s="11">
        <f t="shared" ref="T22:T29" si="33">T21*$B$7*(1-T$3)</f>
        <v>1.1703175757386786</v>
      </c>
      <c r="U22" s="11">
        <f t="shared" ref="U22:U29" si="34">U21*$B$7*(1-U$3)</f>
        <v>0.77993057318931702</v>
      </c>
      <c r="V22" s="11">
        <f t="shared" ref="V22:V29" si="35">V21*$B$7*(1-V$3)</f>
        <v>0.51350687762182845</v>
      </c>
      <c r="W22" s="11">
        <f t="shared" ref="W22:W29" si="36">W21*$B$7*(1-W$3)</f>
        <v>0.33377269305004298</v>
      </c>
      <c r="X22" s="11">
        <f t="shared" ref="X22:X29" si="37">X21*$B$7*(1-X$3)</f>
        <v>0.21400051576938692</v>
      </c>
    </row>
    <row r="23" spans="1:24" x14ac:dyDescent="0.25">
      <c r="D23" s="11">
        <v>19</v>
      </c>
      <c r="E23" s="11">
        <f t="shared" si="26"/>
        <v>156.50868920398855</v>
      </c>
      <c r="F23" s="11">
        <f t="shared" ref="F23:F29" si="38">F22*$B$7*(1-F$3)</f>
        <v>115.5924821415982</v>
      </c>
      <c r="G23" s="11">
        <f t="shared" ref="G23:G29" si="39">G22*$B$7*(1-G$3)</f>
        <v>84.841228747366245</v>
      </c>
      <c r="H23" s="11">
        <f t="shared" ref="H23:H29" si="40">H22*$B$7*(1-H$3)</f>
        <v>61.866601276964573</v>
      </c>
      <c r="I23" s="11">
        <f t="shared" ref="I23:I29" si="41">I22*$B$7*(1-I$3)</f>
        <v>44.80803143353247</v>
      </c>
      <c r="J23" s="11">
        <f t="shared" ref="J23:J29" si="42">J22*$B$7*(1-J$3)</f>
        <v>32.223751202858786</v>
      </c>
      <c r="K23" s="11">
        <f t="shared" ref="K23:K29" si="43">K22*$B$7*(1-K$3)</f>
        <v>23.002685221165155</v>
      </c>
      <c r="L23" s="11">
        <f t="shared" ref="L23:L29" si="44">L22*$B$7*(1-L$3)</f>
        <v>16.293531433693165</v>
      </c>
      <c r="M23" s="11">
        <f t="shared" ref="M23:M29" si="45">M22*$B$7*(1-M$3)</f>
        <v>11.447950557148536</v>
      </c>
      <c r="N23" s="11">
        <f t="shared" si="27"/>
        <v>7.9752855179315514</v>
      </c>
      <c r="O23" s="11">
        <f t="shared" si="28"/>
        <v>5.5066599560884999</v>
      </c>
      <c r="P23" s="11">
        <f t="shared" si="29"/>
        <v>3.7666693183310627</v>
      </c>
      <c r="Q23" s="11">
        <f t="shared" si="30"/>
        <v>2.5511872651276937</v>
      </c>
      <c r="R23" s="11">
        <f t="shared" si="31"/>
        <v>1.7100714251747502</v>
      </c>
      <c r="S23" s="11">
        <f t="shared" si="32"/>
        <v>1.1337724524193298</v>
      </c>
      <c r="T23" s="11">
        <f t="shared" si="33"/>
        <v>0.74303462883648708</v>
      </c>
      <c r="U23" s="11">
        <f t="shared" si="34"/>
        <v>0.48102998032024313</v>
      </c>
      <c r="V23" s="11">
        <f t="shared" si="35"/>
        <v>0.30739548708197895</v>
      </c>
      <c r="W23" s="11">
        <f t="shared" si="36"/>
        <v>0.19374837286168894</v>
      </c>
      <c r="X23" s="11">
        <f t="shared" si="37"/>
        <v>0.12034105003775704</v>
      </c>
    </row>
    <row r="24" spans="1:24" x14ac:dyDescent="0.25">
      <c r="D24" s="11">
        <v>20</v>
      </c>
      <c r="E24" s="11">
        <f t="shared" si="26"/>
        <v>141.95338110801762</v>
      </c>
      <c r="F24" s="11">
        <f t="shared" si="38"/>
        <v>102.74553367638097</v>
      </c>
      <c r="G24" s="11">
        <f t="shared" si="39"/>
        <v>73.872954694906738</v>
      </c>
      <c r="H24" s="11">
        <f t="shared" si="40"/>
        <v>52.746226916714456</v>
      </c>
      <c r="I24" s="11">
        <f t="shared" si="41"/>
        <v>37.389613749396837</v>
      </c>
      <c r="J24" s="11">
        <f t="shared" si="42"/>
        <v>26.304248106893628</v>
      </c>
      <c r="K24" s="11">
        <f t="shared" si="43"/>
        <v>18.35982323612518</v>
      </c>
      <c r="L24" s="11">
        <f t="shared" si="44"/>
        <v>12.709280388909342</v>
      </c>
      <c r="M24" s="11">
        <f t="shared" si="45"/>
        <v>8.7219645704803259</v>
      </c>
      <c r="N24" s="11">
        <f t="shared" si="27"/>
        <v>5.9315388511064127</v>
      </c>
      <c r="O24" s="11">
        <f t="shared" si="28"/>
        <v>3.9956324641378163</v>
      </c>
      <c r="P24" s="11">
        <f t="shared" si="29"/>
        <v>2.6647678759464934</v>
      </c>
      <c r="Q24" s="11">
        <f t="shared" si="30"/>
        <v>1.7585844055978217</v>
      </c>
      <c r="R24" s="11">
        <f t="shared" si="31"/>
        <v>1.1477657391487888</v>
      </c>
      <c r="S24" s="11">
        <f t="shared" si="32"/>
        <v>0.74039876232791912</v>
      </c>
      <c r="T24" s="11">
        <f t="shared" si="33"/>
        <v>0.47175268584828561</v>
      </c>
      <c r="U24" s="11">
        <f t="shared" si="34"/>
        <v>0.29668005066231318</v>
      </c>
      <c r="V24" s="11">
        <f t="shared" si="35"/>
        <v>0.18401308647701423</v>
      </c>
      <c r="W24" s="11">
        <f t="shared" si="36"/>
        <v>0.11246705547875321</v>
      </c>
      <c r="X24" s="11">
        <f t="shared" si="37"/>
        <v>6.7672586078232289E-2</v>
      </c>
    </row>
    <row r="25" spans="1:24" x14ac:dyDescent="0.25">
      <c r="D25" s="11">
        <v>21</v>
      </c>
      <c r="E25" s="11">
        <f t="shared" si="26"/>
        <v>128.75171666497198</v>
      </c>
      <c r="F25" s="11">
        <f t="shared" si="38"/>
        <v>91.326395063587995</v>
      </c>
      <c r="G25" s="11">
        <f t="shared" si="39"/>
        <v>64.322659111949193</v>
      </c>
      <c r="H25" s="11">
        <f t="shared" si="40"/>
        <v>44.970378144652408</v>
      </c>
      <c r="I25" s="11">
        <f t="shared" si="41"/>
        <v>31.1993892970467</v>
      </c>
      <c r="J25" s="11">
        <f t="shared" si="42"/>
        <v>21.472157729657273</v>
      </c>
      <c r="K25" s="11">
        <f t="shared" si="43"/>
        <v>14.654076514145673</v>
      </c>
      <c r="L25" s="11">
        <f t="shared" si="44"/>
        <v>9.9134928889570659</v>
      </c>
      <c r="M25" s="11">
        <f t="shared" si="45"/>
        <v>6.6450903669575503</v>
      </c>
      <c r="N25" s="11">
        <f t="shared" si="27"/>
        <v>4.4115227051218833</v>
      </c>
      <c r="O25" s="11">
        <f t="shared" si="28"/>
        <v>2.8992309159784</v>
      </c>
      <c r="P25" s="11">
        <f t="shared" si="29"/>
        <v>1.8852166815171065</v>
      </c>
      <c r="Q25" s="11">
        <f t="shared" si="30"/>
        <v>1.2122274024666906</v>
      </c>
      <c r="R25" s="11">
        <f t="shared" si="31"/>
        <v>0.77035740880188408</v>
      </c>
      <c r="S25" s="11">
        <f t="shared" si="32"/>
        <v>0.4835100077506243</v>
      </c>
      <c r="T25" s="11">
        <f t="shared" si="33"/>
        <v>0.29951578024507652</v>
      </c>
      <c r="U25" s="11">
        <f t="shared" si="34"/>
        <v>0.18298038804648825</v>
      </c>
      <c r="V25" s="11">
        <f t="shared" si="35"/>
        <v>0.11015391382687025</v>
      </c>
      <c r="W25" s="11">
        <f t="shared" si="36"/>
        <v>6.528487636430666E-2</v>
      </c>
      <c r="X25" s="11">
        <f t="shared" si="37"/>
        <v>3.8055002055233149E-2</v>
      </c>
    </row>
    <row r="26" spans="1:24" x14ac:dyDescent="0.25">
      <c r="D26" s="11">
        <v>22</v>
      </c>
      <c r="E26" s="11">
        <f t="shared" si="26"/>
        <v>116.7778070151296</v>
      </c>
      <c r="F26" s="11">
        <f t="shared" si="38"/>
        <v>81.17637951622082</v>
      </c>
      <c r="G26" s="11">
        <f t="shared" si="39"/>
        <v>56.007025741956404</v>
      </c>
      <c r="H26" s="11">
        <f t="shared" si="40"/>
        <v>38.340844998567754</v>
      </c>
      <c r="I26" s="11">
        <f t="shared" si="41"/>
        <v>26.034018405027652</v>
      </c>
      <c r="J26" s="11">
        <f t="shared" si="42"/>
        <v>17.527722354719234</v>
      </c>
      <c r="K26" s="11">
        <f t="shared" si="43"/>
        <v>11.696297710530512</v>
      </c>
      <c r="L26" s="11">
        <f t="shared" si="44"/>
        <v>7.732722723244291</v>
      </c>
      <c r="M26" s="11">
        <f t="shared" si="45"/>
        <v>5.0627614487776187</v>
      </c>
      <c r="N26" s="11">
        <f t="shared" si="27"/>
        <v>3.2810258967073498</v>
      </c>
      <c r="O26" s="11">
        <f t="shared" si="28"/>
        <v>2.1036819526339272</v>
      </c>
      <c r="P26" s="11">
        <f t="shared" si="29"/>
        <v>1.3337153935060921</v>
      </c>
      <c r="Q26" s="11">
        <f t="shared" si="30"/>
        <v>0.83561259306833924</v>
      </c>
      <c r="R26" s="11">
        <f t="shared" si="31"/>
        <v>0.51704848563964856</v>
      </c>
      <c r="S26" s="11">
        <f t="shared" si="32"/>
        <v>0.3157513754614677</v>
      </c>
      <c r="T26" s="11">
        <f t="shared" si="33"/>
        <v>0.19016256887759908</v>
      </c>
      <c r="U26" s="11">
        <f t="shared" si="34"/>
        <v>0.11285498413155209</v>
      </c>
      <c r="V26" s="11">
        <f t="shared" si="35"/>
        <v>6.5940335895041058E-2</v>
      </c>
      <c r="W26" s="11">
        <f t="shared" si="36"/>
        <v>3.7896565031952732E-2</v>
      </c>
      <c r="X26" s="11">
        <f t="shared" si="37"/>
        <v>2.1399849855739811E-2</v>
      </c>
    </row>
    <row r="27" spans="1:24" x14ac:dyDescent="0.25">
      <c r="D27" s="11">
        <v>23</v>
      </c>
      <c r="E27" s="11">
        <f t="shared" si="26"/>
        <v>105.91747096272255</v>
      </c>
      <c r="F27" s="11">
        <f t="shared" si="38"/>
        <v>72.154436696788039</v>
      </c>
      <c r="G27" s="11">
        <f t="shared" si="39"/>
        <v>48.766437454036279</v>
      </c>
      <c r="H27" s="11">
        <f t="shared" si="40"/>
        <v>32.688637628878894</v>
      </c>
      <c r="I27" s="11">
        <f t="shared" si="41"/>
        <v>21.723826317891277</v>
      </c>
      <c r="J27" s="11">
        <f t="shared" si="42"/>
        <v>14.307879758157311</v>
      </c>
      <c r="K27" s="11">
        <f t="shared" si="43"/>
        <v>9.3355169806370348</v>
      </c>
      <c r="L27" s="11">
        <f t="shared" si="44"/>
        <v>6.0316783785850117</v>
      </c>
      <c r="M27" s="11">
        <f t="shared" si="45"/>
        <v>3.857216692594692</v>
      </c>
      <c r="N27" s="11">
        <f t="shared" si="27"/>
        <v>2.4402302004171244</v>
      </c>
      <c r="O27" s="11">
        <f t="shared" si="28"/>
        <v>1.5264316248311776</v>
      </c>
      <c r="P27" s="11">
        <f t="shared" si="29"/>
        <v>0.9435502922898199</v>
      </c>
      <c r="Q27" s="11">
        <f t="shared" si="30"/>
        <v>0.57600447265386756</v>
      </c>
      <c r="R27" s="11">
        <f t="shared" si="31"/>
        <v>0.34703260259161933</v>
      </c>
      <c r="S27" s="11">
        <f t="shared" si="32"/>
        <v>0.20619827823135686</v>
      </c>
      <c r="T27" s="11">
        <f t="shared" si="33"/>
        <v>0.12073421498038764</v>
      </c>
      <c r="U27" s="11">
        <f t="shared" si="34"/>
        <v>6.9604440012976054E-2</v>
      </c>
      <c r="V27" s="11">
        <f t="shared" si="35"/>
        <v>3.9473203873489474E-2</v>
      </c>
      <c r="W27" s="11">
        <f t="shared" si="36"/>
        <v>2.1998198069747923E-2</v>
      </c>
      <c r="X27" s="11">
        <f t="shared" si="37"/>
        <v>1.2033991567876724E-2</v>
      </c>
    </row>
    <row r="28" spans="1:24" x14ac:dyDescent="0.25">
      <c r="D28" s="11">
        <v>24</v>
      </c>
      <c r="E28" s="11">
        <f t="shared" si="26"/>
        <v>96.067146163189349</v>
      </c>
      <c r="F28" s="11">
        <f t="shared" si="38"/>
        <v>64.135192602307015</v>
      </c>
      <c r="G28" s="11">
        <f t="shared" si="39"/>
        <v>42.461912419978468</v>
      </c>
      <c r="H28" s="11">
        <f t="shared" si="40"/>
        <v>27.869678669629568</v>
      </c>
      <c r="I28" s="11">
        <f t="shared" si="41"/>
        <v>18.127229632701198</v>
      </c>
      <c r="J28" s="11">
        <f t="shared" si="42"/>
        <v>11.679522246583813</v>
      </c>
      <c r="K28" s="11">
        <f t="shared" si="43"/>
        <v>7.4512362332652557</v>
      </c>
      <c r="L28" s="11">
        <f t="shared" si="44"/>
        <v>4.7048297688638812</v>
      </c>
      <c r="M28" s="11">
        <f t="shared" si="45"/>
        <v>2.938736253754044</v>
      </c>
      <c r="N28" s="11">
        <f t="shared" si="27"/>
        <v>1.814896809258232</v>
      </c>
      <c r="O28" s="11">
        <f t="shared" si="28"/>
        <v>1.1075787869775027</v>
      </c>
      <c r="P28" s="11">
        <f t="shared" si="29"/>
        <v>0.66752408978335609</v>
      </c>
      <c r="Q28" s="11">
        <f t="shared" si="30"/>
        <v>0.39705140308976405</v>
      </c>
      <c r="R28" s="11">
        <f t="shared" si="31"/>
        <v>0.23292134220744307</v>
      </c>
      <c r="S28" s="11">
        <f t="shared" si="32"/>
        <v>0.13465572361620529</v>
      </c>
      <c r="T28" s="11">
        <f t="shared" si="33"/>
        <v>7.6654153091048102E-2</v>
      </c>
      <c r="U28" s="11">
        <f t="shared" si="34"/>
        <v>4.2929234422403109E-2</v>
      </c>
      <c r="V28" s="11">
        <f t="shared" si="35"/>
        <v>2.3629449302748264E-2</v>
      </c>
      <c r="W28" s="11">
        <f t="shared" si="36"/>
        <v>1.2769514015527275E-2</v>
      </c>
      <c r="X28" s="11">
        <f t="shared" si="37"/>
        <v>6.767194818279797E-3</v>
      </c>
    </row>
    <row r="29" spans="1:24" x14ac:dyDescent="0.25">
      <c r="D29" s="11">
        <v>25</v>
      </c>
      <c r="E29" s="11">
        <f t="shared" si="26"/>
        <v>87.132901570012748</v>
      </c>
      <c r="F29" s="11">
        <f t="shared" si="38"/>
        <v>57.007207296486612</v>
      </c>
      <c r="G29" s="11">
        <f t="shared" si="39"/>
        <v>36.97243638232365</v>
      </c>
      <c r="H29" s="11">
        <f t="shared" si="40"/>
        <v>23.761130640152775</v>
      </c>
      <c r="I29" s="11">
        <f t="shared" si="41"/>
        <v>15.126085494711189</v>
      </c>
      <c r="J29" s="11">
        <f t="shared" si="42"/>
        <v>9.5339940098863671</v>
      </c>
      <c r="K29" s="11">
        <f t="shared" si="43"/>
        <v>5.9472787119429968</v>
      </c>
      <c r="L29" s="11">
        <f t="shared" si="44"/>
        <v>3.6698613163092046</v>
      </c>
      <c r="M29" s="11">
        <f t="shared" si="45"/>
        <v>2.2389643770101308</v>
      </c>
      <c r="N29" s="11">
        <f t="shared" si="27"/>
        <v>1.3498113529177178</v>
      </c>
      <c r="O29" s="11">
        <f t="shared" si="28"/>
        <v>0.80365916783087599</v>
      </c>
      <c r="P29" s="11">
        <f t="shared" si="29"/>
        <v>0.47224659255813312</v>
      </c>
      <c r="Q29" s="11">
        <f t="shared" si="30"/>
        <v>0.27369547317783616</v>
      </c>
      <c r="R29" s="11">
        <f t="shared" si="31"/>
        <v>0.15633214646279164</v>
      </c>
      <c r="S29" s="11">
        <f t="shared" si="32"/>
        <v>8.7935573750326693E-2</v>
      </c>
      <c r="T29" s="11">
        <f t="shared" si="33"/>
        <v>4.8667721797506433E-2</v>
      </c>
      <c r="U29" s="11">
        <f t="shared" si="34"/>
        <v>2.647703462236134E-2</v>
      </c>
      <c r="V29" s="11">
        <f t="shared" si="35"/>
        <v>1.4145060941611163E-2</v>
      </c>
      <c r="W29" s="11">
        <f t="shared" si="36"/>
        <v>7.412447495733273E-3</v>
      </c>
      <c r="X29" s="11">
        <f t="shared" si="37"/>
        <v>3.8054643341114613E-3</v>
      </c>
    </row>
    <row r="31" spans="1:24" x14ac:dyDescent="0.25"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4:12" x14ac:dyDescent="0.25"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</sheetData>
  <mergeCells count="9">
    <mergeCell ref="D31:L31"/>
    <mergeCell ref="D32:L32"/>
    <mergeCell ref="D33:L33"/>
    <mergeCell ref="E2:X2"/>
    <mergeCell ref="A1:B1"/>
    <mergeCell ref="A9:B9"/>
    <mergeCell ref="A13:B13"/>
    <mergeCell ref="A17:B17"/>
    <mergeCell ref="A21:B21"/>
  </mergeCells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5F6E-4F0E-49C6-976C-0AC3367EF9AB}">
  <sheetPr codeName="Sheet2"/>
  <dimension ref="A1:X36"/>
  <sheetViews>
    <sheetView workbookViewId="0">
      <selection activeCell="E20" sqref="E20:X20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1170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6.2E-2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-1.5209999999999999</v>
      </c>
      <c r="D4" s="5">
        <v>0</v>
      </c>
      <c r="E4" s="5">
        <f>$B$25</f>
        <v>1000</v>
      </c>
      <c r="F4" s="5">
        <f t="shared" ref="F4:X4" si="0">$B$25</f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907</v>
      </c>
      <c r="F5" s="5">
        <f t="shared" ref="F5:U7" si="1">F4*$B$7</f>
        <v>907</v>
      </c>
      <c r="G5" s="5">
        <f t="shared" si="1"/>
        <v>907</v>
      </c>
      <c r="H5" s="5">
        <f t="shared" si="1"/>
        <v>907</v>
      </c>
      <c r="I5" s="5">
        <f t="shared" si="1"/>
        <v>907</v>
      </c>
      <c r="J5" s="5">
        <f t="shared" si="1"/>
        <v>907</v>
      </c>
      <c r="K5" s="5">
        <f t="shared" si="1"/>
        <v>907</v>
      </c>
      <c r="L5" s="5">
        <f t="shared" si="1"/>
        <v>907</v>
      </c>
      <c r="M5" s="5">
        <f t="shared" si="1"/>
        <v>907</v>
      </c>
      <c r="N5" s="5">
        <f t="shared" si="1"/>
        <v>907</v>
      </c>
      <c r="O5" s="5">
        <f t="shared" si="1"/>
        <v>907</v>
      </c>
      <c r="P5" s="5">
        <f t="shared" si="1"/>
        <v>907</v>
      </c>
      <c r="Q5" s="5">
        <f t="shared" si="1"/>
        <v>907</v>
      </c>
      <c r="R5" s="5">
        <f t="shared" si="1"/>
        <v>907</v>
      </c>
      <c r="S5" s="5">
        <f t="shared" si="1"/>
        <v>907</v>
      </c>
      <c r="T5" s="5">
        <f t="shared" si="1"/>
        <v>907</v>
      </c>
      <c r="U5" s="5">
        <f t="shared" si="1"/>
        <v>907</v>
      </c>
      <c r="V5" s="5">
        <f t="shared" ref="V5:X7" si="2">V4*$B$7</f>
        <v>907</v>
      </c>
      <c r="W5" s="5">
        <f t="shared" si="2"/>
        <v>907</v>
      </c>
      <c r="X5" s="5">
        <f t="shared" si="2"/>
        <v>907</v>
      </c>
    </row>
    <row r="6" spans="1:24" x14ac:dyDescent="0.25">
      <c r="A6" t="s">
        <v>1</v>
      </c>
      <c r="B6">
        <f>1.5*B3</f>
        <v>9.2999999999999999E-2</v>
      </c>
      <c r="D6" s="5">
        <v>2</v>
      </c>
      <c r="E6" s="5">
        <f t="shared" ref="E6:E7" si="3">E5*$B$7</f>
        <v>822.649</v>
      </c>
      <c r="F6" s="5">
        <f t="shared" si="1"/>
        <v>822.649</v>
      </c>
      <c r="G6" s="5">
        <f t="shared" si="1"/>
        <v>822.649</v>
      </c>
      <c r="H6" s="5">
        <f t="shared" si="1"/>
        <v>822.649</v>
      </c>
      <c r="I6" s="5">
        <f t="shared" si="1"/>
        <v>822.649</v>
      </c>
      <c r="J6" s="5">
        <f t="shared" si="1"/>
        <v>822.649</v>
      </c>
      <c r="K6" s="5">
        <f t="shared" si="1"/>
        <v>822.649</v>
      </c>
      <c r="L6" s="5">
        <f t="shared" si="1"/>
        <v>822.649</v>
      </c>
      <c r="M6" s="5">
        <f t="shared" si="1"/>
        <v>822.649</v>
      </c>
      <c r="N6" s="5">
        <f t="shared" si="1"/>
        <v>822.649</v>
      </c>
      <c r="O6" s="5">
        <f t="shared" si="1"/>
        <v>822.649</v>
      </c>
      <c r="P6" s="5">
        <f t="shared" si="1"/>
        <v>822.649</v>
      </c>
      <c r="Q6" s="5">
        <f t="shared" si="1"/>
        <v>822.649</v>
      </c>
      <c r="R6" s="5">
        <f t="shared" si="1"/>
        <v>822.649</v>
      </c>
      <c r="S6" s="5">
        <f t="shared" si="1"/>
        <v>822.649</v>
      </c>
      <c r="T6" s="5">
        <f t="shared" si="1"/>
        <v>822.649</v>
      </c>
      <c r="U6" s="5">
        <f t="shared" si="1"/>
        <v>822.649</v>
      </c>
      <c r="V6" s="5">
        <f t="shared" si="2"/>
        <v>822.649</v>
      </c>
      <c r="W6" s="5">
        <f t="shared" si="2"/>
        <v>822.649</v>
      </c>
      <c r="X6" s="5">
        <f t="shared" si="2"/>
        <v>822.649</v>
      </c>
    </row>
    <row r="7" spans="1:24" x14ac:dyDescent="0.25">
      <c r="A7" t="s">
        <v>5</v>
      </c>
      <c r="B7" s="2">
        <f>1-B6</f>
        <v>0.90700000000000003</v>
      </c>
      <c r="D7" s="5">
        <v>3</v>
      </c>
      <c r="E7" s="5">
        <f t="shared" si="3"/>
        <v>746.14264300000002</v>
      </c>
      <c r="F7" s="5">
        <f t="shared" si="1"/>
        <v>746.14264300000002</v>
      </c>
      <c r="G7" s="5">
        <f t="shared" si="1"/>
        <v>746.14264300000002</v>
      </c>
      <c r="H7" s="5">
        <f t="shared" si="1"/>
        <v>746.14264300000002</v>
      </c>
      <c r="I7" s="5">
        <f t="shared" si="1"/>
        <v>746.14264300000002</v>
      </c>
      <c r="J7" s="5">
        <f t="shared" si="1"/>
        <v>746.14264300000002</v>
      </c>
      <c r="K7" s="5">
        <f t="shared" si="1"/>
        <v>746.14264300000002</v>
      </c>
      <c r="L7" s="5">
        <f t="shared" si="1"/>
        <v>746.14264300000002</v>
      </c>
      <c r="M7" s="5">
        <f t="shared" si="1"/>
        <v>746.14264300000002</v>
      </c>
      <c r="N7" s="5">
        <f t="shared" si="1"/>
        <v>746.14264300000002</v>
      </c>
      <c r="O7" s="5">
        <f t="shared" si="1"/>
        <v>746.14264300000002</v>
      </c>
      <c r="P7" s="5">
        <f t="shared" si="1"/>
        <v>746.14264300000002</v>
      </c>
      <c r="Q7" s="5">
        <f t="shared" si="1"/>
        <v>746.14264300000002</v>
      </c>
      <c r="R7" s="5">
        <f t="shared" si="1"/>
        <v>746.14264300000002</v>
      </c>
      <c r="S7" s="5">
        <f t="shared" si="1"/>
        <v>746.14264300000002</v>
      </c>
      <c r="T7" s="5">
        <f t="shared" si="1"/>
        <v>746.14264300000002</v>
      </c>
      <c r="U7" s="5">
        <f t="shared" si="1"/>
        <v>746.14264300000002</v>
      </c>
      <c r="V7" s="5">
        <f t="shared" si="2"/>
        <v>746.14264300000002</v>
      </c>
      <c r="W7" s="5">
        <f t="shared" si="2"/>
        <v>746.14264300000002</v>
      </c>
      <c r="X7" s="5">
        <f t="shared" si="2"/>
        <v>746.14264300000002</v>
      </c>
    </row>
    <row r="8" spans="1:24" x14ac:dyDescent="0.25">
      <c r="B8" s="2"/>
      <c r="D8" s="5">
        <v>4</v>
      </c>
      <c r="E8" s="5">
        <f t="shared" ref="E8:X8" si="4">E7*$B$7</f>
        <v>676.75137720100008</v>
      </c>
      <c r="F8" s="5">
        <f t="shared" si="4"/>
        <v>676.75137720100008</v>
      </c>
      <c r="G8" s="5">
        <f t="shared" si="4"/>
        <v>676.75137720100008</v>
      </c>
      <c r="H8" s="5">
        <f t="shared" si="4"/>
        <v>676.75137720100008</v>
      </c>
      <c r="I8" s="5">
        <f t="shared" si="4"/>
        <v>676.75137720100008</v>
      </c>
      <c r="J8" s="5">
        <f t="shared" si="4"/>
        <v>676.75137720100008</v>
      </c>
      <c r="K8" s="5">
        <f t="shared" si="4"/>
        <v>676.75137720100008</v>
      </c>
      <c r="L8" s="5">
        <f t="shared" si="4"/>
        <v>676.75137720100008</v>
      </c>
      <c r="M8" s="5">
        <f t="shared" si="4"/>
        <v>676.75137720100008</v>
      </c>
      <c r="N8" s="5">
        <f t="shared" si="4"/>
        <v>676.75137720100008</v>
      </c>
      <c r="O8" s="5">
        <f t="shared" si="4"/>
        <v>676.75137720100008</v>
      </c>
      <c r="P8" s="5">
        <f t="shared" si="4"/>
        <v>676.75137720100008</v>
      </c>
      <c r="Q8" s="5">
        <f t="shared" si="4"/>
        <v>676.75137720100008</v>
      </c>
      <c r="R8" s="5">
        <f t="shared" si="4"/>
        <v>676.75137720100008</v>
      </c>
      <c r="S8" s="5">
        <f t="shared" si="4"/>
        <v>676.75137720100008</v>
      </c>
      <c r="T8" s="5">
        <f t="shared" si="4"/>
        <v>676.75137720100008</v>
      </c>
      <c r="U8" s="5">
        <f t="shared" si="4"/>
        <v>676.75137720100008</v>
      </c>
      <c r="V8" s="5">
        <f t="shared" si="4"/>
        <v>676.75137720100008</v>
      </c>
      <c r="W8" s="5">
        <f t="shared" si="4"/>
        <v>676.75137720100008</v>
      </c>
      <c r="X8" s="5">
        <f t="shared" si="4"/>
        <v>676.75137720100008</v>
      </c>
    </row>
    <row r="9" spans="1:24" x14ac:dyDescent="0.25">
      <c r="A9" s="16" t="s">
        <v>16</v>
      </c>
      <c r="B9" s="16"/>
      <c r="D9" s="11">
        <v>5</v>
      </c>
      <c r="E9" s="11">
        <f t="shared" ref="E9:T14" si="5">E8*$B$7*(1-E$3)</f>
        <v>613.81349912130713</v>
      </c>
      <c r="F9" s="11">
        <f t="shared" si="5"/>
        <v>601.537229138881</v>
      </c>
      <c r="G9" s="11">
        <f t="shared" si="5"/>
        <v>589.26095915645487</v>
      </c>
      <c r="H9" s="11">
        <f t="shared" si="5"/>
        <v>576.98468917402863</v>
      </c>
      <c r="I9" s="11">
        <f t="shared" si="5"/>
        <v>564.70841919160262</v>
      </c>
      <c r="J9" s="11">
        <f t="shared" si="5"/>
        <v>552.43214920917649</v>
      </c>
      <c r="K9" s="11">
        <f t="shared" si="5"/>
        <v>540.15587922675024</v>
      </c>
      <c r="L9" s="11">
        <f t="shared" si="5"/>
        <v>527.87960924432412</v>
      </c>
      <c r="M9" s="11">
        <f t="shared" si="5"/>
        <v>515.60333926189799</v>
      </c>
      <c r="N9" s="11">
        <f t="shared" si="5"/>
        <v>503.32706927947191</v>
      </c>
      <c r="O9" s="11">
        <f t="shared" si="5"/>
        <v>491.05079929704573</v>
      </c>
      <c r="P9" s="11">
        <f t="shared" si="5"/>
        <v>478.7745293146196</v>
      </c>
      <c r="Q9" s="11">
        <f t="shared" si="5"/>
        <v>466.49825933219341</v>
      </c>
      <c r="R9" s="11">
        <f t="shared" si="5"/>
        <v>454.22198934976728</v>
      </c>
      <c r="S9" s="11">
        <f t="shared" si="5"/>
        <v>441.9457193673411</v>
      </c>
      <c r="T9" s="11">
        <f t="shared" si="5"/>
        <v>429.66944938491497</v>
      </c>
      <c r="U9" s="11">
        <f t="shared" ref="U9:X10" si="6">U8*$B$7*(1-U$3)</f>
        <v>417.39317940248878</v>
      </c>
      <c r="V9" s="11">
        <f t="shared" si="6"/>
        <v>405.11690942006265</v>
      </c>
      <c r="W9" s="11">
        <f t="shared" si="6"/>
        <v>392.84063943763658</v>
      </c>
      <c r="X9" s="11">
        <f t="shared" si="6"/>
        <v>380.5643694552104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si="5"/>
        <v>556.72884370302563</v>
      </c>
      <c r="F10" s="11">
        <f t="shared" si="5"/>
        <v>534.68238149238573</v>
      </c>
      <c r="G10" s="11">
        <f t="shared" si="5"/>
        <v>513.08130235670831</v>
      </c>
      <c r="H10" s="11">
        <f t="shared" si="5"/>
        <v>491.9256062959933</v>
      </c>
      <c r="I10" s="11">
        <f t="shared" si="5"/>
        <v>471.2152933102409</v>
      </c>
      <c r="J10" s="11">
        <f t="shared" si="5"/>
        <v>450.95036339945079</v>
      </c>
      <c r="K10" s="11">
        <f t="shared" si="5"/>
        <v>431.130816563623</v>
      </c>
      <c r="L10" s="11">
        <f t="shared" si="5"/>
        <v>411.75665280275774</v>
      </c>
      <c r="M10" s="11">
        <f t="shared" si="5"/>
        <v>392.82787211685479</v>
      </c>
      <c r="N10" s="11">
        <f t="shared" si="5"/>
        <v>374.34447450591449</v>
      </c>
      <c r="O10" s="11">
        <f t="shared" si="5"/>
        <v>356.30645996993644</v>
      </c>
      <c r="P10" s="11">
        <f t="shared" si="5"/>
        <v>338.71382850892081</v>
      </c>
      <c r="Q10" s="11">
        <f t="shared" si="5"/>
        <v>321.56658012286761</v>
      </c>
      <c r="R10" s="11">
        <f t="shared" si="5"/>
        <v>304.86471481177682</v>
      </c>
      <c r="S10" s="11">
        <f t="shared" si="5"/>
        <v>288.6082325756484</v>
      </c>
      <c r="T10" s="11">
        <f t="shared" si="5"/>
        <v>272.79713341448252</v>
      </c>
      <c r="U10" s="11">
        <f t="shared" si="6"/>
        <v>257.431417328279</v>
      </c>
      <c r="V10" s="11">
        <f t="shared" si="6"/>
        <v>242.51108431703787</v>
      </c>
      <c r="W10" s="11">
        <f t="shared" si="6"/>
        <v>228.03613438075928</v>
      </c>
      <c r="X10" s="11">
        <f t="shared" si="6"/>
        <v>214.00656751944302</v>
      </c>
    </row>
    <row r="11" spans="1:24" x14ac:dyDescent="0.25">
      <c r="A11" t="s">
        <v>8</v>
      </c>
      <c r="B11" s="4">
        <f>CEILING(B4+LN(1-B10/B2)/(-B3),1)</f>
        <v>16</v>
      </c>
      <c r="D11" s="11">
        <v>7</v>
      </c>
      <c r="E11" s="11">
        <f t="shared" ref="E11:X11" si="7">E10*$B$7*(1-E$3)</f>
        <v>504.95306123864424</v>
      </c>
      <c r="F11" s="11">
        <f t="shared" si="7"/>
        <v>475.25778161332198</v>
      </c>
      <c r="G11" s="11">
        <f t="shared" si="7"/>
        <v>446.75015158803308</v>
      </c>
      <c r="H11" s="11">
        <f t="shared" si="7"/>
        <v>419.40593341583798</v>
      </c>
      <c r="I11" s="11">
        <f t="shared" si="7"/>
        <v>393.20088934979748</v>
      </c>
      <c r="J11" s="11">
        <f t="shared" si="7"/>
        <v>368.11078164297169</v>
      </c>
      <c r="K11" s="11">
        <f t="shared" si="7"/>
        <v>344.11137254842134</v>
      </c>
      <c r="L11" s="11">
        <f t="shared" si="7"/>
        <v>321.17842431920707</v>
      </c>
      <c r="M11" s="11">
        <f t="shared" si="7"/>
        <v>299.28769920838931</v>
      </c>
      <c r="N11" s="11">
        <f t="shared" si="7"/>
        <v>278.41495946902887</v>
      </c>
      <c r="O11" s="11">
        <f t="shared" si="7"/>
        <v>258.53596735418586</v>
      </c>
      <c r="P11" s="11">
        <f t="shared" si="7"/>
        <v>239.62648511692115</v>
      </c>
      <c r="Q11" s="11">
        <f t="shared" si="7"/>
        <v>221.66227501029513</v>
      </c>
      <c r="R11" s="11">
        <f t="shared" si="7"/>
        <v>204.61909928736839</v>
      </c>
      <c r="S11" s="11">
        <f t="shared" si="7"/>
        <v>188.47272020120141</v>
      </c>
      <c r="T11" s="11">
        <f t="shared" si="7"/>
        <v>173.19890000485495</v>
      </c>
      <c r="U11" s="11">
        <f t="shared" si="7"/>
        <v>158.77340095138933</v>
      </c>
      <c r="V11" s="11">
        <f t="shared" si="7"/>
        <v>145.17198529386522</v>
      </c>
      <c r="W11" s="11">
        <f t="shared" si="7"/>
        <v>132.37041528534314</v>
      </c>
      <c r="X11" s="11">
        <f t="shared" si="7"/>
        <v>120.3444531788836</v>
      </c>
    </row>
    <row r="12" spans="1:24" x14ac:dyDescent="0.25">
      <c r="D12" s="11">
        <v>8</v>
      </c>
      <c r="E12" s="11">
        <f t="shared" si="5"/>
        <v>457.99242654345034</v>
      </c>
      <c r="F12" s="11">
        <f t="shared" si="5"/>
        <v>422.43763176481735</v>
      </c>
      <c r="G12" s="11">
        <f t="shared" si="5"/>
        <v>388.99429199073217</v>
      </c>
      <c r="H12" s="11">
        <f t="shared" si="5"/>
        <v>357.57711071167518</v>
      </c>
      <c r="I12" s="11">
        <f t="shared" si="5"/>
        <v>328.10255010904507</v>
      </c>
      <c r="J12" s="11">
        <f t="shared" si="5"/>
        <v>300.48883105515779</v>
      </c>
      <c r="K12" s="11">
        <f t="shared" si="5"/>
        <v>274.65593311324801</v>
      </c>
      <c r="L12" s="11">
        <f t="shared" si="5"/>
        <v>250.52559453746792</v>
      </c>
      <c r="M12" s="11">
        <f t="shared" si="5"/>
        <v>228.02131227288768</v>
      </c>
      <c r="N12" s="11">
        <f t="shared" si="5"/>
        <v>207.06834195549555</v>
      </c>
      <c r="O12" s="11">
        <f t="shared" si="5"/>
        <v>187.59369791219729</v>
      </c>
      <c r="P12" s="11">
        <f t="shared" si="5"/>
        <v>169.52615316081705</v>
      </c>
      <c r="Q12" s="11">
        <f t="shared" si="5"/>
        <v>152.79623941009666</v>
      </c>
      <c r="R12" s="11">
        <f t="shared" si="5"/>
        <v>137.33624705969592</v>
      </c>
      <c r="S12" s="11">
        <f t="shared" si="5"/>
        <v>123.08022520019257</v>
      </c>
      <c r="T12" s="11">
        <f t="shared" si="5"/>
        <v>109.9639816130824</v>
      </c>
      <c r="U12" s="11">
        <f t="shared" ref="U12:X14" si="8">U11*$B$7*(1-U$3)</f>
        <v>97.925082770778886</v>
      </c>
      <c r="V12" s="11">
        <f t="shared" si="8"/>
        <v>86.902853836613602</v>
      </c>
      <c r="W12" s="11">
        <f t="shared" si="8"/>
        <v>76.838378664835986</v>
      </c>
      <c r="X12" s="11">
        <f t="shared" si="8"/>
        <v>67.674499800613404</v>
      </c>
    </row>
    <row r="13" spans="1:24" x14ac:dyDescent="0.25">
      <c r="A13" s="16" t="s">
        <v>17</v>
      </c>
      <c r="B13" s="16"/>
      <c r="D13" s="11">
        <v>9</v>
      </c>
      <c r="E13" s="11">
        <f t="shared" si="5"/>
        <v>415.39913087490947</v>
      </c>
      <c r="F13" s="11">
        <f t="shared" si="5"/>
        <v>375.48791337047555</v>
      </c>
      <c r="G13" s="11">
        <f t="shared" si="5"/>
        <v>338.70510992217032</v>
      </c>
      <c r="H13" s="11">
        <f t="shared" si="5"/>
        <v>304.86309305056</v>
      </c>
      <c r="I13" s="11">
        <f t="shared" si="5"/>
        <v>273.78189191299157</v>
      </c>
      <c r="J13" s="11">
        <f t="shared" si="5"/>
        <v>245.28903279032534</v>
      </c>
      <c r="K13" s="11">
        <f t="shared" si="5"/>
        <v>219.21937957367004</v>
      </c>
      <c r="L13" s="11">
        <f t="shared" si="5"/>
        <v>195.41497425111572</v>
      </c>
      <c r="M13" s="11">
        <f t="shared" si="5"/>
        <v>173.72487739446765</v>
      </c>
      <c r="N13" s="11">
        <f t="shared" si="5"/>
        <v>154.00500864598027</v>
      </c>
      <c r="O13" s="11">
        <f t="shared" si="5"/>
        <v>136.11798720509034</v>
      </c>
      <c r="P13" s="11">
        <f t="shared" si="5"/>
        <v>119.93297231515164</v>
      </c>
      <c r="Q13" s="11">
        <f t="shared" si="5"/>
        <v>105.32550375016783</v>
      </c>
      <c r="R13" s="11">
        <f t="shared" si="5"/>
        <v>92.177342301526707</v>
      </c>
      <c r="S13" s="11">
        <f t="shared" si="5"/>
        <v>80.37631026473376</v>
      </c>
      <c r="T13" s="11">
        <f t="shared" si="5"/>
        <v>69.816131926146014</v>
      </c>
      <c r="U13" s="11">
        <f t="shared" si="8"/>
        <v>60.396274049705589</v>
      </c>
      <c r="V13" s="11">
        <f t="shared" si="8"/>
        <v>52.021786363673627</v>
      </c>
      <c r="W13" s="11">
        <f t="shared" si="8"/>
        <v>44.603142047363988</v>
      </c>
      <c r="X13" s="11">
        <f t="shared" si="8"/>
        <v>38.056078217876944</v>
      </c>
    </row>
    <row r="14" spans="1:24" x14ac:dyDescent="0.25">
      <c r="A14" t="s">
        <v>18</v>
      </c>
      <c r="B14" s="1">
        <v>381</v>
      </c>
      <c r="D14" s="11">
        <v>10</v>
      </c>
      <c r="E14" s="11">
        <f t="shared" si="5"/>
        <v>376.76701170354289</v>
      </c>
      <c r="F14" s="11">
        <f t="shared" si="5"/>
        <v>333.75618667848096</v>
      </c>
      <c r="G14" s="11">
        <f t="shared" si="5"/>
        <v>294.91731331143211</v>
      </c>
      <c r="H14" s="11">
        <f t="shared" si="5"/>
        <v>259.92017587304645</v>
      </c>
      <c r="I14" s="11">
        <f t="shared" si="5"/>
        <v>228.45456188787671</v>
      </c>
      <c r="J14" s="11">
        <f t="shared" si="5"/>
        <v>200.22943746674258</v>
      </c>
      <c r="K14" s="11">
        <f t="shared" si="5"/>
        <v>174.97214000052048</v>
      </c>
      <c r="L14" s="11">
        <f t="shared" si="5"/>
        <v>152.42758821535529</v>
      </c>
      <c r="M14" s="11">
        <f t="shared" si="5"/>
        <v>132.35750958929702</v>
      </c>
      <c r="N14" s="11">
        <f t="shared" si="5"/>
        <v>114.53968513036138</v>
      </c>
      <c r="O14" s="11">
        <f t="shared" si="5"/>
        <v>98.76721151601356</v>
      </c>
      <c r="P14" s="11">
        <f t="shared" si="5"/>
        <v>84.847780594077193</v>
      </c>
      <c r="Q14" s="11">
        <f t="shared" si="5"/>
        <v>72.60297624506569</v>
      </c>
      <c r="R14" s="11">
        <f t="shared" si="5"/>
        <v>61.8675886059387</v>
      </c>
      <c r="S14" s="11">
        <f t="shared" si="5"/>
        <v>52.488945655281732</v>
      </c>
      <c r="T14" s="11">
        <f t="shared" si="5"/>
        <v>44.326262159910108</v>
      </c>
      <c r="U14" s="11">
        <f t="shared" si="8"/>
        <v>37.250005982896418</v>
      </c>
      <c r="V14" s="11">
        <f t="shared" si="8"/>
        <v>31.141281753022305</v>
      </c>
      <c r="W14" s="11">
        <f t="shared" si="8"/>
        <v>25.891231895653849</v>
      </c>
      <c r="X14" s="11">
        <f t="shared" si="8"/>
        <v>21.400455025040923</v>
      </c>
    </row>
    <row r="15" spans="1:24" x14ac:dyDescent="0.25">
      <c r="A15" t="s">
        <v>19</v>
      </c>
      <c r="B15" s="5">
        <f>CEILING(B4+LN(1-B14/B2)/(-B3),1)</f>
        <v>5</v>
      </c>
      <c r="D15" s="6">
        <v>11</v>
      </c>
      <c r="E15" s="6">
        <f>E14*$B$7</f>
        <v>341.7276796151134</v>
      </c>
      <c r="F15" s="6">
        <f t="shared" ref="F15:X24" si="9">F14*$B$7</f>
        <v>302.71686131738221</v>
      </c>
      <c r="G15" s="6">
        <f t="shared" si="9"/>
        <v>267.49000317346895</v>
      </c>
      <c r="H15" s="6">
        <f t="shared" si="9"/>
        <v>235.74759951685314</v>
      </c>
      <c r="I15" s="6">
        <f t="shared" si="9"/>
        <v>207.20828763230418</v>
      </c>
      <c r="J15" s="6">
        <f t="shared" si="9"/>
        <v>181.60809978233553</v>
      </c>
      <c r="K15" s="6">
        <f t="shared" si="9"/>
        <v>158.69973098047208</v>
      </c>
      <c r="L15" s="6">
        <f t="shared" si="9"/>
        <v>138.25182251132725</v>
      </c>
      <c r="M15" s="6">
        <f t="shared" si="9"/>
        <v>120.04826119749241</v>
      </c>
      <c r="N15" s="6">
        <f t="shared" si="9"/>
        <v>103.88749441323777</v>
      </c>
      <c r="O15" s="6">
        <f t="shared" si="9"/>
        <v>89.581860845024309</v>
      </c>
      <c r="P15" s="6">
        <f t="shared" si="9"/>
        <v>76.956936998828013</v>
      </c>
      <c r="Q15" s="6">
        <f t="shared" si="9"/>
        <v>65.850899454274582</v>
      </c>
      <c r="R15" s="6">
        <f t="shared" si="9"/>
        <v>56.113902865586404</v>
      </c>
      <c r="S15" s="6">
        <f t="shared" si="9"/>
        <v>47.607473709340532</v>
      </c>
      <c r="T15" s="6">
        <f t="shared" si="9"/>
        <v>40.203919779038472</v>
      </c>
      <c r="U15" s="6">
        <f t="shared" si="9"/>
        <v>33.78575542648705</v>
      </c>
      <c r="V15" s="6">
        <f t="shared" si="9"/>
        <v>28.245142549991233</v>
      </c>
      <c r="W15" s="6">
        <f t="shared" si="9"/>
        <v>23.483347329358043</v>
      </c>
      <c r="X15" s="6">
        <f t="shared" si="9"/>
        <v>19.41021270771212</v>
      </c>
    </row>
    <row r="16" spans="1:24" x14ac:dyDescent="0.25">
      <c r="D16" s="6">
        <v>12</v>
      </c>
      <c r="E16" s="6">
        <f t="shared" ref="E16:E24" si="10">E15*$B$7</f>
        <v>309.94700541090788</v>
      </c>
      <c r="F16" s="6">
        <f t="shared" si="9"/>
        <v>274.56419321486567</v>
      </c>
      <c r="G16" s="6">
        <f t="shared" si="9"/>
        <v>242.61343287833634</v>
      </c>
      <c r="H16" s="6">
        <f t="shared" si="9"/>
        <v>213.8230727617858</v>
      </c>
      <c r="I16" s="6">
        <f t="shared" si="9"/>
        <v>187.93791688249991</v>
      </c>
      <c r="J16" s="6">
        <f t="shared" si="9"/>
        <v>164.71854650257833</v>
      </c>
      <c r="K16" s="6">
        <f t="shared" si="9"/>
        <v>143.9406559992882</v>
      </c>
      <c r="L16" s="6">
        <f t="shared" si="9"/>
        <v>125.39440301777381</v>
      </c>
      <c r="M16" s="6">
        <f t="shared" si="9"/>
        <v>108.88377290612561</v>
      </c>
      <c r="N16" s="6">
        <f t="shared" si="9"/>
        <v>94.225957432806666</v>
      </c>
      <c r="O16" s="6">
        <f t="shared" si="9"/>
        <v>81.250747786437046</v>
      </c>
      <c r="P16" s="6">
        <f t="shared" si="9"/>
        <v>69.799941857937014</v>
      </c>
      <c r="Q16" s="6">
        <f t="shared" si="9"/>
        <v>59.72676580502705</v>
      </c>
      <c r="R16" s="6">
        <f t="shared" si="9"/>
        <v>50.895309899086868</v>
      </c>
      <c r="S16" s="6">
        <f t="shared" si="9"/>
        <v>43.179978654371865</v>
      </c>
      <c r="T16" s="6">
        <f t="shared" si="9"/>
        <v>36.464955239587894</v>
      </c>
      <c r="U16" s="6">
        <f t="shared" si="9"/>
        <v>30.643680171823757</v>
      </c>
      <c r="V16" s="6">
        <f t="shared" si="9"/>
        <v>25.61834429284205</v>
      </c>
      <c r="W16" s="6">
        <f t="shared" si="9"/>
        <v>21.299396027727745</v>
      </c>
      <c r="X16" s="6">
        <f t="shared" si="9"/>
        <v>17.605062925894892</v>
      </c>
    </row>
    <row r="17" spans="1:24" x14ac:dyDescent="0.25">
      <c r="A17" s="16" t="s">
        <v>22</v>
      </c>
      <c r="B17" s="16"/>
      <c r="D17" s="6">
        <v>13</v>
      </c>
      <c r="E17" s="6">
        <f t="shared" si="10"/>
        <v>281.12193390769346</v>
      </c>
      <c r="F17" s="6">
        <f t="shared" si="9"/>
        <v>249.02972324588316</v>
      </c>
      <c r="G17" s="6">
        <f t="shared" si="9"/>
        <v>220.05038362065108</v>
      </c>
      <c r="H17" s="6">
        <f t="shared" si="9"/>
        <v>193.93752699493973</v>
      </c>
      <c r="I17" s="6">
        <f t="shared" si="9"/>
        <v>170.45969061242741</v>
      </c>
      <c r="J17" s="6">
        <f t="shared" si="9"/>
        <v>149.39972167783856</v>
      </c>
      <c r="K17" s="6">
        <f t="shared" si="9"/>
        <v>130.55417499135439</v>
      </c>
      <c r="L17" s="6">
        <f t="shared" si="9"/>
        <v>113.73272353712085</v>
      </c>
      <c r="M17" s="6">
        <f t="shared" si="9"/>
        <v>98.757582025855939</v>
      </c>
      <c r="N17" s="6">
        <f t="shared" si="9"/>
        <v>85.462943391555655</v>
      </c>
      <c r="O17" s="6">
        <f t="shared" si="9"/>
        <v>73.6944282422984</v>
      </c>
      <c r="P17" s="6">
        <f t="shared" si="9"/>
        <v>63.308547265148874</v>
      </c>
      <c r="Q17" s="6">
        <f t="shared" si="9"/>
        <v>54.172176585159534</v>
      </c>
      <c r="R17" s="6">
        <f t="shared" si="9"/>
        <v>46.162046078471789</v>
      </c>
      <c r="S17" s="6">
        <f t="shared" si="9"/>
        <v>39.164240639515285</v>
      </c>
      <c r="T17" s="6">
        <f t="shared" si="9"/>
        <v>33.073714402306223</v>
      </c>
      <c r="U17" s="6">
        <f t="shared" si="9"/>
        <v>27.793817915844148</v>
      </c>
      <c r="V17" s="6">
        <f t="shared" si="9"/>
        <v>23.23583827360774</v>
      </c>
      <c r="W17" s="6">
        <f t="shared" si="9"/>
        <v>19.318552197149067</v>
      </c>
      <c r="X17" s="6">
        <f t="shared" si="9"/>
        <v>15.967792073786667</v>
      </c>
    </row>
    <row r="18" spans="1:24" x14ac:dyDescent="0.25">
      <c r="A18" s="9" t="s">
        <v>26</v>
      </c>
      <c r="B18" s="10">
        <v>635</v>
      </c>
      <c r="D18" s="6">
        <v>14</v>
      </c>
      <c r="E18" s="6">
        <f t="shared" si="10"/>
        <v>254.97759405427797</v>
      </c>
      <c r="F18" s="6">
        <f t="shared" si="9"/>
        <v>225.86995898401602</v>
      </c>
      <c r="G18" s="6">
        <f t="shared" si="9"/>
        <v>199.58569794393054</v>
      </c>
      <c r="H18" s="6">
        <f t="shared" si="9"/>
        <v>175.90133698441034</v>
      </c>
      <c r="I18" s="6">
        <f t="shared" si="9"/>
        <v>154.60693938547166</v>
      </c>
      <c r="J18" s="6">
        <f t="shared" si="9"/>
        <v>135.50554756179957</v>
      </c>
      <c r="K18" s="6">
        <f t="shared" si="9"/>
        <v>118.41263671715843</v>
      </c>
      <c r="L18" s="6">
        <f t="shared" si="9"/>
        <v>103.15558024816862</v>
      </c>
      <c r="M18" s="6">
        <f t="shared" si="9"/>
        <v>89.573126897451345</v>
      </c>
      <c r="N18" s="6">
        <f t="shared" si="9"/>
        <v>77.51488965614098</v>
      </c>
      <c r="O18" s="6">
        <f t="shared" si="9"/>
        <v>66.840846415764645</v>
      </c>
      <c r="P18" s="6">
        <f t="shared" si="9"/>
        <v>57.420852369490028</v>
      </c>
      <c r="Q18" s="6">
        <f t="shared" si="9"/>
        <v>49.134164162739701</v>
      </c>
      <c r="R18" s="6">
        <f t="shared" si="9"/>
        <v>41.868975793173917</v>
      </c>
      <c r="S18" s="6">
        <f t="shared" si="9"/>
        <v>35.521966260040365</v>
      </c>
      <c r="T18" s="6">
        <f t="shared" si="9"/>
        <v>29.997858962891744</v>
      </c>
      <c r="U18" s="6">
        <f t="shared" si="9"/>
        <v>25.208992849670643</v>
      </c>
      <c r="V18" s="6">
        <f t="shared" si="9"/>
        <v>21.074905314162223</v>
      </c>
      <c r="W18" s="6">
        <f t="shared" si="9"/>
        <v>17.521926842814203</v>
      </c>
      <c r="X18" s="6">
        <f t="shared" si="9"/>
        <v>14.482787410924507</v>
      </c>
    </row>
    <row r="19" spans="1:24" x14ac:dyDescent="0.25">
      <c r="A19" s="9" t="s">
        <v>23</v>
      </c>
      <c r="B19" s="6">
        <f>FLOOR(B4+LN(1-B18/B2)/(-B3),1)</f>
        <v>11</v>
      </c>
      <c r="D19" s="6">
        <v>15</v>
      </c>
      <c r="E19" s="6">
        <f t="shared" si="10"/>
        <v>231.26467780723013</v>
      </c>
      <c r="F19" s="6">
        <f t="shared" si="9"/>
        <v>204.86405279850254</v>
      </c>
      <c r="G19" s="6">
        <f t="shared" si="9"/>
        <v>181.024228035145</v>
      </c>
      <c r="H19" s="6">
        <f t="shared" si="9"/>
        <v>159.54251264486018</v>
      </c>
      <c r="I19" s="6">
        <f t="shared" si="9"/>
        <v>140.22849402262281</v>
      </c>
      <c r="J19" s="6">
        <f t="shared" si="9"/>
        <v>122.90353163855222</v>
      </c>
      <c r="K19" s="6">
        <f t="shared" si="9"/>
        <v>107.4002615024627</v>
      </c>
      <c r="L19" s="6">
        <f t="shared" si="9"/>
        <v>93.562111285088946</v>
      </c>
      <c r="M19" s="6">
        <f t="shared" si="9"/>
        <v>81.242826095988377</v>
      </c>
      <c r="N19" s="6">
        <f t="shared" si="9"/>
        <v>70.306004918119868</v>
      </c>
      <c r="O19" s="6">
        <f t="shared" si="9"/>
        <v>60.624647699098531</v>
      </c>
      <c r="P19" s="6">
        <f t="shared" si="9"/>
        <v>52.080713099127458</v>
      </c>
      <c r="Q19" s="6">
        <f t="shared" si="9"/>
        <v>44.564686895604908</v>
      </c>
      <c r="R19" s="6">
        <f t="shared" si="9"/>
        <v>37.975161044408743</v>
      </c>
      <c r="S19" s="6">
        <f t="shared" si="9"/>
        <v>32.218423397856611</v>
      </c>
      <c r="T19" s="6">
        <f t="shared" si="9"/>
        <v>27.208058079342813</v>
      </c>
      <c r="U19" s="6">
        <f t="shared" si="9"/>
        <v>22.864556514651273</v>
      </c>
      <c r="V19" s="6">
        <f t="shared" si="9"/>
        <v>19.114939119945138</v>
      </c>
      <c r="W19" s="6">
        <f t="shared" si="9"/>
        <v>15.892387646432482</v>
      </c>
      <c r="X19" s="6">
        <f t="shared" si="9"/>
        <v>13.135888181708529</v>
      </c>
    </row>
    <row r="20" spans="1:24" x14ac:dyDescent="0.25">
      <c r="A20" s="8"/>
      <c r="B20" s="8"/>
      <c r="D20" s="4">
        <v>16</v>
      </c>
      <c r="E20" s="4">
        <f t="shared" si="10"/>
        <v>209.75706277115773</v>
      </c>
      <c r="F20" s="4">
        <f t="shared" si="9"/>
        <v>185.81169588824181</v>
      </c>
      <c r="G20" s="4">
        <f t="shared" si="9"/>
        <v>164.18897482787651</v>
      </c>
      <c r="H20" s="4">
        <f t="shared" si="9"/>
        <v>144.70505896888818</v>
      </c>
      <c r="I20" s="4">
        <f t="shared" si="9"/>
        <v>127.18724407851889</v>
      </c>
      <c r="J20" s="4">
        <f t="shared" si="9"/>
        <v>111.47350319616687</v>
      </c>
      <c r="K20" s="4">
        <f t="shared" si="9"/>
        <v>97.41203718273367</v>
      </c>
      <c r="L20" s="4">
        <f t="shared" si="9"/>
        <v>84.860834935575681</v>
      </c>
      <c r="M20" s="4">
        <f t="shared" si="9"/>
        <v>73.687243269061454</v>
      </c>
      <c r="N20" s="4">
        <f t="shared" si="9"/>
        <v>63.767546460734721</v>
      </c>
      <c r="O20" s="4">
        <f t="shared" si="9"/>
        <v>54.986555463082368</v>
      </c>
      <c r="P20" s="4">
        <f t="shared" si="9"/>
        <v>47.237206780908608</v>
      </c>
      <c r="Q20" s="4">
        <f t="shared" si="9"/>
        <v>40.420171014313652</v>
      </c>
      <c r="R20" s="4">
        <f t="shared" si="9"/>
        <v>34.443471067278729</v>
      </c>
      <c r="S20" s="4">
        <f t="shared" si="9"/>
        <v>29.222110021855947</v>
      </c>
      <c r="T20" s="4">
        <f t="shared" si="9"/>
        <v>24.677708677963931</v>
      </c>
      <c r="U20" s="4">
        <f t="shared" si="9"/>
        <v>20.738152758788704</v>
      </c>
      <c r="V20" s="4">
        <f t="shared" si="9"/>
        <v>17.337249781790241</v>
      </c>
      <c r="W20" s="4">
        <f t="shared" si="9"/>
        <v>14.414395595314261</v>
      </c>
      <c r="X20" s="4">
        <f t="shared" si="9"/>
        <v>11.914250580809636</v>
      </c>
    </row>
    <row r="21" spans="1:24" x14ac:dyDescent="0.25">
      <c r="A21" t="s">
        <v>24</v>
      </c>
      <c r="B21" s="1">
        <v>889</v>
      </c>
      <c r="D21" s="6">
        <v>17</v>
      </c>
      <c r="E21" s="6">
        <f t="shared" si="10"/>
        <v>190.24965593344007</v>
      </c>
      <c r="F21" s="6">
        <f t="shared" si="9"/>
        <v>168.53120817063532</v>
      </c>
      <c r="G21" s="6">
        <f t="shared" si="9"/>
        <v>148.91940016888401</v>
      </c>
      <c r="H21" s="6">
        <f t="shared" si="9"/>
        <v>131.2474884847816</v>
      </c>
      <c r="I21" s="6">
        <f t="shared" si="9"/>
        <v>115.35883037921663</v>
      </c>
      <c r="J21" s="6">
        <f t="shared" si="9"/>
        <v>101.10646739892336</v>
      </c>
      <c r="K21" s="6">
        <f t="shared" si="9"/>
        <v>88.352717724739435</v>
      </c>
      <c r="L21" s="6">
        <f t="shared" si="9"/>
        <v>76.968777286567146</v>
      </c>
      <c r="M21" s="6">
        <f t="shared" si="9"/>
        <v>66.834329645038736</v>
      </c>
      <c r="N21" s="6">
        <f t="shared" si="9"/>
        <v>57.837164639886396</v>
      </c>
      <c r="O21" s="6">
        <f t="shared" si="9"/>
        <v>49.872805805015709</v>
      </c>
      <c r="P21" s="6">
        <f t="shared" si="9"/>
        <v>42.844146550284108</v>
      </c>
      <c r="Q21" s="6">
        <f t="shared" si="9"/>
        <v>36.661095109982483</v>
      </c>
      <c r="R21" s="6">
        <f t="shared" si="9"/>
        <v>31.240228258021808</v>
      </c>
      <c r="S21" s="6">
        <f t="shared" si="9"/>
        <v>26.504453789823344</v>
      </c>
      <c r="T21" s="6">
        <f t="shared" si="9"/>
        <v>22.382681770913287</v>
      </c>
      <c r="U21" s="6">
        <f t="shared" si="9"/>
        <v>18.809504552221355</v>
      </c>
      <c r="V21" s="6">
        <f t="shared" si="9"/>
        <v>15.72488555208375</v>
      </c>
      <c r="W21" s="6">
        <f t="shared" si="9"/>
        <v>13.073856804950035</v>
      </c>
      <c r="X21" s="6">
        <f t="shared" si="9"/>
        <v>10.80622527679434</v>
      </c>
    </row>
    <row r="22" spans="1:24" x14ac:dyDescent="0.25">
      <c r="A22" t="s">
        <v>25</v>
      </c>
      <c r="B22" s="6">
        <f>FLOOR(B4+LN(1-B21/B2)/(-B3),1)</f>
        <v>21</v>
      </c>
      <c r="D22" s="6">
        <v>18</v>
      </c>
      <c r="E22" s="6">
        <f t="shared" si="10"/>
        <v>172.55643793163014</v>
      </c>
      <c r="F22" s="6">
        <f t="shared" si="9"/>
        <v>152.85780581076625</v>
      </c>
      <c r="G22" s="6">
        <f t="shared" si="9"/>
        <v>135.06989595317779</v>
      </c>
      <c r="H22" s="6">
        <f t="shared" si="9"/>
        <v>119.04147205569691</v>
      </c>
      <c r="I22" s="6">
        <f t="shared" si="9"/>
        <v>104.63045915394949</v>
      </c>
      <c r="J22" s="6">
        <f t="shared" si="9"/>
        <v>91.703565930823487</v>
      </c>
      <c r="K22" s="6">
        <f t="shared" si="9"/>
        <v>80.135914976338668</v>
      </c>
      <c r="L22" s="6">
        <f t="shared" si="9"/>
        <v>69.810680998916411</v>
      </c>
      <c r="M22" s="6">
        <f t="shared" si="9"/>
        <v>60.618736988050138</v>
      </c>
      <c r="N22" s="6">
        <f t="shared" si="9"/>
        <v>52.458308328376965</v>
      </c>
      <c r="O22" s="6">
        <f t="shared" si="9"/>
        <v>45.234634865149246</v>
      </c>
      <c r="P22" s="6">
        <f t="shared" si="9"/>
        <v>38.85964092110769</v>
      </c>
      <c r="Q22" s="6">
        <f t="shared" si="9"/>
        <v>33.251613264754113</v>
      </c>
      <c r="R22" s="6">
        <f t="shared" si="9"/>
        <v>28.334887030025783</v>
      </c>
      <c r="S22" s="6">
        <f t="shared" si="9"/>
        <v>24.039539587369774</v>
      </c>
      <c r="T22" s="6">
        <f t="shared" si="9"/>
        <v>20.301092366218352</v>
      </c>
      <c r="U22" s="6">
        <f t="shared" si="9"/>
        <v>17.060220628864769</v>
      </c>
      <c r="V22" s="6">
        <f t="shared" si="9"/>
        <v>14.262471195739961</v>
      </c>
      <c r="W22" s="6">
        <f t="shared" si="9"/>
        <v>11.857988122089681</v>
      </c>
      <c r="X22" s="6">
        <f t="shared" si="9"/>
        <v>9.8012463260524658</v>
      </c>
    </row>
    <row r="23" spans="1:24" x14ac:dyDescent="0.25">
      <c r="D23" s="6">
        <v>19</v>
      </c>
      <c r="E23" s="6">
        <f t="shared" si="10"/>
        <v>156.50868920398855</v>
      </c>
      <c r="F23" s="6">
        <f t="shared" si="9"/>
        <v>138.64202987036501</v>
      </c>
      <c r="G23" s="6">
        <f t="shared" si="9"/>
        <v>122.50839562953226</v>
      </c>
      <c r="H23" s="6">
        <f t="shared" si="9"/>
        <v>107.97061515451711</v>
      </c>
      <c r="I23" s="6">
        <f t="shared" si="9"/>
        <v>94.899826452632183</v>
      </c>
      <c r="J23" s="6">
        <f t="shared" si="9"/>
        <v>83.175134299256911</v>
      </c>
      <c r="K23" s="6">
        <f t="shared" si="9"/>
        <v>72.68327488353917</v>
      </c>
      <c r="L23" s="6">
        <f t="shared" si="9"/>
        <v>63.318287666017184</v>
      </c>
      <c r="M23" s="6">
        <f t="shared" si="9"/>
        <v>54.981194448161474</v>
      </c>
      <c r="N23" s="6">
        <f t="shared" si="9"/>
        <v>47.579685653837906</v>
      </c>
      <c r="O23" s="6">
        <f t="shared" si="9"/>
        <v>41.027813822690369</v>
      </c>
      <c r="P23" s="6">
        <f t="shared" si="9"/>
        <v>35.245694315444673</v>
      </c>
      <c r="Q23" s="6">
        <f t="shared" si="9"/>
        <v>30.159213231131982</v>
      </c>
      <c r="R23" s="6">
        <f t="shared" si="9"/>
        <v>25.699742536233387</v>
      </c>
      <c r="S23" s="6">
        <f t="shared" si="9"/>
        <v>21.803862405744386</v>
      </c>
      <c r="T23" s="6">
        <f t="shared" si="9"/>
        <v>18.413090776160047</v>
      </c>
      <c r="U23" s="6">
        <f t="shared" si="9"/>
        <v>15.473620110380347</v>
      </c>
      <c r="V23" s="6">
        <f t="shared" si="9"/>
        <v>12.936061374536145</v>
      </c>
      <c r="W23" s="6">
        <f t="shared" si="9"/>
        <v>10.75519522673534</v>
      </c>
      <c r="X23" s="6">
        <f t="shared" si="9"/>
        <v>8.8897304177295862</v>
      </c>
    </row>
    <row r="24" spans="1:24" x14ac:dyDescent="0.25">
      <c r="A24" s="16" t="s">
        <v>21</v>
      </c>
      <c r="B24" s="16"/>
      <c r="D24" s="6">
        <v>20</v>
      </c>
      <c r="E24" s="6">
        <f t="shared" si="10"/>
        <v>141.95338110801762</v>
      </c>
      <c r="F24" s="6">
        <f t="shared" si="9"/>
        <v>125.74832109242107</v>
      </c>
      <c r="G24" s="6">
        <f t="shared" si="9"/>
        <v>111.11511483598576</v>
      </c>
      <c r="H24" s="6">
        <f t="shared" si="9"/>
        <v>97.929347945147015</v>
      </c>
      <c r="I24" s="6">
        <f t="shared" si="9"/>
        <v>86.074142592537399</v>
      </c>
      <c r="J24" s="6">
        <f t="shared" si="9"/>
        <v>75.439846809426015</v>
      </c>
      <c r="K24" s="6">
        <f t="shared" si="9"/>
        <v>65.923730319370023</v>
      </c>
      <c r="L24" s="6">
        <f t="shared" si="9"/>
        <v>57.429686913077589</v>
      </c>
      <c r="M24" s="6">
        <f t="shared" si="9"/>
        <v>49.867943364482457</v>
      </c>
      <c r="N24" s="6">
        <f t="shared" si="9"/>
        <v>43.154774888030985</v>
      </c>
      <c r="O24" s="6">
        <f t="shared" si="9"/>
        <v>37.212227137180165</v>
      </c>
      <c r="P24" s="6">
        <f t="shared" si="9"/>
        <v>31.967844744108319</v>
      </c>
      <c r="Q24" s="6">
        <f t="shared" si="9"/>
        <v>27.354406400636709</v>
      </c>
      <c r="R24" s="6">
        <f t="shared" si="9"/>
        <v>23.309666480363681</v>
      </c>
      <c r="S24" s="6">
        <f t="shared" si="9"/>
        <v>19.776103202010159</v>
      </c>
      <c r="T24" s="6">
        <f t="shared" si="9"/>
        <v>16.700673333977164</v>
      </c>
      <c r="U24" s="6">
        <f t="shared" si="9"/>
        <v>14.034573440114976</v>
      </c>
      <c r="V24" s="6">
        <f t="shared" si="9"/>
        <v>11.733007666704284</v>
      </c>
      <c r="W24" s="6">
        <f t="shared" si="9"/>
        <v>9.7549620706489542</v>
      </c>
      <c r="X24" s="6">
        <f t="shared" si="9"/>
        <v>8.0629854888807344</v>
      </c>
    </row>
    <row r="25" spans="1:24" x14ac:dyDescent="0.25">
      <c r="A25" t="s">
        <v>6</v>
      </c>
      <c r="B25" s="1">
        <v>1000</v>
      </c>
      <c r="D25" s="11">
        <v>21</v>
      </c>
      <c r="E25" s="11">
        <f>E24*$B$7*(1-E$3)</f>
        <v>128.75171666497198</v>
      </c>
      <c r="F25" s="11">
        <f t="shared" ref="F25:X29" si="11">F24*$B$7*(1-F$3)</f>
        <v>111.7726526862094</v>
      </c>
      <c r="G25" s="11">
        <f t="shared" si="11"/>
        <v>96.750152789989528</v>
      </c>
      <c r="H25" s="11">
        <f t="shared" si="11"/>
        <v>83.492603471073437</v>
      </c>
      <c r="I25" s="11">
        <f t="shared" si="11"/>
        <v>71.823707544916914</v>
      </c>
      <c r="J25" s="11">
        <f t="shared" si="11"/>
        <v>61.581546950534467</v>
      </c>
      <c r="K25" s="11">
        <f t="shared" si="11"/>
        <v>52.617684591708382</v>
      </c>
      <c r="L25" s="11">
        <f t="shared" si="11"/>
        <v>44.796304385938782</v>
      </c>
      <c r="M25" s="11">
        <f t="shared" si="11"/>
        <v>37.993388690531894</v>
      </c>
      <c r="N25" s="11">
        <f t="shared" si="11"/>
        <v>32.095932275224165</v>
      </c>
      <c r="O25" s="11">
        <f t="shared" si="11"/>
        <v>27.001192010737931</v>
      </c>
      <c r="P25" s="11">
        <f t="shared" si="11"/>
        <v>22.615971442666872</v>
      </c>
      <c r="Q25" s="11">
        <f t="shared" si="11"/>
        <v>18.855939420086898</v>
      </c>
      <c r="R25" s="11">
        <f t="shared" si="11"/>
        <v>15.644981948290495</v>
      </c>
      <c r="S25" s="11">
        <f t="shared" si="11"/>
        <v>12.914586435040714</v>
      </c>
      <c r="T25" s="11">
        <f t="shared" si="11"/>
        <v>10.603257499742101</v>
      </c>
      <c r="U25" s="11">
        <f t="shared" si="11"/>
        <v>8.6559635149253111</v>
      </c>
      <c r="V25" s="11">
        <f t="shared" si="11"/>
        <v>7.0236130494425169</v>
      </c>
      <c r="W25" s="11">
        <f t="shared" si="11"/>
        <v>5.6625603827703053</v>
      </c>
      <c r="X25" s="11">
        <f t="shared" si="11"/>
        <v>4.5341392598171923</v>
      </c>
    </row>
    <row r="26" spans="1:24" x14ac:dyDescent="0.25">
      <c r="D26" s="11">
        <v>22</v>
      </c>
      <c r="E26" s="11">
        <f t="shared" ref="E26:E29" si="12">E25*$B$7*(1-E$3)</f>
        <v>116.7778070151296</v>
      </c>
      <c r="F26" s="11">
        <f t="shared" si="11"/>
        <v>99.350240066664085</v>
      </c>
      <c r="G26" s="11">
        <f t="shared" si="11"/>
        <v>84.242293037299675</v>
      </c>
      <c r="H26" s="11">
        <f t="shared" si="11"/>
        <v>71.184123867367788</v>
      </c>
      <c r="I26" s="11">
        <f t="shared" si="11"/>
        <v>59.932574523780474</v>
      </c>
      <c r="J26" s="11">
        <f t="shared" si="11"/>
        <v>50.26901677572129</v>
      </c>
      <c r="K26" s="11">
        <f t="shared" si="11"/>
        <v>41.997331133717964</v>
      </c>
      <c r="L26" s="11">
        <f t="shared" si="11"/>
        <v>34.942013347119968</v>
      </c>
      <c r="M26" s="11">
        <f t="shared" si="11"/>
        <v>28.946402975542437</v>
      </c>
      <c r="N26" s="11">
        <f t="shared" si="11"/>
        <v>23.871028670375221</v>
      </c>
      <c r="O26" s="11">
        <f t="shared" si="11"/>
        <v>19.592064922991444</v>
      </c>
      <c r="P26" s="11">
        <f t="shared" si="11"/>
        <v>15.999895156829107</v>
      </c>
      <c r="Q26" s="11">
        <f t="shared" si="11"/>
        <v>12.997776161054302</v>
      </c>
      <c r="R26" s="11">
        <f t="shared" si="11"/>
        <v>10.500598984053614</v>
      </c>
      <c r="S26" s="11">
        <f t="shared" si="11"/>
        <v>8.4337415255389878</v>
      </c>
      <c r="T26" s="11">
        <f t="shared" si="11"/>
        <v>6.7320081865862598</v>
      </c>
      <c r="U26" s="11">
        <f t="shared" si="11"/>
        <v>5.3386520574653344</v>
      </c>
      <c r="V26" s="11">
        <f t="shared" si="11"/>
        <v>4.2044752436572788</v>
      </c>
      <c r="W26" s="11">
        <f t="shared" si="11"/>
        <v>3.2870030509905068</v>
      </c>
      <c r="X26" s="11">
        <f t="shared" si="11"/>
        <v>2.5497278713656</v>
      </c>
    </row>
    <row r="27" spans="1:24" x14ac:dyDescent="0.25">
      <c r="D27" s="11">
        <v>23</v>
      </c>
      <c r="E27" s="11">
        <f t="shared" si="12"/>
        <v>105.91747096272255</v>
      </c>
      <c r="F27" s="11">
        <f t="shared" si="11"/>
        <v>88.30845438565504</v>
      </c>
      <c r="G27" s="11">
        <f t="shared" si="11"/>
        <v>73.351449393437562</v>
      </c>
      <c r="H27" s="11">
        <f t="shared" si="11"/>
        <v>60.690160326840427</v>
      </c>
      <c r="I27" s="11">
        <f t="shared" si="11"/>
        <v>50.010137485623382</v>
      </c>
      <c r="J27" s="11">
        <f t="shared" si="11"/>
        <v>41.034598394021295</v>
      </c>
      <c r="K27" s="11">
        <f t="shared" si="11"/>
        <v>33.520589817688332</v>
      </c>
      <c r="L27" s="11">
        <f t="shared" si="11"/>
        <v>27.255469251020518</v>
      </c>
      <c r="M27" s="11">
        <f t="shared" si="11"/>
        <v>22.053685499006274</v>
      </c>
      <c r="N27" s="11">
        <f t="shared" si="11"/>
        <v>17.753838863304868</v>
      </c>
      <c r="O27" s="11">
        <f t="shared" si="11"/>
        <v>14.216002308122592</v>
      </c>
      <c r="P27" s="11">
        <f t="shared" si="11"/>
        <v>11.319285827650321</v>
      </c>
      <c r="Q27" s="11">
        <f t="shared" si="11"/>
        <v>8.9596270633379511</v>
      </c>
      <c r="R27" s="11">
        <f t="shared" si="11"/>
        <v>7.0477920261171043</v>
      </c>
      <c r="S27" s="11">
        <f t="shared" si="11"/>
        <v>5.5075705658379803</v>
      </c>
      <c r="T27" s="11">
        <f t="shared" si="11"/>
        <v>4.2741519976636164</v>
      </c>
      <c r="U27" s="11">
        <f t="shared" si="11"/>
        <v>3.2926670429623197</v>
      </c>
      <c r="V27" s="11">
        <f t="shared" si="11"/>
        <v>2.5168829703581199</v>
      </c>
      <c r="W27" s="11">
        <f t="shared" si="11"/>
        <v>1.9080395310389697</v>
      </c>
      <c r="X27" s="11">
        <f t="shared" si="11"/>
        <v>1.4338139711837314</v>
      </c>
    </row>
    <row r="28" spans="1:24" x14ac:dyDescent="0.25">
      <c r="D28" s="11">
        <v>24</v>
      </c>
      <c r="E28" s="11">
        <f t="shared" si="12"/>
        <v>96.067146163189349</v>
      </c>
      <c r="F28" s="11">
        <f t="shared" si="11"/>
        <v>78.493852765233342</v>
      </c>
      <c r="G28" s="11">
        <f t="shared" si="11"/>
        <v>63.868574015853952</v>
      </c>
      <c r="H28" s="11">
        <f t="shared" si="11"/>
        <v>51.743216891457614</v>
      </c>
      <c r="I28" s="11">
        <f t="shared" si="11"/>
        <v>41.730459123503579</v>
      </c>
      <c r="J28" s="11">
        <f t="shared" si="11"/>
        <v>33.496542669039584</v>
      </c>
      <c r="K28" s="11">
        <f t="shared" si="11"/>
        <v>26.754793968886123</v>
      </c>
      <c r="L28" s="11">
        <f t="shared" si="11"/>
        <v>21.259811125181024</v>
      </c>
      <c r="M28" s="11">
        <f t="shared" si="11"/>
        <v>16.802261907982899</v>
      </c>
      <c r="N28" s="11">
        <f t="shared" si="11"/>
        <v>13.204240116194365</v>
      </c>
      <c r="O28" s="11">
        <f t="shared" si="11"/>
        <v>10.315131274773755</v>
      </c>
      <c r="P28" s="11">
        <f t="shared" si="11"/>
        <v>8.0079419516294976</v>
      </c>
      <c r="Q28" s="11">
        <f t="shared" si="11"/>
        <v>6.1760501273001172</v>
      </c>
      <c r="R28" s="11">
        <f t="shared" si="11"/>
        <v>4.7303370520892782</v>
      </c>
      <c r="S28" s="11">
        <f t="shared" si="11"/>
        <v>3.5966638823148345</v>
      </c>
      <c r="T28" s="11">
        <f t="shared" si="11"/>
        <v>2.7136591033166302</v>
      </c>
      <c r="U28" s="11">
        <f t="shared" si="11"/>
        <v>2.0307853254174399</v>
      </c>
      <c r="V28" s="11">
        <f t="shared" si="11"/>
        <v>1.5066564837157774</v>
      </c>
      <c r="W28" s="11">
        <f t="shared" si="11"/>
        <v>1.1075787869775011</v>
      </c>
      <c r="X28" s="11">
        <f t="shared" si="11"/>
        <v>0.80629094855545946</v>
      </c>
    </row>
    <row r="29" spans="1:24" x14ac:dyDescent="0.25">
      <c r="D29" s="11">
        <v>25</v>
      </c>
      <c r="E29" s="11">
        <f t="shared" si="12"/>
        <v>87.132901570012748</v>
      </c>
      <c r="F29" s="11">
        <f t="shared" si="11"/>
        <v>69.770045968905308</v>
      </c>
      <c r="G29" s="11">
        <f t="shared" si="11"/>
        <v>55.611644767084357</v>
      </c>
      <c r="H29" s="11">
        <f t="shared" si="11"/>
        <v>44.115231857318932</v>
      </c>
      <c r="I29" s="11">
        <f t="shared" si="11"/>
        <v>34.821564311016331</v>
      </c>
      <c r="J29" s="11">
        <f t="shared" si="11"/>
        <v>27.343227780737013</v>
      </c>
      <c r="K29" s="11">
        <f t="shared" si="11"/>
        <v>21.354606354206148</v>
      </c>
      <c r="L29" s="11">
        <f t="shared" si="11"/>
        <v>16.583077873863704</v>
      </c>
      <c r="M29" s="11">
        <f t="shared" si="11"/>
        <v>12.801307302454012</v>
      </c>
      <c r="N29" s="11">
        <f t="shared" si="11"/>
        <v>9.8205215440183977</v>
      </c>
      <c r="O29" s="11">
        <f t="shared" si="11"/>
        <v>7.4846592529758373</v>
      </c>
      <c r="P29" s="11">
        <f t="shared" si="11"/>
        <v>5.6652986130998046</v>
      </c>
      <c r="Q29" s="11">
        <f t="shared" si="11"/>
        <v>4.2572748737505171</v>
      </c>
      <c r="R29" s="11">
        <f t="shared" si="11"/>
        <v>3.1749076226212818</v>
      </c>
      <c r="S29" s="11">
        <f t="shared" si="11"/>
        <v>2.3487653817068797</v>
      </c>
      <c r="T29" s="11">
        <f t="shared" si="11"/>
        <v>1.7229021646957283</v>
      </c>
      <c r="U29" s="11">
        <f t="shared" si="11"/>
        <v>1.2525071573044602</v>
      </c>
      <c r="V29" s="11">
        <f t="shared" si="11"/>
        <v>0.90191470428193865</v>
      </c>
      <c r="W29" s="11">
        <f t="shared" si="11"/>
        <v>0.64292733426469995</v>
      </c>
      <c r="X29" s="11">
        <f t="shared" si="11"/>
        <v>0.45340965201067707</v>
      </c>
    </row>
    <row r="31" spans="1:24" x14ac:dyDescent="0.25"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  <row r="34" spans="2:12" x14ac:dyDescent="0.25">
      <c r="B34" s="7"/>
      <c r="C34" s="7"/>
    </row>
    <row r="35" spans="2:12" x14ac:dyDescent="0.25">
      <c r="B35" s="7"/>
      <c r="C35" s="7"/>
    </row>
    <row r="36" spans="2:12" x14ac:dyDescent="0.25">
      <c r="B36" s="7"/>
      <c r="C36" s="7"/>
    </row>
  </sheetData>
  <mergeCells count="9">
    <mergeCell ref="D31:L31"/>
    <mergeCell ref="D32:L32"/>
    <mergeCell ref="D33:L33"/>
    <mergeCell ref="A1:B1"/>
    <mergeCell ref="E2:X2"/>
    <mergeCell ref="A9:B9"/>
    <mergeCell ref="A13:B13"/>
    <mergeCell ref="A17:B17"/>
    <mergeCell ref="A24:B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AC5E-C5C4-4732-BBBF-09C6A6BAE763}">
  <sheetPr codeName="Sheet3"/>
  <dimension ref="A1:X36"/>
  <sheetViews>
    <sheetView tabSelected="1" workbookViewId="0">
      <selection sqref="A1:B1"/>
    </sheetView>
  </sheetViews>
  <sheetFormatPr defaultRowHeight="15" x14ac:dyDescent="0.25"/>
  <cols>
    <col min="1" max="1" width="14" bestFit="1" customWidth="1"/>
    <col min="2" max="2" width="10.140625" customWidth="1"/>
    <col min="4" max="4" width="4.140625" bestFit="1" customWidth="1"/>
  </cols>
  <sheetData>
    <row r="1" spans="1:24" x14ac:dyDescent="0.25">
      <c r="A1" s="16" t="s">
        <v>15</v>
      </c>
      <c r="B1" s="16"/>
    </row>
    <row r="2" spans="1:24" x14ac:dyDescent="0.25">
      <c r="A2" t="s">
        <v>2</v>
      </c>
      <c r="B2" s="1">
        <v>1170</v>
      </c>
      <c r="E2" s="15" t="s">
        <v>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t="s">
        <v>3</v>
      </c>
      <c r="B3" s="1">
        <v>6.2E-2</v>
      </c>
      <c r="D3" s="3" t="s">
        <v>0</v>
      </c>
      <c r="E3" s="3">
        <v>0</v>
      </c>
      <c r="F3" s="3">
        <v>0.02</v>
      </c>
      <c r="G3" s="3">
        <v>0.04</v>
      </c>
      <c r="H3" s="3">
        <v>0.06</v>
      </c>
      <c r="I3" s="3">
        <v>0.08</v>
      </c>
      <c r="J3" s="3">
        <v>0.1</v>
      </c>
      <c r="K3" s="3">
        <v>0.12</v>
      </c>
      <c r="L3" s="3">
        <v>0.14000000000000001</v>
      </c>
      <c r="M3" s="3">
        <v>0.16</v>
      </c>
      <c r="N3" s="3">
        <v>0.18</v>
      </c>
      <c r="O3" s="3">
        <v>0.2</v>
      </c>
      <c r="P3" s="3">
        <v>0.22</v>
      </c>
      <c r="Q3" s="3">
        <v>0.24</v>
      </c>
      <c r="R3" s="3">
        <v>0.26</v>
      </c>
      <c r="S3" s="3">
        <v>0.28000000000000003</v>
      </c>
      <c r="T3" s="3">
        <v>0.3</v>
      </c>
      <c r="U3" s="3">
        <v>0.32</v>
      </c>
      <c r="V3" s="3">
        <v>0.34</v>
      </c>
      <c r="W3" s="3">
        <v>0.36</v>
      </c>
      <c r="X3" s="3">
        <v>0.38</v>
      </c>
    </row>
    <row r="4" spans="1:24" x14ac:dyDescent="0.25">
      <c r="A4" t="s">
        <v>4</v>
      </c>
      <c r="B4" s="1">
        <v>-1.5209999999999999</v>
      </c>
      <c r="D4" s="5">
        <v>0</v>
      </c>
      <c r="E4" s="5">
        <f t="shared" ref="E4:X4" si="0">$B$22</f>
        <v>1000</v>
      </c>
      <c r="F4" s="5">
        <f t="shared" si="0"/>
        <v>1000</v>
      </c>
      <c r="G4" s="5">
        <f t="shared" si="0"/>
        <v>1000</v>
      </c>
      <c r="H4" s="5">
        <f t="shared" si="0"/>
        <v>1000</v>
      </c>
      <c r="I4" s="5">
        <f t="shared" si="0"/>
        <v>1000</v>
      </c>
      <c r="J4" s="5">
        <f t="shared" si="0"/>
        <v>1000</v>
      </c>
      <c r="K4" s="5">
        <f t="shared" si="0"/>
        <v>1000</v>
      </c>
      <c r="L4" s="5">
        <f t="shared" si="0"/>
        <v>1000</v>
      </c>
      <c r="M4" s="5">
        <f t="shared" si="0"/>
        <v>1000</v>
      </c>
      <c r="N4" s="5">
        <f t="shared" si="0"/>
        <v>1000</v>
      </c>
      <c r="O4" s="5">
        <f t="shared" si="0"/>
        <v>1000</v>
      </c>
      <c r="P4" s="5">
        <f t="shared" si="0"/>
        <v>1000</v>
      </c>
      <c r="Q4" s="5">
        <f t="shared" si="0"/>
        <v>1000</v>
      </c>
      <c r="R4" s="5">
        <f t="shared" si="0"/>
        <v>1000</v>
      </c>
      <c r="S4" s="5">
        <f t="shared" si="0"/>
        <v>1000</v>
      </c>
      <c r="T4" s="5">
        <f t="shared" si="0"/>
        <v>1000</v>
      </c>
      <c r="U4" s="5">
        <f t="shared" si="0"/>
        <v>1000</v>
      </c>
      <c r="V4" s="5">
        <f t="shared" si="0"/>
        <v>1000</v>
      </c>
      <c r="W4" s="5">
        <f t="shared" si="0"/>
        <v>1000</v>
      </c>
      <c r="X4" s="5">
        <f t="shared" si="0"/>
        <v>1000</v>
      </c>
    </row>
    <row r="5" spans="1:24" x14ac:dyDescent="0.25">
      <c r="D5" s="5">
        <v>1</v>
      </c>
      <c r="E5" s="5">
        <f>E4*$B$7</f>
        <v>907</v>
      </c>
      <c r="F5" s="5">
        <f t="shared" ref="F5:U7" si="1">F4*$B$7</f>
        <v>907</v>
      </c>
      <c r="G5" s="5">
        <f t="shared" si="1"/>
        <v>907</v>
      </c>
      <c r="H5" s="5">
        <f t="shared" si="1"/>
        <v>907</v>
      </c>
      <c r="I5" s="5">
        <f t="shared" si="1"/>
        <v>907</v>
      </c>
      <c r="J5" s="5">
        <f t="shared" si="1"/>
        <v>907</v>
      </c>
      <c r="K5" s="5">
        <f t="shared" si="1"/>
        <v>907</v>
      </c>
      <c r="L5" s="5">
        <f t="shared" si="1"/>
        <v>907</v>
      </c>
      <c r="M5" s="5">
        <f t="shared" si="1"/>
        <v>907</v>
      </c>
      <c r="N5" s="5">
        <f t="shared" si="1"/>
        <v>907</v>
      </c>
      <c r="O5" s="5">
        <f t="shared" si="1"/>
        <v>907</v>
      </c>
      <c r="P5" s="5">
        <f t="shared" si="1"/>
        <v>907</v>
      </c>
      <c r="Q5" s="5">
        <f t="shared" si="1"/>
        <v>907</v>
      </c>
      <c r="R5" s="5">
        <f t="shared" si="1"/>
        <v>907</v>
      </c>
      <c r="S5" s="5">
        <f t="shared" si="1"/>
        <v>907</v>
      </c>
      <c r="T5" s="5">
        <f t="shared" si="1"/>
        <v>907</v>
      </c>
      <c r="U5" s="5">
        <f t="shared" si="1"/>
        <v>907</v>
      </c>
      <c r="V5" s="5">
        <f t="shared" ref="V5:X7" si="2">V4*$B$7</f>
        <v>907</v>
      </c>
      <c r="W5" s="5">
        <f t="shared" si="2"/>
        <v>907</v>
      </c>
      <c r="X5" s="5">
        <f t="shared" si="2"/>
        <v>907</v>
      </c>
    </row>
    <row r="6" spans="1:24" x14ac:dyDescent="0.25">
      <c r="A6" t="s">
        <v>1</v>
      </c>
      <c r="B6">
        <f>1.5*B3</f>
        <v>9.2999999999999999E-2</v>
      </c>
      <c r="D6" s="5">
        <v>2</v>
      </c>
      <c r="E6" s="5">
        <f t="shared" ref="E6:E7" si="3">E5*$B$7</f>
        <v>822.649</v>
      </c>
      <c r="F6" s="5">
        <f t="shared" si="1"/>
        <v>822.649</v>
      </c>
      <c r="G6" s="5">
        <f t="shared" si="1"/>
        <v>822.649</v>
      </c>
      <c r="H6" s="5">
        <f t="shared" si="1"/>
        <v>822.649</v>
      </c>
      <c r="I6" s="5">
        <f t="shared" si="1"/>
        <v>822.649</v>
      </c>
      <c r="J6" s="5">
        <f t="shared" si="1"/>
        <v>822.649</v>
      </c>
      <c r="K6" s="5">
        <f t="shared" si="1"/>
        <v>822.649</v>
      </c>
      <c r="L6" s="5">
        <f t="shared" si="1"/>
        <v>822.649</v>
      </c>
      <c r="M6" s="5">
        <f t="shared" si="1"/>
        <v>822.649</v>
      </c>
      <c r="N6" s="5">
        <f t="shared" si="1"/>
        <v>822.649</v>
      </c>
      <c r="O6" s="5">
        <f t="shared" si="1"/>
        <v>822.649</v>
      </c>
      <c r="P6" s="5">
        <f t="shared" si="1"/>
        <v>822.649</v>
      </c>
      <c r="Q6" s="5">
        <f t="shared" si="1"/>
        <v>822.649</v>
      </c>
      <c r="R6" s="5">
        <f t="shared" si="1"/>
        <v>822.649</v>
      </c>
      <c r="S6" s="5">
        <f t="shared" si="1"/>
        <v>822.649</v>
      </c>
      <c r="T6" s="5">
        <f t="shared" si="1"/>
        <v>822.649</v>
      </c>
      <c r="U6" s="5">
        <f t="shared" si="1"/>
        <v>822.649</v>
      </c>
      <c r="V6" s="5">
        <f t="shared" si="2"/>
        <v>822.649</v>
      </c>
      <c r="W6" s="5">
        <f t="shared" si="2"/>
        <v>822.649</v>
      </c>
      <c r="X6" s="5">
        <f t="shared" si="2"/>
        <v>822.649</v>
      </c>
    </row>
    <row r="7" spans="1:24" x14ac:dyDescent="0.25">
      <c r="A7" t="s">
        <v>5</v>
      </c>
      <c r="B7" s="2">
        <f>1-B6</f>
        <v>0.90700000000000003</v>
      </c>
      <c r="D7" s="5">
        <v>3</v>
      </c>
      <c r="E7" s="5">
        <f t="shared" si="3"/>
        <v>746.14264300000002</v>
      </c>
      <c r="F7" s="5">
        <f t="shared" si="1"/>
        <v>746.14264300000002</v>
      </c>
      <c r="G7" s="5">
        <f t="shared" si="1"/>
        <v>746.14264300000002</v>
      </c>
      <c r="H7" s="5">
        <f t="shared" si="1"/>
        <v>746.14264300000002</v>
      </c>
      <c r="I7" s="5">
        <f t="shared" si="1"/>
        <v>746.14264300000002</v>
      </c>
      <c r="J7" s="5">
        <f t="shared" si="1"/>
        <v>746.14264300000002</v>
      </c>
      <c r="K7" s="5">
        <f t="shared" si="1"/>
        <v>746.14264300000002</v>
      </c>
      <c r="L7" s="5">
        <f t="shared" si="1"/>
        <v>746.14264300000002</v>
      </c>
      <c r="M7" s="5">
        <f t="shared" si="1"/>
        <v>746.14264300000002</v>
      </c>
      <c r="N7" s="5">
        <f t="shared" si="1"/>
        <v>746.14264300000002</v>
      </c>
      <c r="O7" s="5">
        <f t="shared" si="1"/>
        <v>746.14264300000002</v>
      </c>
      <c r="P7" s="5">
        <f t="shared" si="1"/>
        <v>746.14264300000002</v>
      </c>
      <c r="Q7" s="5">
        <f t="shared" si="1"/>
        <v>746.14264300000002</v>
      </c>
      <c r="R7" s="5">
        <f t="shared" si="1"/>
        <v>746.14264300000002</v>
      </c>
      <c r="S7" s="5">
        <f t="shared" si="1"/>
        <v>746.14264300000002</v>
      </c>
      <c r="T7" s="5">
        <f t="shared" si="1"/>
        <v>746.14264300000002</v>
      </c>
      <c r="U7" s="5">
        <f t="shared" si="1"/>
        <v>746.14264300000002</v>
      </c>
      <c r="V7" s="5">
        <f t="shared" si="2"/>
        <v>746.14264300000002</v>
      </c>
      <c r="W7" s="5">
        <f t="shared" si="2"/>
        <v>746.14264300000002</v>
      </c>
      <c r="X7" s="5">
        <f t="shared" si="2"/>
        <v>746.14264300000002</v>
      </c>
    </row>
    <row r="8" spans="1:24" x14ac:dyDescent="0.25">
      <c r="B8" s="2"/>
      <c r="D8" s="5">
        <v>4</v>
      </c>
      <c r="E8" s="5">
        <f t="shared" ref="E8:X8" si="4">E7*$B$7</f>
        <v>676.75137720100008</v>
      </c>
      <c r="F8" s="5">
        <f t="shared" si="4"/>
        <v>676.75137720100008</v>
      </c>
      <c r="G8" s="5">
        <f t="shared" si="4"/>
        <v>676.75137720100008</v>
      </c>
      <c r="H8" s="5">
        <f t="shared" si="4"/>
        <v>676.75137720100008</v>
      </c>
      <c r="I8" s="5">
        <f t="shared" si="4"/>
        <v>676.75137720100008</v>
      </c>
      <c r="J8" s="5">
        <f t="shared" si="4"/>
        <v>676.75137720100008</v>
      </c>
      <c r="K8" s="5">
        <f t="shared" si="4"/>
        <v>676.75137720100008</v>
      </c>
      <c r="L8" s="5">
        <f t="shared" si="4"/>
        <v>676.75137720100008</v>
      </c>
      <c r="M8" s="5">
        <f t="shared" si="4"/>
        <v>676.75137720100008</v>
      </c>
      <c r="N8" s="5">
        <f t="shared" si="4"/>
        <v>676.75137720100008</v>
      </c>
      <c r="O8" s="5">
        <f t="shared" si="4"/>
        <v>676.75137720100008</v>
      </c>
      <c r="P8" s="5">
        <f t="shared" si="4"/>
        <v>676.75137720100008</v>
      </c>
      <c r="Q8" s="5">
        <f t="shared" si="4"/>
        <v>676.75137720100008</v>
      </c>
      <c r="R8" s="5">
        <f t="shared" si="4"/>
        <v>676.75137720100008</v>
      </c>
      <c r="S8" s="5">
        <f t="shared" si="4"/>
        <v>676.75137720100008</v>
      </c>
      <c r="T8" s="5">
        <f t="shared" si="4"/>
        <v>676.75137720100008</v>
      </c>
      <c r="U8" s="5">
        <f t="shared" si="4"/>
        <v>676.75137720100008</v>
      </c>
      <c r="V8" s="5">
        <f t="shared" si="4"/>
        <v>676.75137720100008</v>
      </c>
      <c r="W8" s="5">
        <f t="shared" si="4"/>
        <v>676.75137720100008</v>
      </c>
      <c r="X8" s="5">
        <f t="shared" si="4"/>
        <v>676.75137720100008</v>
      </c>
    </row>
    <row r="9" spans="1:24" x14ac:dyDescent="0.25">
      <c r="A9" s="16" t="s">
        <v>16</v>
      </c>
      <c r="B9" s="16"/>
      <c r="D9" s="11">
        <v>5</v>
      </c>
      <c r="E9" s="11">
        <f t="shared" ref="E9:E19" si="5">E8*$B$7*(1-E$3)</f>
        <v>613.81349912130713</v>
      </c>
      <c r="F9" s="11">
        <f t="shared" ref="F9:F19" si="6">F8*$B$7*(1-F$3)</f>
        <v>601.537229138881</v>
      </c>
      <c r="G9" s="11">
        <f t="shared" ref="G9:G19" si="7">G8*$B$7*(1-G$3)</f>
        <v>589.26095915645487</v>
      </c>
      <c r="H9" s="11">
        <f t="shared" ref="H9:H19" si="8">H8*$B$7*(1-H$3)</f>
        <v>576.98468917402863</v>
      </c>
      <c r="I9" s="11">
        <f t="shared" ref="I9:I19" si="9">I8*$B$7*(1-I$3)</f>
        <v>564.70841919160262</v>
      </c>
      <c r="J9" s="11">
        <f t="shared" ref="J9:J19" si="10">J8*$B$7*(1-J$3)</f>
        <v>552.43214920917649</v>
      </c>
      <c r="K9" s="11">
        <f t="shared" ref="K9:K19" si="11">K8*$B$7*(1-K$3)</f>
        <v>540.15587922675024</v>
      </c>
      <c r="L9" s="11">
        <f t="shared" ref="L9:L19" si="12">L8*$B$7*(1-L$3)</f>
        <v>527.87960924432412</v>
      </c>
      <c r="M9" s="11">
        <f t="shared" ref="M9:M19" si="13">M8*$B$7*(1-M$3)</f>
        <v>515.60333926189799</v>
      </c>
      <c r="N9" s="11">
        <f t="shared" ref="N9:N19" si="14">N8*$B$7*(1-N$3)</f>
        <v>503.32706927947191</v>
      </c>
      <c r="O9" s="11">
        <f t="shared" ref="O9:O19" si="15">O8*$B$7*(1-O$3)</f>
        <v>491.05079929704573</v>
      </c>
      <c r="P9" s="11">
        <f t="shared" ref="P9:P19" si="16">P8*$B$7*(1-P$3)</f>
        <v>478.7745293146196</v>
      </c>
      <c r="Q9" s="11">
        <f t="shared" ref="Q9:Q19" si="17">Q8*$B$7*(1-Q$3)</f>
        <v>466.49825933219341</v>
      </c>
      <c r="R9" s="11">
        <f t="shared" ref="R9:R19" si="18">R8*$B$7*(1-R$3)</f>
        <v>454.22198934976728</v>
      </c>
      <c r="S9" s="11">
        <f t="shared" ref="S9:S19" si="19">S8*$B$7*(1-S$3)</f>
        <v>441.9457193673411</v>
      </c>
      <c r="T9" s="11">
        <f t="shared" ref="T9:T19" si="20">T8*$B$7*(1-T$3)</f>
        <v>429.66944938491497</v>
      </c>
      <c r="U9" s="11">
        <f t="shared" ref="U9:U19" si="21">U8*$B$7*(1-U$3)</f>
        <v>417.39317940248878</v>
      </c>
      <c r="V9" s="11">
        <f t="shared" ref="V9:V19" si="22">V8*$B$7*(1-V$3)</f>
        <v>405.11690942006265</v>
      </c>
      <c r="W9" s="11">
        <f t="shared" ref="W9:W19" si="23">W8*$B$7*(1-W$3)</f>
        <v>392.84063943763658</v>
      </c>
      <c r="X9" s="11">
        <f t="shared" ref="X9:X19" si="24">X8*$B$7*(1-X$3)</f>
        <v>380.5643694552104</v>
      </c>
    </row>
    <row r="10" spans="1:24" x14ac:dyDescent="0.25">
      <c r="A10" t="s">
        <v>7</v>
      </c>
      <c r="B10" s="1">
        <v>762</v>
      </c>
      <c r="D10" s="11">
        <v>6</v>
      </c>
      <c r="E10" s="11">
        <f t="shared" si="5"/>
        <v>556.72884370302563</v>
      </c>
      <c r="F10" s="11">
        <f t="shared" si="6"/>
        <v>534.68238149238573</v>
      </c>
      <c r="G10" s="11">
        <f t="shared" si="7"/>
        <v>513.08130235670831</v>
      </c>
      <c r="H10" s="11">
        <f t="shared" si="8"/>
        <v>491.9256062959933</v>
      </c>
      <c r="I10" s="11">
        <f t="shared" si="9"/>
        <v>471.2152933102409</v>
      </c>
      <c r="J10" s="11">
        <f t="shared" si="10"/>
        <v>450.95036339945079</v>
      </c>
      <c r="K10" s="11">
        <f t="shared" si="11"/>
        <v>431.130816563623</v>
      </c>
      <c r="L10" s="11">
        <f t="shared" si="12"/>
        <v>411.75665280275774</v>
      </c>
      <c r="M10" s="11">
        <f t="shared" si="13"/>
        <v>392.82787211685479</v>
      </c>
      <c r="N10" s="11">
        <f t="shared" si="14"/>
        <v>374.34447450591449</v>
      </c>
      <c r="O10" s="11">
        <f t="shared" si="15"/>
        <v>356.30645996993644</v>
      </c>
      <c r="P10" s="11">
        <f t="shared" si="16"/>
        <v>338.71382850892081</v>
      </c>
      <c r="Q10" s="11">
        <f t="shared" si="17"/>
        <v>321.56658012286761</v>
      </c>
      <c r="R10" s="11">
        <f t="shared" si="18"/>
        <v>304.86471481177682</v>
      </c>
      <c r="S10" s="11">
        <f t="shared" si="19"/>
        <v>288.6082325756484</v>
      </c>
      <c r="T10" s="11">
        <f t="shared" si="20"/>
        <v>272.79713341448252</v>
      </c>
      <c r="U10" s="11">
        <f t="shared" si="21"/>
        <v>257.431417328279</v>
      </c>
      <c r="V10" s="11">
        <f t="shared" si="22"/>
        <v>242.51108431703787</v>
      </c>
      <c r="W10" s="11">
        <f t="shared" si="23"/>
        <v>228.03613438075928</v>
      </c>
      <c r="X10" s="11">
        <f t="shared" si="24"/>
        <v>214.00656751944302</v>
      </c>
    </row>
    <row r="11" spans="1:24" x14ac:dyDescent="0.25">
      <c r="A11" t="s">
        <v>8</v>
      </c>
      <c r="B11" s="4">
        <f>CEILING(B4+LN(1-B10/B2)/(-B3),1)</f>
        <v>16</v>
      </c>
      <c r="D11" s="11">
        <v>7</v>
      </c>
      <c r="E11" s="11">
        <f t="shared" si="5"/>
        <v>504.95306123864424</v>
      </c>
      <c r="F11" s="11">
        <f t="shared" si="6"/>
        <v>475.25778161332198</v>
      </c>
      <c r="G11" s="11">
        <f t="shared" si="7"/>
        <v>446.75015158803308</v>
      </c>
      <c r="H11" s="11">
        <f t="shared" si="8"/>
        <v>419.40593341583798</v>
      </c>
      <c r="I11" s="11">
        <f t="shared" si="9"/>
        <v>393.20088934979748</v>
      </c>
      <c r="J11" s="11">
        <f t="shared" si="10"/>
        <v>368.11078164297169</v>
      </c>
      <c r="K11" s="11">
        <f t="shared" si="11"/>
        <v>344.11137254842134</v>
      </c>
      <c r="L11" s="11">
        <f t="shared" si="12"/>
        <v>321.17842431920707</v>
      </c>
      <c r="M11" s="11">
        <f t="shared" si="13"/>
        <v>299.28769920838931</v>
      </c>
      <c r="N11" s="11">
        <f t="shared" si="14"/>
        <v>278.41495946902887</v>
      </c>
      <c r="O11" s="11">
        <f t="shared" si="15"/>
        <v>258.53596735418586</v>
      </c>
      <c r="P11" s="11">
        <f t="shared" si="16"/>
        <v>239.62648511692115</v>
      </c>
      <c r="Q11" s="11">
        <f t="shared" si="17"/>
        <v>221.66227501029513</v>
      </c>
      <c r="R11" s="11">
        <f t="shared" si="18"/>
        <v>204.61909928736839</v>
      </c>
      <c r="S11" s="11">
        <f t="shared" si="19"/>
        <v>188.47272020120141</v>
      </c>
      <c r="T11" s="11">
        <f t="shared" si="20"/>
        <v>173.19890000485495</v>
      </c>
      <c r="U11" s="11">
        <f t="shared" si="21"/>
        <v>158.77340095138933</v>
      </c>
      <c r="V11" s="11">
        <f t="shared" si="22"/>
        <v>145.17198529386522</v>
      </c>
      <c r="W11" s="11">
        <f t="shared" si="23"/>
        <v>132.37041528534314</v>
      </c>
      <c r="X11" s="11">
        <f t="shared" si="24"/>
        <v>120.3444531788836</v>
      </c>
    </row>
    <row r="12" spans="1:24" x14ac:dyDescent="0.25">
      <c r="D12" s="11">
        <v>8</v>
      </c>
      <c r="E12" s="11">
        <f t="shared" si="5"/>
        <v>457.99242654345034</v>
      </c>
      <c r="F12" s="11">
        <f t="shared" si="6"/>
        <v>422.43763176481735</v>
      </c>
      <c r="G12" s="11">
        <f t="shared" si="7"/>
        <v>388.99429199073217</v>
      </c>
      <c r="H12" s="11">
        <f t="shared" si="8"/>
        <v>357.57711071167518</v>
      </c>
      <c r="I12" s="11">
        <f t="shared" si="9"/>
        <v>328.10255010904507</v>
      </c>
      <c r="J12" s="11">
        <f t="shared" si="10"/>
        <v>300.48883105515779</v>
      </c>
      <c r="K12" s="11">
        <f t="shared" si="11"/>
        <v>274.65593311324801</v>
      </c>
      <c r="L12" s="11">
        <f t="shared" si="12"/>
        <v>250.52559453746792</v>
      </c>
      <c r="M12" s="11">
        <f t="shared" si="13"/>
        <v>228.02131227288768</v>
      </c>
      <c r="N12" s="11">
        <f t="shared" si="14"/>
        <v>207.06834195549555</v>
      </c>
      <c r="O12" s="11">
        <f t="shared" si="15"/>
        <v>187.59369791219729</v>
      </c>
      <c r="P12" s="11">
        <f t="shared" si="16"/>
        <v>169.52615316081705</v>
      </c>
      <c r="Q12" s="11">
        <f t="shared" si="17"/>
        <v>152.79623941009666</v>
      </c>
      <c r="R12" s="11">
        <f t="shared" si="18"/>
        <v>137.33624705969592</v>
      </c>
      <c r="S12" s="11">
        <f t="shared" si="19"/>
        <v>123.08022520019257</v>
      </c>
      <c r="T12" s="11">
        <f t="shared" si="20"/>
        <v>109.9639816130824</v>
      </c>
      <c r="U12" s="11">
        <f t="shared" si="21"/>
        <v>97.925082770778886</v>
      </c>
      <c r="V12" s="11">
        <f t="shared" si="22"/>
        <v>86.902853836613602</v>
      </c>
      <c r="W12" s="11">
        <f t="shared" si="23"/>
        <v>76.838378664835986</v>
      </c>
      <c r="X12" s="11">
        <f t="shared" si="24"/>
        <v>67.674499800613404</v>
      </c>
    </row>
    <row r="13" spans="1:24" x14ac:dyDescent="0.25">
      <c r="A13" s="16" t="s">
        <v>17</v>
      </c>
      <c r="B13" s="16"/>
      <c r="D13" s="11">
        <v>9</v>
      </c>
      <c r="E13" s="11">
        <f t="shared" si="5"/>
        <v>415.39913087490947</v>
      </c>
      <c r="F13" s="11">
        <f t="shared" si="6"/>
        <v>375.48791337047555</v>
      </c>
      <c r="G13" s="11">
        <f t="shared" si="7"/>
        <v>338.70510992217032</v>
      </c>
      <c r="H13" s="11">
        <f t="shared" si="8"/>
        <v>304.86309305056</v>
      </c>
      <c r="I13" s="11">
        <f t="shared" si="9"/>
        <v>273.78189191299157</v>
      </c>
      <c r="J13" s="11">
        <f t="shared" si="10"/>
        <v>245.28903279032534</v>
      </c>
      <c r="K13" s="11">
        <f t="shared" si="11"/>
        <v>219.21937957367004</v>
      </c>
      <c r="L13" s="11">
        <f t="shared" si="12"/>
        <v>195.41497425111572</v>
      </c>
      <c r="M13" s="11">
        <f t="shared" si="13"/>
        <v>173.72487739446765</v>
      </c>
      <c r="N13" s="11">
        <f t="shared" si="14"/>
        <v>154.00500864598027</v>
      </c>
      <c r="O13" s="11">
        <f t="shared" si="15"/>
        <v>136.11798720509034</v>
      </c>
      <c r="P13" s="11">
        <f t="shared" si="16"/>
        <v>119.93297231515164</v>
      </c>
      <c r="Q13" s="11">
        <f t="shared" si="17"/>
        <v>105.32550375016783</v>
      </c>
      <c r="R13" s="11">
        <f t="shared" si="18"/>
        <v>92.177342301526707</v>
      </c>
      <c r="S13" s="11">
        <f t="shared" si="19"/>
        <v>80.37631026473376</v>
      </c>
      <c r="T13" s="11">
        <f t="shared" si="20"/>
        <v>69.816131926146014</v>
      </c>
      <c r="U13" s="11">
        <f t="shared" si="21"/>
        <v>60.396274049705589</v>
      </c>
      <c r="V13" s="11">
        <f t="shared" si="22"/>
        <v>52.021786363673627</v>
      </c>
      <c r="W13" s="11">
        <f t="shared" si="23"/>
        <v>44.603142047363988</v>
      </c>
      <c r="X13" s="11">
        <f t="shared" si="24"/>
        <v>38.056078217876944</v>
      </c>
    </row>
    <row r="14" spans="1:24" x14ac:dyDescent="0.25">
      <c r="A14" t="s">
        <v>18</v>
      </c>
      <c r="B14" s="1">
        <v>381</v>
      </c>
      <c r="D14" s="11">
        <v>10</v>
      </c>
      <c r="E14" s="11">
        <f t="shared" si="5"/>
        <v>376.76701170354289</v>
      </c>
      <c r="F14" s="11">
        <f t="shared" si="6"/>
        <v>333.75618667848096</v>
      </c>
      <c r="G14" s="11">
        <f t="shared" si="7"/>
        <v>294.91731331143211</v>
      </c>
      <c r="H14" s="11">
        <f t="shared" si="8"/>
        <v>259.92017587304645</v>
      </c>
      <c r="I14" s="11">
        <f t="shared" si="9"/>
        <v>228.45456188787671</v>
      </c>
      <c r="J14" s="11">
        <f t="shared" si="10"/>
        <v>200.22943746674258</v>
      </c>
      <c r="K14" s="11">
        <f t="shared" si="11"/>
        <v>174.97214000052048</v>
      </c>
      <c r="L14" s="11">
        <f t="shared" si="12"/>
        <v>152.42758821535529</v>
      </c>
      <c r="M14" s="11">
        <f t="shared" si="13"/>
        <v>132.35750958929702</v>
      </c>
      <c r="N14" s="11">
        <f t="shared" si="14"/>
        <v>114.53968513036138</v>
      </c>
      <c r="O14" s="11">
        <f t="shared" si="15"/>
        <v>98.76721151601356</v>
      </c>
      <c r="P14" s="11">
        <f t="shared" si="16"/>
        <v>84.847780594077193</v>
      </c>
      <c r="Q14" s="11">
        <f t="shared" si="17"/>
        <v>72.60297624506569</v>
      </c>
      <c r="R14" s="11">
        <f t="shared" si="18"/>
        <v>61.8675886059387</v>
      </c>
      <c r="S14" s="11">
        <f t="shared" si="19"/>
        <v>52.488945655281732</v>
      </c>
      <c r="T14" s="11">
        <f t="shared" si="20"/>
        <v>44.326262159910108</v>
      </c>
      <c r="U14" s="11">
        <f t="shared" si="21"/>
        <v>37.250005982896418</v>
      </c>
      <c r="V14" s="11">
        <f t="shared" si="22"/>
        <v>31.141281753022305</v>
      </c>
      <c r="W14" s="11">
        <f t="shared" si="23"/>
        <v>25.891231895653849</v>
      </c>
      <c r="X14" s="11">
        <f t="shared" si="24"/>
        <v>21.400455025040923</v>
      </c>
    </row>
    <row r="15" spans="1:24" x14ac:dyDescent="0.25">
      <c r="A15" t="s">
        <v>19</v>
      </c>
      <c r="B15" s="5">
        <f>CEILING(B4+LN(1-B14/B2)/(-B3),1)</f>
        <v>5</v>
      </c>
      <c r="D15" s="11">
        <v>11</v>
      </c>
      <c r="E15" s="11">
        <f t="shared" si="5"/>
        <v>341.7276796151134</v>
      </c>
      <c r="F15" s="11">
        <f t="shared" si="6"/>
        <v>296.66252409103458</v>
      </c>
      <c r="G15" s="11">
        <f t="shared" si="7"/>
        <v>256.79040304653017</v>
      </c>
      <c r="H15" s="11">
        <f t="shared" si="8"/>
        <v>221.60274354584195</v>
      </c>
      <c r="I15" s="11">
        <f t="shared" si="9"/>
        <v>190.63162462171985</v>
      </c>
      <c r="J15" s="11">
        <f t="shared" si="10"/>
        <v>163.44728980410198</v>
      </c>
      <c r="K15" s="11">
        <f t="shared" si="11"/>
        <v>139.65576326281544</v>
      </c>
      <c r="L15" s="11">
        <f t="shared" si="12"/>
        <v>118.89656735974143</v>
      </c>
      <c r="M15" s="11">
        <f t="shared" si="13"/>
        <v>100.84053940589362</v>
      </c>
      <c r="N15" s="11">
        <f t="shared" si="14"/>
        <v>85.187745418854988</v>
      </c>
      <c r="O15" s="11">
        <f t="shared" si="15"/>
        <v>71.66548867601945</v>
      </c>
      <c r="P15" s="11">
        <f t="shared" si="16"/>
        <v>60.02641085908585</v>
      </c>
      <c r="Q15" s="11">
        <f t="shared" si="17"/>
        <v>50.046683585248687</v>
      </c>
      <c r="R15" s="11">
        <f t="shared" si="18"/>
        <v>41.524288120533939</v>
      </c>
      <c r="S15" s="11">
        <f t="shared" si="19"/>
        <v>34.277381070725184</v>
      </c>
      <c r="T15" s="11">
        <f t="shared" si="20"/>
        <v>28.14274384532693</v>
      </c>
      <c r="U15" s="11">
        <f t="shared" si="21"/>
        <v>22.974313690011194</v>
      </c>
      <c r="V15" s="11">
        <f t="shared" si="22"/>
        <v>18.64179408299421</v>
      </c>
      <c r="W15" s="11">
        <f t="shared" si="23"/>
        <v>15.029342290789147</v>
      </c>
      <c r="X15" s="11">
        <f t="shared" si="24"/>
        <v>12.034331878781513</v>
      </c>
    </row>
    <row r="16" spans="1:24" x14ac:dyDescent="0.25">
      <c r="D16" s="11">
        <v>12</v>
      </c>
      <c r="E16" s="11">
        <f t="shared" si="5"/>
        <v>309.94700541090788</v>
      </c>
      <c r="F16" s="11">
        <f t="shared" si="6"/>
        <v>263.69145116355696</v>
      </c>
      <c r="G16" s="11">
        <f t="shared" si="7"/>
        <v>223.59253974067474</v>
      </c>
      <c r="H16" s="11">
        <f t="shared" si="8"/>
        <v>188.93406709231391</v>
      </c>
      <c r="I16" s="11">
        <f t="shared" si="9"/>
        <v>159.07065284934791</v>
      </c>
      <c r="J16" s="11">
        <f t="shared" si="10"/>
        <v>133.42202266708847</v>
      </c>
      <c r="K16" s="11">
        <f t="shared" si="11"/>
        <v>111.46764400584878</v>
      </c>
      <c r="L16" s="11">
        <f t="shared" si="12"/>
        <v>92.741700471945521</v>
      </c>
      <c r="M16" s="11">
        <f t="shared" si="13"/>
        <v>76.828390162562243</v>
      </c>
      <c r="N16" s="11">
        <f t="shared" si="14"/>
        <v>63.357533777819214</v>
      </c>
      <c r="O16" s="11">
        <f t="shared" si="15"/>
        <v>52.000478583319719</v>
      </c>
      <c r="P16" s="11">
        <f t="shared" si="16"/>
        <v>42.466284626368875</v>
      </c>
      <c r="Q16" s="11">
        <f t="shared" si="17"/>
        <v>34.498179928983625</v>
      </c>
      <c r="R16" s="11">
        <f t="shared" si="18"/>
        <v>27.87027170073997</v>
      </c>
      <c r="S16" s="11">
        <f t="shared" si="19"/>
        <v>22.384500934426374</v>
      </c>
      <c r="T16" s="11">
        <f t="shared" si="20"/>
        <v>17.867828067398065</v>
      </c>
      <c r="U16" s="11">
        <f t="shared" si="21"/>
        <v>14.169637711451303</v>
      </c>
      <c r="V16" s="11">
        <f t="shared" si="22"/>
        <v>11.159350773961993</v>
      </c>
      <c r="W16" s="11">
        <f t="shared" si="23"/>
        <v>8.7242326129572856</v>
      </c>
      <c r="X16" s="11">
        <f t="shared" si="24"/>
        <v>6.7673861887139966</v>
      </c>
    </row>
    <row r="17" spans="1:24" x14ac:dyDescent="0.25">
      <c r="A17" s="16" t="s">
        <v>27</v>
      </c>
      <c r="B17" s="16"/>
      <c r="D17" s="11">
        <v>13</v>
      </c>
      <c r="E17" s="11">
        <f t="shared" si="5"/>
        <v>281.12193390769346</v>
      </c>
      <c r="F17" s="11">
        <f t="shared" si="6"/>
        <v>234.38478328123924</v>
      </c>
      <c r="G17" s="11">
        <f t="shared" si="7"/>
        <v>194.68649620300033</v>
      </c>
      <c r="H17" s="11">
        <f t="shared" si="8"/>
        <v>161.08140692156499</v>
      </c>
      <c r="I17" s="11">
        <f t="shared" si="9"/>
        <v>132.73491556360986</v>
      </c>
      <c r="J17" s="11">
        <f t="shared" si="10"/>
        <v>108.91239710314433</v>
      </c>
      <c r="K17" s="11">
        <f t="shared" si="11"/>
        <v>88.969014739708271</v>
      </c>
      <c r="L17" s="11">
        <f t="shared" si="12"/>
        <v>72.340381202126949</v>
      </c>
      <c r="M17" s="11">
        <f t="shared" si="13"/>
        <v>58.534013897052922</v>
      </c>
      <c r="N17" s="11">
        <f t="shared" si="14"/>
        <v>47.12153217191527</v>
      </c>
      <c r="O17" s="11">
        <f t="shared" si="15"/>
        <v>37.731547260056793</v>
      </c>
      <c r="P17" s="11">
        <f t="shared" si="16"/>
        <v>30.043197721770927</v>
      </c>
      <c r="Q17" s="11">
        <f t="shared" si="17"/>
        <v>23.780285388646991</v>
      </c>
      <c r="R17" s="11">
        <f t="shared" si="18"/>
        <v>18.705968960102652</v>
      </c>
      <c r="S17" s="11">
        <f t="shared" si="19"/>
        <v>14.617974490217797</v>
      </c>
      <c r="T17" s="11">
        <f t="shared" si="20"/>
        <v>11.344284039991033</v>
      </c>
      <c r="U17" s="11">
        <f t="shared" si="21"/>
        <v>8.7392657549147046</v>
      </c>
      <c r="V17" s="11">
        <f t="shared" si="22"/>
        <v>6.6802105603091269</v>
      </c>
      <c r="W17" s="11">
        <f t="shared" si="23"/>
        <v>5.064242547169445</v>
      </c>
      <c r="X17" s="11">
        <f t="shared" si="24"/>
        <v>3.8055719493614286</v>
      </c>
    </row>
    <row r="18" spans="1:24" x14ac:dyDescent="0.25">
      <c r="A18" s="9" t="s">
        <v>28</v>
      </c>
      <c r="B18" s="10">
        <v>762</v>
      </c>
      <c r="D18" s="11">
        <v>14</v>
      </c>
      <c r="E18" s="11">
        <f t="shared" si="5"/>
        <v>254.97759405427797</v>
      </c>
      <c r="F18" s="11">
        <f t="shared" si="6"/>
        <v>208.33525846736231</v>
      </c>
      <c r="G18" s="11">
        <f t="shared" si="7"/>
        <v>169.51742597387644</v>
      </c>
      <c r="H18" s="11">
        <f t="shared" si="8"/>
        <v>137.33478591318786</v>
      </c>
      <c r="I18" s="11">
        <f t="shared" si="9"/>
        <v>110.75932294289862</v>
      </c>
      <c r="J18" s="11">
        <f t="shared" si="10"/>
        <v>88.905189755296718</v>
      </c>
      <c r="K18" s="11">
        <f t="shared" si="11"/>
        <v>71.011508804645558</v>
      </c>
      <c r="L18" s="11">
        <f t="shared" si="12"/>
        <v>56.426944145283066</v>
      </c>
      <c r="M18" s="11">
        <f t="shared" si="13"/>
        <v>44.595894507886683</v>
      </c>
      <c r="N18" s="11">
        <f t="shared" si="14"/>
        <v>35.046168337540266</v>
      </c>
      <c r="O18" s="11">
        <f t="shared" si="15"/>
        <v>27.378010691897209</v>
      </c>
      <c r="P18" s="11">
        <f t="shared" si="16"/>
        <v>21.25436066024406</v>
      </c>
      <c r="Q18" s="11">
        <f t="shared" si="17"/>
        <v>16.392226324102143</v>
      </c>
      <c r="R18" s="11">
        <f t="shared" si="18"/>
        <v>12.555072246641696</v>
      </c>
      <c r="S18" s="11">
        <f t="shared" si="19"/>
        <v>9.5461220610918307</v>
      </c>
      <c r="T18" s="11">
        <f t="shared" si="20"/>
        <v>7.202485936990306</v>
      </c>
      <c r="U18" s="11">
        <f t="shared" si="21"/>
        <v>5.390029547001193</v>
      </c>
      <c r="V18" s="11">
        <f t="shared" si="22"/>
        <v>3.998907645612249</v>
      </c>
      <c r="W18" s="11">
        <f t="shared" si="23"/>
        <v>2.9396915137809199</v>
      </c>
      <c r="X18" s="11">
        <f t="shared" si="24"/>
        <v>2.1400253300039056</v>
      </c>
    </row>
    <row r="19" spans="1:24" x14ac:dyDescent="0.25">
      <c r="A19" s="9" t="s">
        <v>29</v>
      </c>
      <c r="B19" s="6">
        <f>CEILING(B4+LN(1-B18/B2)/(-B3),1)</f>
        <v>16</v>
      </c>
      <c r="D19" s="11">
        <v>15</v>
      </c>
      <c r="E19" s="11">
        <f t="shared" si="5"/>
        <v>231.26467780723013</v>
      </c>
      <c r="F19" s="11">
        <f t="shared" si="6"/>
        <v>185.18087784129969</v>
      </c>
      <c r="G19" s="11">
        <f t="shared" si="7"/>
        <v>147.6022131439737</v>
      </c>
      <c r="H19" s="11">
        <f t="shared" si="8"/>
        <v>117.0888917738657</v>
      </c>
      <c r="I19" s="11">
        <f t="shared" si="9"/>
        <v>92.422009436472337</v>
      </c>
      <c r="J19" s="11">
        <f t="shared" si="10"/>
        <v>72.573306397248714</v>
      </c>
      <c r="K19" s="11">
        <f t="shared" si="11"/>
        <v>56.678545867515908</v>
      </c>
      <c r="L19" s="11">
        <f t="shared" si="12"/>
        <v>44.014144972203695</v>
      </c>
      <c r="M19" s="11">
        <f t="shared" si="13"/>
        <v>33.976720107668704</v>
      </c>
      <c r="N19" s="11">
        <f t="shared" si="14"/>
        <v>26.065237239362201</v>
      </c>
      <c r="O19" s="11">
        <f t="shared" si="15"/>
        <v>19.865484558040617</v>
      </c>
      <c r="P19" s="11">
        <f t="shared" si="16"/>
        <v>15.036609992696265</v>
      </c>
      <c r="Q19" s="11">
        <f t="shared" si="17"/>
        <v>11.299489449730089</v>
      </c>
      <c r="R19" s="11">
        <f t="shared" si="18"/>
        <v>8.4267133905009732</v>
      </c>
      <c r="S19" s="11">
        <f t="shared" si="19"/>
        <v>6.2339995507754091</v>
      </c>
      <c r="T19" s="11">
        <f t="shared" si="20"/>
        <v>4.5728583213951453</v>
      </c>
      <c r="U19" s="11">
        <f t="shared" si="21"/>
        <v>3.3243546234084556</v>
      </c>
      <c r="V19" s="11">
        <f t="shared" si="22"/>
        <v>2.3938260948164043</v>
      </c>
      <c r="W19" s="11">
        <f t="shared" si="23"/>
        <v>1.7064321299195484</v>
      </c>
      <c r="X19" s="11">
        <f t="shared" si="24"/>
        <v>1.2034218440743962</v>
      </c>
    </row>
    <row r="20" spans="1:24" x14ac:dyDescent="0.25">
      <c r="D20" s="4">
        <v>16</v>
      </c>
      <c r="E20" s="4">
        <f t="shared" ref="E20:E25" si="25">E19*$B$7</f>
        <v>209.75706277115773</v>
      </c>
      <c r="F20" s="4">
        <f t="shared" ref="F20:U29" si="26">F19*$B$7</f>
        <v>167.95905620205883</v>
      </c>
      <c r="G20" s="4">
        <f t="shared" si="26"/>
        <v>133.87520732158416</v>
      </c>
      <c r="H20" s="4">
        <f t="shared" si="26"/>
        <v>106.19962483889618</v>
      </c>
      <c r="I20" s="4">
        <f t="shared" si="26"/>
        <v>83.826762558880418</v>
      </c>
      <c r="J20" s="4">
        <f t="shared" si="26"/>
        <v>65.823988902304592</v>
      </c>
      <c r="K20" s="4">
        <f t="shared" si="26"/>
        <v>51.40744110183693</v>
      </c>
      <c r="L20" s="4">
        <f t="shared" si="26"/>
        <v>39.920829489788751</v>
      </c>
      <c r="M20" s="4">
        <f t="shared" si="26"/>
        <v>30.816885137655515</v>
      </c>
      <c r="N20" s="4">
        <f t="shared" si="26"/>
        <v>23.641170176101518</v>
      </c>
      <c r="O20" s="4">
        <f t="shared" si="26"/>
        <v>18.01799449414284</v>
      </c>
      <c r="P20" s="4">
        <f t="shared" si="26"/>
        <v>13.638205263375513</v>
      </c>
      <c r="Q20" s="4">
        <f t="shared" si="26"/>
        <v>10.248636930905191</v>
      </c>
      <c r="R20" s="4">
        <f t="shared" si="26"/>
        <v>7.6430290451843828</v>
      </c>
      <c r="S20" s="4">
        <f t="shared" si="26"/>
        <v>5.6542375925532964</v>
      </c>
      <c r="T20" s="4">
        <f t="shared" si="26"/>
        <v>4.1475824975053968</v>
      </c>
      <c r="U20" s="4">
        <f t="shared" si="26"/>
        <v>3.0151896434314693</v>
      </c>
      <c r="V20" s="4">
        <f t="shared" ref="V20:X29" si="27">V19*$B$7</f>
        <v>2.1712002679984788</v>
      </c>
      <c r="W20" s="4">
        <f t="shared" si="27"/>
        <v>1.5477339418370304</v>
      </c>
      <c r="X20" s="4">
        <f t="shared" si="27"/>
        <v>1.0915036125754773</v>
      </c>
    </row>
    <row r="21" spans="1:24" x14ac:dyDescent="0.25">
      <c r="A21" s="16" t="s">
        <v>21</v>
      </c>
      <c r="B21" s="16"/>
      <c r="D21" s="6">
        <v>17</v>
      </c>
      <c r="E21" s="6">
        <f t="shared" si="25"/>
        <v>190.24965593344007</v>
      </c>
      <c r="F21" s="6">
        <f t="shared" si="26"/>
        <v>152.33886397526737</v>
      </c>
      <c r="G21" s="6">
        <f t="shared" si="26"/>
        <v>121.42481304067684</v>
      </c>
      <c r="H21" s="6">
        <f t="shared" si="26"/>
        <v>96.323059728878846</v>
      </c>
      <c r="I21" s="6">
        <f t="shared" si="26"/>
        <v>76.030873640904545</v>
      </c>
      <c r="J21" s="6">
        <f t="shared" si="26"/>
        <v>59.702357934390264</v>
      </c>
      <c r="K21" s="6">
        <f t="shared" si="26"/>
        <v>46.6265490793661</v>
      </c>
      <c r="L21" s="6">
        <f t="shared" si="26"/>
        <v>36.208192347238402</v>
      </c>
      <c r="M21" s="6">
        <f t="shared" si="26"/>
        <v>27.950914819853551</v>
      </c>
      <c r="N21" s="6">
        <f t="shared" si="26"/>
        <v>21.442541349724078</v>
      </c>
      <c r="O21" s="6">
        <f t="shared" si="26"/>
        <v>16.342321006187557</v>
      </c>
      <c r="P21" s="6">
        <f t="shared" si="26"/>
        <v>12.36985217388159</v>
      </c>
      <c r="Q21" s="6">
        <f t="shared" si="26"/>
        <v>9.2955136963310085</v>
      </c>
      <c r="R21" s="6">
        <f t="shared" si="26"/>
        <v>6.9322273439822357</v>
      </c>
      <c r="S21" s="6">
        <f t="shared" si="26"/>
        <v>5.12839349644584</v>
      </c>
      <c r="T21" s="6">
        <f t="shared" si="26"/>
        <v>3.7618573252373948</v>
      </c>
      <c r="U21" s="6">
        <f t="shared" si="26"/>
        <v>2.7347770065923429</v>
      </c>
      <c r="V21" s="6">
        <f t="shared" si="27"/>
        <v>1.9692786430746203</v>
      </c>
      <c r="W21" s="6">
        <f t="shared" si="27"/>
        <v>1.4037946852461867</v>
      </c>
      <c r="X21" s="6">
        <f t="shared" si="27"/>
        <v>0.989993776605958</v>
      </c>
    </row>
    <row r="22" spans="1:24" x14ac:dyDescent="0.25">
      <c r="A22" t="s">
        <v>6</v>
      </c>
      <c r="B22" s="1">
        <v>1000</v>
      </c>
      <c r="D22" s="6">
        <v>18</v>
      </c>
      <c r="E22" s="6">
        <f t="shared" si="25"/>
        <v>172.55643793163014</v>
      </c>
      <c r="F22" s="6">
        <f t="shared" si="26"/>
        <v>138.1713496255675</v>
      </c>
      <c r="G22" s="6">
        <f t="shared" si="26"/>
        <v>110.1323054278939</v>
      </c>
      <c r="H22" s="6">
        <f t="shared" si="26"/>
        <v>87.365015174093116</v>
      </c>
      <c r="I22" s="6">
        <f t="shared" si="26"/>
        <v>68.960002392300424</v>
      </c>
      <c r="J22" s="6">
        <f t="shared" si="26"/>
        <v>54.150038646491971</v>
      </c>
      <c r="K22" s="6">
        <f t="shared" si="26"/>
        <v>42.290280014985051</v>
      </c>
      <c r="L22" s="6">
        <f t="shared" si="26"/>
        <v>32.840830458945234</v>
      </c>
      <c r="M22" s="6">
        <f t="shared" si="26"/>
        <v>25.351479741607172</v>
      </c>
      <c r="N22" s="6">
        <f t="shared" si="26"/>
        <v>19.448385004199739</v>
      </c>
      <c r="O22" s="6">
        <f t="shared" si="26"/>
        <v>14.822485152612115</v>
      </c>
      <c r="P22" s="6">
        <f t="shared" si="26"/>
        <v>11.219455921710603</v>
      </c>
      <c r="Q22" s="6">
        <f t="shared" si="26"/>
        <v>8.4310309225722246</v>
      </c>
      <c r="R22" s="6">
        <f t="shared" si="26"/>
        <v>6.2875302009918883</v>
      </c>
      <c r="S22" s="6">
        <f t="shared" si="26"/>
        <v>4.651452901276377</v>
      </c>
      <c r="T22" s="6">
        <f t="shared" si="26"/>
        <v>3.412004593990317</v>
      </c>
      <c r="U22" s="6">
        <f t="shared" si="26"/>
        <v>2.4804427449792552</v>
      </c>
      <c r="V22" s="6">
        <f t="shared" si="27"/>
        <v>1.7861357292686806</v>
      </c>
      <c r="W22" s="6">
        <f t="shared" si="27"/>
        <v>1.2732417795182913</v>
      </c>
      <c r="X22" s="6">
        <f t="shared" si="27"/>
        <v>0.89792435538160398</v>
      </c>
    </row>
    <row r="23" spans="1:24" x14ac:dyDescent="0.25">
      <c r="D23" s="6">
        <v>19</v>
      </c>
      <c r="E23" s="6">
        <f t="shared" si="25"/>
        <v>156.50868920398855</v>
      </c>
      <c r="F23" s="6">
        <f t="shared" si="26"/>
        <v>125.32141411038972</v>
      </c>
      <c r="G23" s="6">
        <f t="shared" si="26"/>
        <v>99.890001023099771</v>
      </c>
      <c r="H23" s="6">
        <f t="shared" si="26"/>
        <v>79.240068762902453</v>
      </c>
      <c r="I23" s="6">
        <f t="shared" si="26"/>
        <v>62.546722169816483</v>
      </c>
      <c r="J23" s="6">
        <f t="shared" si="26"/>
        <v>49.114085052368218</v>
      </c>
      <c r="K23" s="6">
        <f t="shared" si="26"/>
        <v>38.357283973591443</v>
      </c>
      <c r="L23" s="6">
        <f t="shared" si="26"/>
        <v>29.78663322626333</v>
      </c>
      <c r="M23" s="6">
        <f t="shared" si="26"/>
        <v>22.993792125637704</v>
      </c>
      <c r="N23" s="6">
        <f t="shared" si="26"/>
        <v>17.639685198809165</v>
      </c>
      <c r="O23" s="6">
        <f t="shared" si="26"/>
        <v>13.443994033419189</v>
      </c>
      <c r="P23" s="6">
        <f t="shared" si="26"/>
        <v>10.176046520991518</v>
      </c>
      <c r="Q23" s="6">
        <f t="shared" si="26"/>
        <v>7.6469450467730082</v>
      </c>
      <c r="R23" s="6">
        <f t="shared" si="26"/>
        <v>5.7027898922996432</v>
      </c>
      <c r="S23" s="6">
        <f t="shared" si="26"/>
        <v>4.218867781457674</v>
      </c>
      <c r="T23" s="6">
        <f t="shared" si="26"/>
        <v>3.0946881667492177</v>
      </c>
      <c r="U23" s="6">
        <f t="shared" si="26"/>
        <v>2.2497615696961843</v>
      </c>
      <c r="V23" s="6">
        <f t="shared" si="27"/>
        <v>1.6200251064466933</v>
      </c>
      <c r="W23" s="6">
        <f t="shared" si="27"/>
        <v>1.1548302940230903</v>
      </c>
      <c r="X23" s="6">
        <f t="shared" si="27"/>
        <v>0.81441739033111482</v>
      </c>
    </row>
    <row r="24" spans="1:24" x14ac:dyDescent="0.25">
      <c r="D24" s="6">
        <v>20</v>
      </c>
      <c r="E24" s="6">
        <f t="shared" si="25"/>
        <v>141.95338110801762</v>
      </c>
      <c r="F24" s="6">
        <f t="shared" si="26"/>
        <v>113.66652259812348</v>
      </c>
      <c r="G24" s="6">
        <f t="shared" si="26"/>
        <v>90.6002309279515</v>
      </c>
      <c r="H24" s="6">
        <f t="shared" si="26"/>
        <v>71.870742367952531</v>
      </c>
      <c r="I24" s="6">
        <f t="shared" si="26"/>
        <v>56.72987700802355</v>
      </c>
      <c r="J24" s="6">
        <f t="shared" si="26"/>
        <v>44.546475142497975</v>
      </c>
      <c r="K24" s="6">
        <f t="shared" si="26"/>
        <v>34.79005656404744</v>
      </c>
      <c r="L24" s="6">
        <f t="shared" si="26"/>
        <v>27.01647633622084</v>
      </c>
      <c r="M24" s="6">
        <f t="shared" si="26"/>
        <v>20.855369457953397</v>
      </c>
      <c r="N24" s="6">
        <f t="shared" si="26"/>
        <v>15.999194475319912</v>
      </c>
      <c r="O24" s="6">
        <f t="shared" si="26"/>
        <v>12.193702588311204</v>
      </c>
      <c r="P24" s="6">
        <f t="shared" si="26"/>
        <v>9.2296741945393066</v>
      </c>
      <c r="Q24" s="6">
        <f t="shared" si="26"/>
        <v>6.9357791574231191</v>
      </c>
      <c r="R24" s="6">
        <f t="shared" si="26"/>
        <v>5.1724304323157764</v>
      </c>
      <c r="S24" s="6">
        <f t="shared" si="26"/>
        <v>3.8265130777821104</v>
      </c>
      <c r="T24" s="6">
        <f t="shared" si="26"/>
        <v>2.8068821672415405</v>
      </c>
      <c r="U24" s="6">
        <f t="shared" si="26"/>
        <v>2.0405337437144393</v>
      </c>
      <c r="V24" s="6">
        <f t="shared" si="27"/>
        <v>1.4693627715471509</v>
      </c>
      <c r="W24" s="6">
        <f t="shared" si="27"/>
        <v>1.047431076678943</v>
      </c>
      <c r="X24" s="6">
        <f t="shared" si="27"/>
        <v>0.73867657303032119</v>
      </c>
    </row>
    <row r="25" spans="1:24" x14ac:dyDescent="0.25">
      <c r="D25" s="6">
        <v>21</v>
      </c>
      <c r="E25" s="6">
        <f t="shared" si="25"/>
        <v>128.75171666497198</v>
      </c>
      <c r="F25" s="6">
        <f t="shared" si="26"/>
        <v>103.095535996498</v>
      </c>
      <c r="G25" s="6">
        <f t="shared" si="26"/>
        <v>82.174409451652011</v>
      </c>
      <c r="H25" s="6">
        <f t="shared" si="26"/>
        <v>65.186763327732947</v>
      </c>
      <c r="I25" s="6">
        <f t="shared" si="26"/>
        <v>51.45399844627736</v>
      </c>
      <c r="J25" s="6">
        <f t="shared" si="26"/>
        <v>40.403652954245665</v>
      </c>
      <c r="K25" s="6">
        <f t="shared" si="26"/>
        <v>31.554581303591029</v>
      </c>
      <c r="L25" s="6">
        <f t="shared" si="26"/>
        <v>24.503944036952301</v>
      </c>
      <c r="M25" s="6">
        <f t="shared" si="26"/>
        <v>18.915820098363731</v>
      </c>
      <c r="N25" s="6">
        <f t="shared" si="26"/>
        <v>14.511269389115162</v>
      </c>
      <c r="O25" s="6">
        <f t="shared" si="26"/>
        <v>11.059688247598263</v>
      </c>
      <c r="P25" s="6">
        <f t="shared" si="26"/>
        <v>8.3713144944471516</v>
      </c>
      <c r="Q25" s="6">
        <f t="shared" si="26"/>
        <v>6.2907516957827694</v>
      </c>
      <c r="R25" s="6">
        <f t="shared" si="26"/>
        <v>4.6913944021104097</v>
      </c>
      <c r="S25" s="6">
        <f t="shared" si="26"/>
        <v>3.4706473615483744</v>
      </c>
      <c r="T25" s="6">
        <f t="shared" si="26"/>
        <v>2.5458421256880772</v>
      </c>
      <c r="U25" s="6">
        <f t="shared" si="26"/>
        <v>1.8507641055489965</v>
      </c>
      <c r="V25" s="6">
        <f t="shared" si="27"/>
        <v>1.3327120337932659</v>
      </c>
      <c r="W25" s="6">
        <f t="shared" si="27"/>
        <v>0.95001998654780129</v>
      </c>
      <c r="X25" s="6">
        <f t="shared" si="27"/>
        <v>0.66997965173850138</v>
      </c>
    </row>
    <row r="26" spans="1:24" x14ac:dyDescent="0.25">
      <c r="D26" s="6">
        <v>22</v>
      </c>
      <c r="E26" s="6">
        <f>E25*$B$7</f>
        <v>116.7778070151296</v>
      </c>
      <c r="F26" s="6">
        <f t="shared" si="26"/>
        <v>93.507651148823683</v>
      </c>
      <c r="G26" s="6">
        <f t="shared" si="26"/>
        <v>74.532189372648375</v>
      </c>
      <c r="H26" s="6">
        <f t="shared" si="26"/>
        <v>59.124394338253786</v>
      </c>
      <c r="I26" s="6">
        <f t="shared" si="26"/>
        <v>46.668776590773568</v>
      </c>
      <c r="J26" s="6">
        <f t="shared" si="26"/>
        <v>36.64611322950082</v>
      </c>
      <c r="K26" s="6">
        <f t="shared" si="26"/>
        <v>28.620005242357063</v>
      </c>
      <c r="L26" s="6">
        <f t="shared" si="26"/>
        <v>22.225077241515738</v>
      </c>
      <c r="M26" s="6">
        <f t="shared" si="26"/>
        <v>17.156648829215904</v>
      </c>
      <c r="N26" s="6">
        <f t="shared" si="26"/>
        <v>13.161721335927453</v>
      </c>
      <c r="O26" s="6">
        <f t="shared" si="26"/>
        <v>10.031137240571624</v>
      </c>
      <c r="P26" s="6">
        <f t="shared" si="26"/>
        <v>7.5927822464635666</v>
      </c>
      <c r="Q26" s="6">
        <f t="shared" si="26"/>
        <v>5.7057117880749724</v>
      </c>
      <c r="R26" s="6">
        <f t="shared" si="26"/>
        <v>4.2550947227141416</v>
      </c>
      <c r="S26" s="6">
        <f t="shared" si="26"/>
        <v>3.1478771569243755</v>
      </c>
      <c r="T26" s="6">
        <f t="shared" si="26"/>
        <v>2.3090788079990863</v>
      </c>
      <c r="U26" s="6">
        <f t="shared" si="26"/>
        <v>1.6786430437329398</v>
      </c>
      <c r="V26" s="6">
        <f t="shared" si="27"/>
        <v>1.2087698146504922</v>
      </c>
      <c r="W26" s="6">
        <f t="shared" si="27"/>
        <v>0.86166812779885582</v>
      </c>
      <c r="X26" s="6">
        <f t="shared" si="27"/>
        <v>0.60767154412682078</v>
      </c>
    </row>
    <row r="27" spans="1:24" x14ac:dyDescent="0.25">
      <c r="D27" s="6">
        <v>23</v>
      </c>
      <c r="E27" s="6">
        <f t="shared" ref="E27:E29" si="28">E26*$B$7</f>
        <v>105.91747096272255</v>
      </c>
      <c r="F27" s="6">
        <f t="shared" si="26"/>
        <v>84.811439591983088</v>
      </c>
      <c r="G27" s="6">
        <f t="shared" si="26"/>
        <v>67.600695760992082</v>
      </c>
      <c r="H27" s="6">
        <f t="shared" si="26"/>
        <v>53.625825664796189</v>
      </c>
      <c r="I27" s="6">
        <f t="shared" si="26"/>
        <v>42.328580367831627</v>
      </c>
      <c r="J27" s="6">
        <f t="shared" si="26"/>
        <v>33.238024699157243</v>
      </c>
      <c r="K27" s="6">
        <f t="shared" si="26"/>
        <v>25.958344754817858</v>
      </c>
      <c r="L27" s="6">
        <f t="shared" si="26"/>
        <v>20.158145058054775</v>
      </c>
      <c r="M27" s="6">
        <f t="shared" si="26"/>
        <v>15.561080488098826</v>
      </c>
      <c r="N27" s="6">
        <f t="shared" si="26"/>
        <v>11.9376812516862</v>
      </c>
      <c r="O27" s="6">
        <f t="shared" si="26"/>
        <v>9.0982414771984637</v>
      </c>
      <c r="P27" s="6">
        <f t="shared" si="26"/>
        <v>6.8866534975424551</v>
      </c>
      <c r="Q27" s="6">
        <f t="shared" si="26"/>
        <v>5.1750805917839999</v>
      </c>
      <c r="R27" s="6">
        <f t="shared" si="26"/>
        <v>3.8593709135017265</v>
      </c>
      <c r="S27" s="6">
        <f t="shared" si="26"/>
        <v>2.8551245813304087</v>
      </c>
      <c r="T27" s="6">
        <f t="shared" si="26"/>
        <v>2.0943344788551714</v>
      </c>
      <c r="U27" s="6">
        <f t="shared" si="26"/>
        <v>1.5225292406657764</v>
      </c>
      <c r="V27" s="6">
        <f t="shared" si="27"/>
        <v>1.0963542218879965</v>
      </c>
      <c r="W27" s="6">
        <f t="shared" si="27"/>
        <v>0.78153299191356229</v>
      </c>
      <c r="X27" s="6">
        <f t="shared" si="27"/>
        <v>0.55115809052302644</v>
      </c>
    </row>
    <row r="28" spans="1:24" x14ac:dyDescent="0.25">
      <c r="D28" s="6">
        <v>24</v>
      </c>
      <c r="E28" s="6">
        <f t="shared" si="28"/>
        <v>96.067146163189349</v>
      </c>
      <c r="F28" s="6">
        <f t="shared" si="26"/>
        <v>76.923975709928669</v>
      </c>
      <c r="G28" s="6">
        <f t="shared" si="26"/>
        <v>61.313831055219822</v>
      </c>
      <c r="H28" s="6">
        <f t="shared" si="26"/>
        <v>48.638623877970147</v>
      </c>
      <c r="I28" s="6">
        <f t="shared" si="26"/>
        <v>38.392022393623286</v>
      </c>
      <c r="J28" s="6">
        <f t="shared" si="26"/>
        <v>30.14688840213562</v>
      </c>
      <c r="K28" s="6">
        <f t="shared" si="26"/>
        <v>23.544218692619797</v>
      </c>
      <c r="L28" s="6">
        <f t="shared" si="26"/>
        <v>18.283437567655682</v>
      </c>
      <c r="M28" s="6">
        <f t="shared" si="26"/>
        <v>14.113900002705636</v>
      </c>
      <c r="N28" s="6">
        <f t="shared" si="26"/>
        <v>10.827476895279384</v>
      </c>
      <c r="O28" s="6">
        <f t="shared" si="26"/>
        <v>8.2521050198190071</v>
      </c>
      <c r="P28" s="6">
        <f t="shared" si="26"/>
        <v>6.2461947222710066</v>
      </c>
      <c r="Q28" s="6">
        <f t="shared" si="26"/>
        <v>4.6937980967480879</v>
      </c>
      <c r="R28" s="6">
        <f t="shared" si="26"/>
        <v>3.5004494185460659</v>
      </c>
      <c r="S28" s="6">
        <f t="shared" si="26"/>
        <v>2.5895979952666806</v>
      </c>
      <c r="T28" s="6">
        <f t="shared" si="26"/>
        <v>1.8995613723216405</v>
      </c>
      <c r="U28" s="6">
        <f t="shared" si="26"/>
        <v>1.3809340212838592</v>
      </c>
      <c r="V28" s="6">
        <f t="shared" si="27"/>
        <v>0.99439327925241283</v>
      </c>
      <c r="W28" s="6">
        <f t="shared" si="27"/>
        <v>0.70885042366560103</v>
      </c>
      <c r="X28" s="6">
        <f t="shared" si="27"/>
        <v>0.49990038810438497</v>
      </c>
    </row>
    <row r="29" spans="1:24" x14ac:dyDescent="0.25">
      <c r="D29" s="6">
        <v>25</v>
      </c>
      <c r="E29" s="6">
        <f t="shared" si="28"/>
        <v>87.132901570012748</v>
      </c>
      <c r="F29" s="6">
        <f t="shared" si="26"/>
        <v>69.770045968905308</v>
      </c>
      <c r="G29" s="6">
        <f t="shared" si="26"/>
        <v>55.611644767084378</v>
      </c>
      <c r="H29" s="6">
        <f t="shared" si="26"/>
        <v>44.115231857318925</v>
      </c>
      <c r="I29" s="6">
        <f t="shared" si="26"/>
        <v>34.821564311016324</v>
      </c>
      <c r="J29" s="6">
        <f t="shared" si="26"/>
        <v>27.343227780737006</v>
      </c>
      <c r="K29" s="6">
        <f t="shared" si="26"/>
        <v>21.354606354206158</v>
      </c>
      <c r="L29" s="6">
        <f t="shared" si="26"/>
        <v>16.583077873863704</v>
      </c>
      <c r="M29" s="6">
        <f t="shared" si="26"/>
        <v>12.801307302454012</v>
      </c>
      <c r="N29" s="6">
        <f t="shared" si="26"/>
        <v>9.8205215440184013</v>
      </c>
      <c r="O29" s="6">
        <f t="shared" si="26"/>
        <v>7.48465925297584</v>
      </c>
      <c r="P29" s="6">
        <f t="shared" si="26"/>
        <v>5.6652986130998029</v>
      </c>
      <c r="Q29" s="6">
        <f t="shared" si="26"/>
        <v>4.2572748737505162</v>
      </c>
      <c r="R29" s="6">
        <f t="shared" si="26"/>
        <v>3.1749076226212818</v>
      </c>
      <c r="S29" s="6">
        <f t="shared" si="26"/>
        <v>2.3487653817068792</v>
      </c>
      <c r="T29" s="6">
        <f t="shared" si="26"/>
        <v>1.7229021646957279</v>
      </c>
      <c r="U29" s="6">
        <f t="shared" si="26"/>
        <v>1.2525071573044604</v>
      </c>
      <c r="V29" s="6">
        <f t="shared" si="27"/>
        <v>0.90191470428193843</v>
      </c>
      <c r="W29" s="6">
        <f t="shared" si="27"/>
        <v>0.64292733426470017</v>
      </c>
      <c r="X29" s="6">
        <f t="shared" si="27"/>
        <v>0.45340965201067718</v>
      </c>
    </row>
    <row r="31" spans="1:24" x14ac:dyDescent="0.25">
      <c r="B31" s="7"/>
      <c r="D31" s="12" t="s">
        <v>13</v>
      </c>
      <c r="E31" s="12"/>
      <c r="F31" s="12"/>
      <c r="G31" s="12"/>
      <c r="H31" s="12"/>
      <c r="I31" s="12"/>
      <c r="J31" s="12"/>
      <c r="K31" s="12"/>
      <c r="L31" s="12"/>
    </row>
    <row r="32" spans="1:24" x14ac:dyDescent="0.25">
      <c r="B32" s="7"/>
      <c r="D32" s="13" t="s">
        <v>14</v>
      </c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7"/>
      <c r="D33" s="14" t="s">
        <v>12</v>
      </c>
      <c r="E33" s="14"/>
      <c r="F33" s="14"/>
      <c r="G33" s="14"/>
      <c r="H33" s="14"/>
      <c r="I33" s="14"/>
      <c r="J33" s="14"/>
      <c r="K33" s="14"/>
      <c r="L33" s="14"/>
    </row>
    <row r="34" spans="2:12" x14ac:dyDescent="0.25">
      <c r="C34" s="7"/>
    </row>
    <row r="35" spans="2:12" x14ac:dyDescent="0.25">
      <c r="C35" s="7"/>
    </row>
    <row r="36" spans="2:12" x14ac:dyDescent="0.25">
      <c r="C36" s="7"/>
    </row>
  </sheetData>
  <mergeCells count="9">
    <mergeCell ref="D31:L31"/>
    <mergeCell ref="D32:L32"/>
    <mergeCell ref="D33:L33"/>
    <mergeCell ref="A1:B1"/>
    <mergeCell ref="E2:X2"/>
    <mergeCell ref="A9:B9"/>
    <mergeCell ref="A13:B13"/>
    <mergeCell ref="A17:B17"/>
    <mergeCell ref="A21:B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milr_no_length</vt:lpstr>
      <vt:lpstr>milr_protected_slot</vt:lpstr>
      <vt:lpstr>milr_maximum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Ben.Neely</dc:creator>
  <cp:lastModifiedBy>Neely, Ben [KDWP]</cp:lastModifiedBy>
  <dcterms:created xsi:type="dcterms:W3CDTF">2015-06-05T18:17:20Z</dcterms:created>
  <dcterms:modified xsi:type="dcterms:W3CDTF">2023-09-25T15:46:31Z</dcterms:modified>
</cp:coreProperties>
</file>