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kansas-my.sharepoint.com/personal/ben_neely_kansas_gov/Documents/Desktop/BCF pop character paper/pop models/big fish models/"/>
    </mc:Choice>
  </mc:AlternateContent>
  <xr:revisionPtr revIDLastSave="175" documentId="13_ncr:1_{ACCB4A6D-873E-4824-9281-37E5F645A6D1}" xr6:coauthVersionLast="47" xr6:coauthVersionMax="47" xr10:uidLastSave="{4AD96B2D-49DC-47C8-941F-608FC950005B}"/>
  <bookViews>
    <workbookView xWindow="-120" yWindow="-120" windowWidth="29040" windowHeight="15720" xr2:uid="{00000000-000D-0000-FFFF-FFFF00000000}"/>
  </bookViews>
  <sheets>
    <sheet name="tcrr_no_length" sheetId="1" r:id="rId1"/>
    <sheet name="tcrr_protected_slot" sheetId="7" r:id="rId2"/>
    <sheet name="tcrr_maximum" sheetId="8" r:id="rId3"/>
  </sheets>
  <definedNames>
    <definedName name="K" localSheetId="2">tcrr_maximum!#REF!</definedName>
    <definedName name="K" localSheetId="0">tcrr_no_length!#REF!</definedName>
    <definedName name="K" localSheetId="1">tcrr_protected_slot!#REF!</definedName>
    <definedName name="Linf" localSheetId="2">tcrr_maximum!#REF!</definedName>
    <definedName name="Linf" localSheetId="0">tcrr_no_length!#REF!</definedName>
    <definedName name="Linf" localSheetId="1">tcrr_protected_slot!#REF!</definedName>
    <definedName name="M" localSheetId="2">tcrr_maximum!#REF!</definedName>
    <definedName name="M" localSheetId="0">tcrr_no_length!#REF!</definedName>
    <definedName name="M" localSheetId="1">tcrr_protected_slot!#REF!</definedName>
    <definedName name="tnot" localSheetId="2">tcrr_maximum!#REF!</definedName>
    <definedName name="tnot" localSheetId="0">tcrr_no_length!#REF!</definedName>
    <definedName name="tnot" localSheetId="1">tcrr_protected_slot!#REF!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B15" i="8"/>
  <c r="B11" i="8"/>
  <c r="B6" i="8"/>
  <c r="B7" i="8" s="1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B19" i="7"/>
  <c r="B22" i="7"/>
  <c r="B15" i="7"/>
  <c r="B11" i="7"/>
  <c r="B6" i="7"/>
  <c r="B7" i="7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B15" i="1"/>
  <c r="B19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E4" i="1"/>
  <c r="B11" i="1"/>
  <c r="B6" i="1"/>
  <c r="B7" i="1" s="1"/>
  <c r="M5" i="8" l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O5" i="8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P5" i="8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S5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R5" i="8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T5" i="8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W5" i="8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L5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K5" i="8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Q5" i="7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R5" i="7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S5" i="7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T5" i="7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W5" i="7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X5" i="7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V5" i="7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N5" i="7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O5" i="7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P5" i="7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U5" i="7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tc={408C3474-97FC-422C-B7E7-3799E378F38B}</author>
    <author>tc={6450D0D1-CB75-48A7-8096-377F0957A125}</author>
    <author>tc={F3A7D5DC-B88A-4930-9334-B125C5C19185}</author>
  </authors>
  <commentList>
    <comment ref="B2" authorId="0" shapeId="0" xr:uid="{408C3474-97FC-422C-B7E7-3799E378F3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7" authorId="1" shapeId="0" xr:uid="{6450D0D1-CB75-48A7-8096-377F0957A12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  <comment ref="D12" authorId="2" shapeId="0" xr:uid="{F3A7D5DC-B88A-4930-9334-B125C5C191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row of data we need for graphing since we're interested in how many fish are left at this size under different exploitation rates.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tc={75F37AA9-F8A9-434E-9615-ABA66C4B3E73}</author>
    <author>tc={D8C1C2CB-B085-4427-8698-E21820B5ECFB}</author>
    <author>tc={7C355C3F-70BA-4890-8C7F-10F90A0906C6}</author>
  </authors>
  <commentList>
    <comment ref="B2" authorId="0" shapeId="0" xr:uid="{75F37AA9-F8A9-434E-9615-ABA66C4B3E7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7" authorId="1" shapeId="0" xr:uid="{D8C1C2CB-B085-4427-8698-E21820B5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  <comment ref="D12" authorId="2" shapeId="0" xr:uid="{7C355C3F-70BA-4890-8C7F-10F90A0906C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row of data we need for graphing since we're interested in how many fish are left at this size under different exploitation rates.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tc={69ABD034-E3C7-4A44-9B33-B1BEDF72FC17}</author>
    <author>tc={B3367717-59BA-48B6-B971-FBE63C41FFC7}</author>
    <author>tc={BE2BFAEC-06BB-4B63-839F-AB59A92ADAD4}</author>
  </authors>
  <commentList>
    <comment ref="B2" authorId="0" shapeId="0" xr:uid="{69ABD034-E3C7-4A44-9B33-B1BEDF72FC17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7" authorId="1" shapeId="0" xr:uid="{B3367717-59BA-48B6-B971-FBE63C41FFC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  <comment ref="D12" authorId="2" shapeId="0" xr:uid="{BE2BFAEC-06BB-4B63-839F-AB59A92ADAD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row of data we need for graphing since we're interested in how many fish are left at this size under different exploitation rates.</t>
      </text>
    </comment>
  </commentList>
</comments>
</file>

<file path=xl/sharedStrings.xml><?xml version="1.0" encoding="utf-8"?>
<sst xmlns="http://schemas.openxmlformats.org/spreadsheetml/2006/main" count="68" uniqueCount="30">
  <si>
    <t>age</t>
  </si>
  <si>
    <t>M</t>
  </si>
  <si>
    <t>Linf</t>
  </si>
  <si>
    <t>K</t>
  </si>
  <si>
    <t>t0</t>
  </si>
  <si>
    <t>So</t>
  </si>
  <si>
    <t>recruits</t>
  </si>
  <si>
    <t>target TL (mm)</t>
  </si>
  <si>
    <t>target age</t>
  </si>
  <si>
    <t>Angling mortality rate</t>
  </si>
  <si>
    <t>MLL (mm)</t>
  </si>
  <si>
    <t>age at MLL</t>
  </si>
  <si>
    <t>These fish are susceptible to harvest</t>
  </si>
  <si>
    <t>These fish are not susceptible to harvest because they are too small for anglers to catch</t>
  </si>
  <si>
    <t>These fish are not susceptible to harvest because they are protected by regulation</t>
  </si>
  <si>
    <t>Population parameters</t>
  </si>
  <si>
    <t>Target size and age</t>
  </si>
  <si>
    <t>Susceptibility size and age</t>
  </si>
  <si>
    <t>susc TL (mm)</t>
  </si>
  <si>
    <t>susc age</t>
  </si>
  <si>
    <t>Size and age at MLL</t>
  </si>
  <si>
    <t>Number of fish to start</t>
  </si>
  <si>
    <t>Size and age at slot</t>
  </si>
  <si>
    <t>age at slot min</t>
  </si>
  <si>
    <t>slot max (mm)</t>
  </si>
  <si>
    <t>age at slot max</t>
  </si>
  <si>
    <t>slot min (mm)</t>
  </si>
  <si>
    <t>Maximum size and age</t>
  </si>
  <si>
    <t>Max size (mm)</t>
  </si>
  <si>
    <t>age at max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</si>
</sst>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7" borderId="0" xfId="0" applyFill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ely, Ben [KDWP]" id="{9B3ECDD6-A6F6-4521-A522-3EA77C208384}" userId="S::ben.neely@kansas.gov::02a21eaf-56d1-4541-964a-c7464e98ede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408C3474-97FC-422C-B7E7-3799E378F38B}">
    <text>Growth parameters from aged fish sample taken in XXXX from X Reservoir.</text>
  </threadedComment>
  <threadedComment ref="D7" dT="2022-11-16T17:03:00.11" personId="{9B3ECDD6-A6F6-4521-A522-3EA77C208384}" id="{6450D0D1-CB75-48A7-8096-377F0957A125}">
    <text>This is the age where anglers start catching fish (15 inches).</text>
  </threadedComment>
  <threadedComment ref="D12" dT="2022-11-16T17:02:46.39" personId="{9B3ECDD6-A6F6-4521-A522-3EA77C208384}" id="{F3A7D5DC-B88A-4930-9334-B125C5C19185}">
    <text>This is the row of data we need for graphing since we're interested in how many fish are left at this size under different exploitation rates.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75F37AA9-F8A9-434E-9615-ABA66C4B3E73}">
    <text>Growth parameters from aged fish sample taken in XXXX from X Reservoir.</text>
  </threadedComment>
  <threadedComment ref="D7" dT="2022-11-16T17:04:32.73" personId="{9B3ECDD6-A6F6-4521-A522-3EA77C208384}" id="{D8C1C2CB-B085-4427-8698-E21820B5ECFB}">
    <text>This is the age where anglers start catching fish (15 inches).</text>
  </threadedComment>
  <threadedComment ref="D12" dT="2022-11-16T17:04:14.93" personId="{9B3ECDD6-A6F6-4521-A522-3EA77C208384}" id="{7C355C3F-70BA-4890-8C7F-10F90A0906C6}">
    <text>This is the row of data we need for graphing since we're interested in how many fish are left at this size under different exploitation rates.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69ABD034-E3C7-4A44-9B33-B1BEDF72FC17}">
    <text>Growth parameters from aged fish sample taken in XXXX from X Reservoir.</text>
  </threadedComment>
  <threadedComment ref="D7" dT="2022-11-16T17:08:37.56" personId="{9B3ECDD6-A6F6-4521-A522-3EA77C208384}" id="{B3367717-59BA-48B6-B971-FBE63C41FFC7}">
    <text>This is the age where anglers start catching fish (15 inches).</text>
  </threadedComment>
  <threadedComment ref="D12" dT="2022-11-16T17:08:20.01" personId="{9B3ECDD6-A6F6-4521-A522-3EA77C208384}" id="{BE2BFAEC-06BB-4B63-839F-AB59A92ADAD4}">
    <text>This is the row of data we need for graphing since we're interested in how many fish are left at this size under different exploitation rates.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3"/>
  <sheetViews>
    <sheetView tabSelected="1"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950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0.245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0.53900000000000003</v>
      </c>
      <c r="D4" s="5">
        <v>0</v>
      </c>
      <c r="E4" s="5">
        <f>$B$22</f>
        <v>1000</v>
      </c>
      <c r="F4" s="5">
        <f t="shared" ref="F4:X4" si="0">$B$22</f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632.50000000000011</v>
      </c>
      <c r="F5" s="5">
        <f t="shared" ref="F5:X6" si="1">F4*$B$7</f>
        <v>632.50000000000011</v>
      </c>
      <c r="G5" s="5">
        <f t="shared" si="1"/>
        <v>632.50000000000011</v>
      </c>
      <c r="H5" s="5">
        <f t="shared" si="1"/>
        <v>632.50000000000011</v>
      </c>
      <c r="I5" s="5">
        <f t="shared" si="1"/>
        <v>632.50000000000011</v>
      </c>
      <c r="J5" s="5">
        <f t="shared" si="1"/>
        <v>632.50000000000011</v>
      </c>
      <c r="K5" s="5">
        <f t="shared" si="1"/>
        <v>632.50000000000011</v>
      </c>
      <c r="L5" s="5">
        <f t="shared" si="1"/>
        <v>632.50000000000011</v>
      </c>
      <c r="M5" s="5">
        <f t="shared" si="1"/>
        <v>632.50000000000011</v>
      </c>
      <c r="N5" s="5">
        <f t="shared" si="1"/>
        <v>632.50000000000011</v>
      </c>
      <c r="O5" s="5">
        <f t="shared" si="1"/>
        <v>632.50000000000011</v>
      </c>
      <c r="P5" s="5">
        <f t="shared" si="1"/>
        <v>632.50000000000011</v>
      </c>
      <c r="Q5" s="5">
        <f t="shared" si="1"/>
        <v>632.50000000000011</v>
      </c>
      <c r="R5" s="5">
        <f t="shared" si="1"/>
        <v>632.50000000000011</v>
      </c>
      <c r="S5" s="5">
        <f t="shared" si="1"/>
        <v>632.50000000000011</v>
      </c>
      <c r="T5" s="5">
        <f t="shared" si="1"/>
        <v>632.50000000000011</v>
      </c>
      <c r="U5" s="5">
        <f t="shared" si="1"/>
        <v>632.50000000000011</v>
      </c>
      <c r="V5" s="5">
        <f t="shared" si="1"/>
        <v>632.50000000000011</v>
      </c>
      <c r="W5" s="5">
        <f t="shared" si="1"/>
        <v>632.50000000000011</v>
      </c>
      <c r="X5" s="5">
        <f t="shared" si="1"/>
        <v>632.50000000000011</v>
      </c>
    </row>
    <row r="6" spans="1:24" x14ac:dyDescent="0.25">
      <c r="A6" t="s">
        <v>1</v>
      </c>
      <c r="B6">
        <f>1.5*B3</f>
        <v>0.36749999999999999</v>
      </c>
      <c r="D6" s="5">
        <v>2</v>
      </c>
      <c r="E6" s="5">
        <f>E5*$B$7</f>
        <v>400.05625000000009</v>
      </c>
      <c r="F6" s="5">
        <f t="shared" si="1"/>
        <v>400.05625000000009</v>
      </c>
      <c r="G6" s="5">
        <f t="shared" si="1"/>
        <v>400.05625000000009</v>
      </c>
      <c r="H6" s="5">
        <f t="shared" si="1"/>
        <v>400.05625000000009</v>
      </c>
      <c r="I6" s="5">
        <f t="shared" si="1"/>
        <v>400.05625000000009</v>
      </c>
      <c r="J6" s="5">
        <f t="shared" si="1"/>
        <v>400.05625000000009</v>
      </c>
      <c r="K6" s="5">
        <f t="shared" si="1"/>
        <v>400.05625000000009</v>
      </c>
      <c r="L6" s="5">
        <f t="shared" si="1"/>
        <v>400.05625000000009</v>
      </c>
      <c r="M6" s="5">
        <f t="shared" si="1"/>
        <v>400.05625000000009</v>
      </c>
      <c r="N6" s="5">
        <f t="shared" si="1"/>
        <v>400.05625000000009</v>
      </c>
      <c r="O6" s="5">
        <f t="shared" si="1"/>
        <v>400.05625000000009</v>
      </c>
      <c r="P6" s="5">
        <f t="shared" si="1"/>
        <v>400.05625000000009</v>
      </c>
      <c r="Q6" s="5">
        <f t="shared" si="1"/>
        <v>400.05625000000009</v>
      </c>
      <c r="R6" s="5">
        <f t="shared" si="1"/>
        <v>400.05625000000009</v>
      </c>
      <c r="S6" s="5">
        <f t="shared" si="1"/>
        <v>400.05625000000009</v>
      </c>
      <c r="T6" s="5">
        <f t="shared" si="1"/>
        <v>400.05625000000009</v>
      </c>
      <c r="U6" s="5">
        <f t="shared" si="1"/>
        <v>400.05625000000009</v>
      </c>
      <c r="V6" s="5">
        <f t="shared" si="1"/>
        <v>400.05625000000009</v>
      </c>
      <c r="W6" s="5">
        <f t="shared" si="1"/>
        <v>400.05625000000009</v>
      </c>
      <c r="X6" s="5">
        <f t="shared" si="1"/>
        <v>400.05625000000009</v>
      </c>
    </row>
    <row r="7" spans="1:24" x14ac:dyDescent="0.25">
      <c r="A7" t="s">
        <v>5</v>
      </c>
      <c r="B7" s="2">
        <f>1-B6</f>
        <v>0.63250000000000006</v>
      </c>
      <c r="D7" s="11">
        <v>3</v>
      </c>
      <c r="E7" s="11">
        <f t="shared" ref="E7:E29" si="2">E6*$B$7*(1-E$3)</f>
        <v>253.03557812500009</v>
      </c>
      <c r="F7" s="11">
        <f t="shared" ref="F7:X18" si="3">F6*$B$7*(1-F$3)</f>
        <v>247.97486656250007</v>
      </c>
      <c r="G7" s="11">
        <f t="shared" si="3"/>
        <v>242.91415500000008</v>
      </c>
      <c r="H7" s="11">
        <f t="shared" si="3"/>
        <v>237.85344343750006</v>
      </c>
      <c r="I7" s="11">
        <f t="shared" si="3"/>
        <v>232.7927318750001</v>
      </c>
      <c r="J7" s="11">
        <f t="shared" si="3"/>
        <v>227.73202031250008</v>
      </c>
      <c r="K7" s="11">
        <f t="shared" si="3"/>
        <v>222.67130875000007</v>
      </c>
      <c r="L7" s="11">
        <f t="shared" si="3"/>
        <v>217.61059718750008</v>
      </c>
      <c r="M7" s="11">
        <f t="shared" si="3"/>
        <v>212.54988562500006</v>
      </c>
      <c r="N7" s="11">
        <f t="shared" si="3"/>
        <v>207.4891740625001</v>
      </c>
      <c r="O7" s="11">
        <f t="shared" si="3"/>
        <v>202.42846250000008</v>
      </c>
      <c r="P7" s="11">
        <f t="shared" si="3"/>
        <v>197.36775093750006</v>
      </c>
      <c r="Q7" s="11">
        <f t="shared" si="3"/>
        <v>192.30703937500007</v>
      </c>
      <c r="R7" s="11">
        <f t="shared" si="3"/>
        <v>187.24632781250006</v>
      </c>
      <c r="S7" s="11">
        <f t="shared" si="3"/>
        <v>182.18561625000007</v>
      </c>
      <c r="T7" s="11">
        <f t="shared" si="3"/>
        <v>177.12490468750005</v>
      </c>
      <c r="U7" s="11">
        <f t="shared" si="3"/>
        <v>172.06419312500003</v>
      </c>
      <c r="V7" s="11">
        <f t="shared" si="3"/>
        <v>167.00348156250004</v>
      </c>
      <c r="W7" s="11">
        <f t="shared" si="3"/>
        <v>161.94277000000005</v>
      </c>
      <c r="X7" s="11">
        <f t="shared" si="3"/>
        <v>156.88205843750006</v>
      </c>
    </row>
    <row r="8" spans="1:24" x14ac:dyDescent="0.25">
      <c r="B8" s="2"/>
      <c r="D8" s="11">
        <v>4</v>
      </c>
      <c r="E8" s="11">
        <f t="shared" si="2"/>
        <v>160.04500316406256</v>
      </c>
      <c r="F8" s="11">
        <f t="shared" si="3"/>
        <v>153.70722103876568</v>
      </c>
      <c r="G8" s="11">
        <f t="shared" si="3"/>
        <v>147.49747491600004</v>
      </c>
      <c r="H8" s="11">
        <f t="shared" si="3"/>
        <v>141.41576479576565</v>
      </c>
      <c r="I8" s="11">
        <f t="shared" si="3"/>
        <v>135.46209067806257</v>
      </c>
      <c r="J8" s="11">
        <f t="shared" si="3"/>
        <v>129.6364525628907</v>
      </c>
      <c r="K8" s="11">
        <f t="shared" si="3"/>
        <v>123.93885045025004</v>
      </c>
      <c r="L8" s="11">
        <f t="shared" si="3"/>
        <v>118.36928434014067</v>
      </c>
      <c r="M8" s="11">
        <f t="shared" si="3"/>
        <v>112.92775423256253</v>
      </c>
      <c r="N8" s="11">
        <f t="shared" si="3"/>
        <v>107.61426012751569</v>
      </c>
      <c r="O8" s="11">
        <f t="shared" si="3"/>
        <v>102.42880202500005</v>
      </c>
      <c r="P8" s="11">
        <f t="shared" si="3"/>
        <v>97.37137992501566</v>
      </c>
      <c r="Q8" s="11">
        <f t="shared" si="3"/>
        <v>92.441993827562541</v>
      </c>
      <c r="R8" s="11">
        <f t="shared" si="3"/>
        <v>87.640643732640669</v>
      </c>
      <c r="S8" s="11">
        <f t="shared" si="3"/>
        <v>82.967329640250028</v>
      </c>
      <c r="T8" s="11">
        <f t="shared" si="3"/>
        <v>78.422051550390648</v>
      </c>
      <c r="U8" s="11">
        <f t="shared" si="3"/>
        <v>74.004809463062514</v>
      </c>
      <c r="V8" s="11">
        <f t="shared" si="3"/>
        <v>69.715603378265641</v>
      </c>
      <c r="W8" s="11">
        <f t="shared" si="3"/>
        <v>65.554433296000028</v>
      </c>
      <c r="X8" s="11">
        <f t="shared" si="3"/>
        <v>61.521299216265653</v>
      </c>
    </row>
    <row r="9" spans="1:24" x14ac:dyDescent="0.25">
      <c r="A9" s="16" t="s">
        <v>16</v>
      </c>
      <c r="B9" s="16"/>
      <c r="D9" s="11">
        <v>5</v>
      </c>
      <c r="E9" s="11">
        <f t="shared" si="2"/>
        <v>101.22846450126958</v>
      </c>
      <c r="F9" s="11">
        <f t="shared" si="3"/>
        <v>95.275420960878904</v>
      </c>
      <c r="G9" s="11">
        <f t="shared" si="3"/>
        <v>89.560466768995241</v>
      </c>
      <c r="H9" s="11">
        <f t="shared" si="3"/>
        <v>84.078742959322469</v>
      </c>
      <c r="I9" s="11">
        <f t="shared" si="3"/>
        <v>78.825390565564618</v>
      </c>
      <c r="J9" s="11">
        <f t="shared" si="3"/>
        <v>73.795550621425534</v>
      </c>
      <c r="K9" s="11">
        <f t="shared" si="3"/>
        <v>68.984364160609175</v>
      </c>
      <c r="L9" s="11">
        <f t="shared" si="3"/>
        <v>64.386972216819515</v>
      </c>
      <c r="M9" s="11">
        <f t="shared" si="3"/>
        <v>59.998515823760485</v>
      </c>
      <c r="N9" s="11">
        <f t="shared" si="3"/>
        <v>55.814136015136022</v>
      </c>
      <c r="O9" s="11">
        <f t="shared" si="3"/>
        <v>51.828973824650035</v>
      </c>
      <c r="P9" s="11">
        <f t="shared" si="3"/>
        <v>48.038170286006483</v>
      </c>
      <c r="Q9" s="11">
        <f t="shared" si="3"/>
        <v>44.436866432909319</v>
      </c>
      <c r="R9" s="11">
        <f t="shared" si="3"/>
        <v>41.020203299062466</v>
      </c>
      <c r="S9" s="11">
        <f t="shared" si="3"/>
        <v>37.783321918169861</v>
      </c>
      <c r="T9" s="11">
        <f t="shared" si="3"/>
        <v>34.721363323935456</v>
      </c>
      <c r="U9" s="11">
        <f t="shared" si="3"/>
        <v>31.829468550063186</v>
      </c>
      <c r="V9" s="11">
        <f t="shared" si="3"/>
        <v>29.102778630256989</v>
      </c>
      <c r="W9" s="11">
        <f t="shared" si="3"/>
        <v>26.536434598220811</v>
      </c>
      <c r="X9" s="11">
        <f t="shared" si="3"/>
        <v>24.125577487658575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si="2"/>
        <v>64.027003797053013</v>
      </c>
      <c r="F10" s="11">
        <f t="shared" si="3"/>
        <v>59.056469682600792</v>
      </c>
      <c r="G10" s="11">
        <f t="shared" si="3"/>
        <v>54.381115422133917</v>
      </c>
      <c r="H10" s="11">
        <f t="shared" si="3"/>
        <v>49.989016626465173</v>
      </c>
      <c r="I10" s="11">
        <f t="shared" si="3"/>
        <v>45.868494770102053</v>
      </c>
      <c r="J10" s="11">
        <f t="shared" si="3"/>
        <v>42.008117191246491</v>
      </c>
      <c r="K10" s="11">
        <f t="shared" si="3"/>
        <v>38.396697091795069</v>
      </c>
      <c r="L10" s="11">
        <f t="shared" si="3"/>
        <v>35.023293537338979</v>
      </c>
      <c r="M10" s="11">
        <f t="shared" si="3"/>
        <v>31.877211457163945</v>
      </c>
      <c r="N10" s="11">
        <f t="shared" si="3"/>
        <v>28.948001644250301</v>
      </c>
      <c r="O10" s="11">
        <f t="shared" si="3"/>
        <v>26.225460755272923</v>
      </c>
      <c r="P10" s="11">
        <f t="shared" si="3"/>
        <v>23.699631310601301</v>
      </c>
      <c r="Q10" s="11">
        <f t="shared" si="3"/>
        <v>21.360801694299514</v>
      </c>
      <c r="R10" s="11">
        <f t="shared" si="3"/>
        <v>19.199506154126187</v>
      </c>
      <c r="S10" s="11">
        <f t="shared" si="3"/>
        <v>17.206524801534556</v>
      </c>
      <c r="T10" s="11">
        <f t="shared" si="3"/>
        <v>15.372883611672425</v>
      </c>
      <c r="U10" s="11">
        <f t="shared" si="3"/>
        <v>13.689854423382176</v>
      </c>
      <c r="V10" s="11">
        <f t="shared" si="3"/>
        <v>12.148954939200781</v>
      </c>
      <c r="W10" s="11">
        <f t="shared" si="3"/>
        <v>10.741948725359785</v>
      </c>
      <c r="X10" s="11">
        <f t="shared" si="3"/>
        <v>9.4608452117853101</v>
      </c>
    </row>
    <row r="11" spans="1:24" x14ac:dyDescent="0.25">
      <c r="A11" t="s">
        <v>8</v>
      </c>
      <c r="B11" s="4">
        <f>CEILING(B4+LN(1-B10/B2)/(-B3),1)</f>
        <v>8</v>
      </c>
      <c r="D11" s="11">
        <v>7</v>
      </c>
      <c r="E11" s="11">
        <f t="shared" si="2"/>
        <v>40.497079901636035</v>
      </c>
      <c r="F11" s="11">
        <f t="shared" si="3"/>
        <v>36.606152732760101</v>
      </c>
      <c r="G11" s="11">
        <f t="shared" si="3"/>
        <v>33.020213284319716</v>
      </c>
      <c r="H11" s="11">
        <f t="shared" si="3"/>
        <v>29.720969835264867</v>
      </c>
      <c r="I11" s="11">
        <f t="shared" si="3"/>
        <v>26.69087710672239</v>
      </c>
      <c r="J11" s="11">
        <f t="shared" si="3"/>
        <v>23.913120711117067</v>
      </c>
      <c r="K11" s="11">
        <f t="shared" si="3"/>
        <v>21.371601601293136</v>
      </c>
      <c r="L11" s="11">
        <f t="shared" si="3"/>
        <v>19.05092051963554</v>
      </c>
      <c r="M11" s="11">
        <f t="shared" si="3"/>
        <v>16.936362447191204</v>
      </c>
      <c r="N11" s="11">
        <f t="shared" si="3"/>
        <v>15.013881052790422</v>
      </c>
      <c r="O11" s="11">
        <f t="shared" si="3"/>
        <v>13.270083142168103</v>
      </c>
      <c r="P11" s="11">
        <f t="shared" si="3"/>
        <v>11.692213107085154</v>
      </c>
      <c r="Q11" s="11">
        <f t="shared" si="3"/>
        <v>10.268137374449777</v>
      </c>
      <c r="R11" s="11">
        <f t="shared" si="3"/>
        <v>8.9863288554387619</v>
      </c>
      <c r="S11" s="11">
        <f t="shared" si="3"/>
        <v>7.835851394618838</v>
      </c>
      <c r="T11" s="11">
        <f t="shared" si="3"/>
        <v>6.8063442190679666</v>
      </c>
      <c r="U11" s="11">
        <f t="shared" si="3"/>
        <v>5.8880063874966737</v>
      </c>
      <c r="V11" s="11">
        <f t="shared" si="3"/>
        <v>5.0715812393693662</v>
      </c>
      <c r="W11" s="11">
        <f t="shared" si="3"/>
        <v>4.3483408440256417</v>
      </c>
      <c r="X11" s="11">
        <f t="shared" si="3"/>
        <v>3.7100704498016097</v>
      </c>
    </row>
    <row r="12" spans="1:24" x14ac:dyDescent="0.25">
      <c r="D12" s="4">
        <v>8</v>
      </c>
      <c r="E12" s="4">
        <f t="shared" si="2"/>
        <v>25.614403037784793</v>
      </c>
      <c r="F12" s="4">
        <f t="shared" si="3"/>
        <v>22.690323771401349</v>
      </c>
      <c r="G12" s="4">
        <f t="shared" si="3"/>
        <v>20.049873506238935</v>
      </c>
      <c r="H12" s="4">
        <f t="shared" si="3"/>
        <v>17.670602615556728</v>
      </c>
      <c r="I12" s="4">
        <f t="shared" si="3"/>
        <v>15.53142138840176</v>
      </c>
      <c r="J12" s="4">
        <f t="shared" si="3"/>
        <v>13.612543964803391</v>
      </c>
      <c r="K12" s="4">
        <f t="shared" si="3"/>
        <v>11.895433451279761</v>
      </c>
      <c r="L12" s="4">
        <f t="shared" si="3"/>
        <v>10.362748216655753</v>
      </c>
      <c r="M12" s="4">
        <f t="shared" si="3"/>
        <v>8.9982893681926868</v>
      </c>
      <c r="N12" s="4">
        <f t="shared" si="3"/>
        <v>7.7869494080297539</v>
      </c>
      <c r="O12" s="4">
        <f t="shared" si="3"/>
        <v>6.7146620699370603</v>
      </c>
      <c r="P12" s="4">
        <f t="shared" si="3"/>
        <v>5.7683533363804615</v>
      </c>
      <c r="Q12" s="4">
        <f t="shared" si="3"/>
        <v>4.9358936358980081</v>
      </c>
      <c r="R12" s="4">
        <f t="shared" si="3"/>
        <v>4.2060512207881127</v>
      </c>
      <c r="S12" s="4">
        <f t="shared" si="3"/>
        <v>3.568446725109419</v>
      </c>
      <c r="T12" s="4">
        <f t="shared" si="3"/>
        <v>3.0135089029923421</v>
      </c>
      <c r="U12" s="4">
        <f t="shared" si="3"/>
        <v>2.5324315472623193</v>
      </c>
      <c r="V12" s="4">
        <f t="shared" si="3"/>
        <v>2.1171315883747419</v>
      </c>
      <c r="W12" s="4">
        <f t="shared" si="3"/>
        <v>1.7602083736615799</v>
      </c>
      <c r="X12" s="4">
        <f t="shared" si="3"/>
        <v>1.4549041268897014</v>
      </c>
    </row>
    <row r="13" spans="1:24" x14ac:dyDescent="0.25">
      <c r="A13" s="16" t="s">
        <v>17</v>
      </c>
      <c r="B13" s="16"/>
      <c r="D13" s="11">
        <v>9</v>
      </c>
      <c r="E13" s="11">
        <f t="shared" si="2"/>
        <v>16.201109921398885</v>
      </c>
      <c r="F13" s="11">
        <f t="shared" si="3"/>
        <v>14.064597189703127</v>
      </c>
      <c r="G13" s="11">
        <f t="shared" si="3"/>
        <v>12.17428319298828</v>
      </c>
      <c r="H13" s="11">
        <f t="shared" si="3"/>
        <v>10.506056785079254</v>
      </c>
      <c r="I13" s="11">
        <f t="shared" si="3"/>
        <v>9.037734105910987</v>
      </c>
      <c r="J13" s="11">
        <f t="shared" si="3"/>
        <v>7.7489406519643316</v>
      </c>
      <c r="K13" s="11">
        <f t="shared" si="3"/>
        <v>6.6209982589823158</v>
      </c>
      <c r="L13" s="11">
        <f t="shared" si="3"/>
        <v>5.6368168924498976</v>
      </c>
      <c r="M13" s="11">
        <f t="shared" si="3"/>
        <v>4.7807911413207744</v>
      </c>
      <c r="N13" s="11">
        <f t="shared" si="3"/>
        <v>4.0387013104746323</v>
      </c>
      <c r="O13" s="11">
        <f t="shared" si="3"/>
        <v>3.3976190073881529</v>
      </c>
      <c r="P13" s="11">
        <f t="shared" si="3"/>
        <v>2.8458171185033012</v>
      </c>
      <c r="Q13" s="11">
        <f t="shared" si="3"/>
        <v>2.3726840707761729</v>
      </c>
      <c r="R13" s="11">
        <f t="shared" si="3"/>
        <v>1.9686422738898761</v>
      </c>
      <c r="S13" s="11">
        <f t="shared" si="3"/>
        <v>1.6250706386148295</v>
      </c>
      <c r="T13" s="11">
        <f t="shared" si="3"/>
        <v>1.3342310667998596</v>
      </c>
      <c r="U13" s="11">
        <f t="shared" si="3"/>
        <v>1.0891988084775235</v>
      </c>
      <c r="V13" s="11">
        <f t="shared" si="3"/>
        <v>0.883796581567036</v>
      </c>
      <c r="W13" s="11">
        <f t="shared" si="3"/>
        <v>0.71253234965820766</v>
      </c>
      <c r="X13" s="11">
        <f t="shared" si="3"/>
        <v>0.57054065335979642</v>
      </c>
    </row>
    <row r="14" spans="1:24" x14ac:dyDescent="0.25">
      <c r="A14" t="s">
        <v>18</v>
      </c>
      <c r="B14" s="1">
        <v>381</v>
      </c>
      <c r="D14" s="11">
        <v>10</v>
      </c>
      <c r="E14" s="11">
        <f t="shared" si="2"/>
        <v>10.247202025284796</v>
      </c>
      <c r="F14" s="11">
        <f t="shared" si="3"/>
        <v>8.7179405680374842</v>
      </c>
      <c r="G14" s="11">
        <f t="shared" si="3"/>
        <v>7.3922247547824851</v>
      </c>
      <c r="H14" s="11">
        <f t="shared" si="3"/>
        <v>6.2463760615688706</v>
      </c>
      <c r="I14" s="11">
        <f t="shared" si="3"/>
        <v>5.2590574762296045</v>
      </c>
      <c r="J14" s="11">
        <f t="shared" si="3"/>
        <v>4.4110844661306956</v>
      </c>
      <c r="K14" s="11">
        <f t="shared" si="3"/>
        <v>3.6852476309495574</v>
      </c>
      <c r="L14" s="11">
        <f t="shared" si="3"/>
        <v>3.0661465486481219</v>
      </c>
      <c r="M14" s="11">
        <f t="shared" si="3"/>
        <v>2.5400343333837276</v>
      </c>
      <c r="N14" s="11">
        <f t="shared" si="3"/>
        <v>2.0946724346776682</v>
      </c>
      <c r="O14" s="11">
        <f t="shared" si="3"/>
        <v>1.7191952177384058</v>
      </c>
      <c r="P14" s="11">
        <f t="shared" si="3"/>
        <v>1.4039838754136038</v>
      </c>
      <c r="Q14" s="11">
        <f t="shared" si="3"/>
        <v>1.1405492328221065</v>
      </c>
      <c r="R14" s="11">
        <f t="shared" si="3"/>
        <v>0.92142301629415657</v>
      </c>
      <c r="S14" s="11">
        <f t="shared" si="3"/>
        <v>0.74005716882519335</v>
      </c>
      <c r="T14" s="11">
        <f t="shared" si="3"/>
        <v>0.59073080482563778</v>
      </c>
      <c r="U14" s="11">
        <f t="shared" si="3"/>
        <v>0.46846440752618285</v>
      </c>
      <c r="V14" s="11">
        <f t="shared" si="3"/>
        <v>0.3689408829751592</v>
      </c>
      <c r="W14" s="11">
        <f t="shared" si="3"/>
        <v>0.2884330951416425</v>
      </c>
      <c r="X14" s="11">
        <f t="shared" si="3"/>
        <v>0.2237375172150442</v>
      </c>
    </row>
    <row r="15" spans="1:24" x14ac:dyDescent="0.25">
      <c r="A15" t="s">
        <v>19</v>
      </c>
      <c r="B15" s="5">
        <f>CEILING(B4+LN(1-B14/B2)/(-B3),1)</f>
        <v>3</v>
      </c>
      <c r="D15" s="11">
        <v>11</v>
      </c>
      <c r="E15" s="11">
        <f t="shared" si="2"/>
        <v>6.4813552809926342</v>
      </c>
      <c r="F15" s="11">
        <f t="shared" si="3"/>
        <v>5.4038154610980351</v>
      </c>
      <c r="G15" s="11">
        <f t="shared" si="3"/>
        <v>4.4885588711039253</v>
      </c>
      <c r="H15" s="11">
        <f t="shared" si="3"/>
        <v>3.7137828874057721</v>
      </c>
      <c r="I15" s="11">
        <f t="shared" si="3"/>
        <v>3.0602455454180073</v>
      </c>
      <c r="J15" s="11">
        <f t="shared" si="3"/>
        <v>2.5110098323448988</v>
      </c>
      <c r="K15" s="11">
        <f t="shared" si="3"/>
        <v>2.051208831386524</v>
      </c>
      <c r="L15" s="11">
        <f t="shared" si="3"/>
        <v>1.6678304151371459</v>
      </c>
      <c r="M15" s="11">
        <f t="shared" si="3"/>
        <v>1.3495202413267746</v>
      </c>
      <c r="N15" s="11">
        <f t="shared" si="3"/>
        <v>1.0864018582455728</v>
      </c>
      <c r="O15" s="11">
        <f t="shared" si="3"/>
        <v>0.86991278017563356</v>
      </c>
      <c r="P15" s="11">
        <f t="shared" si="3"/>
        <v>0.69265544493530151</v>
      </c>
      <c r="Q15" s="11">
        <f t="shared" si="3"/>
        <v>0.54826201621758663</v>
      </c>
      <c r="R15" s="11">
        <f t="shared" si="3"/>
        <v>0.43127204277647996</v>
      </c>
      <c r="S15" s="11">
        <f t="shared" si="3"/>
        <v>0.33702203468299308</v>
      </c>
      <c r="T15" s="11">
        <f t="shared" si="3"/>
        <v>0.26154606383655116</v>
      </c>
      <c r="U15" s="11">
        <f t="shared" si="3"/>
        <v>0.20148654167701122</v>
      </c>
      <c r="V15" s="11">
        <f t="shared" si="3"/>
        <v>0.1540143715979802</v>
      </c>
      <c r="W15" s="11">
        <f t="shared" si="3"/>
        <v>0.1167577169133369</v>
      </c>
      <c r="X15" s="11">
        <f t="shared" si="3"/>
        <v>8.7738667375879598E-2</v>
      </c>
    </row>
    <row r="16" spans="1:24" x14ac:dyDescent="0.25">
      <c r="D16" s="11">
        <v>12</v>
      </c>
      <c r="E16" s="11">
        <f t="shared" si="2"/>
        <v>4.0994572152278419</v>
      </c>
      <c r="F16" s="11">
        <f t="shared" si="3"/>
        <v>3.3495550135616172</v>
      </c>
      <c r="G16" s="11">
        <f t="shared" si="3"/>
        <v>2.7254529465343036</v>
      </c>
      <c r="H16" s="11">
        <f t="shared" si="3"/>
        <v>2.2080296157071015</v>
      </c>
      <c r="I16" s="11">
        <f t="shared" si="3"/>
        <v>1.7807568828787386</v>
      </c>
      <c r="J16" s="11">
        <f t="shared" si="3"/>
        <v>1.4293923470623338</v>
      </c>
      <c r="K16" s="11">
        <f t="shared" si="3"/>
        <v>1.1417028355497394</v>
      </c>
      <c r="L16" s="11">
        <f t="shared" si="3"/>
        <v>0.9072163543138505</v>
      </c>
      <c r="M16" s="11">
        <f t="shared" si="3"/>
        <v>0.7170001042169154</v>
      </c>
      <c r="N16" s="11">
        <f t="shared" si="3"/>
        <v>0.56346232377906635</v>
      </c>
      <c r="O16" s="11">
        <f t="shared" si="3"/>
        <v>0.44017586676887066</v>
      </c>
      <c r="P16" s="11">
        <f t="shared" si="3"/>
        <v>0.341721563758831</v>
      </c>
      <c r="Q16" s="11">
        <f t="shared" si="3"/>
        <v>0.26354955119579393</v>
      </c>
      <c r="R16" s="11">
        <f t="shared" si="3"/>
        <v>0.20185687962153145</v>
      </c>
      <c r="S16" s="11">
        <f t="shared" si="3"/>
        <v>0.15347983459463505</v>
      </c>
      <c r="T16" s="11">
        <f t="shared" si="3"/>
        <v>0.11579951976363302</v>
      </c>
      <c r="U16" s="11">
        <f t="shared" si="3"/>
        <v>8.665936157528252E-2</v>
      </c>
      <c r="V16" s="11">
        <f t="shared" si="3"/>
        <v>6.4293299423576838E-2</v>
      </c>
      <c r="W16" s="11">
        <f t="shared" si="3"/>
        <v>4.7263523806518784E-2</v>
      </c>
      <c r="X16" s="11">
        <f t="shared" si="3"/>
        <v>3.4406718411451188E-2</v>
      </c>
    </row>
    <row r="17" spans="1:24" x14ac:dyDescent="0.25">
      <c r="A17" s="16" t="s">
        <v>20</v>
      </c>
      <c r="B17" s="16"/>
      <c r="D17" s="11">
        <v>13</v>
      </c>
      <c r="E17" s="11">
        <f t="shared" si="2"/>
        <v>2.5929066886316101</v>
      </c>
      <c r="F17" s="11">
        <f t="shared" si="3"/>
        <v>2.0762216751561686</v>
      </c>
      <c r="G17" s="11">
        <f t="shared" si="3"/>
        <v>1.6548950291356292</v>
      </c>
      <c r="H17" s="11">
        <f t="shared" si="3"/>
        <v>1.3127840080186572</v>
      </c>
      <c r="I17" s="11">
        <f t="shared" si="3"/>
        <v>1.0362224301471381</v>
      </c>
      <c r="J17" s="11">
        <f t="shared" si="3"/>
        <v>0.81368159356523362</v>
      </c>
      <c r="K17" s="11">
        <f t="shared" si="3"/>
        <v>0.63547179826698508</v>
      </c>
      <c r="L17" s="11">
        <f t="shared" si="3"/>
        <v>0.49348033592901902</v>
      </c>
      <c r="M17" s="11">
        <f t="shared" si="3"/>
        <v>0.38094215537044718</v>
      </c>
      <c r="N17" s="11">
        <f t="shared" si="3"/>
        <v>0.2922397342280128</v>
      </c>
      <c r="O17" s="11">
        <f t="shared" si="3"/>
        <v>0.22272898858504858</v>
      </c>
      <c r="P17" s="11">
        <f t="shared" si="3"/>
        <v>0.16858833348041929</v>
      </c>
      <c r="Q17" s="11">
        <f t="shared" si="3"/>
        <v>0.12668826925981816</v>
      </c>
      <c r="R17" s="11">
        <f t="shared" si="3"/>
        <v>9.447911250685781E-2</v>
      </c>
      <c r="S17" s="11">
        <f t="shared" si="3"/>
        <v>6.9894716674396798E-2</v>
      </c>
      <c r="T17" s="11">
        <f t="shared" si="3"/>
        <v>5.1270237375348526E-2</v>
      </c>
      <c r="U17" s="11">
        <f t="shared" si="3"/>
        <v>3.7272191413529013E-2</v>
      </c>
      <c r="V17" s="11">
        <f t="shared" si="3"/>
        <v>2.683923784437215E-2</v>
      </c>
      <c r="W17" s="11">
        <f t="shared" si="3"/>
        <v>1.9132274436878809E-2</v>
      </c>
      <c r="X17" s="11">
        <f t="shared" si="3"/>
        <v>1.3492594625050584E-2</v>
      </c>
    </row>
    <row r="18" spans="1:24" x14ac:dyDescent="0.25">
      <c r="A18" t="s">
        <v>10</v>
      </c>
      <c r="B18" s="1">
        <v>381</v>
      </c>
      <c r="D18" s="11">
        <v>14</v>
      </c>
      <c r="E18" s="11">
        <f t="shared" si="2"/>
        <v>1.6400134805594935</v>
      </c>
      <c r="F18" s="11">
        <f t="shared" si="3"/>
        <v>1.2869460053455513</v>
      </c>
      <c r="G18" s="11">
        <f t="shared" si="3"/>
        <v>1.0048522616911542</v>
      </c>
      <c r="H18" s="11">
        <f t="shared" si="3"/>
        <v>0.78051573196749269</v>
      </c>
      <c r="I18" s="11">
        <f t="shared" si="3"/>
        <v>0.60297783210261979</v>
      </c>
      <c r="J18" s="11">
        <f t="shared" si="3"/>
        <v>0.46318824713700935</v>
      </c>
      <c r="K18" s="11">
        <f t="shared" si="3"/>
        <v>0.35370360291540393</v>
      </c>
      <c r="L18" s="11">
        <f t="shared" si="3"/>
        <v>0.26842862872858991</v>
      </c>
      <c r="M18" s="11">
        <f t="shared" si="3"/>
        <v>0.2023945671483186</v>
      </c>
      <c r="N18" s="11">
        <f t="shared" ref="N18:N29" si="4">N17*$B$7*(1-N$3)</f>
        <v>0.15157013815735887</v>
      </c>
      <c r="O18" s="11">
        <f t="shared" ref="O18:O29" si="5">O17*$B$7*(1-O$3)</f>
        <v>0.11270086822403461</v>
      </c>
      <c r="P18" s="11">
        <f t="shared" ref="P18:P29" si="6">P17*$B$7*(1-P$3)</f>
        <v>8.3173054322564874E-2</v>
      </c>
      <c r="Q18" s="11">
        <f t="shared" ref="Q18:Q29" si="7">Q17*$B$7*(1-Q$3)</f>
        <v>6.0899051033194589E-2</v>
      </c>
      <c r="R18" s="11">
        <f t="shared" ref="R18:R29" si="8">R17*$B$7*(1-R$3)</f>
        <v>4.4220948608834798E-2</v>
      </c>
      <c r="S18" s="11">
        <f t="shared" ref="S18:S29" si="9">S17*$B$7*(1-S$3)</f>
        <v>3.1830053973520303E-2</v>
      </c>
      <c r="T18" s="11">
        <f t="shared" ref="T18:T29" si="10">T17*$B$7*(1-T$3)</f>
        <v>2.2699897597935559E-2</v>
      </c>
      <c r="U18" s="11">
        <f t="shared" ref="U18:U29" si="11">U17*$B$7*(1-U$3)</f>
        <v>1.6030769526958828E-2</v>
      </c>
      <c r="V18" s="11">
        <f t="shared" ref="V18:V29" si="12">V17*$B$7*(1-V$3)</f>
        <v>1.1204039838133156E-2</v>
      </c>
      <c r="W18" s="11">
        <f t="shared" ref="W18:W29" si="13">W17*$B$7*(1-W$3)</f>
        <v>7.7447446920485431E-3</v>
      </c>
      <c r="X18" s="11">
        <f t="shared" ref="X18:X29" si="14">X17*$B$7*(1-X$3)</f>
        <v>5.2911209822135864E-3</v>
      </c>
    </row>
    <row r="19" spans="1:24" x14ac:dyDescent="0.25">
      <c r="A19" t="s">
        <v>11</v>
      </c>
      <c r="B19" s="6">
        <f>CEILING(B4+LN(1-B18/B2)/(-B3),1)</f>
        <v>3</v>
      </c>
      <c r="D19" s="11">
        <v>15</v>
      </c>
      <c r="E19" s="11">
        <f t="shared" si="2"/>
        <v>1.0373085264538797</v>
      </c>
      <c r="F19" s="11">
        <f t="shared" ref="F19:F29" si="15">F18*$B$7*(1-F$3)</f>
        <v>0.79771348141344001</v>
      </c>
      <c r="G19" s="11">
        <f t="shared" ref="G19:G29" si="16">G18*$B$7*(1-G$3)</f>
        <v>0.61014629329886882</v>
      </c>
      <c r="H19" s="11">
        <f t="shared" ref="H19:H29" si="17">H18*$B$7*(1-H$3)</f>
        <v>0.46405562844127279</v>
      </c>
      <c r="I19" s="11">
        <f t="shared" ref="I19:I29" si="18">I18*$B$7*(1-I$3)</f>
        <v>0.35087280050051456</v>
      </c>
      <c r="J19" s="11">
        <f t="shared" ref="J19:J29" si="19">J18*$B$7*(1-J$3)</f>
        <v>0.26366990968274262</v>
      </c>
      <c r="K19" s="11">
        <f t="shared" ref="K19:K29" si="20">K18*$B$7*(1-K$3)</f>
        <v>0.19687142538271385</v>
      </c>
      <c r="L19" s="11">
        <f t="shared" ref="L19:L29" si="21">L18*$B$7*(1-L$3)</f>
        <v>0.14601175259691648</v>
      </c>
      <c r="M19" s="11">
        <f t="shared" ref="M19:M29" si="22">M18*$B$7*(1-M$3)</f>
        <v>0.10753223352590169</v>
      </c>
      <c r="N19" s="11">
        <f t="shared" si="4"/>
        <v>7.8611852155314188E-2</v>
      </c>
      <c r="O19" s="11">
        <f t="shared" si="5"/>
        <v>5.7026639321361518E-2</v>
      </c>
      <c r="P19" s="11">
        <f t="shared" si="6"/>
        <v>4.1033426350037386E-2</v>
      </c>
      <c r="Q19" s="11">
        <f t="shared" si="7"/>
        <v>2.9274173831656643E-2</v>
      </c>
      <c r="R19" s="11">
        <f t="shared" si="8"/>
        <v>2.0697614996365129E-2</v>
      </c>
      <c r="S19" s="11">
        <f t="shared" si="9"/>
        <v>1.4495406579541147E-2</v>
      </c>
      <c r="T19" s="11">
        <f t="shared" si="10"/>
        <v>1.0050379661485968E-2</v>
      </c>
      <c r="U19" s="11">
        <f t="shared" si="11"/>
        <v>6.8948339735449915E-3</v>
      </c>
      <c r="V19" s="11">
        <f t="shared" si="12"/>
        <v>4.6771264304286859E-3</v>
      </c>
      <c r="W19" s="11">
        <f t="shared" si="13"/>
        <v>3.1350726513412509E-3</v>
      </c>
      <c r="X19" s="11">
        <f t="shared" si="14"/>
        <v>2.0749130931750578E-3</v>
      </c>
    </row>
    <row r="20" spans="1:24" x14ac:dyDescent="0.25">
      <c r="D20" s="11">
        <v>16</v>
      </c>
      <c r="E20" s="11">
        <f t="shared" si="2"/>
        <v>0.65609764298207895</v>
      </c>
      <c r="F20" s="11">
        <f t="shared" si="15"/>
        <v>0.4944627014541208</v>
      </c>
      <c r="G20" s="11">
        <f t="shared" si="16"/>
        <v>0.37048082929107318</v>
      </c>
      <c r="H20" s="11">
        <f t="shared" si="17"/>
        <v>0.27590427388975874</v>
      </c>
      <c r="I20" s="11">
        <f t="shared" si="18"/>
        <v>0.20417288261124944</v>
      </c>
      <c r="J20" s="11">
        <f t="shared" si="19"/>
        <v>0.15009409608690125</v>
      </c>
      <c r="K20" s="11">
        <f t="shared" si="20"/>
        <v>0.10957863536801854</v>
      </c>
      <c r="L20" s="11">
        <f t="shared" si="21"/>
        <v>7.9423092825092731E-2</v>
      </c>
      <c r="M20" s="11">
        <f t="shared" si="22"/>
        <v>5.7131875672311573E-2</v>
      </c>
      <c r="N20" s="11">
        <f t="shared" si="4"/>
        <v>4.077203712035371E-2</v>
      </c>
      <c r="O20" s="11">
        <f t="shared" si="5"/>
        <v>2.8855479496608934E-2</v>
      </c>
      <c r="P20" s="11">
        <f t="shared" si="6"/>
        <v>2.0243840889790948E-2</v>
      </c>
      <c r="Q20" s="11">
        <f t="shared" si="7"/>
        <v>1.4072095360877349E-2</v>
      </c>
      <c r="R20" s="11">
        <f t="shared" si="8"/>
        <v>9.6875186990487E-3</v>
      </c>
      <c r="S20" s="11">
        <f t="shared" si="9"/>
        <v>6.6012081563230386E-3</v>
      </c>
      <c r="T20" s="11">
        <f t="shared" si="10"/>
        <v>4.4498055951229121E-3</v>
      </c>
      <c r="U20" s="11">
        <f t="shared" si="11"/>
        <v>2.9654680920217008E-3</v>
      </c>
      <c r="V20" s="11">
        <f t="shared" si="12"/>
        <v>1.9524664283824549E-3</v>
      </c>
      <c r="W20" s="11">
        <f t="shared" si="13"/>
        <v>1.2690774092629384E-3</v>
      </c>
      <c r="X20" s="11">
        <f t="shared" si="14"/>
        <v>8.13677169488599E-4</v>
      </c>
    </row>
    <row r="21" spans="1:24" x14ac:dyDescent="0.25">
      <c r="A21" s="16" t="s">
        <v>21</v>
      </c>
      <c r="B21" s="16"/>
      <c r="D21" s="11">
        <v>17</v>
      </c>
      <c r="E21" s="11">
        <f t="shared" si="2"/>
        <v>0.41498175918616498</v>
      </c>
      <c r="F21" s="11">
        <f t="shared" si="15"/>
        <v>0.30649270549633678</v>
      </c>
      <c r="G21" s="11">
        <f t="shared" si="16"/>
        <v>0.22495595954553965</v>
      </c>
      <c r="H21" s="11">
        <f t="shared" si="17"/>
        <v>0.16403888604115607</v>
      </c>
      <c r="I21" s="11">
        <f t="shared" si="18"/>
        <v>0.11880820039148605</v>
      </c>
      <c r="J21" s="11">
        <f t="shared" si="19"/>
        <v>8.5441064197468539E-2</v>
      </c>
      <c r="K21" s="11">
        <f t="shared" si="20"/>
        <v>6.0991468445839123E-2</v>
      </c>
      <c r="L21" s="11">
        <f t="shared" si="21"/>
        <v>4.3202191342209192E-2</v>
      </c>
      <c r="M21" s="11">
        <f t="shared" si="22"/>
        <v>3.0354165544699142E-2</v>
      </c>
      <c r="N21" s="11">
        <f t="shared" si="4"/>
        <v>2.1146417052471455E-2</v>
      </c>
      <c r="O21" s="11">
        <f t="shared" si="5"/>
        <v>1.4600872625284124E-2</v>
      </c>
      <c r="P21" s="11">
        <f t="shared" si="6"/>
        <v>9.9872989029783643E-3</v>
      </c>
      <c r="Q21" s="11">
        <f t="shared" si="7"/>
        <v>6.7644562399737426E-3</v>
      </c>
      <c r="R21" s="11">
        <f t="shared" si="8"/>
        <v>4.5342431270897444E-3</v>
      </c>
      <c r="S21" s="11">
        <f t="shared" si="9"/>
        <v>3.006190194389512E-3</v>
      </c>
      <c r="T21" s="11">
        <f t="shared" si="10"/>
        <v>1.9701514272406693E-3</v>
      </c>
      <c r="U21" s="11">
        <f t="shared" si="11"/>
        <v>1.2754478263785336E-3</v>
      </c>
      <c r="V21" s="11">
        <f t="shared" si="12"/>
        <v>8.1505711052825582E-4</v>
      </c>
      <c r="W21" s="11">
        <f t="shared" si="13"/>
        <v>5.1372253526963752E-4</v>
      </c>
      <c r="X21" s="11">
        <f t="shared" si="14"/>
        <v>3.1908350201495414E-4</v>
      </c>
    </row>
    <row r="22" spans="1:24" x14ac:dyDescent="0.25">
      <c r="A22" t="s">
        <v>6</v>
      </c>
      <c r="B22" s="1">
        <v>1000</v>
      </c>
      <c r="D22" s="11">
        <v>18</v>
      </c>
      <c r="E22" s="11">
        <f t="shared" si="2"/>
        <v>0.26247596268524936</v>
      </c>
      <c r="F22" s="11">
        <f t="shared" si="15"/>
        <v>0.18997950350190437</v>
      </c>
      <c r="G22" s="11">
        <f t="shared" si="16"/>
        <v>0.13659325863605168</v>
      </c>
      <c r="H22" s="11">
        <f t="shared" si="17"/>
        <v>9.7529319695769348E-2</v>
      </c>
      <c r="I22" s="11">
        <f t="shared" si="18"/>
        <v>6.9134491807805745E-2</v>
      </c>
      <c r="J22" s="11">
        <f t="shared" si="19"/>
        <v>4.8637325794408971E-2</v>
      </c>
      <c r="K22" s="11">
        <f t="shared" si="20"/>
        <v>3.3947851336954063E-2</v>
      </c>
      <c r="L22" s="11">
        <f t="shared" si="21"/>
        <v>2.3499831980594691E-2</v>
      </c>
      <c r="M22" s="11">
        <f t="shared" si="22"/>
        <v>1.6127168153898658E-2</v>
      </c>
      <c r="N22" s="11">
        <f t="shared" si="4"/>
        <v>1.0967589204264322E-2</v>
      </c>
      <c r="O22" s="11">
        <f t="shared" si="5"/>
        <v>7.3880415483937676E-3</v>
      </c>
      <c r="P22" s="11">
        <f t="shared" si="6"/>
        <v>4.9272339137843768E-3</v>
      </c>
      <c r="Q22" s="11">
        <f t="shared" si="7"/>
        <v>3.2516741145553786E-3</v>
      </c>
      <c r="R22" s="11">
        <f t="shared" si="8"/>
        <v>2.122252495634355E-3</v>
      </c>
      <c r="S22" s="11">
        <f t="shared" si="9"/>
        <v>1.3690190145249838E-3</v>
      </c>
      <c r="T22" s="11">
        <f t="shared" si="10"/>
        <v>8.7228454441080634E-4</v>
      </c>
      <c r="U22" s="11">
        <f t="shared" si="11"/>
        <v>5.4857011012540734E-4</v>
      </c>
      <c r="V22" s="11">
        <f t="shared" si="12"/>
        <v>3.402455907900204E-4</v>
      </c>
      <c r="W22" s="11">
        <f t="shared" si="13"/>
        <v>2.0795488227714928E-4</v>
      </c>
      <c r="X22" s="11">
        <f t="shared" si="14"/>
        <v>1.2512859531516428E-4</v>
      </c>
    </row>
    <row r="23" spans="1:24" x14ac:dyDescent="0.25">
      <c r="D23" s="11">
        <v>19</v>
      </c>
      <c r="E23" s="11">
        <f t="shared" si="2"/>
        <v>0.16601604639842024</v>
      </c>
      <c r="F23" s="11">
        <f t="shared" si="15"/>
        <v>0.11775879524565544</v>
      </c>
      <c r="G23" s="11">
        <f t="shared" si="16"/>
        <v>8.2939426643810585E-2</v>
      </c>
      <c r="H23" s="11">
        <f t="shared" si="17"/>
        <v>5.7986057025119671E-2</v>
      </c>
      <c r="I23" s="11">
        <f t="shared" si="18"/>
        <v>4.0229360782962173E-2</v>
      </c>
      <c r="J23" s="11">
        <f t="shared" si="19"/>
        <v>2.7686797708467312E-2</v>
      </c>
      <c r="K23" s="11">
        <f t="shared" si="20"/>
        <v>1.8895374054148633E-2</v>
      </c>
      <c r="L23" s="11">
        <f t="shared" si="21"/>
        <v>1.2782733605844483E-2</v>
      </c>
      <c r="M23" s="11">
        <f t="shared" si="22"/>
        <v>8.5683644401663584E-3</v>
      </c>
      <c r="N23" s="11">
        <f t="shared" si="4"/>
        <v>5.6883401407916917E-3</v>
      </c>
      <c r="O23" s="11">
        <f t="shared" si="5"/>
        <v>3.7383490234872471E-3</v>
      </c>
      <c r="P23" s="11">
        <f t="shared" si="6"/>
        <v>2.4308508513655228E-3</v>
      </c>
      <c r="Q23" s="11">
        <f t="shared" si="7"/>
        <v>1.5630797468667705E-3</v>
      </c>
      <c r="R23" s="11">
        <f t="shared" si="8"/>
        <v>9.9332028058165991E-4</v>
      </c>
      <c r="S23" s="11">
        <f t="shared" si="9"/>
        <v>6.2345125921467774E-4</v>
      </c>
      <c r="T23" s="11">
        <f t="shared" si="10"/>
        <v>3.862039820378845E-4</v>
      </c>
      <c r="U23" s="11">
        <f t="shared" si="11"/>
        <v>2.3594000436493771E-4</v>
      </c>
      <c r="V23" s="11">
        <f t="shared" si="12"/>
        <v>1.42035521875294E-4</v>
      </c>
      <c r="W23" s="11">
        <f t="shared" si="13"/>
        <v>8.4180136345790043E-5</v>
      </c>
      <c r="X23" s="11">
        <f t="shared" si="14"/>
        <v>4.906917865284168E-5</v>
      </c>
    </row>
    <row r="24" spans="1:24" x14ac:dyDescent="0.25">
      <c r="D24" s="11">
        <v>20</v>
      </c>
      <c r="E24" s="11">
        <f t="shared" si="2"/>
        <v>0.10500514934700081</v>
      </c>
      <c r="F24" s="11">
        <f t="shared" si="15"/>
        <v>7.2992789233019523E-2</v>
      </c>
      <c r="G24" s="11">
        <f t="shared" si="16"/>
        <v>5.036081985812179E-2</v>
      </c>
      <c r="H24" s="11">
        <f t="shared" si="17"/>
        <v>3.4475610204284898E-2</v>
      </c>
      <c r="I24" s="11">
        <f t="shared" si="18"/>
        <v>2.3409465039605691E-2</v>
      </c>
      <c r="J24" s="11">
        <f t="shared" si="19"/>
        <v>1.5760709595545017E-2</v>
      </c>
      <c r="K24" s="11">
        <f t="shared" si="20"/>
        <v>1.051716519853913E-2</v>
      </c>
      <c r="L24" s="11">
        <f t="shared" si="21"/>
        <v>6.9531679448991066E-3</v>
      </c>
      <c r="M24" s="11">
        <f t="shared" si="22"/>
        <v>4.5523720270603868E-3</v>
      </c>
      <c r="N24" s="11">
        <f t="shared" si="4"/>
        <v>2.9502576140216113E-3</v>
      </c>
      <c r="O24" s="11">
        <f t="shared" si="5"/>
        <v>1.8916046058845472E-3</v>
      </c>
      <c r="P24" s="11">
        <f t="shared" si="6"/>
        <v>1.1992602675211809E-3</v>
      </c>
      <c r="Q24" s="11">
        <f t="shared" si="7"/>
        <v>7.5137243431885653E-4</v>
      </c>
      <c r="R24" s="11">
        <f t="shared" si="8"/>
        <v>4.6492355732624592E-4</v>
      </c>
      <c r="S24" s="11">
        <f t="shared" si="9"/>
        <v>2.8391970344636425E-4</v>
      </c>
      <c r="T24" s="11">
        <f t="shared" si="10"/>
        <v>1.7099181304727336E-4</v>
      </c>
      <c r="U24" s="11">
        <f t="shared" si="11"/>
        <v>1.0147779587735971E-4</v>
      </c>
      <c r="V24" s="11">
        <f t="shared" si="12"/>
        <v>5.929272860684148E-5</v>
      </c>
      <c r="W24" s="11">
        <f t="shared" si="13"/>
        <v>3.4076119192775811E-5</v>
      </c>
      <c r="X24" s="11">
        <f t="shared" si="14"/>
        <v>1.9242478408711866E-5</v>
      </c>
    </row>
    <row r="25" spans="1:24" x14ac:dyDescent="0.25">
      <c r="D25" s="11">
        <v>21</v>
      </c>
      <c r="E25" s="11">
        <f t="shared" si="2"/>
        <v>6.6415756961978017E-2</v>
      </c>
      <c r="F25" s="11">
        <f t="shared" si="15"/>
        <v>4.5244580406087156E-2</v>
      </c>
      <c r="G25" s="11">
        <f t="shared" si="16"/>
        <v>3.0579089817851551E-2</v>
      </c>
      <c r="H25" s="11">
        <f t="shared" si="17"/>
        <v>2.0497474046957585E-2</v>
      </c>
      <c r="I25" s="11">
        <f t="shared" si="18"/>
        <v>1.3621967706546554E-2</v>
      </c>
      <c r="J25" s="11">
        <f t="shared" si="19"/>
        <v>8.9717839372640013E-3</v>
      </c>
      <c r="K25" s="11">
        <f t="shared" si="20"/>
        <v>5.8538541495068803E-3</v>
      </c>
      <c r="L25" s="11">
        <f t="shared" si="21"/>
        <v>3.7821757036278691E-3</v>
      </c>
      <c r="M25" s="11">
        <f t="shared" si="22"/>
        <v>2.4186752579771838E-3</v>
      </c>
      <c r="N25" s="11">
        <f t="shared" si="4"/>
        <v>1.5301511115123089E-3</v>
      </c>
      <c r="O25" s="11">
        <f t="shared" si="5"/>
        <v>9.5715193057758097E-4</v>
      </c>
      <c r="P25" s="11">
        <f t="shared" si="6"/>
        <v>5.9165505298157471E-4</v>
      </c>
      <c r="Q25" s="11">
        <f t="shared" si="7"/>
        <v>3.6118472917707437E-4</v>
      </c>
      <c r="R25" s="11">
        <f t="shared" si="8"/>
        <v>2.1760747100654942E-4</v>
      </c>
      <c r="S25" s="11">
        <f t="shared" si="9"/>
        <v>1.2929703294947429E-4</v>
      </c>
      <c r="T25" s="11">
        <f t="shared" si="10"/>
        <v>7.570662522668028E-5</v>
      </c>
      <c r="U25" s="11">
        <f t="shared" si="11"/>
        <v>4.3645600006852409E-5</v>
      </c>
      <c r="V25" s="11">
        <f t="shared" si="12"/>
        <v>2.4751749556925975E-5</v>
      </c>
      <c r="W25" s="11">
        <f t="shared" si="13"/>
        <v>1.3794013049235651E-5</v>
      </c>
      <c r="X25" s="11">
        <f t="shared" si="14"/>
        <v>7.5459379079763592E-6</v>
      </c>
    </row>
    <row r="26" spans="1:24" x14ac:dyDescent="0.25">
      <c r="D26" s="11">
        <v>22</v>
      </c>
      <c r="E26" s="11">
        <f t="shared" si="2"/>
        <v>4.2007966278451103E-2</v>
      </c>
      <c r="F26" s="11">
        <f t="shared" si="15"/>
        <v>2.8044853164713127E-2</v>
      </c>
      <c r="G26" s="11">
        <f t="shared" si="16"/>
        <v>1.8567623337399464E-2</v>
      </c>
      <c r="H26" s="11">
        <f t="shared" si="17"/>
        <v>1.2186773194618632E-2</v>
      </c>
      <c r="I26" s="11">
        <f t="shared" si="18"/>
        <v>7.9266230084394425E-3</v>
      </c>
      <c r="J26" s="11">
        <f t="shared" si="19"/>
        <v>5.1071880062875333E-3</v>
      </c>
      <c r="K26" s="11">
        <f t="shared" si="20"/>
        <v>3.25825521961553E-3</v>
      </c>
      <c r="L26" s="11">
        <f t="shared" si="21"/>
        <v>2.0573144739883796E-3</v>
      </c>
      <c r="M26" s="11">
        <f t="shared" si="22"/>
        <v>1.2850421645632778E-3</v>
      </c>
      <c r="N26" s="11">
        <f t="shared" si="4"/>
        <v>7.9361287398585913E-4</v>
      </c>
      <c r="O26" s="11">
        <f t="shared" si="5"/>
        <v>4.8431887687225609E-4</v>
      </c>
      <c r="P26" s="11">
        <f t="shared" si="6"/>
        <v>2.9189302038845996E-4</v>
      </c>
      <c r="Q26" s="11">
        <f t="shared" si="7"/>
        <v>1.7362149931541966E-4</v>
      </c>
      <c r="R26" s="11">
        <f t="shared" si="8"/>
        <v>1.0185117680461546E-4</v>
      </c>
      <c r="S26" s="11">
        <f t="shared" si="9"/>
        <v>5.8881868805190599E-5</v>
      </c>
      <c r="T26" s="11">
        <f t="shared" si="10"/>
        <v>3.3519108319112694E-5</v>
      </c>
      <c r="U26" s="11">
        <f t="shared" si="11"/>
        <v>1.8771972562947224E-5</v>
      </c>
      <c r="V26" s="11">
        <f t="shared" si="12"/>
        <v>1.0332617852538748E-5</v>
      </c>
      <c r="W26" s="11">
        <f t="shared" si="13"/>
        <v>5.583816482330592E-6</v>
      </c>
      <c r="X26" s="11">
        <f t="shared" si="14"/>
        <v>2.9591395506129298E-6</v>
      </c>
    </row>
    <row r="27" spans="1:24" x14ac:dyDescent="0.25">
      <c r="D27" s="11">
        <v>23</v>
      </c>
      <c r="E27" s="11">
        <f t="shared" si="2"/>
        <v>2.6570038671120327E-2</v>
      </c>
      <c r="F27" s="11">
        <f t="shared" si="15"/>
        <v>1.7383602234147432E-2</v>
      </c>
      <c r="G27" s="11">
        <f t="shared" si="16"/>
        <v>1.1274260890468955E-2</v>
      </c>
      <c r="H27" s="11">
        <f t="shared" si="17"/>
        <v>7.2456460028605084E-3</v>
      </c>
      <c r="I27" s="11">
        <f t="shared" si="18"/>
        <v>4.6125019286109127E-3</v>
      </c>
      <c r="J27" s="11">
        <f t="shared" si="19"/>
        <v>2.9072667725791785E-3</v>
      </c>
      <c r="K27" s="11">
        <f t="shared" si="20"/>
        <v>1.8135448552380042E-3</v>
      </c>
      <c r="L27" s="11">
        <f t="shared" si="21"/>
        <v>1.1190762081259792E-3</v>
      </c>
      <c r="M27" s="11">
        <f t="shared" si="22"/>
        <v>6.8274290203246962E-4</v>
      </c>
      <c r="N27" s="11">
        <f t="shared" si="4"/>
        <v>4.1160731709276592E-4</v>
      </c>
      <c r="O27" s="11">
        <f t="shared" si="5"/>
        <v>2.4506535169736159E-4</v>
      </c>
      <c r="P27" s="11">
        <f t="shared" si="6"/>
        <v>1.4400542160864673E-4</v>
      </c>
      <c r="Q27" s="11">
        <f t="shared" si="7"/>
        <v>8.3459854720922241E-5</v>
      </c>
      <c r="R27" s="11">
        <f t="shared" si="8"/>
        <v>4.7671443303400273E-5</v>
      </c>
      <c r="S27" s="11">
        <f t="shared" si="9"/>
        <v>2.6814803053883799E-5</v>
      </c>
      <c r="T27" s="11">
        <f t="shared" si="10"/>
        <v>1.4840585208287145E-5</v>
      </c>
      <c r="U27" s="11">
        <f t="shared" si="11"/>
        <v>8.0738253993236005E-6</v>
      </c>
      <c r="V27" s="11">
        <f t="shared" si="12"/>
        <v>4.3133513225423004E-6</v>
      </c>
      <c r="W27" s="11">
        <f t="shared" si="13"/>
        <v>2.2603289120474241E-6</v>
      </c>
      <c r="X27" s="11">
        <f t="shared" si="14"/>
        <v>1.1604265747728606E-6</v>
      </c>
    </row>
    <row r="28" spans="1:24" x14ac:dyDescent="0.25">
      <c r="D28" s="11">
        <v>24</v>
      </c>
      <c r="E28" s="11">
        <f t="shared" si="2"/>
        <v>1.6805549459483607E-2</v>
      </c>
      <c r="F28" s="11">
        <f t="shared" si="15"/>
        <v>1.0775225844836287E-2</v>
      </c>
      <c r="G28" s="11">
        <f t="shared" si="16"/>
        <v>6.8457312126927504E-3</v>
      </c>
      <c r="H28" s="11">
        <f t="shared" si="17"/>
        <v>4.3078988310007154E-3</v>
      </c>
      <c r="I28" s="11">
        <f t="shared" si="18"/>
        <v>2.6840148722586904E-3</v>
      </c>
      <c r="J28" s="11">
        <f t="shared" si="19"/>
        <v>1.6549616102906975E-3</v>
      </c>
      <c r="K28" s="11">
        <f t="shared" si="20"/>
        <v>1.0094190664254731E-3</v>
      </c>
      <c r="L28" s="11">
        <f t="shared" si="21"/>
        <v>6.0872150341012641E-4</v>
      </c>
      <c r="M28" s="11">
        <f t="shared" si="22"/>
        <v>3.6274130384985112E-4</v>
      </c>
      <c r="N28" s="11">
        <f t="shared" si="4"/>
        <v>2.1348013501016307E-4</v>
      </c>
      <c r="O28" s="11">
        <f t="shared" si="5"/>
        <v>1.2400306795886499E-4</v>
      </c>
      <c r="P28" s="11">
        <f t="shared" si="6"/>
        <v>7.1045074750625877E-5</v>
      </c>
      <c r="Q28" s="11">
        <f t="shared" si="7"/>
        <v>4.0119152164347325E-5</v>
      </c>
      <c r="R28" s="11">
        <f t="shared" si="8"/>
        <v>2.2312619038156499E-5</v>
      </c>
      <c r="S28" s="11">
        <f t="shared" si="9"/>
        <v>1.2211461310738682E-5</v>
      </c>
      <c r="T28" s="11">
        <f t="shared" si="10"/>
        <v>6.5706691009691342E-6</v>
      </c>
      <c r="U28" s="11">
        <f t="shared" si="11"/>
        <v>3.4725523042490804E-6</v>
      </c>
      <c r="V28" s="11">
        <f t="shared" si="12"/>
        <v>1.8006085095952833E-6</v>
      </c>
      <c r="W28" s="11">
        <f t="shared" si="13"/>
        <v>9.1498114359679741E-7</v>
      </c>
      <c r="X28" s="11">
        <f t="shared" si="14"/>
        <v>4.5506128129717732E-7</v>
      </c>
    </row>
    <row r="29" spans="1:24" x14ac:dyDescent="0.25">
      <c r="D29" s="11">
        <v>25</v>
      </c>
      <c r="E29" s="11">
        <f t="shared" si="2"/>
        <v>1.0629510033123383E-2</v>
      </c>
      <c r="F29" s="11">
        <f t="shared" si="15"/>
        <v>6.6790237399217732E-3</v>
      </c>
      <c r="G29" s="11">
        <f t="shared" si="16"/>
        <v>4.1567279923470386E-3</v>
      </c>
      <c r="H29" s="11">
        <f t="shared" si="17"/>
        <v>2.5612612499714754E-3</v>
      </c>
      <c r="I29" s="11">
        <f t="shared" si="18"/>
        <v>1.5618282541673323E-3</v>
      </c>
      <c r="J29" s="11">
        <f t="shared" si="19"/>
        <v>9.420868966579796E-4</v>
      </c>
      <c r="K29" s="11">
        <f t="shared" si="20"/>
        <v>5.6184265237241846E-4</v>
      </c>
      <c r="L29" s="11">
        <f t="shared" si="21"/>
        <v>3.3111406177993829E-4</v>
      </c>
      <c r="M29" s="11">
        <f t="shared" si="22"/>
        <v>1.9272445473542593E-4</v>
      </c>
      <c r="N29" s="11">
        <f t="shared" si="4"/>
        <v>1.1072147202302111E-4</v>
      </c>
      <c r="O29" s="11">
        <f t="shared" si="5"/>
        <v>6.2745552387185685E-5</v>
      </c>
      <c r="P29" s="11">
        <f t="shared" si="6"/>
        <v>3.505008762822128E-5</v>
      </c>
      <c r="Q29" s="11">
        <f t="shared" si="7"/>
        <v>1.9285276445401759E-5</v>
      </c>
      <c r="R29" s="11">
        <f t="shared" si="8"/>
        <v>1.0443421340809151E-5</v>
      </c>
      <c r="S29" s="11">
        <f t="shared" si="9"/>
        <v>5.5610994809103959E-6</v>
      </c>
      <c r="T29" s="11">
        <f t="shared" si="10"/>
        <v>2.909163744454084E-6</v>
      </c>
      <c r="U29" s="11">
        <f t="shared" si="11"/>
        <v>1.4935447460575295E-6</v>
      </c>
      <c r="V29" s="11">
        <f t="shared" si="12"/>
        <v>7.5166402233055098E-7</v>
      </c>
      <c r="W29" s="11">
        <f t="shared" si="13"/>
        <v>3.7038436692798364E-7</v>
      </c>
      <c r="X29" s="11">
        <f t="shared" si="14"/>
        <v>1.7845228146068809E-7</v>
      </c>
    </row>
    <row r="31" spans="1:24" x14ac:dyDescent="0.25"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4:12" x14ac:dyDescent="0.25"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</sheetData>
  <mergeCells count="9">
    <mergeCell ref="D31:L31"/>
    <mergeCell ref="D32:L32"/>
    <mergeCell ref="D33:L33"/>
    <mergeCell ref="E2:X2"/>
    <mergeCell ref="A1:B1"/>
    <mergeCell ref="A9:B9"/>
    <mergeCell ref="A13:B13"/>
    <mergeCell ref="A17:B17"/>
    <mergeCell ref="A21:B21"/>
  </mergeCells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5F6E-4F0E-49C6-976C-0AC3367EF9AB}">
  <sheetPr codeName="Sheet2"/>
  <dimension ref="A1:X36"/>
  <sheetViews>
    <sheetView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950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0.245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0.53900000000000003</v>
      </c>
      <c r="D4" s="5">
        <v>0</v>
      </c>
      <c r="E4" s="5">
        <f>$B$25</f>
        <v>1000</v>
      </c>
      <c r="F4" s="5">
        <f t="shared" ref="F4:X4" si="0">$B$25</f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632.50000000000011</v>
      </c>
      <c r="F5" s="5">
        <f t="shared" ref="F5:X5" si="1">F4*$B$7</f>
        <v>632.50000000000011</v>
      </c>
      <c r="G5" s="5">
        <f t="shared" si="1"/>
        <v>632.50000000000011</v>
      </c>
      <c r="H5" s="5">
        <f t="shared" si="1"/>
        <v>632.50000000000011</v>
      </c>
      <c r="I5" s="5">
        <f t="shared" si="1"/>
        <v>632.50000000000011</v>
      </c>
      <c r="J5" s="5">
        <f t="shared" si="1"/>
        <v>632.50000000000011</v>
      </c>
      <c r="K5" s="5">
        <f t="shared" si="1"/>
        <v>632.50000000000011</v>
      </c>
      <c r="L5" s="5">
        <f t="shared" si="1"/>
        <v>632.50000000000011</v>
      </c>
      <c r="M5" s="5">
        <f t="shared" si="1"/>
        <v>632.50000000000011</v>
      </c>
      <c r="N5" s="5">
        <f t="shared" si="1"/>
        <v>632.50000000000011</v>
      </c>
      <c r="O5" s="5">
        <f t="shared" si="1"/>
        <v>632.50000000000011</v>
      </c>
      <c r="P5" s="5">
        <f t="shared" si="1"/>
        <v>632.50000000000011</v>
      </c>
      <c r="Q5" s="5">
        <f t="shared" si="1"/>
        <v>632.50000000000011</v>
      </c>
      <c r="R5" s="5">
        <f t="shared" si="1"/>
        <v>632.50000000000011</v>
      </c>
      <c r="S5" s="5">
        <f t="shared" si="1"/>
        <v>632.50000000000011</v>
      </c>
      <c r="T5" s="5">
        <f t="shared" si="1"/>
        <v>632.50000000000011</v>
      </c>
      <c r="U5" s="5">
        <f t="shared" si="1"/>
        <v>632.50000000000011</v>
      </c>
      <c r="V5" s="5">
        <f t="shared" si="1"/>
        <v>632.50000000000011</v>
      </c>
      <c r="W5" s="5">
        <f t="shared" si="1"/>
        <v>632.50000000000011</v>
      </c>
      <c r="X5" s="5">
        <f t="shared" si="1"/>
        <v>632.50000000000011</v>
      </c>
    </row>
    <row r="6" spans="1:24" x14ac:dyDescent="0.25">
      <c r="A6" t="s">
        <v>1</v>
      </c>
      <c r="B6">
        <f>1.5*B3</f>
        <v>0.36749999999999999</v>
      </c>
      <c r="D6" s="5">
        <v>2</v>
      </c>
      <c r="E6" s="5">
        <f>E5*$B$7</f>
        <v>400.05625000000009</v>
      </c>
      <c r="F6" s="5">
        <f t="shared" ref="F6:X12" si="2">F5*$B$7</f>
        <v>400.05625000000009</v>
      </c>
      <c r="G6" s="5">
        <f t="shared" si="2"/>
        <v>400.05625000000009</v>
      </c>
      <c r="H6" s="5">
        <f t="shared" si="2"/>
        <v>400.05625000000009</v>
      </c>
      <c r="I6" s="5">
        <f t="shared" si="2"/>
        <v>400.05625000000009</v>
      </c>
      <c r="J6" s="5">
        <f t="shared" si="2"/>
        <v>400.05625000000009</v>
      </c>
      <c r="K6" s="5">
        <f t="shared" si="2"/>
        <v>400.05625000000009</v>
      </c>
      <c r="L6" s="5">
        <f t="shared" si="2"/>
        <v>400.05625000000009</v>
      </c>
      <c r="M6" s="5">
        <f t="shared" si="2"/>
        <v>400.05625000000009</v>
      </c>
      <c r="N6" s="5">
        <f t="shared" si="2"/>
        <v>400.05625000000009</v>
      </c>
      <c r="O6" s="5">
        <f t="shared" si="2"/>
        <v>400.05625000000009</v>
      </c>
      <c r="P6" s="5">
        <f t="shared" si="2"/>
        <v>400.05625000000009</v>
      </c>
      <c r="Q6" s="5">
        <f t="shared" si="2"/>
        <v>400.05625000000009</v>
      </c>
      <c r="R6" s="5">
        <f t="shared" si="2"/>
        <v>400.05625000000009</v>
      </c>
      <c r="S6" s="5">
        <f t="shared" si="2"/>
        <v>400.05625000000009</v>
      </c>
      <c r="T6" s="5">
        <f t="shared" si="2"/>
        <v>400.05625000000009</v>
      </c>
      <c r="U6" s="5">
        <f t="shared" si="2"/>
        <v>400.05625000000009</v>
      </c>
      <c r="V6" s="5">
        <f t="shared" si="2"/>
        <v>400.05625000000009</v>
      </c>
      <c r="W6" s="5">
        <f t="shared" si="2"/>
        <v>400.05625000000009</v>
      </c>
      <c r="X6" s="5">
        <f t="shared" si="2"/>
        <v>400.05625000000009</v>
      </c>
    </row>
    <row r="7" spans="1:24" x14ac:dyDescent="0.25">
      <c r="A7" t="s">
        <v>5</v>
      </c>
      <c r="B7" s="2">
        <f>1-B6</f>
        <v>0.63250000000000006</v>
      </c>
      <c r="D7" s="11">
        <v>3</v>
      </c>
      <c r="E7" s="11">
        <f>E6*$B$7*(1-E$3)</f>
        <v>253.03557812500009</v>
      </c>
      <c r="F7" s="11">
        <f t="shared" ref="F7:X8" si="3">F6*$B$7*(1-F$3)</f>
        <v>247.97486656250007</v>
      </c>
      <c r="G7" s="11">
        <f t="shared" si="3"/>
        <v>242.91415500000008</v>
      </c>
      <c r="H7" s="11">
        <f t="shared" si="3"/>
        <v>237.85344343750006</v>
      </c>
      <c r="I7" s="11">
        <f t="shared" si="3"/>
        <v>232.7927318750001</v>
      </c>
      <c r="J7" s="11">
        <f t="shared" si="3"/>
        <v>227.73202031250008</v>
      </c>
      <c r="K7" s="11">
        <f t="shared" si="3"/>
        <v>222.67130875000007</v>
      </c>
      <c r="L7" s="11">
        <f t="shared" si="3"/>
        <v>217.61059718750008</v>
      </c>
      <c r="M7" s="11">
        <f t="shared" si="3"/>
        <v>212.54988562500006</v>
      </c>
      <c r="N7" s="11">
        <f t="shared" si="3"/>
        <v>207.4891740625001</v>
      </c>
      <c r="O7" s="11">
        <f t="shared" si="3"/>
        <v>202.42846250000008</v>
      </c>
      <c r="P7" s="11">
        <f t="shared" si="3"/>
        <v>197.36775093750006</v>
      </c>
      <c r="Q7" s="11">
        <f t="shared" si="3"/>
        <v>192.30703937500007</v>
      </c>
      <c r="R7" s="11">
        <f t="shared" si="3"/>
        <v>187.24632781250006</v>
      </c>
      <c r="S7" s="11">
        <f t="shared" si="3"/>
        <v>182.18561625000007</v>
      </c>
      <c r="T7" s="11">
        <f t="shared" si="3"/>
        <v>177.12490468750005</v>
      </c>
      <c r="U7" s="11">
        <f t="shared" si="3"/>
        <v>172.06419312500003</v>
      </c>
      <c r="V7" s="11">
        <f t="shared" si="3"/>
        <v>167.00348156250004</v>
      </c>
      <c r="W7" s="11">
        <f t="shared" si="3"/>
        <v>161.94277000000005</v>
      </c>
      <c r="X7" s="11">
        <f t="shared" si="3"/>
        <v>156.88205843750006</v>
      </c>
    </row>
    <row r="8" spans="1:24" x14ac:dyDescent="0.25">
      <c r="B8" s="2"/>
      <c r="D8" s="11">
        <v>4</v>
      </c>
      <c r="E8" s="11">
        <f>E7*$B$7*(1-E$3)</f>
        <v>160.04500316406256</v>
      </c>
      <c r="F8" s="11">
        <f t="shared" si="3"/>
        <v>153.70722103876568</v>
      </c>
      <c r="G8" s="11">
        <f t="shared" si="3"/>
        <v>147.49747491600004</v>
      </c>
      <c r="H8" s="11">
        <f t="shared" si="3"/>
        <v>141.41576479576565</v>
      </c>
      <c r="I8" s="11">
        <f t="shared" si="3"/>
        <v>135.46209067806257</v>
      </c>
      <c r="J8" s="11">
        <f t="shared" si="3"/>
        <v>129.6364525628907</v>
      </c>
      <c r="K8" s="11">
        <f t="shared" si="3"/>
        <v>123.93885045025004</v>
      </c>
      <c r="L8" s="11">
        <f t="shared" si="3"/>
        <v>118.36928434014067</v>
      </c>
      <c r="M8" s="11">
        <f t="shared" si="3"/>
        <v>112.92775423256253</v>
      </c>
      <c r="N8" s="11">
        <f t="shared" si="3"/>
        <v>107.61426012751569</v>
      </c>
      <c r="O8" s="11">
        <f t="shared" si="3"/>
        <v>102.42880202500005</v>
      </c>
      <c r="P8" s="11">
        <f t="shared" si="3"/>
        <v>97.37137992501566</v>
      </c>
      <c r="Q8" s="11">
        <f t="shared" si="3"/>
        <v>92.441993827562541</v>
      </c>
      <c r="R8" s="11">
        <f t="shared" si="3"/>
        <v>87.640643732640669</v>
      </c>
      <c r="S8" s="11">
        <f t="shared" si="3"/>
        <v>82.967329640250028</v>
      </c>
      <c r="T8" s="11">
        <f t="shared" si="3"/>
        <v>78.422051550390648</v>
      </c>
      <c r="U8" s="11">
        <f t="shared" si="3"/>
        <v>74.004809463062514</v>
      </c>
      <c r="V8" s="11">
        <f t="shared" si="3"/>
        <v>69.715603378265641</v>
      </c>
      <c r="W8" s="11">
        <f t="shared" si="3"/>
        <v>65.554433296000028</v>
      </c>
      <c r="X8" s="11">
        <f t="shared" si="3"/>
        <v>61.521299216265653</v>
      </c>
    </row>
    <row r="9" spans="1:24" x14ac:dyDescent="0.25">
      <c r="A9" s="16" t="s">
        <v>16</v>
      </c>
      <c r="B9" s="16"/>
      <c r="D9" s="6">
        <v>5</v>
      </c>
      <c r="E9" s="6">
        <f t="shared" ref="E9:E12" si="4">E8*$B$7</f>
        <v>101.22846450126958</v>
      </c>
      <c r="F9" s="6">
        <f t="shared" si="2"/>
        <v>97.219817307019298</v>
      </c>
      <c r="G9" s="6">
        <f t="shared" si="2"/>
        <v>93.29215288437004</v>
      </c>
      <c r="H9" s="6">
        <f t="shared" si="2"/>
        <v>89.445471233321783</v>
      </c>
      <c r="I9" s="6">
        <f t="shared" si="2"/>
        <v>85.679772353874583</v>
      </c>
      <c r="J9" s="6">
        <f t="shared" si="2"/>
        <v>81.995056246028369</v>
      </c>
      <c r="K9" s="6">
        <f t="shared" si="2"/>
        <v>78.391322909783156</v>
      </c>
      <c r="L9" s="6">
        <f t="shared" si="2"/>
        <v>74.868572345138972</v>
      </c>
      <c r="M9" s="6">
        <f t="shared" si="2"/>
        <v>71.426804552095817</v>
      </c>
      <c r="N9" s="6">
        <f t="shared" si="2"/>
        <v>68.066019530653676</v>
      </c>
      <c r="O9" s="6">
        <f t="shared" si="2"/>
        <v>64.786217280812537</v>
      </c>
      <c r="P9" s="6">
        <f t="shared" si="2"/>
        <v>61.587397802572411</v>
      </c>
      <c r="Q9" s="6">
        <f t="shared" si="2"/>
        <v>58.469561095933315</v>
      </c>
      <c r="R9" s="6">
        <f t="shared" si="2"/>
        <v>55.432707160895227</v>
      </c>
      <c r="S9" s="6">
        <f t="shared" si="2"/>
        <v>52.476835997458146</v>
      </c>
      <c r="T9" s="6">
        <f t="shared" si="2"/>
        <v>49.601947605622087</v>
      </c>
      <c r="U9" s="6">
        <f t="shared" si="2"/>
        <v>46.808041985387042</v>
      </c>
      <c r="V9" s="6">
        <f t="shared" si="2"/>
        <v>44.09511913675302</v>
      </c>
      <c r="W9" s="6">
        <f t="shared" si="2"/>
        <v>41.463179059720019</v>
      </c>
      <c r="X9" s="6">
        <f t="shared" si="2"/>
        <v>38.912221754288026</v>
      </c>
    </row>
    <row r="10" spans="1:24" x14ac:dyDescent="0.25">
      <c r="A10" t="s">
        <v>7</v>
      </c>
      <c r="B10" s="1">
        <v>762</v>
      </c>
      <c r="D10" s="6">
        <v>6</v>
      </c>
      <c r="E10" s="6">
        <f t="shared" si="4"/>
        <v>64.027003797053013</v>
      </c>
      <c r="F10" s="6">
        <f t="shared" si="2"/>
        <v>61.491534446689712</v>
      </c>
      <c r="G10" s="6">
        <f t="shared" si="2"/>
        <v>59.007286699364059</v>
      </c>
      <c r="H10" s="6">
        <f t="shared" si="2"/>
        <v>56.57426055507603</v>
      </c>
      <c r="I10" s="6">
        <f t="shared" si="2"/>
        <v>54.192456013825677</v>
      </c>
      <c r="J10" s="6">
        <f t="shared" si="2"/>
        <v>51.861873075612948</v>
      </c>
      <c r="K10" s="6">
        <f t="shared" si="2"/>
        <v>49.582511740437852</v>
      </c>
      <c r="L10" s="6">
        <f t="shared" si="2"/>
        <v>47.354372008300402</v>
      </c>
      <c r="M10" s="6">
        <f t="shared" si="2"/>
        <v>45.177453879200606</v>
      </c>
      <c r="N10" s="6">
        <f t="shared" si="2"/>
        <v>43.051757353138456</v>
      </c>
      <c r="O10" s="6">
        <f t="shared" si="2"/>
        <v>40.977282430113931</v>
      </c>
      <c r="P10" s="6">
        <f t="shared" si="2"/>
        <v>38.954029110127053</v>
      </c>
      <c r="Q10" s="6">
        <f t="shared" si="2"/>
        <v>36.981997393177828</v>
      </c>
      <c r="R10" s="6">
        <f t="shared" si="2"/>
        <v>35.061187279266235</v>
      </c>
      <c r="S10" s="6">
        <f t="shared" si="2"/>
        <v>33.191598768392282</v>
      </c>
      <c r="T10" s="6">
        <f t="shared" si="2"/>
        <v>31.373231860555972</v>
      </c>
      <c r="U10" s="6">
        <f t="shared" si="2"/>
        <v>29.606086555757308</v>
      </c>
      <c r="V10" s="6">
        <f t="shared" si="2"/>
        <v>27.890162853996287</v>
      </c>
      <c r="W10" s="6">
        <f t="shared" si="2"/>
        <v>26.225460755272916</v>
      </c>
      <c r="X10" s="6">
        <f t="shared" si="2"/>
        <v>24.611980259587177</v>
      </c>
    </row>
    <row r="11" spans="1:24" x14ac:dyDescent="0.25">
      <c r="A11" t="s">
        <v>8</v>
      </c>
      <c r="B11" s="4">
        <f>CEILING(B4+LN(1-B10/B2)/(-B3),1)</f>
        <v>8</v>
      </c>
      <c r="D11" s="6">
        <v>7</v>
      </c>
      <c r="E11" s="6">
        <f t="shared" si="4"/>
        <v>40.497079901636035</v>
      </c>
      <c r="F11" s="6">
        <f t="shared" si="2"/>
        <v>38.893395537531248</v>
      </c>
      <c r="G11" s="6">
        <f t="shared" si="2"/>
        <v>37.32210883734777</v>
      </c>
      <c r="H11" s="6">
        <f t="shared" si="2"/>
        <v>35.783219801085593</v>
      </c>
      <c r="I11" s="6">
        <f t="shared" si="2"/>
        <v>34.276728428744747</v>
      </c>
      <c r="J11" s="6">
        <f t="shared" si="2"/>
        <v>32.802634720325194</v>
      </c>
      <c r="K11" s="6">
        <f t="shared" si="2"/>
        <v>31.360938675826944</v>
      </c>
      <c r="L11" s="6">
        <f t="shared" si="2"/>
        <v>29.951640295250009</v>
      </c>
      <c r="M11" s="6">
        <f t="shared" si="2"/>
        <v>28.574739578594386</v>
      </c>
      <c r="N11" s="6">
        <f t="shared" si="2"/>
        <v>27.230236525860075</v>
      </c>
      <c r="O11" s="6">
        <f t="shared" si="2"/>
        <v>25.918131137047062</v>
      </c>
      <c r="P11" s="6">
        <f t="shared" si="2"/>
        <v>24.638423412155362</v>
      </c>
      <c r="Q11" s="6">
        <f t="shared" si="2"/>
        <v>23.391113351184977</v>
      </c>
      <c r="R11" s="6">
        <f t="shared" si="2"/>
        <v>22.176200954135897</v>
      </c>
      <c r="S11" s="6">
        <f t="shared" si="2"/>
        <v>20.993686221008122</v>
      </c>
      <c r="T11" s="6">
        <f t="shared" si="2"/>
        <v>19.843569151801653</v>
      </c>
      <c r="U11" s="6">
        <f t="shared" si="2"/>
        <v>18.725849746516499</v>
      </c>
      <c r="V11" s="6">
        <f t="shared" si="2"/>
        <v>17.640528005152653</v>
      </c>
      <c r="W11" s="6">
        <f t="shared" si="2"/>
        <v>16.58760392771012</v>
      </c>
      <c r="X11" s="6">
        <f t="shared" si="2"/>
        <v>15.567077514188892</v>
      </c>
    </row>
    <row r="12" spans="1:24" x14ac:dyDescent="0.25">
      <c r="D12" s="4">
        <v>8</v>
      </c>
      <c r="E12" s="4">
        <f t="shared" si="4"/>
        <v>25.614403037784793</v>
      </c>
      <c r="F12" s="4">
        <f t="shared" si="2"/>
        <v>24.600072677488516</v>
      </c>
      <c r="G12" s="4">
        <f t="shared" si="2"/>
        <v>23.606233839622465</v>
      </c>
      <c r="H12" s="4">
        <f t="shared" si="2"/>
        <v>22.632886524186642</v>
      </c>
      <c r="I12" s="4">
        <f t="shared" si="2"/>
        <v>21.680030731181056</v>
      </c>
      <c r="J12" s="4">
        <f t="shared" si="2"/>
        <v>20.747666460605686</v>
      </c>
      <c r="K12" s="4">
        <f t="shared" si="2"/>
        <v>19.835793712460543</v>
      </c>
      <c r="L12" s="4">
        <f t="shared" si="2"/>
        <v>18.944412486745634</v>
      </c>
      <c r="M12" s="4">
        <f t="shared" si="2"/>
        <v>18.073522783460952</v>
      </c>
      <c r="N12" s="4">
        <f t="shared" si="2"/>
        <v>17.2231246026065</v>
      </c>
      <c r="O12" s="4">
        <f t="shared" si="2"/>
        <v>16.393217944182268</v>
      </c>
      <c r="P12" s="4">
        <f t="shared" si="2"/>
        <v>15.583802808188269</v>
      </c>
      <c r="Q12" s="4">
        <f t="shared" si="2"/>
        <v>14.7948791946245</v>
      </c>
      <c r="R12" s="4">
        <f t="shared" si="2"/>
        <v>14.026447103490955</v>
      </c>
      <c r="S12" s="4">
        <f t="shared" si="2"/>
        <v>13.278506534787638</v>
      </c>
      <c r="T12" s="4">
        <f t="shared" si="2"/>
        <v>12.551057488514546</v>
      </c>
      <c r="U12" s="4">
        <f t="shared" si="2"/>
        <v>11.844099964671686</v>
      </c>
      <c r="V12" s="4">
        <f t="shared" si="2"/>
        <v>11.157633963259054</v>
      </c>
      <c r="W12" s="4">
        <f t="shared" si="2"/>
        <v>10.491659484276651</v>
      </c>
      <c r="X12" s="4">
        <f t="shared" si="2"/>
        <v>9.8461765277244755</v>
      </c>
    </row>
    <row r="13" spans="1:24" x14ac:dyDescent="0.25">
      <c r="A13" s="16" t="s">
        <v>17</v>
      </c>
      <c r="B13" s="16"/>
      <c r="D13" s="6">
        <v>9</v>
      </c>
      <c r="E13" s="6">
        <f>E12*$B$7</f>
        <v>16.201109921398885</v>
      </c>
      <c r="F13" s="6">
        <f t="shared" ref="F13:X14" si="5">F12*$B$7</f>
        <v>15.559545968511488</v>
      </c>
      <c r="G13" s="6">
        <f t="shared" si="5"/>
        <v>14.930942903561212</v>
      </c>
      <c r="H13" s="6">
        <f t="shared" si="5"/>
        <v>14.315300726548053</v>
      </c>
      <c r="I13" s="6">
        <f t="shared" si="5"/>
        <v>13.71261943747202</v>
      </c>
      <c r="J13" s="6">
        <f t="shared" si="5"/>
        <v>13.122899036333097</v>
      </c>
      <c r="K13" s="6">
        <f t="shared" si="5"/>
        <v>12.546139523131295</v>
      </c>
      <c r="L13" s="6">
        <f t="shared" si="5"/>
        <v>11.982340897866614</v>
      </c>
      <c r="M13" s="6">
        <f t="shared" si="5"/>
        <v>11.431503160539053</v>
      </c>
      <c r="N13" s="6">
        <f t="shared" si="5"/>
        <v>10.893626311148612</v>
      </c>
      <c r="O13" s="6">
        <f t="shared" si="5"/>
        <v>10.368710349695286</v>
      </c>
      <c r="P13" s="6">
        <f t="shared" si="5"/>
        <v>9.8567552761790811</v>
      </c>
      <c r="Q13" s="6">
        <f t="shared" si="5"/>
        <v>9.3577610905999968</v>
      </c>
      <c r="R13" s="6">
        <f t="shared" si="5"/>
        <v>8.8717277929580298</v>
      </c>
      <c r="S13" s="6">
        <f t="shared" si="5"/>
        <v>8.3986553832531818</v>
      </c>
      <c r="T13" s="6">
        <f t="shared" si="5"/>
        <v>7.9385438614854511</v>
      </c>
      <c r="U13" s="6">
        <f t="shared" si="5"/>
        <v>7.4913932276548421</v>
      </c>
      <c r="V13" s="6">
        <f t="shared" si="5"/>
        <v>7.057203481761352</v>
      </c>
      <c r="W13" s="6">
        <f t="shared" si="5"/>
        <v>6.6359746238049828</v>
      </c>
      <c r="X13" s="6">
        <f t="shared" si="5"/>
        <v>6.2277066537857317</v>
      </c>
    </row>
    <row r="14" spans="1:24" x14ac:dyDescent="0.25">
      <c r="A14" t="s">
        <v>18</v>
      </c>
      <c r="B14" s="1">
        <v>381</v>
      </c>
      <c r="D14" s="6">
        <v>10</v>
      </c>
      <c r="E14" s="6">
        <f>E13*$B$7</f>
        <v>10.247202025284796</v>
      </c>
      <c r="F14" s="6">
        <f t="shared" si="5"/>
        <v>9.8414128250835162</v>
      </c>
      <c r="G14" s="6">
        <f t="shared" si="5"/>
        <v>9.4438213865024672</v>
      </c>
      <c r="H14" s="6">
        <f t="shared" si="5"/>
        <v>9.0544277095416437</v>
      </c>
      <c r="I14" s="6">
        <f t="shared" si="5"/>
        <v>8.6732317942010528</v>
      </c>
      <c r="J14" s="6">
        <f t="shared" si="5"/>
        <v>8.300233640480684</v>
      </c>
      <c r="K14" s="6">
        <f t="shared" si="5"/>
        <v>7.9354332483805452</v>
      </c>
      <c r="L14" s="6">
        <f t="shared" si="5"/>
        <v>7.5788306179006337</v>
      </c>
      <c r="M14" s="6">
        <f t="shared" si="5"/>
        <v>7.2304257490409523</v>
      </c>
      <c r="N14" s="6">
        <f t="shared" si="5"/>
        <v>6.8902186418014981</v>
      </c>
      <c r="O14" s="6">
        <f t="shared" si="5"/>
        <v>6.5582092961822696</v>
      </c>
      <c r="P14" s="6">
        <f t="shared" si="5"/>
        <v>6.2343977121832692</v>
      </c>
      <c r="Q14" s="6">
        <f t="shared" si="5"/>
        <v>5.9187838898044989</v>
      </c>
      <c r="R14" s="6">
        <f t="shared" si="5"/>
        <v>5.6113678290459541</v>
      </c>
      <c r="S14" s="6">
        <f t="shared" si="5"/>
        <v>5.3121495299076384</v>
      </c>
      <c r="T14" s="6">
        <f t="shared" si="5"/>
        <v>5.0211289923895484</v>
      </c>
      <c r="U14" s="6">
        <f t="shared" si="5"/>
        <v>4.7383062164916883</v>
      </c>
      <c r="V14" s="6">
        <f t="shared" si="5"/>
        <v>4.4636812022140555</v>
      </c>
      <c r="W14" s="6">
        <f t="shared" si="5"/>
        <v>4.1972539495566519</v>
      </c>
      <c r="X14" s="6">
        <f t="shared" si="5"/>
        <v>3.9390244585194756</v>
      </c>
    </row>
    <row r="15" spans="1:24" x14ac:dyDescent="0.25">
      <c r="A15" t="s">
        <v>19</v>
      </c>
      <c r="B15" s="5">
        <f>CEILING(B4+LN(1-B14/B2)/(-B3),1)</f>
        <v>3</v>
      </c>
      <c r="D15" s="11">
        <v>11</v>
      </c>
      <c r="E15" s="11">
        <f t="shared" ref="E15:E29" si="6">E14*$B$7*(1-E$3)</f>
        <v>6.4813552809926342</v>
      </c>
      <c r="F15" s="11">
        <f t="shared" ref="F15:X26" si="7">F14*$B$7*(1-F$3)</f>
        <v>6.1001997396280183</v>
      </c>
      <c r="G15" s="11">
        <f t="shared" si="7"/>
        <v>5.7342883458842984</v>
      </c>
      <c r="H15" s="11">
        <f t="shared" si="7"/>
        <v>5.3833099947079841</v>
      </c>
      <c r="I15" s="11">
        <f t="shared" si="7"/>
        <v>5.0469535810455932</v>
      </c>
      <c r="J15" s="11">
        <f t="shared" si="7"/>
        <v>4.7249079998436301</v>
      </c>
      <c r="K15" s="11">
        <f t="shared" si="7"/>
        <v>4.4168621460486115</v>
      </c>
      <c r="L15" s="11">
        <f t="shared" si="7"/>
        <v>4.1225049146070498</v>
      </c>
      <c r="M15" s="11">
        <f t="shared" si="7"/>
        <v>3.8415252004654579</v>
      </c>
      <c r="N15" s="11">
        <f t="shared" si="7"/>
        <v>3.5736118985703476</v>
      </c>
      <c r="O15" s="11">
        <f t="shared" si="7"/>
        <v>3.318453903868229</v>
      </c>
      <c r="P15" s="11">
        <f t="shared" si="7"/>
        <v>3.0757401113056164</v>
      </c>
      <c r="Q15" s="11">
        <f t="shared" si="7"/>
        <v>2.845159415829023</v>
      </c>
      <c r="R15" s="11">
        <f t="shared" si="7"/>
        <v>2.6264007123849589</v>
      </c>
      <c r="S15" s="11">
        <f t="shared" si="7"/>
        <v>2.4191528959199387</v>
      </c>
      <c r="T15" s="11">
        <f t="shared" si="7"/>
        <v>2.2231048613804725</v>
      </c>
      <c r="U15" s="11">
        <f t="shared" si="7"/>
        <v>2.0379455037130749</v>
      </c>
      <c r="V15" s="11">
        <f t="shared" si="7"/>
        <v>1.8633637178642575</v>
      </c>
      <c r="W15" s="11">
        <f t="shared" si="7"/>
        <v>1.6990483987805329</v>
      </c>
      <c r="X15" s="11">
        <f t="shared" si="7"/>
        <v>1.5446884414084125</v>
      </c>
    </row>
    <row r="16" spans="1:24" x14ac:dyDescent="0.25">
      <c r="D16" s="11">
        <v>12</v>
      </c>
      <c r="E16" s="11">
        <f t="shared" si="6"/>
        <v>4.0994572152278419</v>
      </c>
      <c r="F16" s="11">
        <f t="shared" si="7"/>
        <v>3.7812088086084277</v>
      </c>
      <c r="G16" s="11">
        <f t="shared" si="7"/>
        <v>3.4818598836209462</v>
      </c>
      <c r="H16" s="11">
        <f t="shared" si="7"/>
        <v>3.2006469573536322</v>
      </c>
      <c r="I16" s="11">
        <f t="shared" si="7"/>
        <v>2.9368222888104309</v>
      </c>
      <c r="J16" s="11">
        <f t="shared" si="7"/>
        <v>2.6896538789109865</v>
      </c>
      <c r="K16" s="11">
        <f t="shared" si="7"/>
        <v>2.4584254704906572</v>
      </c>
      <c r="L16" s="11">
        <f t="shared" si="7"/>
        <v>2.2424365483005051</v>
      </c>
      <c r="M16" s="11">
        <f t="shared" si="7"/>
        <v>2.041002339007298</v>
      </c>
      <c r="N16" s="11">
        <f t="shared" si="7"/>
        <v>1.853453811193511</v>
      </c>
      <c r="O16" s="11">
        <f t="shared" si="7"/>
        <v>1.6791376753573239</v>
      </c>
      <c r="P16" s="11">
        <f t="shared" si="7"/>
        <v>1.517416383912626</v>
      </c>
      <c r="Q16" s="11">
        <f t="shared" si="7"/>
        <v>1.3676681311890115</v>
      </c>
      <c r="R16" s="11">
        <f t="shared" si="7"/>
        <v>1.2292868534317802</v>
      </c>
      <c r="S16" s="11">
        <f t="shared" si="7"/>
        <v>1.1016822288019401</v>
      </c>
      <c r="T16" s="11">
        <f t="shared" si="7"/>
        <v>0.98427967737620425</v>
      </c>
      <c r="U16" s="11">
        <f t="shared" si="7"/>
        <v>0.8765203611469935</v>
      </c>
      <c r="V16" s="11">
        <f t="shared" si="7"/>
        <v>0.77786118402243432</v>
      </c>
      <c r="W16" s="11">
        <f t="shared" si="7"/>
        <v>0.68777479182635992</v>
      </c>
      <c r="X16" s="11">
        <f t="shared" si="7"/>
        <v>0.60574957229830906</v>
      </c>
    </row>
    <row r="17" spans="1:24" x14ac:dyDescent="0.25">
      <c r="A17" s="16" t="s">
        <v>22</v>
      </c>
      <c r="B17" s="16"/>
      <c r="D17" s="11">
        <v>13</v>
      </c>
      <c r="E17" s="11">
        <f t="shared" si="6"/>
        <v>2.5929066886316101</v>
      </c>
      <c r="F17" s="11">
        <f t="shared" si="7"/>
        <v>2.343782280015934</v>
      </c>
      <c r="G17" s="11">
        <f t="shared" si="7"/>
        <v>2.1141853213346384</v>
      </c>
      <c r="H17" s="11">
        <f t="shared" si="7"/>
        <v>1.902944648494602</v>
      </c>
      <c r="I17" s="11">
        <f t="shared" si="7"/>
        <v>1.70893688985879</v>
      </c>
      <c r="J17" s="11">
        <f t="shared" si="7"/>
        <v>1.5310854705700792</v>
      </c>
      <c r="K17" s="11">
        <f t="shared" si="7"/>
        <v>1.3683596168751</v>
      </c>
      <c r="L17" s="11">
        <f t="shared" si="7"/>
        <v>1.2197733604480598</v>
      </c>
      <c r="M17" s="11">
        <f t="shared" si="7"/>
        <v>1.0843845427145775</v>
      </c>
      <c r="N17" s="11">
        <f t="shared" si="7"/>
        <v>0.9612938191755146</v>
      </c>
      <c r="O17" s="11">
        <f t="shared" si="7"/>
        <v>0.84964366373080602</v>
      </c>
      <c r="P17" s="11">
        <f t="shared" si="7"/>
        <v>0.74861737300329412</v>
      </c>
      <c r="Q17" s="11">
        <f t="shared" si="7"/>
        <v>0.65743807066255799</v>
      </c>
      <c r="R17" s="11">
        <f t="shared" si="7"/>
        <v>0.57536771174874479</v>
      </c>
      <c r="S17" s="11">
        <f t="shared" si="7"/>
        <v>0.50170608699640351</v>
      </c>
      <c r="T17" s="11">
        <f t="shared" si="7"/>
        <v>0.43578982715831449</v>
      </c>
      <c r="U17" s="11">
        <f t="shared" si="7"/>
        <v>0.3769914073293219</v>
      </c>
      <c r="V17" s="11">
        <f t="shared" si="7"/>
        <v>0.32471815127016518</v>
      </c>
      <c r="W17" s="11">
        <f t="shared" si="7"/>
        <v>0.27841123573131055</v>
      </c>
      <c r="X17" s="11">
        <f t="shared" si="7"/>
        <v>0.23754469477678192</v>
      </c>
    </row>
    <row r="18" spans="1:24" x14ac:dyDescent="0.25">
      <c r="A18" s="9" t="s">
        <v>26</v>
      </c>
      <c r="B18" s="10">
        <v>635</v>
      </c>
      <c r="D18" s="11">
        <v>14</v>
      </c>
      <c r="E18" s="11">
        <f t="shared" si="6"/>
        <v>1.6400134805594935</v>
      </c>
      <c r="F18" s="11">
        <f t="shared" si="7"/>
        <v>1.4527934462678769</v>
      </c>
      <c r="G18" s="11">
        <f t="shared" si="7"/>
        <v>1.2837333271143925</v>
      </c>
      <c r="H18" s="11">
        <f t="shared" si="7"/>
        <v>1.1313957407624655</v>
      </c>
      <c r="I18" s="11">
        <f t="shared" si="7"/>
        <v>0.99443037620883012</v>
      </c>
      <c r="J18" s="11">
        <f t="shared" si="7"/>
        <v>0.87157040412201769</v>
      </c>
      <c r="K18" s="11">
        <f t="shared" si="7"/>
        <v>0.76162896275268077</v>
      </c>
      <c r="L18" s="11">
        <f t="shared" si="7"/>
        <v>0.66349571941572227</v>
      </c>
      <c r="M18" s="11">
        <f t="shared" si="7"/>
        <v>0.57613350754425507</v>
      </c>
      <c r="N18" s="11">
        <f t="shared" si="7"/>
        <v>0.49857503931538072</v>
      </c>
      <c r="O18" s="11">
        <f t="shared" si="7"/>
        <v>0.42991969384778789</v>
      </c>
      <c r="P18" s="11">
        <f t="shared" si="7"/>
        <v>0.36933038097117521</v>
      </c>
      <c r="Q18" s="11">
        <f t="shared" si="7"/>
        <v>0.31603048056749167</v>
      </c>
      <c r="R18" s="11">
        <f t="shared" si="7"/>
        <v>0.26930085748400007</v>
      </c>
      <c r="S18" s="11">
        <f t="shared" si="7"/>
        <v>0.22847695201816218</v>
      </c>
      <c r="T18" s="11">
        <f t="shared" si="7"/>
        <v>0.19294594597434375</v>
      </c>
      <c r="U18" s="11">
        <f t="shared" si="7"/>
        <v>0.16214400429234135</v>
      </c>
      <c r="V18" s="11">
        <f t="shared" si="7"/>
        <v>0.13555359224773045</v>
      </c>
      <c r="W18" s="11">
        <f t="shared" si="7"/>
        <v>0.11270086822403451</v>
      </c>
      <c r="X18" s="11">
        <f t="shared" si="7"/>
        <v>9.3153152056715038E-2</v>
      </c>
    </row>
    <row r="19" spans="1:24" x14ac:dyDescent="0.25">
      <c r="A19" s="9" t="s">
        <v>23</v>
      </c>
      <c r="B19" s="6">
        <f>FLOOR(B4+LN(1-B18/B2)/(-B3),1)</f>
        <v>5</v>
      </c>
      <c r="D19" s="11">
        <v>15</v>
      </c>
      <c r="E19" s="11">
        <f t="shared" si="6"/>
        <v>1.0373085264538797</v>
      </c>
      <c r="F19" s="11">
        <f t="shared" si="7"/>
        <v>0.90051401766914363</v>
      </c>
      <c r="G19" s="11">
        <f t="shared" si="7"/>
        <v>0.77948287622385914</v>
      </c>
      <c r="H19" s="11">
        <f t="shared" si="7"/>
        <v>0.67267133767032383</v>
      </c>
      <c r="I19" s="11">
        <f t="shared" si="7"/>
        <v>0.57865903591591827</v>
      </c>
      <c r="J19" s="11">
        <f t="shared" si="7"/>
        <v>0.49614145254645864</v>
      </c>
      <c r="K19" s="11">
        <f t="shared" si="7"/>
        <v>0.4239226806681422</v>
      </c>
      <c r="L19" s="11">
        <f t="shared" si="7"/>
        <v>0.36090849657618218</v>
      </c>
      <c r="M19" s="11">
        <f t="shared" si="7"/>
        <v>0.30609973255826278</v>
      </c>
      <c r="N19" s="11">
        <f t="shared" si="7"/>
        <v>0.25858594414092223</v>
      </c>
      <c r="O19" s="11">
        <f t="shared" si="7"/>
        <v>0.21753936508698071</v>
      </c>
      <c r="P19" s="11">
        <f t="shared" si="7"/>
        <v>0.18220914345212932</v>
      </c>
      <c r="Q19" s="11">
        <f t="shared" si="7"/>
        <v>0.15191585200879326</v>
      </c>
      <c r="R19" s="11">
        <f t="shared" si="7"/>
        <v>0.12604626634538624</v>
      </c>
      <c r="S19" s="11">
        <f t="shared" si="7"/>
        <v>0.10404840394907106</v>
      </c>
      <c r="T19" s="11">
        <f t="shared" si="7"/>
        <v>8.5426817580140701E-2</v>
      </c>
      <c r="U19" s="11">
        <f t="shared" si="7"/>
        <v>6.973813624613602E-2</v>
      </c>
      <c r="V19" s="11">
        <f t="shared" si="7"/>
        <v>5.6586847083815076E-2</v>
      </c>
      <c r="W19" s="11">
        <f t="shared" si="7"/>
        <v>4.5621311457089177E-2</v>
      </c>
      <c r="X19" s="11">
        <f t="shared" si="7"/>
        <v>3.6530008579040804E-2</v>
      </c>
    </row>
    <row r="20" spans="1:24" x14ac:dyDescent="0.25">
      <c r="A20" s="8"/>
      <c r="B20" s="8"/>
      <c r="D20" s="11">
        <v>16</v>
      </c>
      <c r="E20" s="11">
        <f t="shared" si="6"/>
        <v>0.65609764298207895</v>
      </c>
      <c r="F20" s="11">
        <f t="shared" si="7"/>
        <v>0.55818361385221871</v>
      </c>
      <c r="G20" s="11">
        <f t="shared" si="7"/>
        <v>0.47330200244312731</v>
      </c>
      <c r="H20" s="11">
        <f t="shared" si="7"/>
        <v>0.39993674381189104</v>
      </c>
      <c r="I20" s="11">
        <f t="shared" si="7"/>
        <v>0.33672169299947291</v>
      </c>
      <c r="J20" s="11">
        <f t="shared" si="7"/>
        <v>0.28242852186207162</v>
      </c>
      <c r="K20" s="11">
        <f t="shared" si="7"/>
        <v>0.23595536405988796</v>
      </c>
      <c r="L20" s="11">
        <f t="shared" si="7"/>
        <v>0.19631617671261431</v>
      </c>
      <c r="M20" s="11">
        <f t="shared" si="7"/>
        <v>0.16263078790820501</v>
      </c>
      <c r="N20" s="11">
        <f t="shared" si="7"/>
        <v>0.13411559992868932</v>
      </c>
      <c r="O20" s="11">
        <f t="shared" si="7"/>
        <v>0.11007491873401226</v>
      </c>
      <c r="P20" s="11">
        <f t="shared" si="7"/>
        <v>8.9892880922108009E-2</v>
      </c>
      <c r="Q20" s="11">
        <f t="shared" si="7"/>
        <v>7.3025950060626926E-2</v>
      </c>
      <c r="R20" s="11">
        <f t="shared" si="7"/>
        <v>5.8995954962958036E-2</v>
      </c>
      <c r="S20" s="11">
        <f t="shared" si="7"/>
        <v>4.7383643158406964E-2</v>
      </c>
      <c r="T20" s="11">
        <f t="shared" si="7"/>
        <v>3.7822723483607296E-2</v>
      </c>
      <c r="U20" s="11">
        <f t="shared" si="7"/>
        <v>2.9994372399463103E-2</v>
      </c>
      <c r="V20" s="11">
        <f t="shared" si="7"/>
        <v>2.3622179315138606E-2</v>
      </c>
      <c r="W20" s="11">
        <f t="shared" si="7"/>
        <v>1.8467506877829699E-2</v>
      </c>
      <c r="X20" s="11">
        <f t="shared" si="7"/>
        <v>1.4325242864270853E-2</v>
      </c>
    </row>
    <row r="21" spans="1:24" x14ac:dyDescent="0.25">
      <c r="A21" t="s">
        <v>24</v>
      </c>
      <c r="B21" s="1">
        <v>889</v>
      </c>
      <c r="D21" s="11">
        <v>17</v>
      </c>
      <c r="E21" s="11">
        <f t="shared" si="6"/>
        <v>0.41498175918616498</v>
      </c>
      <c r="F21" s="11">
        <f t="shared" si="7"/>
        <v>0.34599011304629779</v>
      </c>
      <c r="G21" s="11">
        <f t="shared" si="7"/>
        <v>0.2873889758834669</v>
      </c>
      <c r="H21" s="11">
        <f t="shared" si="7"/>
        <v>0.23778239103335985</v>
      </c>
      <c r="I21" s="11">
        <f t="shared" si="7"/>
        <v>0.19593835315639332</v>
      </c>
      <c r="J21" s="11">
        <f t="shared" si="7"/>
        <v>0.16077243606998429</v>
      </c>
      <c r="K21" s="11">
        <f t="shared" si="7"/>
        <v>0.13133275563573366</v>
      </c>
      <c r="L21" s="11">
        <f t="shared" si="7"/>
        <v>0.10678618432282656</v>
      </c>
      <c r="M21" s="11">
        <f t="shared" si="7"/>
        <v>8.6405737615629336E-2</v>
      </c>
      <c r="N21" s="11">
        <f t="shared" si="7"/>
        <v>6.9559055903014727E-2</v>
      </c>
      <c r="O21" s="11">
        <f t="shared" si="7"/>
        <v>5.5697908879410209E-2</v>
      </c>
      <c r="P21" s="11">
        <f t="shared" si="7"/>
        <v>4.4348652802921995E-2</v>
      </c>
      <c r="Q21" s="11">
        <f t="shared" si="7"/>
        <v>3.5103574194143367E-2</v>
      </c>
      <c r="R21" s="11">
        <f t="shared" si="7"/>
        <v>2.7613056720412511E-2</v>
      </c>
      <c r="S21" s="11">
        <f t="shared" si="7"/>
        <v>2.1578511094338532E-2</v>
      </c>
      <c r="T21" s="11">
        <f t="shared" si="7"/>
        <v>1.6746010822367131E-2</v>
      </c>
      <c r="U21" s="11">
        <f t="shared" si="7"/>
        <v>1.2900579569009082E-2</v>
      </c>
      <c r="V21" s="11">
        <f t="shared" si="7"/>
        <v>9.8610787551046113E-3</v>
      </c>
      <c r="W21" s="11">
        <f t="shared" si="7"/>
        <v>7.4756467841454637E-3</v>
      </c>
      <c r="X21" s="11">
        <f t="shared" si="7"/>
        <v>5.6176439892238151E-3</v>
      </c>
    </row>
    <row r="22" spans="1:24" x14ac:dyDescent="0.25">
      <c r="A22" t="s">
        <v>25</v>
      </c>
      <c r="B22" s="6">
        <f>FLOOR(B4+LN(1-B21/B2)/(-B3),1)</f>
        <v>11</v>
      </c>
      <c r="D22" s="11">
        <v>18</v>
      </c>
      <c r="E22" s="11">
        <f t="shared" si="6"/>
        <v>0.26247596268524936</v>
      </c>
      <c r="F22" s="11">
        <f t="shared" si="7"/>
        <v>0.21446197157174771</v>
      </c>
      <c r="G22" s="11">
        <f t="shared" si="7"/>
        <v>0.17450258615644113</v>
      </c>
      <c r="H22" s="11">
        <f t="shared" si="7"/>
        <v>0.14137352058888411</v>
      </c>
      <c r="I22" s="11">
        <f t="shared" si="7"/>
        <v>0.1140165277017053</v>
      </c>
      <c r="J22" s="11">
        <f t="shared" si="7"/>
        <v>9.1519709232838559E-2</v>
      </c>
      <c r="K22" s="11">
        <f t="shared" si="7"/>
        <v>7.3099811786849364E-2</v>
      </c>
      <c r="L22" s="11">
        <f t="shared" si="7"/>
        <v>5.8086344962401511E-2</v>
      </c>
      <c r="M22" s="11">
        <f t="shared" si="7"/>
        <v>4.5907368395183869E-2</v>
      </c>
      <c r="N22" s="11">
        <f t="shared" si="7"/>
        <v>3.6076804344098594E-2</v>
      </c>
      <c r="O22" s="11">
        <f t="shared" si="7"/>
        <v>2.8183141892981569E-2</v>
      </c>
      <c r="P22" s="11">
        <f t="shared" si="7"/>
        <v>2.1879407860321571E-2</v>
      </c>
      <c r="Q22" s="11">
        <f t="shared" si="7"/>
        <v>1.687428811512472E-2</v>
      </c>
      <c r="R22" s="11">
        <f t="shared" si="7"/>
        <v>1.2924291197989077E-2</v>
      </c>
      <c r="S22" s="11">
        <f t="shared" si="7"/>
        <v>9.8268539523617675E-3</v>
      </c>
      <c r="T22" s="11">
        <f t="shared" si="7"/>
        <v>7.414296291603048E-3</v>
      </c>
      <c r="U22" s="11">
        <f t="shared" si="7"/>
        <v>5.5485392726308059E-3</v>
      </c>
      <c r="V22" s="11">
        <f t="shared" si="7"/>
        <v>4.1165073263184195E-3</v>
      </c>
      <c r="W22" s="11">
        <f t="shared" si="7"/>
        <v>3.0261418182220838E-3</v>
      </c>
      <c r="X22" s="11">
        <f t="shared" si="7"/>
        <v>2.2029590903741196E-3</v>
      </c>
    </row>
    <row r="23" spans="1:24" x14ac:dyDescent="0.25">
      <c r="D23" s="11">
        <v>19</v>
      </c>
      <c r="E23" s="11">
        <f t="shared" si="6"/>
        <v>0.16601604639842024</v>
      </c>
      <c r="F23" s="11">
        <f t="shared" si="7"/>
        <v>0.13293425307874784</v>
      </c>
      <c r="G23" s="11">
        <f t="shared" si="7"/>
        <v>0.10595797031419105</v>
      </c>
      <c r="H23" s="11">
        <f t="shared" si="7"/>
        <v>8.4053626666121053E-2</v>
      </c>
      <c r="I23" s="11">
        <f t="shared" si="7"/>
        <v>6.6346217469622326E-2</v>
      </c>
      <c r="J23" s="11">
        <f t="shared" si="7"/>
        <v>5.2097594480793361E-2</v>
      </c>
      <c r="K23" s="11">
        <f t="shared" si="7"/>
        <v>4.0687355240560358E-2</v>
      </c>
      <c r="L23" s="11">
        <f t="shared" si="7"/>
        <v>3.1596067342298306E-2</v>
      </c>
      <c r="M23" s="11">
        <f t="shared" si="7"/>
        <v>2.4390584828361192E-2</v>
      </c>
      <c r="N23" s="11">
        <f t="shared" si="7"/>
        <v>1.871123457306674E-2</v>
      </c>
      <c r="O23" s="11">
        <f t="shared" si="7"/>
        <v>1.4260669797848674E-2</v>
      </c>
      <c r="P23" s="11">
        <f t="shared" si="7"/>
        <v>1.0794205867889648E-2</v>
      </c>
      <c r="Q23" s="11">
        <f t="shared" si="7"/>
        <v>8.111470296940454E-3</v>
      </c>
      <c r="R23" s="11">
        <f t="shared" si="7"/>
        <v>6.0492144952187877E-3</v>
      </c>
      <c r="S23" s="11">
        <f t="shared" si="7"/>
        <v>4.4751492899055487E-3</v>
      </c>
      <c r="T23" s="11">
        <f t="shared" si="7"/>
        <v>3.2826796831072497E-3</v>
      </c>
      <c r="U23" s="11">
        <f t="shared" si="7"/>
        <v>2.3864267411585097E-3</v>
      </c>
      <c r="V23" s="11">
        <f t="shared" si="7"/>
        <v>1.7184359833716243E-3</v>
      </c>
      <c r="W23" s="11">
        <f t="shared" si="7"/>
        <v>1.2249822080162996E-3</v>
      </c>
      <c r="X23" s="11">
        <f t="shared" si="7"/>
        <v>8.6389040729021108E-4</v>
      </c>
    </row>
    <row r="24" spans="1:24" x14ac:dyDescent="0.25">
      <c r="A24" s="16" t="s">
        <v>21</v>
      </c>
      <c r="B24" s="16"/>
      <c r="D24" s="11">
        <v>20</v>
      </c>
      <c r="E24" s="11">
        <f t="shared" si="6"/>
        <v>0.10500514934700081</v>
      </c>
      <c r="F24" s="11">
        <f t="shared" si="7"/>
        <v>8.2399296770861857E-2</v>
      </c>
      <c r="G24" s="11">
        <f t="shared" si="7"/>
        <v>6.4337679574776804E-2</v>
      </c>
      <c r="H24" s="11">
        <f t="shared" si="7"/>
        <v>4.9974083734342277E-2</v>
      </c>
      <c r="I24" s="11">
        <f t="shared" si="7"/>
        <v>3.8606863945573243E-2</v>
      </c>
      <c r="J24" s="11">
        <f t="shared" si="7"/>
        <v>2.9656555658191624E-2</v>
      </c>
      <c r="K24" s="11">
        <f t="shared" si="7"/>
        <v>2.2646581926895896E-2</v>
      </c>
      <c r="L24" s="11">
        <f t="shared" si="7"/>
        <v>1.7186680830843164E-2</v>
      </c>
      <c r="M24" s="11">
        <f t="shared" si="7"/>
        <v>1.2958717719308302E-2</v>
      </c>
      <c r="N24" s="11">
        <f t="shared" si="7"/>
        <v>9.7045818113210662E-3</v>
      </c>
      <c r="O24" s="11">
        <f t="shared" si="7"/>
        <v>7.2158989177114304E-3</v>
      </c>
      <c r="P24" s="11">
        <f t="shared" si="7"/>
        <v>5.3253214649233585E-3</v>
      </c>
      <c r="Q24" s="11">
        <f t="shared" si="7"/>
        <v>3.8991837717392767E-3</v>
      </c>
      <c r="R24" s="11">
        <f t="shared" si="7"/>
        <v>2.8313348444871538E-3</v>
      </c>
      <c r="S24" s="11">
        <f t="shared" si="7"/>
        <v>2.0379829866229871E-3</v>
      </c>
      <c r="T24" s="11">
        <f t="shared" si="7"/>
        <v>1.4534064296957349E-3</v>
      </c>
      <c r="U24" s="11">
        <f t="shared" si="7"/>
        <v>1.026402141372275E-3</v>
      </c>
      <c r="V24" s="11">
        <f t="shared" si="7"/>
        <v>7.1736110125848458E-4</v>
      </c>
      <c r="W24" s="11">
        <f t="shared" si="7"/>
        <v>4.9587279780499813E-4</v>
      </c>
      <c r="X24" s="11">
        <f t="shared" si="7"/>
        <v>3.3877462321885632E-4</v>
      </c>
    </row>
    <row r="25" spans="1:24" x14ac:dyDescent="0.25">
      <c r="A25" t="s">
        <v>6</v>
      </c>
      <c r="B25" s="1">
        <v>1000</v>
      </c>
      <c r="D25" s="11">
        <v>21</v>
      </c>
      <c r="E25" s="11">
        <f t="shared" si="6"/>
        <v>6.6415756961978017E-2</v>
      </c>
      <c r="F25" s="11">
        <f t="shared" si="7"/>
        <v>5.1075204103418724E-2</v>
      </c>
      <c r="G25" s="11">
        <f t="shared" si="7"/>
        <v>3.906583903780448E-2</v>
      </c>
      <c r="H25" s="11">
        <f t="shared" si="7"/>
        <v>2.97120914842532E-2</v>
      </c>
      <c r="I25" s="11">
        <f t="shared" si="7"/>
        <v>2.2465334129929071E-2</v>
      </c>
      <c r="J25" s="11">
        <f t="shared" si="7"/>
        <v>1.6881994308425585E-2</v>
      </c>
      <c r="K25" s="11">
        <f t="shared" si="7"/>
        <v>1.2605087500510256E-2</v>
      </c>
      <c r="L25" s="11">
        <f t="shared" si="7"/>
        <v>9.3486950379371402E-3</v>
      </c>
      <c r="M25" s="11">
        <f t="shared" si="7"/>
        <v>6.8849667242685013E-3</v>
      </c>
      <c r="N25" s="11">
        <f t="shared" si="7"/>
        <v>5.0332813564416719E-3</v>
      </c>
      <c r="O25" s="11">
        <f t="shared" si="7"/>
        <v>3.651244852361984E-3</v>
      </c>
      <c r="P25" s="11">
        <f t="shared" si="7"/>
        <v>2.6272473447199393E-3</v>
      </c>
      <c r="Q25" s="11">
        <f t="shared" si="7"/>
        <v>1.8743376390750706E-3</v>
      </c>
      <c r="R25" s="11">
        <f t="shared" si="7"/>
        <v>1.3252062739622125E-3</v>
      </c>
      <c r="S25" s="11">
        <f t="shared" si="7"/>
        <v>9.2809745210810834E-4</v>
      </c>
      <c r="T25" s="11">
        <f t="shared" si="7"/>
        <v>6.4349569674778664E-4</v>
      </c>
      <c r="U25" s="11">
        <f t="shared" si="7"/>
        <v>4.4145556100421546E-4</v>
      </c>
      <c r="V25" s="11">
        <f t="shared" si="7"/>
        <v>2.9946239172035436E-4</v>
      </c>
      <c r="W25" s="11">
        <f t="shared" si="7"/>
        <v>2.0072930855146324E-4</v>
      </c>
      <c r="X25" s="11">
        <f t="shared" si="7"/>
        <v>1.3285046849527451E-4</v>
      </c>
    </row>
    <row r="26" spans="1:24" x14ac:dyDescent="0.25">
      <c r="D26" s="11">
        <v>22</v>
      </c>
      <c r="E26" s="11">
        <f t="shared" si="6"/>
        <v>4.2007966278451103E-2</v>
      </c>
      <c r="F26" s="11">
        <f t="shared" si="7"/>
        <v>3.1658965263504098E-2</v>
      </c>
      <c r="G26" s="11">
        <f t="shared" si="7"/>
        <v>2.3720777463754884E-2</v>
      </c>
      <c r="H26" s="11">
        <f t="shared" si="7"/>
        <v>1.7665323991962741E-2</v>
      </c>
      <c r="I26" s="11">
        <f t="shared" si="7"/>
        <v>1.3072577930205729E-2</v>
      </c>
      <c r="J26" s="11">
        <f t="shared" si="7"/>
        <v>9.6100752600712658E-3</v>
      </c>
      <c r="K26" s="11">
        <f t="shared" si="7"/>
        <v>7.015991702784009E-3</v>
      </c>
      <c r="L26" s="11">
        <f t="shared" si="7"/>
        <v>5.0852226658859075E-3</v>
      </c>
      <c r="M26" s="11">
        <f t="shared" si="7"/>
        <v>3.6579828206038546E-3</v>
      </c>
      <c r="N26" s="11">
        <f t="shared" ref="N26:N29" si="8">N25*$B$7*(1-N$3)</f>
        <v>2.6105113755184738E-3</v>
      </c>
      <c r="O26" s="11">
        <f t="shared" ref="O26:O29" si="9">O25*$B$7*(1-O$3)</f>
        <v>1.8475298952951643E-3</v>
      </c>
      <c r="P26" s="11">
        <f t="shared" ref="P26:P29" si="10">P25*$B$7*(1-P$3)</f>
        <v>1.2961524775175822E-3</v>
      </c>
      <c r="Q26" s="11">
        <f t="shared" ref="Q26:Q29" si="11">Q25*$B$7*(1-Q$3)</f>
        <v>9.0099410310338652E-4</v>
      </c>
      <c r="R26" s="11">
        <f t="shared" ref="R26:R29" si="12">R25*$B$7*(1-R$3)</f>
        <v>6.2026279652801358E-4</v>
      </c>
      <c r="S26" s="11">
        <f t="shared" ref="S26:S29" si="13">S25*$B$7*(1-S$3)</f>
        <v>4.2265557969003255E-4</v>
      </c>
      <c r="T26" s="11">
        <f t="shared" ref="T26:T29" si="14">T25*$B$7*(1-T$3)</f>
        <v>2.849077197350825E-4</v>
      </c>
      <c r="U26" s="11">
        <f t="shared" ref="U26:U29" si="15">U25*$B$7*(1-U$3)</f>
        <v>1.8987003678791304E-4</v>
      </c>
      <c r="V26" s="11">
        <f t="shared" ref="V26:V29" si="16">V25*$B$7*(1-V$3)</f>
        <v>1.2501057542366192E-4</v>
      </c>
      <c r="W26" s="11">
        <f t="shared" ref="W26:W29" si="17">W25*$B$7*(1-W$3)</f>
        <v>8.1255224101632332E-5</v>
      </c>
      <c r="X26" s="11">
        <f t="shared" ref="X26:X29" si="18">X25*$B$7*(1-X$3)</f>
        <v>5.2097311220421903E-5</v>
      </c>
    </row>
    <row r="27" spans="1:24" x14ac:dyDescent="0.25">
      <c r="D27" s="11">
        <v>23</v>
      </c>
      <c r="E27" s="11">
        <f t="shared" si="6"/>
        <v>2.6570038671120327E-2</v>
      </c>
      <c r="F27" s="11">
        <f t="shared" ref="F27:F29" si="19">F26*$B$7*(1-F$3)</f>
        <v>1.9623809618583017E-2</v>
      </c>
      <c r="G27" s="11">
        <f t="shared" ref="G27:G29" si="20">G26*$B$7*(1-G$3)</f>
        <v>1.4403256075991966E-2</v>
      </c>
      <c r="H27" s="11">
        <f t="shared" ref="H27:H29" si="21">H26*$B$7*(1-H$3)</f>
        <v>1.0502918379421449E-2</v>
      </c>
      <c r="I27" s="11">
        <f t="shared" ref="I27:I29" si="22">I26*$B$7*(1-I$3)</f>
        <v>7.6069330975867145E-3</v>
      </c>
      <c r="J27" s="11">
        <f t="shared" ref="J27:J29" si="23">J26*$B$7*(1-J$3)</f>
        <v>5.4705353417955687E-3</v>
      </c>
      <c r="K27" s="11">
        <f t="shared" ref="K27:K29" si="24">K26*$B$7*(1-K$3)</f>
        <v>3.90510098176958E-3</v>
      </c>
      <c r="L27" s="11">
        <f t="shared" ref="L27:L29" si="25">L26*$B$7*(1-L$3)</f>
        <v>2.7661068691086396E-3</v>
      </c>
      <c r="M27" s="11">
        <f t="shared" ref="M27:M29" si="26">M26*$B$7*(1-M$3)</f>
        <v>1.943486272586828E-3</v>
      </c>
      <c r="N27" s="11">
        <f t="shared" si="8"/>
        <v>1.3539417249126566E-3</v>
      </c>
      <c r="O27" s="11">
        <f t="shared" si="9"/>
        <v>9.3485012701935335E-4</v>
      </c>
      <c r="P27" s="11">
        <f t="shared" si="10"/>
        <v>6.3945682478329933E-4</v>
      </c>
      <c r="Q27" s="11">
        <f t="shared" si="11"/>
        <v>4.3310786536179797E-4</v>
      </c>
      <c r="R27" s="11">
        <f t="shared" si="12"/>
        <v>2.9031400191493675E-4</v>
      </c>
      <c r="S27" s="11">
        <f t="shared" si="13"/>
        <v>1.9247735099084084E-4</v>
      </c>
      <c r="T27" s="11">
        <f t="shared" si="14"/>
        <v>1.2614289291270779E-4</v>
      </c>
      <c r="U27" s="11">
        <f t="shared" si="15"/>
        <v>8.1663102822481399E-5</v>
      </c>
      <c r="V27" s="11">
        <f t="shared" si="16"/>
        <v>5.2185664710607672E-5</v>
      </c>
      <c r="W27" s="11">
        <f t="shared" si="17"/>
        <v>3.2892114716340773E-5</v>
      </c>
      <c r="X27" s="11">
        <f t="shared" si="18"/>
        <v>2.0429960595088452E-5</v>
      </c>
    </row>
    <row r="28" spans="1:24" x14ac:dyDescent="0.25">
      <c r="D28" s="11">
        <v>24</v>
      </c>
      <c r="E28" s="11">
        <f t="shared" si="6"/>
        <v>1.6805549459483607E-2</v>
      </c>
      <c r="F28" s="11">
        <f t="shared" si="19"/>
        <v>1.2163818392078685E-2</v>
      </c>
      <c r="G28" s="11">
        <f t="shared" si="20"/>
        <v>8.7456570893423222E-3</v>
      </c>
      <c r="H28" s="11">
        <f t="shared" si="21"/>
        <v>6.2445101224850221E-3</v>
      </c>
      <c r="I28" s="11">
        <f t="shared" si="22"/>
        <v>4.4264743694857099E-3</v>
      </c>
      <c r="J28" s="11">
        <f t="shared" si="23"/>
        <v>3.1141022433171278E-3</v>
      </c>
      <c r="K28" s="11">
        <f t="shared" si="24"/>
        <v>2.1735792064529486E-3</v>
      </c>
      <c r="L28" s="11">
        <f t="shared" si="25"/>
        <v>1.5046238314516448E-3</v>
      </c>
      <c r="M28" s="11">
        <f t="shared" si="26"/>
        <v>1.0325742566253818E-3</v>
      </c>
      <c r="N28" s="11">
        <f t="shared" si="8"/>
        <v>7.0222187562594951E-4</v>
      </c>
      <c r="O28" s="11">
        <f t="shared" si="9"/>
        <v>4.7303416427179284E-4</v>
      </c>
      <c r="P28" s="11">
        <f t="shared" si="10"/>
        <v>3.1547602450684076E-4</v>
      </c>
      <c r="Q28" s="11">
        <f t="shared" si="11"/>
        <v>2.0819495087941631E-4</v>
      </c>
      <c r="R28" s="11">
        <f t="shared" si="12"/>
        <v>1.3588146859628615E-4</v>
      </c>
      <c r="S28" s="11">
        <f t="shared" si="13"/>
        <v>8.7654185641228923E-5</v>
      </c>
      <c r="T28" s="11">
        <f t="shared" si="14"/>
        <v>5.584976583710137E-5</v>
      </c>
      <c r="U28" s="11">
        <f t="shared" si="15"/>
        <v>3.5123300523949248E-5</v>
      </c>
      <c r="V28" s="11">
        <f t="shared" si="16"/>
        <v>2.1784905733443172E-5</v>
      </c>
      <c r="W28" s="11">
        <f t="shared" si="17"/>
        <v>1.3314728037174746E-5</v>
      </c>
      <c r="X28" s="11">
        <f t="shared" si="18"/>
        <v>8.011609047363937E-6</v>
      </c>
    </row>
    <row r="29" spans="1:24" x14ac:dyDescent="0.25">
      <c r="D29" s="11">
        <v>25</v>
      </c>
      <c r="E29" s="11">
        <f t="shared" si="6"/>
        <v>1.0629510033123383E-2</v>
      </c>
      <c r="F29" s="11">
        <f t="shared" si="19"/>
        <v>7.5397428303299735E-3</v>
      </c>
      <c r="G29" s="11">
        <f t="shared" si="20"/>
        <v>5.3103629846486585E-3</v>
      </c>
      <c r="H29" s="11">
        <f t="shared" si="21"/>
        <v>3.7126734933234698E-3</v>
      </c>
      <c r="I29" s="11">
        <f t="shared" si="22"/>
        <v>2.5757654356037352E-3</v>
      </c>
      <c r="J29" s="11">
        <f t="shared" si="23"/>
        <v>1.7727027020082752E-3</v>
      </c>
      <c r="K29" s="11">
        <f t="shared" si="24"/>
        <v>1.2098141863117113E-3</v>
      </c>
      <c r="L29" s="11">
        <f t="shared" si="25"/>
        <v>8.1844013311812224E-4</v>
      </c>
      <c r="M29" s="11">
        <f t="shared" si="26"/>
        <v>5.486067025450654E-4</v>
      </c>
      <c r="N29" s="11">
        <f t="shared" si="8"/>
        <v>3.642073757933988E-4</v>
      </c>
      <c r="O29" s="11">
        <f t="shared" si="9"/>
        <v>2.393552871215272E-4</v>
      </c>
      <c r="P29" s="11">
        <f t="shared" si="10"/>
        <v>1.5564009669044991E-4</v>
      </c>
      <c r="Q29" s="11">
        <f t="shared" si="11"/>
        <v>1.0007931288773543E-4</v>
      </c>
      <c r="R29" s="11">
        <f t="shared" si="12"/>
        <v>6.3599321376491729E-5</v>
      </c>
      <c r="S29" s="11">
        <f t="shared" si="13"/>
        <v>3.9917716141015654E-5</v>
      </c>
      <c r="T29" s="11">
        <f t="shared" si="14"/>
        <v>2.4727483824376632E-5</v>
      </c>
      <c r="U29" s="11">
        <f t="shared" si="15"/>
        <v>1.5106531555350572E-5</v>
      </c>
      <c r="V29" s="11">
        <f t="shared" si="16"/>
        <v>9.0941088984258515E-6</v>
      </c>
      <c r="W29" s="11">
        <f t="shared" si="17"/>
        <v>5.3898019094483376E-6</v>
      </c>
      <c r="X29" s="11">
        <f t="shared" si="18"/>
        <v>3.141752487923768E-6</v>
      </c>
    </row>
    <row r="31" spans="1:24" x14ac:dyDescent="0.25"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  <row r="34" spans="2:12" x14ac:dyDescent="0.25">
      <c r="B34" s="7"/>
      <c r="C34" s="7"/>
    </row>
    <row r="35" spans="2:12" x14ac:dyDescent="0.25">
      <c r="B35" s="7"/>
      <c r="C35" s="7"/>
    </row>
    <row r="36" spans="2:12" x14ac:dyDescent="0.25">
      <c r="B36" s="7"/>
      <c r="C36" s="7"/>
    </row>
  </sheetData>
  <mergeCells count="9">
    <mergeCell ref="D31:L31"/>
    <mergeCell ref="D32:L32"/>
    <mergeCell ref="D33:L33"/>
    <mergeCell ref="A1:B1"/>
    <mergeCell ref="E2:X2"/>
    <mergeCell ref="A9:B9"/>
    <mergeCell ref="A13:B13"/>
    <mergeCell ref="A17:B17"/>
    <mergeCell ref="A24:B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AC5E-C5C4-4732-BBBF-09C6A6BAE763}">
  <sheetPr codeName="Sheet3"/>
  <dimension ref="A1:X36"/>
  <sheetViews>
    <sheetView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950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0.245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0.53900000000000003</v>
      </c>
      <c r="D4" s="5">
        <v>0</v>
      </c>
      <c r="E4" s="5">
        <f t="shared" ref="E4:X4" si="0">$B$22</f>
        <v>1000</v>
      </c>
      <c r="F4" s="5">
        <f t="shared" si="0"/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632.50000000000011</v>
      </c>
      <c r="F5" s="5">
        <f t="shared" ref="F5:X6" si="1">F4*$B$7</f>
        <v>632.50000000000011</v>
      </c>
      <c r="G5" s="5">
        <f t="shared" si="1"/>
        <v>632.50000000000011</v>
      </c>
      <c r="H5" s="5">
        <f t="shared" si="1"/>
        <v>632.50000000000011</v>
      </c>
      <c r="I5" s="5">
        <f t="shared" si="1"/>
        <v>632.50000000000011</v>
      </c>
      <c r="J5" s="5">
        <f t="shared" si="1"/>
        <v>632.50000000000011</v>
      </c>
      <c r="K5" s="5">
        <f t="shared" si="1"/>
        <v>632.50000000000011</v>
      </c>
      <c r="L5" s="5">
        <f t="shared" si="1"/>
        <v>632.50000000000011</v>
      </c>
      <c r="M5" s="5">
        <f t="shared" si="1"/>
        <v>632.50000000000011</v>
      </c>
      <c r="N5" s="5">
        <f t="shared" si="1"/>
        <v>632.50000000000011</v>
      </c>
      <c r="O5" s="5">
        <f t="shared" si="1"/>
        <v>632.50000000000011</v>
      </c>
      <c r="P5" s="5">
        <f t="shared" si="1"/>
        <v>632.50000000000011</v>
      </c>
      <c r="Q5" s="5">
        <f t="shared" si="1"/>
        <v>632.50000000000011</v>
      </c>
      <c r="R5" s="5">
        <f t="shared" si="1"/>
        <v>632.50000000000011</v>
      </c>
      <c r="S5" s="5">
        <f t="shared" si="1"/>
        <v>632.50000000000011</v>
      </c>
      <c r="T5" s="5">
        <f t="shared" si="1"/>
        <v>632.50000000000011</v>
      </c>
      <c r="U5" s="5">
        <f t="shared" si="1"/>
        <v>632.50000000000011</v>
      </c>
      <c r="V5" s="5">
        <f t="shared" si="1"/>
        <v>632.50000000000011</v>
      </c>
      <c r="W5" s="5">
        <f t="shared" si="1"/>
        <v>632.50000000000011</v>
      </c>
      <c r="X5" s="5">
        <f t="shared" si="1"/>
        <v>632.50000000000011</v>
      </c>
    </row>
    <row r="6" spans="1:24" x14ac:dyDescent="0.25">
      <c r="A6" t="s">
        <v>1</v>
      </c>
      <c r="B6">
        <f>1.5*B3</f>
        <v>0.36749999999999999</v>
      </c>
      <c r="D6" s="5">
        <v>2</v>
      </c>
      <c r="E6" s="5">
        <f>E5*$B$7</f>
        <v>400.05625000000009</v>
      </c>
      <c r="F6" s="5">
        <f t="shared" si="1"/>
        <v>400.05625000000009</v>
      </c>
      <c r="G6" s="5">
        <f t="shared" si="1"/>
        <v>400.05625000000009</v>
      </c>
      <c r="H6" s="5">
        <f t="shared" si="1"/>
        <v>400.05625000000009</v>
      </c>
      <c r="I6" s="5">
        <f t="shared" si="1"/>
        <v>400.05625000000009</v>
      </c>
      <c r="J6" s="5">
        <f t="shared" si="1"/>
        <v>400.05625000000009</v>
      </c>
      <c r="K6" s="5">
        <f t="shared" si="1"/>
        <v>400.05625000000009</v>
      </c>
      <c r="L6" s="5">
        <f t="shared" si="1"/>
        <v>400.05625000000009</v>
      </c>
      <c r="M6" s="5">
        <f t="shared" si="1"/>
        <v>400.05625000000009</v>
      </c>
      <c r="N6" s="5">
        <f t="shared" si="1"/>
        <v>400.05625000000009</v>
      </c>
      <c r="O6" s="5">
        <f t="shared" si="1"/>
        <v>400.05625000000009</v>
      </c>
      <c r="P6" s="5">
        <f t="shared" si="1"/>
        <v>400.05625000000009</v>
      </c>
      <c r="Q6" s="5">
        <f t="shared" si="1"/>
        <v>400.05625000000009</v>
      </c>
      <c r="R6" s="5">
        <f t="shared" si="1"/>
        <v>400.05625000000009</v>
      </c>
      <c r="S6" s="5">
        <f t="shared" si="1"/>
        <v>400.05625000000009</v>
      </c>
      <c r="T6" s="5">
        <f t="shared" si="1"/>
        <v>400.05625000000009</v>
      </c>
      <c r="U6" s="5">
        <f t="shared" si="1"/>
        <v>400.05625000000009</v>
      </c>
      <c r="V6" s="5">
        <f t="shared" si="1"/>
        <v>400.05625000000009</v>
      </c>
      <c r="W6" s="5">
        <f t="shared" si="1"/>
        <v>400.05625000000009</v>
      </c>
      <c r="X6" s="5">
        <f t="shared" si="1"/>
        <v>400.05625000000009</v>
      </c>
    </row>
    <row r="7" spans="1:24" x14ac:dyDescent="0.25">
      <c r="A7" t="s">
        <v>5</v>
      </c>
      <c r="B7" s="2">
        <f>1-B6</f>
        <v>0.63250000000000006</v>
      </c>
      <c r="D7" s="11">
        <v>3</v>
      </c>
      <c r="E7" s="11">
        <f t="shared" ref="E7:T11" si="2">E6*$B$7*(1-E$3)</f>
        <v>253.03557812500009</v>
      </c>
      <c r="F7" s="11">
        <f t="shared" si="2"/>
        <v>247.97486656250007</v>
      </c>
      <c r="G7" s="11">
        <f t="shared" si="2"/>
        <v>242.91415500000008</v>
      </c>
      <c r="H7" s="11">
        <f t="shared" si="2"/>
        <v>237.85344343750006</v>
      </c>
      <c r="I7" s="11">
        <f t="shared" si="2"/>
        <v>232.7927318750001</v>
      </c>
      <c r="J7" s="11">
        <f t="shared" si="2"/>
        <v>227.73202031250008</v>
      </c>
      <c r="K7" s="11">
        <f t="shared" si="2"/>
        <v>222.67130875000007</v>
      </c>
      <c r="L7" s="11">
        <f t="shared" si="2"/>
        <v>217.61059718750008</v>
      </c>
      <c r="M7" s="11">
        <f t="shared" si="2"/>
        <v>212.54988562500006</v>
      </c>
      <c r="N7" s="11">
        <f t="shared" si="2"/>
        <v>207.4891740625001</v>
      </c>
      <c r="O7" s="11">
        <f t="shared" si="2"/>
        <v>202.42846250000008</v>
      </c>
      <c r="P7" s="11">
        <f t="shared" si="2"/>
        <v>197.36775093750006</v>
      </c>
      <c r="Q7" s="11">
        <f t="shared" si="2"/>
        <v>192.30703937500007</v>
      </c>
      <c r="R7" s="11">
        <f t="shared" si="2"/>
        <v>187.24632781250006</v>
      </c>
      <c r="S7" s="11">
        <f t="shared" si="2"/>
        <v>182.18561625000007</v>
      </c>
      <c r="T7" s="11">
        <f t="shared" si="2"/>
        <v>177.12490468750005</v>
      </c>
      <c r="U7" s="11">
        <f t="shared" ref="F7:X11" si="3">U6*$B$7*(1-U$3)</f>
        <v>172.06419312500003</v>
      </c>
      <c r="V7" s="11">
        <f t="shared" si="3"/>
        <v>167.00348156250004</v>
      </c>
      <c r="W7" s="11">
        <f t="shared" si="3"/>
        <v>161.94277000000005</v>
      </c>
      <c r="X7" s="11">
        <f t="shared" si="3"/>
        <v>156.88205843750006</v>
      </c>
    </row>
    <row r="8" spans="1:24" x14ac:dyDescent="0.25">
      <c r="B8" s="2"/>
      <c r="D8" s="11">
        <v>4</v>
      </c>
      <c r="E8" s="11">
        <f t="shared" si="2"/>
        <v>160.04500316406256</v>
      </c>
      <c r="F8" s="11">
        <f t="shared" si="3"/>
        <v>153.70722103876568</v>
      </c>
      <c r="G8" s="11">
        <f t="shared" si="3"/>
        <v>147.49747491600004</v>
      </c>
      <c r="H8" s="11">
        <f t="shared" si="3"/>
        <v>141.41576479576565</v>
      </c>
      <c r="I8" s="11">
        <f t="shared" si="3"/>
        <v>135.46209067806257</v>
      </c>
      <c r="J8" s="11">
        <f t="shared" si="3"/>
        <v>129.6364525628907</v>
      </c>
      <c r="K8" s="11">
        <f t="shared" si="3"/>
        <v>123.93885045025004</v>
      </c>
      <c r="L8" s="11">
        <f t="shared" si="3"/>
        <v>118.36928434014067</v>
      </c>
      <c r="M8" s="11">
        <f t="shared" si="3"/>
        <v>112.92775423256253</v>
      </c>
      <c r="N8" s="11">
        <f t="shared" si="3"/>
        <v>107.61426012751569</v>
      </c>
      <c r="O8" s="11">
        <f t="shared" si="3"/>
        <v>102.42880202500005</v>
      </c>
      <c r="P8" s="11">
        <f t="shared" si="3"/>
        <v>97.37137992501566</v>
      </c>
      <c r="Q8" s="11">
        <f t="shared" si="3"/>
        <v>92.441993827562541</v>
      </c>
      <c r="R8" s="11">
        <f t="shared" si="3"/>
        <v>87.640643732640669</v>
      </c>
      <c r="S8" s="11">
        <f t="shared" si="3"/>
        <v>82.967329640250028</v>
      </c>
      <c r="T8" s="11">
        <f t="shared" si="3"/>
        <v>78.422051550390648</v>
      </c>
      <c r="U8" s="11">
        <f t="shared" si="3"/>
        <v>74.004809463062514</v>
      </c>
      <c r="V8" s="11">
        <f t="shared" si="3"/>
        <v>69.715603378265641</v>
      </c>
      <c r="W8" s="11">
        <f t="shared" si="3"/>
        <v>65.554433296000028</v>
      </c>
      <c r="X8" s="11">
        <f t="shared" si="3"/>
        <v>61.521299216265653</v>
      </c>
    </row>
    <row r="9" spans="1:24" x14ac:dyDescent="0.25">
      <c r="A9" s="16" t="s">
        <v>16</v>
      </c>
      <c r="B9" s="16"/>
      <c r="D9" s="11">
        <v>5</v>
      </c>
      <c r="E9" s="11">
        <f t="shared" si="2"/>
        <v>101.22846450126958</v>
      </c>
      <c r="F9" s="11">
        <f t="shared" si="3"/>
        <v>95.275420960878904</v>
      </c>
      <c r="G9" s="11">
        <f t="shared" si="3"/>
        <v>89.560466768995241</v>
      </c>
      <c r="H9" s="11">
        <f t="shared" si="3"/>
        <v>84.078742959322469</v>
      </c>
      <c r="I9" s="11">
        <f t="shared" si="3"/>
        <v>78.825390565564618</v>
      </c>
      <c r="J9" s="11">
        <f t="shared" si="3"/>
        <v>73.795550621425534</v>
      </c>
      <c r="K9" s="11">
        <f t="shared" si="3"/>
        <v>68.984364160609175</v>
      </c>
      <c r="L9" s="11">
        <f t="shared" si="3"/>
        <v>64.386972216819515</v>
      </c>
      <c r="M9" s="11">
        <f t="shared" si="3"/>
        <v>59.998515823760485</v>
      </c>
      <c r="N9" s="11">
        <f t="shared" si="3"/>
        <v>55.814136015136022</v>
      </c>
      <c r="O9" s="11">
        <f t="shared" si="3"/>
        <v>51.828973824650035</v>
      </c>
      <c r="P9" s="11">
        <f t="shared" si="3"/>
        <v>48.038170286006483</v>
      </c>
      <c r="Q9" s="11">
        <f t="shared" si="3"/>
        <v>44.436866432909319</v>
      </c>
      <c r="R9" s="11">
        <f t="shared" si="3"/>
        <v>41.020203299062466</v>
      </c>
      <c r="S9" s="11">
        <f t="shared" si="3"/>
        <v>37.783321918169861</v>
      </c>
      <c r="T9" s="11">
        <f t="shared" si="3"/>
        <v>34.721363323935456</v>
      </c>
      <c r="U9" s="11">
        <f t="shared" si="3"/>
        <v>31.829468550063186</v>
      </c>
      <c r="V9" s="11">
        <f t="shared" si="3"/>
        <v>29.102778630256989</v>
      </c>
      <c r="W9" s="11">
        <f t="shared" si="3"/>
        <v>26.536434598220811</v>
      </c>
      <c r="X9" s="11">
        <f t="shared" si="3"/>
        <v>24.125577487658575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si="2"/>
        <v>64.027003797053013</v>
      </c>
      <c r="F10" s="11">
        <f t="shared" si="3"/>
        <v>59.056469682600792</v>
      </c>
      <c r="G10" s="11">
        <f t="shared" si="3"/>
        <v>54.381115422133917</v>
      </c>
      <c r="H10" s="11">
        <f t="shared" si="3"/>
        <v>49.989016626465173</v>
      </c>
      <c r="I10" s="11">
        <f t="shared" si="3"/>
        <v>45.868494770102053</v>
      </c>
      <c r="J10" s="11">
        <f t="shared" si="3"/>
        <v>42.008117191246491</v>
      </c>
      <c r="K10" s="11">
        <f t="shared" si="3"/>
        <v>38.396697091795069</v>
      </c>
      <c r="L10" s="11">
        <f t="shared" si="3"/>
        <v>35.023293537338979</v>
      </c>
      <c r="M10" s="11">
        <f t="shared" si="3"/>
        <v>31.877211457163945</v>
      </c>
      <c r="N10" s="11">
        <f t="shared" si="3"/>
        <v>28.948001644250301</v>
      </c>
      <c r="O10" s="11">
        <f t="shared" si="3"/>
        <v>26.225460755272923</v>
      </c>
      <c r="P10" s="11">
        <f t="shared" si="3"/>
        <v>23.699631310601301</v>
      </c>
      <c r="Q10" s="11">
        <f t="shared" si="3"/>
        <v>21.360801694299514</v>
      </c>
      <c r="R10" s="11">
        <f t="shared" si="3"/>
        <v>19.199506154126187</v>
      </c>
      <c r="S10" s="11">
        <f t="shared" si="3"/>
        <v>17.206524801534556</v>
      </c>
      <c r="T10" s="11">
        <f t="shared" si="3"/>
        <v>15.372883611672425</v>
      </c>
      <c r="U10" s="11">
        <f t="shared" si="3"/>
        <v>13.689854423382176</v>
      </c>
      <c r="V10" s="11">
        <f t="shared" si="3"/>
        <v>12.148954939200781</v>
      </c>
      <c r="W10" s="11">
        <f t="shared" si="3"/>
        <v>10.741948725359785</v>
      </c>
      <c r="X10" s="11">
        <f t="shared" si="3"/>
        <v>9.4608452117853101</v>
      </c>
    </row>
    <row r="11" spans="1:24" x14ac:dyDescent="0.25">
      <c r="A11" t="s">
        <v>8</v>
      </c>
      <c r="B11" s="4">
        <f>CEILING(B4+LN(1-B10/B2)/(-B3),1)</f>
        <v>8</v>
      </c>
      <c r="D11" s="11">
        <v>7</v>
      </c>
      <c r="E11" s="11">
        <f t="shared" si="2"/>
        <v>40.497079901636035</v>
      </c>
      <c r="F11" s="11">
        <f t="shared" si="3"/>
        <v>36.606152732760101</v>
      </c>
      <c r="G11" s="11">
        <f t="shared" si="3"/>
        <v>33.020213284319716</v>
      </c>
      <c r="H11" s="11">
        <f t="shared" si="3"/>
        <v>29.720969835264867</v>
      </c>
      <c r="I11" s="11">
        <f t="shared" si="3"/>
        <v>26.69087710672239</v>
      </c>
      <c r="J11" s="11">
        <f t="shared" si="3"/>
        <v>23.913120711117067</v>
      </c>
      <c r="K11" s="11">
        <f t="shared" si="3"/>
        <v>21.371601601293136</v>
      </c>
      <c r="L11" s="11">
        <f t="shared" si="3"/>
        <v>19.05092051963554</v>
      </c>
      <c r="M11" s="11">
        <f t="shared" si="3"/>
        <v>16.936362447191204</v>
      </c>
      <c r="N11" s="11">
        <f t="shared" si="3"/>
        <v>15.013881052790422</v>
      </c>
      <c r="O11" s="11">
        <f t="shared" si="3"/>
        <v>13.270083142168103</v>
      </c>
      <c r="P11" s="11">
        <f t="shared" si="3"/>
        <v>11.692213107085154</v>
      </c>
      <c r="Q11" s="11">
        <f t="shared" si="3"/>
        <v>10.268137374449777</v>
      </c>
      <c r="R11" s="11">
        <f t="shared" si="3"/>
        <v>8.9863288554387619</v>
      </c>
      <c r="S11" s="11">
        <f t="shared" si="3"/>
        <v>7.835851394618838</v>
      </c>
      <c r="T11" s="11">
        <f t="shared" si="3"/>
        <v>6.8063442190679666</v>
      </c>
      <c r="U11" s="11">
        <f t="shared" si="3"/>
        <v>5.8880063874966737</v>
      </c>
      <c r="V11" s="11">
        <f t="shared" si="3"/>
        <v>5.0715812393693662</v>
      </c>
      <c r="W11" s="11">
        <f t="shared" si="3"/>
        <v>4.3483408440256417</v>
      </c>
      <c r="X11" s="11">
        <f t="shared" si="3"/>
        <v>3.7100704498016097</v>
      </c>
    </row>
    <row r="12" spans="1:24" x14ac:dyDescent="0.25">
      <c r="D12" s="4">
        <v>8</v>
      </c>
      <c r="E12" s="4">
        <f t="shared" ref="E12:E29" si="4">E11*$B$7</f>
        <v>25.614403037784793</v>
      </c>
      <c r="F12" s="4">
        <f t="shared" ref="F12:F29" si="5">F11*$B$7</f>
        <v>23.153391603470766</v>
      </c>
      <c r="G12" s="4">
        <f t="shared" ref="G12:G29" si="6">G11*$B$7</f>
        <v>20.885284902332224</v>
      </c>
      <c r="H12" s="4">
        <f t="shared" ref="H12:H29" si="7">H11*$B$7</f>
        <v>18.79851342080503</v>
      </c>
      <c r="I12" s="4">
        <f t="shared" ref="I12:I29" si="8">I11*$B$7</f>
        <v>16.881979770001912</v>
      </c>
      <c r="J12" s="4">
        <f t="shared" ref="J12:J29" si="9">J11*$B$7</f>
        <v>15.125048849781546</v>
      </c>
      <c r="K12" s="4">
        <f t="shared" ref="K12:K29" si="10">K11*$B$7</f>
        <v>13.51753801281791</v>
      </c>
      <c r="L12" s="4">
        <f t="shared" ref="L12:L29" si="11">L11*$B$7</f>
        <v>12.04970722866948</v>
      </c>
      <c r="M12" s="4">
        <f t="shared" ref="M12:M29" si="12">M11*$B$7</f>
        <v>10.712249247848437</v>
      </c>
      <c r="N12" s="4">
        <f t="shared" ref="N12:N29" si="13">N11*$B$7</f>
        <v>9.4962797658899429</v>
      </c>
      <c r="O12" s="4">
        <f t="shared" ref="O12:O29" si="14">O11*$B$7</f>
        <v>8.3933275874213251</v>
      </c>
      <c r="P12" s="4">
        <f t="shared" ref="P12:P29" si="15">P11*$B$7</f>
        <v>7.3953247902313608</v>
      </c>
      <c r="Q12" s="4">
        <f t="shared" ref="Q12:Q29" si="16">Q11*$B$7</f>
        <v>6.4945968893394843</v>
      </c>
      <c r="R12" s="4">
        <f t="shared" ref="R12:R29" si="17">R11*$B$7</f>
        <v>5.6838530010650175</v>
      </c>
      <c r="S12" s="4">
        <f t="shared" ref="S12:S29" si="18">S11*$B$7</f>
        <v>4.9561760070964151</v>
      </c>
      <c r="T12" s="4">
        <f t="shared" ref="T12:T29" si="19">T11*$B$7</f>
        <v>4.3050127185604889</v>
      </c>
      <c r="U12" s="4">
        <f t="shared" ref="U12:U29" si="20">U11*$B$7</f>
        <v>3.7241640400916465</v>
      </c>
      <c r="V12" s="4">
        <f t="shared" ref="V12:V29" si="21">V11*$B$7</f>
        <v>3.2077751339011242</v>
      </c>
      <c r="W12" s="4">
        <f t="shared" ref="W12:W29" si="22">W11*$B$7</f>
        <v>2.7503255838462186</v>
      </c>
      <c r="X12" s="4">
        <f t="shared" ref="X12:X29" si="23">X11*$B$7</f>
        <v>2.3466195594995183</v>
      </c>
    </row>
    <row r="13" spans="1:24" x14ac:dyDescent="0.25">
      <c r="A13" s="16" t="s">
        <v>17</v>
      </c>
      <c r="B13" s="16"/>
      <c r="D13" s="6">
        <v>9</v>
      </c>
      <c r="E13" s="6">
        <f t="shared" si="4"/>
        <v>16.201109921398885</v>
      </c>
      <c r="F13" s="6">
        <f t="shared" si="5"/>
        <v>14.64452018919526</v>
      </c>
      <c r="G13" s="6">
        <f t="shared" si="6"/>
        <v>13.209942700725133</v>
      </c>
      <c r="H13" s="6">
        <f t="shared" si="7"/>
        <v>11.890059738659183</v>
      </c>
      <c r="I13" s="6">
        <f t="shared" si="8"/>
        <v>10.677852204526211</v>
      </c>
      <c r="J13" s="6">
        <f t="shared" si="9"/>
        <v>9.5665933974868285</v>
      </c>
      <c r="K13" s="6">
        <f t="shared" si="10"/>
        <v>8.5498427931073291</v>
      </c>
      <c r="L13" s="6">
        <f t="shared" si="11"/>
        <v>7.6214398221334463</v>
      </c>
      <c r="M13" s="6">
        <f t="shared" si="12"/>
        <v>6.7754976492641372</v>
      </c>
      <c r="N13" s="6">
        <f t="shared" si="13"/>
        <v>6.0063969519253897</v>
      </c>
      <c r="O13" s="6">
        <f t="shared" si="14"/>
        <v>5.3087796990439884</v>
      </c>
      <c r="P13" s="6">
        <f t="shared" si="15"/>
        <v>4.6775429298213362</v>
      </c>
      <c r="Q13" s="6">
        <f t="shared" si="16"/>
        <v>4.1078325325072242</v>
      </c>
      <c r="R13" s="6">
        <f t="shared" si="17"/>
        <v>3.5950370231736239</v>
      </c>
      <c r="S13" s="6">
        <f t="shared" si="18"/>
        <v>3.134781324488483</v>
      </c>
      <c r="T13" s="6">
        <f t="shared" si="19"/>
        <v>2.7229205444895097</v>
      </c>
      <c r="U13" s="6">
        <f t="shared" si="20"/>
        <v>2.3555337553579667</v>
      </c>
      <c r="V13" s="6">
        <f t="shared" si="21"/>
        <v>2.0289177721924614</v>
      </c>
      <c r="W13" s="6">
        <f t="shared" si="22"/>
        <v>1.7395809317827335</v>
      </c>
      <c r="X13" s="6">
        <f t="shared" si="23"/>
        <v>1.4842368713834455</v>
      </c>
    </row>
    <row r="14" spans="1:24" x14ac:dyDescent="0.25">
      <c r="A14" t="s">
        <v>18</v>
      </c>
      <c r="B14" s="1">
        <v>381</v>
      </c>
      <c r="D14" s="6">
        <v>10</v>
      </c>
      <c r="E14" s="6">
        <f t="shared" si="4"/>
        <v>10.247202025284796</v>
      </c>
      <c r="F14" s="6">
        <f t="shared" si="5"/>
        <v>9.2626590196660032</v>
      </c>
      <c r="G14" s="6">
        <f t="shared" si="6"/>
        <v>8.3552887582086477</v>
      </c>
      <c r="H14" s="6">
        <f t="shared" si="7"/>
        <v>7.5204627847019339</v>
      </c>
      <c r="I14" s="6">
        <f t="shared" si="8"/>
        <v>6.753741519362829</v>
      </c>
      <c r="J14" s="6">
        <f t="shared" si="9"/>
        <v>6.05087032391042</v>
      </c>
      <c r="K14" s="6">
        <f t="shared" si="10"/>
        <v>5.4077755666403862</v>
      </c>
      <c r="L14" s="6">
        <f t="shared" si="11"/>
        <v>4.8205606874994054</v>
      </c>
      <c r="M14" s="6">
        <f t="shared" si="12"/>
        <v>4.2855022631595672</v>
      </c>
      <c r="N14" s="6">
        <f t="shared" si="13"/>
        <v>3.7990460720928092</v>
      </c>
      <c r="O14" s="6">
        <f t="shared" si="14"/>
        <v>3.3578031596453228</v>
      </c>
      <c r="P14" s="6">
        <f t="shared" si="15"/>
        <v>2.9585459031119954</v>
      </c>
      <c r="Q14" s="6">
        <f t="shared" si="16"/>
        <v>2.5982040768108194</v>
      </c>
      <c r="R14" s="6">
        <f t="shared" si="17"/>
        <v>2.2738609171573172</v>
      </c>
      <c r="S14" s="6">
        <f t="shared" si="18"/>
        <v>1.9827491877389658</v>
      </c>
      <c r="T14" s="6">
        <f t="shared" si="19"/>
        <v>1.7222472443896151</v>
      </c>
      <c r="U14" s="6">
        <f t="shared" si="20"/>
        <v>1.4898751002639141</v>
      </c>
      <c r="V14" s="6">
        <f t="shared" si="21"/>
        <v>1.283290490911732</v>
      </c>
      <c r="W14" s="6">
        <f t="shared" si="22"/>
        <v>1.1002849393525791</v>
      </c>
      <c r="X14" s="6">
        <f t="shared" si="23"/>
        <v>0.93877982115002934</v>
      </c>
    </row>
    <row r="15" spans="1:24" x14ac:dyDescent="0.25">
      <c r="A15" t="s">
        <v>19</v>
      </c>
      <c r="B15" s="5">
        <f>CEILING(B4+LN(1-B14/B2)/(-B3),1)</f>
        <v>3</v>
      </c>
      <c r="D15" s="6">
        <v>11</v>
      </c>
      <c r="E15" s="6">
        <f t="shared" si="4"/>
        <v>6.4813552809926342</v>
      </c>
      <c r="F15" s="6">
        <f t="shared" si="5"/>
        <v>5.8586318299387479</v>
      </c>
      <c r="G15" s="6">
        <f t="shared" si="6"/>
        <v>5.2847201395669705</v>
      </c>
      <c r="H15" s="6">
        <f t="shared" si="7"/>
        <v>4.7566927113239732</v>
      </c>
      <c r="I15" s="6">
        <f t="shared" si="8"/>
        <v>4.2717415109969901</v>
      </c>
      <c r="J15" s="6">
        <f t="shared" si="9"/>
        <v>3.8271754798733411</v>
      </c>
      <c r="K15" s="6">
        <f t="shared" si="10"/>
        <v>3.4204180459000444</v>
      </c>
      <c r="L15" s="6">
        <f t="shared" si="11"/>
        <v>3.0490046348433744</v>
      </c>
      <c r="M15" s="6">
        <f t="shared" si="12"/>
        <v>2.7105801814484267</v>
      </c>
      <c r="N15" s="6">
        <f t="shared" si="13"/>
        <v>2.4028966405987022</v>
      </c>
      <c r="O15" s="6">
        <f t="shared" si="14"/>
        <v>2.1238104984756667</v>
      </c>
      <c r="P15" s="6">
        <f t="shared" si="15"/>
        <v>1.8712802837183373</v>
      </c>
      <c r="Q15" s="6">
        <f t="shared" si="16"/>
        <v>1.6433640785828434</v>
      </c>
      <c r="R15" s="6">
        <f t="shared" si="17"/>
        <v>1.4382170301020032</v>
      </c>
      <c r="S15" s="6">
        <f t="shared" si="18"/>
        <v>1.2540888612448959</v>
      </c>
      <c r="T15" s="6">
        <f t="shared" si="19"/>
        <v>1.0893213820764316</v>
      </c>
      <c r="U15" s="6">
        <f t="shared" si="20"/>
        <v>0.94234600091692577</v>
      </c>
      <c r="V15" s="6">
        <f t="shared" si="21"/>
        <v>0.81168123550167059</v>
      </c>
      <c r="W15" s="6">
        <f t="shared" si="22"/>
        <v>0.69593022414050631</v>
      </c>
      <c r="X15" s="6">
        <f t="shared" si="23"/>
        <v>0.59377823687739362</v>
      </c>
    </row>
    <row r="16" spans="1:24" x14ac:dyDescent="0.25">
      <c r="D16" s="6">
        <v>12</v>
      </c>
      <c r="E16" s="6">
        <f t="shared" si="4"/>
        <v>4.0994572152278419</v>
      </c>
      <c r="F16" s="6">
        <f t="shared" si="5"/>
        <v>3.7055846324362585</v>
      </c>
      <c r="G16" s="6">
        <f t="shared" si="6"/>
        <v>3.342585488276109</v>
      </c>
      <c r="H16" s="6">
        <f t="shared" si="7"/>
        <v>3.0086081399124134</v>
      </c>
      <c r="I16" s="6">
        <f t="shared" si="8"/>
        <v>2.7018765057055965</v>
      </c>
      <c r="J16" s="6">
        <f t="shared" si="9"/>
        <v>2.4206884910198885</v>
      </c>
      <c r="K16" s="6">
        <f t="shared" si="10"/>
        <v>2.1634144140317781</v>
      </c>
      <c r="L16" s="6">
        <f t="shared" si="11"/>
        <v>1.9284954315384344</v>
      </c>
      <c r="M16" s="6">
        <f t="shared" si="12"/>
        <v>1.71444196476613</v>
      </c>
      <c r="N16" s="6">
        <f t="shared" si="13"/>
        <v>1.5198321251786793</v>
      </c>
      <c r="O16" s="6">
        <f t="shared" si="14"/>
        <v>1.3433101402858594</v>
      </c>
      <c r="P16" s="6">
        <f t="shared" si="15"/>
        <v>1.1835847794518484</v>
      </c>
      <c r="Q16" s="6">
        <f t="shared" si="16"/>
        <v>1.0394277797036486</v>
      </c>
      <c r="R16" s="6">
        <f t="shared" si="17"/>
        <v>0.90967227153951713</v>
      </c>
      <c r="S16" s="6">
        <f t="shared" si="18"/>
        <v>0.7932112047373967</v>
      </c>
      <c r="T16" s="6">
        <f t="shared" si="19"/>
        <v>0.68899577416334301</v>
      </c>
      <c r="U16" s="6">
        <f t="shared" si="20"/>
        <v>0.59603384557995565</v>
      </c>
      <c r="V16" s="6">
        <f t="shared" si="21"/>
        <v>0.5133883814548067</v>
      </c>
      <c r="W16" s="6">
        <f t="shared" si="22"/>
        <v>0.44017586676887027</v>
      </c>
      <c r="X16" s="6">
        <f t="shared" si="23"/>
        <v>0.37556473482495151</v>
      </c>
    </row>
    <row r="17" spans="1:24" x14ac:dyDescent="0.25">
      <c r="A17" s="16" t="s">
        <v>27</v>
      </c>
      <c r="B17" s="16"/>
      <c r="D17" s="6">
        <v>13</v>
      </c>
      <c r="E17" s="6">
        <f t="shared" si="4"/>
        <v>2.5929066886316101</v>
      </c>
      <c r="F17" s="6">
        <f t="shared" si="5"/>
        <v>2.3437822800159336</v>
      </c>
      <c r="G17" s="6">
        <f t="shared" si="6"/>
        <v>2.1141853213346393</v>
      </c>
      <c r="H17" s="6">
        <f t="shared" si="7"/>
        <v>1.9029446484946015</v>
      </c>
      <c r="I17" s="6">
        <f t="shared" si="8"/>
        <v>1.70893688985879</v>
      </c>
      <c r="J17" s="6">
        <f t="shared" si="9"/>
        <v>1.5310854705700796</v>
      </c>
      <c r="K17" s="6">
        <f t="shared" si="10"/>
        <v>1.3683596168750998</v>
      </c>
      <c r="L17" s="6">
        <f t="shared" si="11"/>
        <v>1.2197733604480598</v>
      </c>
      <c r="M17" s="6">
        <f t="shared" si="12"/>
        <v>1.0843845427145773</v>
      </c>
      <c r="N17" s="6">
        <f t="shared" si="13"/>
        <v>0.96129381917551471</v>
      </c>
      <c r="O17" s="6">
        <f t="shared" si="14"/>
        <v>0.84964366373080613</v>
      </c>
      <c r="P17" s="6">
        <f t="shared" si="15"/>
        <v>0.74861737300329412</v>
      </c>
      <c r="Q17" s="6">
        <f t="shared" si="16"/>
        <v>0.65743807066255777</v>
      </c>
      <c r="R17" s="6">
        <f t="shared" si="17"/>
        <v>0.57536771174874468</v>
      </c>
      <c r="S17" s="6">
        <f t="shared" si="18"/>
        <v>0.50170608699640351</v>
      </c>
      <c r="T17" s="6">
        <f t="shared" si="19"/>
        <v>0.43578982715831449</v>
      </c>
      <c r="U17" s="6">
        <f t="shared" si="20"/>
        <v>0.37699140732932196</v>
      </c>
      <c r="V17" s="6">
        <f t="shared" si="21"/>
        <v>0.32471815127016529</v>
      </c>
      <c r="W17" s="6">
        <f t="shared" si="22"/>
        <v>0.27841123573131049</v>
      </c>
      <c r="X17" s="6">
        <f t="shared" si="23"/>
        <v>0.23754469477678186</v>
      </c>
    </row>
    <row r="18" spans="1:24" x14ac:dyDescent="0.25">
      <c r="A18" s="9" t="s">
        <v>28</v>
      </c>
      <c r="B18" s="10">
        <v>762</v>
      </c>
      <c r="D18" s="6">
        <v>14</v>
      </c>
      <c r="E18" s="6">
        <f t="shared" si="4"/>
        <v>1.6400134805594935</v>
      </c>
      <c r="F18" s="6">
        <f t="shared" si="5"/>
        <v>1.4824422921100782</v>
      </c>
      <c r="G18" s="6">
        <f t="shared" si="6"/>
        <v>1.3372222157441596</v>
      </c>
      <c r="H18" s="6">
        <f t="shared" si="7"/>
        <v>1.2036124901728356</v>
      </c>
      <c r="I18" s="6">
        <f t="shared" si="8"/>
        <v>1.0809025828356849</v>
      </c>
      <c r="J18" s="6">
        <f t="shared" si="9"/>
        <v>0.96841156013557539</v>
      </c>
      <c r="K18" s="6">
        <f t="shared" si="10"/>
        <v>0.86548745767350066</v>
      </c>
      <c r="L18" s="6">
        <f t="shared" si="11"/>
        <v>0.77150665048339795</v>
      </c>
      <c r="M18" s="6">
        <f t="shared" si="12"/>
        <v>0.6858732232669702</v>
      </c>
      <c r="N18" s="6">
        <f t="shared" si="13"/>
        <v>0.60801834062851312</v>
      </c>
      <c r="O18" s="6">
        <f t="shared" si="14"/>
        <v>0.53739961730973496</v>
      </c>
      <c r="P18" s="6">
        <f t="shared" si="15"/>
        <v>0.47350048842458359</v>
      </c>
      <c r="Q18" s="6">
        <f t="shared" si="16"/>
        <v>0.41582957969406781</v>
      </c>
      <c r="R18" s="6">
        <f t="shared" si="17"/>
        <v>0.36392007768108103</v>
      </c>
      <c r="S18" s="6">
        <f t="shared" si="18"/>
        <v>0.31732910002522524</v>
      </c>
      <c r="T18" s="6">
        <f t="shared" si="19"/>
        <v>0.27563706567763396</v>
      </c>
      <c r="U18" s="6">
        <f t="shared" si="20"/>
        <v>0.23844706513579617</v>
      </c>
      <c r="V18" s="6">
        <f t="shared" si="21"/>
        <v>0.20538423067837958</v>
      </c>
      <c r="W18" s="6">
        <f t="shared" si="22"/>
        <v>0.1760951066000539</v>
      </c>
      <c r="X18" s="6">
        <f t="shared" si="23"/>
        <v>0.15024701944631455</v>
      </c>
    </row>
    <row r="19" spans="1:24" x14ac:dyDescent="0.25">
      <c r="A19" s="9" t="s">
        <v>29</v>
      </c>
      <c r="B19" s="6">
        <f>CEILING(B4+LN(1-B18/B2)/(-B3),1)</f>
        <v>8</v>
      </c>
      <c r="D19" s="6">
        <v>15</v>
      </c>
      <c r="E19" s="6">
        <f t="shared" si="4"/>
        <v>1.0373085264538797</v>
      </c>
      <c r="F19" s="6">
        <f t="shared" si="5"/>
        <v>0.93764474975962453</v>
      </c>
      <c r="G19" s="6">
        <f t="shared" si="6"/>
        <v>0.84579305145818096</v>
      </c>
      <c r="H19" s="6">
        <f t="shared" si="7"/>
        <v>0.76128490003431859</v>
      </c>
      <c r="I19" s="6">
        <f t="shared" si="8"/>
        <v>0.68367088364357076</v>
      </c>
      <c r="J19" s="6">
        <f t="shared" si="9"/>
        <v>0.6125203117857515</v>
      </c>
      <c r="K19" s="6">
        <f t="shared" si="10"/>
        <v>0.54742081697848921</v>
      </c>
      <c r="L19" s="6">
        <f t="shared" si="11"/>
        <v>0.48797795643074926</v>
      </c>
      <c r="M19" s="6">
        <f t="shared" si="12"/>
        <v>0.43381481371635872</v>
      </c>
      <c r="N19" s="6">
        <f t="shared" si="13"/>
        <v>0.38457160044753458</v>
      </c>
      <c r="O19" s="6">
        <f t="shared" si="14"/>
        <v>0.33990525794840737</v>
      </c>
      <c r="P19" s="6">
        <f t="shared" si="15"/>
        <v>0.29948905892854916</v>
      </c>
      <c r="Q19" s="6">
        <f t="shared" si="16"/>
        <v>0.26301220915649792</v>
      </c>
      <c r="R19" s="6">
        <f t="shared" si="17"/>
        <v>0.23017944913328378</v>
      </c>
      <c r="S19" s="6">
        <f t="shared" si="18"/>
        <v>0.20071065576595498</v>
      </c>
      <c r="T19" s="6">
        <f t="shared" si="19"/>
        <v>0.17434044404110349</v>
      </c>
      <c r="U19" s="6">
        <f t="shared" si="20"/>
        <v>0.15081776869839109</v>
      </c>
      <c r="V19" s="6">
        <f t="shared" si="21"/>
        <v>0.12990552590407509</v>
      </c>
      <c r="W19" s="6">
        <f t="shared" si="22"/>
        <v>0.1113801549245341</v>
      </c>
      <c r="X19" s="6">
        <f t="shared" si="23"/>
        <v>9.5031239799793957E-2</v>
      </c>
    </row>
    <row r="20" spans="1:24" x14ac:dyDescent="0.25">
      <c r="D20" s="6">
        <v>16</v>
      </c>
      <c r="E20" s="6">
        <f t="shared" si="4"/>
        <v>0.65609764298207895</v>
      </c>
      <c r="F20" s="6">
        <f t="shared" si="5"/>
        <v>0.59306030422296252</v>
      </c>
      <c r="G20" s="6">
        <f t="shared" si="6"/>
        <v>0.53496410504729952</v>
      </c>
      <c r="H20" s="6">
        <f t="shared" si="7"/>
        <v>0.48151269927170653</v>
      </c>
      <c r="I20" s="6">
        <f t="shared" si="8"/>
        <v>0.43242183390455857</v>
      </c>
      <c r="J20" s="6">
        <f t="shared" si="9"/>
        <v>0.38741909720448786</v>
      </c>
      <c r="K20" s="6">
        <f t="shared" si="10"/>
        <v>0.34624366673889445</v>
      </c>
      <c r="L20" s="6">
        <f t="shared" si="11"/>
        <v>0.30864605744244894</v>
      </c>
      <c r="M20" s="6">
        <f t="shared" si="12"/>
        <v>0.27438786967559692</v>
      </c>
      <c r="N20" s="6">
        <f t="shared" si="13"/>
        <v>0.24324153728306563</v>
      </c>
      <c r="O20" s="6">
        <f t="shared" si="14"/>
        <v>0.21499007565236769</v>
      </c>
      <c r="P20" s="6">
        <f t="shared" si="15"/>
        <v>0.18942682977230735</v>
      </c>
      <c r="Q20" s="6">
        <f t="shared" si="16"/>
        <v>0.16635522229148494</v>
      </c>
      <c r="R20" s="6">
        <f t="shared" si="17"/>
        <v>0.145588501576802</v>
      </c>
      <c r="S20" s="6">
        <f t="shared" si="18"/>
        <v>0.12694948977196654</v>
      </c>
      <c r="T20" s="6">
        <f t="shared" si="19"/>
        <v>0.11027033085599797</v>
      </c>
      <c r="U20" s="6">
        <f t="shared" si="20"/>
        <v>9.5392238701732371E-2</v>
      </c>
      <c r="V20" s="6">
        <f t="shared" si="21"/>
        <v>8.2165245134327505E-2</v>
      </c>
      <c r="W20" s="6">
        <f t="shared" si="22"/>
        <v>7.044794798976782E-2</v>
      </c>
      <c r="X20" s="6">
        <f t="shared" si="23"/>
        <v>6.0107259173369683E-2</v>
      </c>
    </row>
    <row r="21" spans="1:24" x14ac:dyDescent="0.25">
      <c r="A21" s="16" t="s">
        <v>21</v>
      </c>
      <c r="B21" s="16"/>
      <c r="D21" s="6">
        <v>17</v>
      </c>
      <c r="E21" s="6">
        <f t="shared" si="4"/>
        <v>0.41498175918616498</v>
      </c>
      <c r="F21" s="6">
        <f t="shared" si="5"/>
        <v>0.37511064242102382</v>
      </c>
      <c r="G21" s="6">
        <f t="shared" si="6"/>
        <v>0.33836479644241696</v>
      </c>
      <c r="H21" s="6">
        <f t="shared" si="7"/>
        <v>0.3045567822893544</v>
      </c>
      <c r="I21" s="6">
        <f t="shared" si="8"/>
        <v>0.27350680994463333</v>
      </c>
      <c r="J21" s="6">
        <f t="shared" si="9"/>
        <v>0.24504257898183859</v>
      </c>
      <c r="K21" s="6">
        <f t="shared" si="10"/>
        <v>0.21899911921235077</v>
      </c>
      <c r="L21" s="6">
        <f t="shared" si="11"/>
        <v>0.19521863133234899</v>
      </c>
      <c r="M21" s="6">
        <f t="shared" si="12"/>
        <v>0.17355032756981506</v>
      </c>
      <c r="N21" s="6">
        <f t="shared" si="13"/>
        <v>0.15385027233153903</v>
      </c>
      <c r="O21" s="6">
        <f t="shared" si="14"/>
        <v>0.13598122285012257</v>
      </c>
      <c r="P21" s="6">
        <f t="shared" si="15"/>
        <v>0.11981246983098441</v>
      </c>
      <c r="Q21" s="6">
        <f t="shared" si="16"/>
        <v>0.10521967809936424</v>
      </c>
      <c r="R21" s="6">
        <f t="shared" si="17"/>
        <v>9.2084727247327275E-2</v>
      </c>
      <c r="S21" s="6">
        <f t="shared" si="18"/>
        <v>8.0295552280768845E-2</v>
      </c>
      <c r="T21" s="6">
        <f t="shared" si="19"/>
        <v>6.9745984266418717E-2</v>
      </c>
      <c r="U21" s="6">
        <f t="shared" si="20"/>
        <v>6.0335590978845728E-2</v>
      </c>
      <c r="V21" s="6">
        <f t="shared" si="21"/>
        <v>5.1969517547462152E-2</v>
      </c>
      <c r="W21" s="6">
        <f t="shared" si="22"/>
        <v>4.4558327103528153E-2</v>
      </c>
      <c r="X21" s="6">
        <f t="shared" si="23"/>
        <v>3.8017841427156328E-2</v>
      </c>
    </row>
    <row r="22" spans="1:24" x14ac:dyDescent="0.25">
      <c r="A22" t="s">
        <v>6</v>
      </c>
      <c r="B22" s="1">
        <v>1000</v>
      </c>
      <c r="D22" s="6">
        <v>18</v>
      </c>
      <c r="E22" s="6">
        <f t="shared" si="4"/>
        <v>0.26247596268524936</v>
      </c>
      <c r="F22" s="6">
        <f t="shared" si="5"/>
        <v>0.23725748133129759</v>
      </c>
      <c r="G22" s="6">
        <f t="shared" si="6"/>
        <v>0.21401573374982874</v>
      </c>
      <c r="H22" s="6">
        <f t="shared" si="7"/>
        <v>0.19263216479801668</v>
      </c>
      <c r="I22" s="6">
        <f t="shared" si="8"/>
        <v>0.1729930572899806</v>
      </c>
      <c r="J22" s="6">
        <f t="shared" si="9"/>
        <v>0.15498943120601291</v>
      </c>
      <c r="K22" s="6">
        <f t="shared" si="10"/>
        <v>0.13851694290181188</v>
      </c>
      <c r="L22" s="6">
        <f t="shared" si="11"/>
        <v>0.12347578431771075</v>
      </c>
      <c r="M22" s="6">
        <f t="shared" si="12"/>
        <v>0.10977058218790804</v>
      </c>
      <c r="N22" s="6">
        <f t="shared" si="13"/>
        <v>9.7310297249698446E-2</v>
      </c>
      <c r="O22" s="6">
        <f t="shared" si="14"/>
        <v>8.6008123452702534E-2</v>
      </c>
      <c r="P22" s="6">
        <f t="shared" si="15"/>
        <v>7.5781387168097653E-2</v>
      </c>
      <c r="Q22" s="6">
        <f t="shared" si="16"/>
        <v>6.655144639784788E-2</v>
      </c>
      <c r="R22" s="6">
        <f t="shared" si="17"/>
        <v>5.8243589983934509E-2</v>
      </c>
      <c r="S22" s="6">
        <f t="shared" si="18"/>
        <v>5.0786936817586302E-2</v>
      </c>
      <c r="T22" s="6">
        <f t="shared" si="19"/>
        <v>4.4114335048509846E-2</v>
      </c>
      <c r="U22" s="6">
        <f t="shared" si="20"/>
        <v>3.8162261294119926E-2</v>
      </c>
      <c r="V22" s="6">
        <f t="shared" si="21"/>
        <v>3.2870719848769811E-2</v>
      </c>
      <c r="W22" s="6">
        <f t="shared" si="22"/>
        <v>2.8183141892981559E-2</v>
      </c>
      <c r="X22" s="6">
        <f t="shared" si="23"/>
        <v>2.404628470267638E-2</v>
      </c>
    </row>
    <row r="23" spans="1:24" x14ac:dyDescent="0.25">
      <c r="D23" s="6">
        <v>19</v>
      </c>
      <c r="E23" s="6">
        <f t="shared" si="4"/>
        <v>0.16601604639842024</v>
      </c>
      <c r="F23" s="6">
        <f t="shared" si="5"/>
        <v>0.15006535694204573</v>
      </c>
      <c r="G23" s="6">
        <f t="shared" si="6"/>
        <v>0.1353649515967667</v>
      </c>
      <c r="H23" s="6">
        <f t="shared" si="7"/>
        <v>0.12183984423474556</v>
      </c>
      <c r="I23" s="6">
        <f t="shared" si="8"/>
        <v>0.10941810873591275</v>
      </c>
      <c r="J23" s="6">
        <f t="shared" si="9"/>
        <v>9.8030815237803173E-2</v>
      </c>
      <c r="K23" s="6">
        <f t="shared" si="10"/>
        <v>8.761196638539602E-2</v>
      </c>
      <c r="L23" s="6">
        <f t="shared" si="11"/>
        <v>7.8098433580952059E-2</v>
      </c>
      <c r="M23" s="6">
        <f t="shared" si="12"/>
        <v>6.9429893233851847E-2</v>
      </c>
      <c r="N23" s="6">
        <f t="shared" si="13"/>
        <v>6.1548763010434271E-2</v>
      </c>
      <c r="O23" s="6">
        <f t="shared" si="14"/>
        <v>5.4400138083834357E-2</v>
      </c>
      <c r="P23" s="6">
        <f t="shared" si="15"/>
        <v>4.7931727383821773E-2</v>
      </c>
      <c r="Q23" s="6">
        <f t="shared" si="16"/>
        <v>4.2093789846638786E-2</v>
      </c>
      <c r="R23" s="6">
        <f t="shared" si="17"/>
        <v>3.6839070664838582E-2</v>
      </c>
      <c r="S23" s="6">
        <f t="shared" si="18"/>
        <v>3.2122737537123337E-2</v>
      </c>
      <c r="T23" s="6">
        <f t="shared" si="19"/>
        <v>2.7902316918182481E-2</v>
      </c>
      <c r="U23" s="6">
        <f t="shared" si="20"/>
        <v>2.4137630268530854E-2</v>
      </c>
      <c r="V23" s="6">
        <f t="shared" si="21"/>
        <v>2.0790730304346909E-2</v>
      </c>
      <c r="W23" s="6">
        <f t="shared" si="22"/>
        <v>1.7825837247310839E-2</v>
      </c>
      <c r="X23" s="6">
        <f t="shared" si="23"/>
        <v>1.5209275074442813E-2</v>
      </c>
    </row>
    <row r="24" spans="1:24" x14ac:dyDescent="0.25">
      <c r="D24" s="6">
        <v>20</v>
      </c>
      <c r="E24" s="6">
        <f t="shared" si="4"/>
        <v>0.10500514934700081</v>
      </c>
      <c r="F24" s="6">
        <f t="shared" si="5"/>
        <v>9.4916338265843933E-2</v>
      </c>
      <c r="G24" s="6">
        <f t="shared" si="6"/>
        <v>8.5618331884954949E-2</v>
      </c>
      <c r="H24" s="6">
        <f t="shared" si="7"/>
        <v>7.7063701478476576E-2</v>
      </c>
      <c r="I24" s="6">
        <f t="shared" si="8"/>
        <v>6.9206953775464819E-2</v>
      </c>
      <c r="J24" s="6">
        <f t="shared" si="9"/>
        <v>6.2004490637910512E-2</v>
      </c>
      <c r="K24" s="6">
        <f t="shared" si="10"/>
        <v>5.5414568738762986E-2</v>
      </c>
      <c r="L24" s="6">
        <f t="shared" si="11"/>
        <v>4.9397259239952182E-2</v>
      </c>
      <c r="M24" s="6">
        <f t="shared" si="12"/>
        <v>4.3914407470411296E-2</v>
      </c>
      <c r="N24" s="6">
        <f t="shared" si="13"/>
        <v>3.8929592604099679E-2</v>
      </c>
      <c r="O24" s="6">
        <f t="shared" si="14"/>
        <v>3.4408087338025237E-2</v>
      </c>
      <c r="P24" s="6">
        <f t="shared" si="15"/>
        <v>3.0316817570267274E-2</v>
      </c>
      <c r="Q24" s="6">
        <f t="shared" si="16"/>
        <v>2.6624322077999037E-2</v>
      </c>
      <c r="R24" s="6">
        <f t="shared" si="17"/>
        <v>2.3300712195510404E-2</v>
      </c>
      <c r="S24" s="6">
        <f t="shared" si="18"/>
        <v>2.0317631492230512E-2</v>
      </c>
      <c r="T24" s="6">
        <f t="shared" si="19"/>
        <v>1.7648215450750421E-2</v>
      </c>
      <c r="U24" s="6">
        <f t="shared" si="20"/>
        <v>1.5267051144845766E-2</v>
      </c>
      <c r="V24" s="6">
        <f t="shared" si="21"/>
        <v>1.3150136917499422E-2</v>
      </c>
      <c r="W24" s="6">
        <f t="shared" si="22"/>
        <v>1.1274842058924107E-2</v>
      </c>
      <c r="X24" s="6">
        <f t="shared" si="23"/>
        <v>9.6198664845850799E-3</v>
      </c>
    </row>
    <row r="25" spans="1:24" x14ac:dyDescent="0.25">
      <c r="D25" s="6">
        <v>21</v>
      </c>
      <c r="E25" s="6">
        <f t="shared" si="4"/>
        <v>6.6415756961978017E-2</v>
      </c>
      <c r="F25" s="6">
        <f t="shared" si="5"/>
        <v>6.0034583953146294E-2</v>
      </c>
      <c r="G25" s="6">
        <f t="shared" si="6"/>
        <v>5.415359491723401E-2</v>
      </c>
      <c r="H25" s="6">
        <f t="shared" si="7"/>
        <v>4.8742791185136441E-2</v>
      </c>
      <c r="I25" s="6">
        <f t="shared" si="8"/>
        <v>4.3773398262981503E-2</v>
      </c>
      <c r="J25" s="6">
        <f t="shared" si="9"/>
        <v>3.9217840328478401E-2</v>
      </c>
      <c r="K25" s="6">
        <f t="shared" si="10"/>
        <v>3.5049714727267589E-2</v>
      </c>
      <c r="L25" s="6">
        <f t="shared" si="11"/>
        <v>3.1243766469269758E-2</v>
      </c>
      <c r="M25" s="6">
        <f t="shared" si="12"/>
        <v>2.7775862725035148E-2</v>
      </c>
      <c r="N25" s="6">
        <f t="shared" si="13"/>
        <v>2.4622967322093049E-2</v>
      </c>
      <c r="O25" s="6">
        <f t="shared" si="14"/>
        <v>2.1763115241300965E-2</v>
      </c>
      <c r="P25" s="6">
        <f t="shared" si="15"/>
        <v>1.9175387113194053E-2</v>
      </c>
      <c r="Q25" s="6">
        <f t="shared" si="16"/>
        <v>1.6839883714334394E-2</v>
      </c>
      <c r="R25" s="6">
        <f t="shared" si="17"/>
        <v>1.4737700463660332E-2</v>
      </c>
      <c r="S25" s="6">
        <f t="shared" si="18"/>
        <v>1.28509019188358E-2</v>
      </c>
      <c r="T25" s="6">
        <f t="shared" si="19"/>
        <v>1.1162496272599643E-2</v>
      </c>
      <c r="U25" s="6">
        <f t="shared" si="20"/>
        <v>9.656409849114948E-3</v>
      </c>
      <c r="V25" s="6">
        <f t="shared" si="21"/>
        <v>8.3174616003183852E-3</v>
      </c>
      <c r="W25" s="6">
        <f t="shared" si="22"/>
        <v>7.1313376022694988E-3</v>
      </c>
      <c r="X25" s="6">
        <f t="shared" si="23"/>
        <v>6.0845655515000636E-3</v>
      </c>
    </row>
    <row r="26" spans="1:24" x14ac:dyDescent="0.25">
      <c r="D26" s="6">
        <v>22</v>
      </c>
      <c r="E26" s="6">
        <f t="shared" si="4"/>
        <v>4.2007966278451103E-2</v>
      </c>
      <c r="F26" s="6">
        <f t="shared" si="5"/>
        <v>3.7971874350365031E-2</v>
      </c>
      <c r="G26" s="6">
        <f t="shared" si="6"/>
        <v>3.4252148785150517E-2</v>
      </c>
      <c r="H26" s="6">
        <f t="shared" si="7"/>
        <v>3.0829815424598801E-2</v>
      </c>
      <c r="I26" s="6">
        <f t="shared" si="8"/>
        <v>2.7686674401335803E-2</v>
      </c>
      <c r="J26" s="6">
        <f t="shared" si="9"/>
        <v>2.480528400776259E-2</v>
      </c>
      <c r="K26" s="6">
        <f t="shared" si="10"/>
        <v>2.2168944564996754E-2</v>
      </c>
      <c r="L26" s="6">
        <f t="shared" si="11"/>
        <v>1.9761682291813125E-2</v>
      </c>
      <c r="M26" s="6">
        <f t="shared" si="12"/>
        <v>1.7568233173584732E-2</v>
      </c>
      <c r="N26" s="6">
        <f t="shared" si="13"/>
        <v>1.5574026831223855E-2</v>
      </c>
      <c r="O26" s="6">
        <f t="shared" si="14"/>
        <v>1.3765170390122861E-2</v>
      </c>
      <c r="P26" s="6">
        <f t="shared" si="15"/>
        <v>1.212843234909524E-2</v>
      </c>
      <c r="Q26" s="6">
        <f t="shared" si="16"/>
        <v>1.0651226449316506E-2</v>
      </c>
      <c r="R26" s="6">
        <f t="shared" si="17"/>
        <v>9.3215955432651605E-3</v>
      </c>
      <c r="S26" s="6">
        <f t="shared" si="18"/>
        <v>8.1281954636636452E-3</v>
      </c>
      <c r="T26" s="6">
        <f t="shared" si="19"/>
        <v>7.0602788924192753E-3</v>
      </c>
      <c r="U26" s="6">
        <f t="shared" si="20"/>
        <v>6.1076792295652049E-3</v>
      </c>
      <c r="V26" s="6">
        <f t="shared" si="21"/>
        <v>5.2607944622013788E-3</v>
      </c>
      <c r="W26" s="6">
        <f t="shared" si="22"/>
        <v>4.5105710334354581E-3</v>
      </c>
      <c r="X26" s="6">
        <f t="shared" si="23"/>
        <v>3.8484877113237905E-3</v>
      </c>
    </row>
    <row r="27" spans="1:24" x14ac:dyDescent="0.25">
      <c r="D27" s="6">
        <v>23</v>
      </c>
      <c r="E27" s="6">
        <f t="shared" si="4"/>
        <v>2.6570038671120327E-2</v>
      </c>
      <c r="F27" s="6">
        <f t="shared" si="5"/>
        <v>2.4017210526605885E-2</v>
      </c>
      <c r="G27" s="6">
        <f t="shared" si="6"/>
        <v>2.1664484106607703E-2</v>
      </c>
      <c r="H27" s="6">
        <f t="shared" si="7"/>
        <v>1.9499858256058742E-2</v>
      </c>
      <c r="I27" s="6">
        <f t="shared" si="8"/>
        <v>1.7511821558844898E-2</v>
      </c>
      <c r="J27" s="6">
        <f t="shared" si="9"/>
        <v>1.5689342134909839E-2</v>
      </c>
      <c r="K27" s="6">
        <f t="shared" si="10"/>
        <v>1.4021857437360449E-2</v>
      </c>
      <c r="L27" s="6">
        <f t="shared" si="11"/>
        <v>1.2499264049571803E-2</v>
      </c>
      <c r="M27" s="6">
        <f t="shared" si="12"/>
        <v>1.1111907482292344E-2</v>
      </c>
      <c r="N27" s="6">
        <f t="shared" si="13"/>
        <v>9.8505719707490894E-3</v>
      </c>
      <c r="O27" s="6">
        <f t="shared" si="14"/>
        <v>8.7064702717527098E-3</v>
      </c>
      <c r="P27" s="6">
        <f t="shared" si="15"/>
        <v>7.6712334608027401E-3</v>
      </c>
      <c r="Q27" s="6">
        <f t="shared" si="16"/>
        <v>6.7369007291926903E-3</v>
      </c>
      <c r="R27" s="6">
        <f t="shared" si="17"/>
        <v>5.8959091811152144E-3</v>
      </c>
      <c r="S27" s="6">
        <f t="shared" si="18"/>
        <v>5.1410836307672564E-3</v>
      </c>
      <c r="T27" s="6">
        <f t="shared" si="19"/>
        <v>4.4656263994551923E-3</v>
      </c>
      <c r="U27" s="6">
        <f t="shared" si="20"/>
        <v>3.8631071126999923E-3</v>
      </c>
      <c r="V27" s="6">
        <f t="shared" si="21"/>
        <v>3.3274524973423724E-3</v>
      </c>
      <c r="W27" s="6">
        <f t="shared" si="22"/>
        <v>2.8529361786479275E-3</v>
      </c>
      <c r="X27" s="6">
        <f t="shared" si="23"/>
        <v>2.4341684774122976E-3</v>
      </c>
    </row>
    <row r="28" spans="1:24" x14ac:dyDescent="0.25">
      <c r="D28" s="6">
        <v>24</v>
      </c>
      <c r="E28" s="6">
        <f t="shared" si="4"/>
        <v>1.6805549459483607E-2</v>
      </c>
      <c r="F28" s="6">
        <f t="shared" si="5"/>
        <v>1.5190885658078223E-2</v>
      </c>
      <c r="G28" s="6">
        <f t="shared" si="6"/>
        <v>1.3702786197429373E-2</v>
      </c>
      <c r="H28" s="6">
        <f t="shared" si="7"/>
        <v>1.2333660346957155E-2</v>
      </c>
      <c r="I28" s="6">
        <f t="shared" si="8"/>
        <v>1.1076227135969398E-2</v>
      </c>
      <c r="J28" s="6">
        <f t="shared" si="9"/>
        <v>9.9235089003304744E-3</v>
      </c>
      <c r="K28" s="6">
        <f t="shared" si="10"/>
        <v>8.8688248291304839E-3</v>
      </c>
      <c r="L28" s="6">
        <f t="shared" si="11"/>
        <v>7.9057845113541664E-3</v>
      </c>
      <c r="M28" s="6">
        <f t="shared" si="12"/>
        <v>7.028281482549908E-3</v>
      </c>
      <c r="N28" s="6">
        <f t="shared" si="13"/>
        <v>6.2304867714988001E-3</v>
      </c>
      <c r="O28" s="6">
        <f t="shared" si="14"/>
        <v>5.5068424468835897E-3</v>
      </c>
      <c r="P28" s="6">
        <f t="shared" si="15"/>
        <v>4.8520551639577338E-3</v>
      </c>
      <c r="Q28" s="6">
        <f t="shared" si="16"/>
        <v>4.2610897112143773E-3</v>
      </c>
      <c r="R28" s="6">
        <f t="shared" si="17"/>
        <v>3.7291625570553735E-3</v>
      </c>
      <c r="S28" s="6">
        <f t="shared" si="18"/>
        <v>3.2517353964602899E-3</v>
      </c>
      <c r="T28" s="6">
        <f t="shared" si="19"/>
        <v>2.8245086976554095E-3</v>
      </c>
      <c r="U28" s="6">
        <f t="shared" si="20"/>
        <v>2.4434152487827453E-3</v>
      </c>
      <c r="V28" s="6">
        <f t="shared" si="21"/>
        <v>2.1046137045690506E-3</v>
      </c>
      <c r="W28" s="6">
        <f t="shared" si="22"/>
        <v>1.8044821329948144E-3</v>
      </c>
      <c r="X28" s="6">
        <f t="shared" si="23"/>
        <v>1.5396115619632784E-3</v>
      </c>
    </row>
    <row r="29" spans="1:24" x14ac:dyDescent="0.25">
      <c r="D29" s="6">
        <v>25</v>
      </c>
      <c r="E29" s="6">
        <f t="shared" si="4"/>
        <v>1.0629510033123383E-2</v>
      </c>
      <c r="F29" s="6">
        <f t="shared" si="5"/>
        <v>9.6082351787344766E-3</v>
      </c>
      <c r="G29" s="6">
        <f t="shared" si="6"/>
        <v>8.6670122698740797E-3</v>
      </c>
      <c r="H29" s="6">
        <f t="shared" si="7"/>
        <v>7.801040169450402E-3</v>
      </c>
      <c r="I29" s="6">
        <f t="shared" si="8"/>
        <v>7.0057136635006453E-3</v>
      </c>
      <c r="J29" s="6">
        <f t="shared" si="9"/>
        <v>6.2766193794590256E-3</v>
      </c>
      <c r="K29" s="6">
        <f t="shared" si="10"/>
        <v>5.6095317044250314E-3</v>
      </c>
      <c r="L29" s="6">
        <f t="shared" si="11"/>
        <v>5.0004087034315105E-3</v>
      </c>
      <c r="M29" s="6">
        <f t="shared" si="12"/>
        <v>4.445388037712817E-3</v>
      </c>
      <c r="N29" s="6">
        <f t="shared" si="13"/>
        <v>3.940782882972991E-3</v>
      </c>
      <c r="O29" s="6">
        <f t="shared" si="14"/>
        <v>3.4830778476538709E-3</v>
      </c>
      <c r="P29" s="6">
        <f t="shared" si="15"/>
        <v>3.0689248912032668E-3</v>
      </c>
      <c r="Q29" s="6">
        <f t="shared" si="16"/>
        <v>2.695139242343094E-3</v>
      </c>
      <c r="R29" s="6">
        <f t="shared" si="17"/>
        <v>2.3586953173375239E-3</v>
      </c>
      <c r="S29" s="6">
        <f t="shared" si="18"/>
        <v>2.0567226382611336E-3</v>
      </c>
      <c r="T29" s="6">
        <f t="shared" si="19"/>
        <v>1.7865017512670466E-3</v>
      </c>
      <c r="U29" s="6">
        <f t="shared" si="20"/>
        <v>1.5454601448550865E-3</v>
      </c>
      <c r="V29" s="6">
        <f t="shared" si="21"/>
        <v>1.3311681681399247E-3</v>
      </c>
      <c r="W29" s="6">
        <f t="shared" si="22"/>
        <v>1.1413349491192202E-3</v>
      </c>
      <c r="X29" s="6">
        <f t="shared" si="23"/>
        <v>9.7380431294177372E-4</v>
      </c>
    </row>
    <row r="31" spans="1:24" x14ac:dyDescent="0.25">
      <c r="B31" s="7"/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B32" s="7"/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7"/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  <row r="34" spans="2:12" x14ac:dyDescent="0.25">
      <c r="C34" s="7"/>
    </row>
    <row r="35" spans="2:12" x14ac:dyDescent="0.25">
      <c r="C35" s="7"/>
    </row>
    <row r="36" spans="2:12" x14ac:dyDescent="0.25">
      <c r="C36" s="7"/>
    </row>
  </sheetData>
  <mergeCells count="9">
    <mergeCell ref="D31:L31"/>
    <mergeCell ref="D32:L32"/>
    <mergeCell ref="D33:L33"/>
    <mergeCell ref="A1:B1"/>
    <mergeCell ref="E2:X2"/>
    <mergeCell ref="A9:B9"/>
    <mergeCell ref="A13:B13"/>
    <mergeCell ref="A17:B17"/>
    <mergeCell ref="A21:B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tcrr_no_length</vt:lpstr>
      <vt:lpstr>tcrr_protected_slot</vt:lpstr>
      <vt:lpstr>tcrr_maximum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Ben.Neely</dc:creator>
  <cp:lastModifiedBy>Neely, Ben [KDWP]</cp:lastModifiedBy>
  <dcterms:created xsi:type="dcterms:W3CDTF">2015-06-05T18:17:20Z</dcterms:created>
  <dcterms:modified xsi:type="dcterms:W3CDTF">2023-09-25T16:02:44Z</dcterms:modified>
</cp:coreProperties>
</file>