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PycharmProjects\tio4905\data\"/>
    </mc:Choice>
  </mc:AlternateContent>
  <xr:revisionPtr revIDLastSave="0" documentId="13_ncr:1_{4BCA8B64-DB10-41AD-B667-659B0C62A586}" xr6:coauthVersionLast="45" xr6:coauthVersionMax="45" xr10:uidLastSave="{00000000-0000-0000-0000-000000000000}"/>
  <bookViews>
    <workbookView xWindow="-120" yWindow="-120" windowWidth="29040" windowHeight="15840" xr2:uid="{391E711E-0D86-4264-AF11-C4EDE1A3E3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H12" i="1" s="1"/>
  <c r="G2" i="1"/>
  <c r="G12" i="1" s="1"/>
  <c r="F2" i="1"/>
  <c r="N12" i="1"/>
  <c r="N11" i="1"/>
  <c r="N10" i="1"/>
  <c r="N9" i="1"/>
  <c r="N8" i="1"/>
  <c r="N7" i="1"/>
  <c r="N6" i="1"/>
  <c r="N5" i="1"/>
  <c r="N4" i="1"/>
  <c r="N3" i="1"/>
  <c r="N2" i="1"/>
  <c r="M13" i="1"/>
  <c r="L13" i="1"/>
  <c r="M7" i="1"/>
  <c r="L7" i="1"/>
  <c r="M6" i="1"/>
  <c r="L6" i="1"/>
  <c r="M4" i="1"/>
  <c r="L4" i="1"/>
  <c r="M2" i="1"/>
  <c r="L2" i="1"/>
  <c r="K12" i="1"/>
  <c r="K11" i="1"/>
  <c r="K10" i="1"/>
  <c r="K9" i="1"/>
  <c r="K8" i="1"/>
  <c r="K7" i="1"/>
  <c r="K6" i="1"/>
  <c r="K5" i="1"/>
  <c r="K4" i="1"/>
  <c r="K3" i="1"/>
  <c r="K2" i="1"/>
  <c r="F12" i="1" l="1"/>
</calcChain>
</file>

<file path=xl/sharedStrings.xml><?xml version="1.0" encoding="utf-8"?>
<sst xmlns="http://schemas.openxmlformats.org/spreadsheetml/2006/main" count="24" uniqueCount="24">
  <si>
    <t>Ouest</t>
  </si>
  <si>
    <t>Sud-Est</t>
  </si>
  <si>
    <t>Nord</t>
  </si>
  <si>
    <t>Nord-Est</t>
  </si>
  <si>
    <t>Artibonite</t>
  </si>
  <si>
    <t>Centre</t>
  </si>
  <si>
    <t>Sud</t>
  </si>
  <si>
    <t>Grande Anse</t>
  </si>
  <si>
    <t>Nord-Ouest</t>
  </si>
  <si>
    <t>Nippes</t>
  </si>
  <si>
    <t>blank</t>
  </si>
  <si>
    <t>CTC</t>
  </si>
  <si>
    <t>CTU</t>
  </si>
  <si>
    <t>ORP</t>
  </si>
  <si>
    <t>Reported CTC</t>
  </si>
  <si>
    <t>Reported CTU</t>
  </si>
  <si>
    <t>Reported ORP</t>
  </si>
  <si>
    <t>governorate</t>
  </si>
  <si>
    <t>nonprofit</t>
  </si>
  <si>
    <t>profit</t>
  </si>
  <si>
    <t>total</t>
  </si>
  <si>
    <t>ratio nonprofit</t>
  </si>
  <si>
    <t>ratio profit</t>
  </si>
  <si>
    <t>blank nonprofit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</si>
</sst>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5DE5-AF4D-48D7-98C8-7C291EA72B86}">
  <dimension ref="A1:N13"/>
  <sheetViews>
    <sheetView tabSelected="1" workbookViewId="0">
      <selection activeCell="F2" sqref="F2:H11"/>
    </sheetView>
  </sheetViews>
  <sheetFormatPr defaultRowHeight="15" x14ac:dyDescent="0.25"/>
  <sheetData>
    <row r="1" spans="1:14" x14ac:dyDescent="0.25">
      <c r="A1" t="s">
        <v>17</v>
      </c>
      <c r="B1" t="s">
        <v>10</v>
      </c>
      <c r="C1" t="s">
        <v>14</v>
      </c>
      <c r="D1" t="s">
        <v>15</v>
      </c>
      <c r="E1" t="s">
        <v>16</v>
      </c>
      <c r="F1" t="s">
        <v>11</v>
      </c>
      <c r="G1" t="s">
        <v>12</v>
      </c>
      <c r="H1" t="s">
        <v>13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0</v>
      </c>
      <c r="B2">
        <v>1514</v>
      </c>
      <c r="C2">
        <v>16</v>
      </c>
      <c r="D2">
        <v>51</v>
      </c>
      <c r="E2">
        <v>59</v>
      </c>
      <c r="F2" s="1">
        <f>$N2*C$13+C2</f>
        <v>156.74439935454305</v>
      </c>
      <c r="G2" s="1">
        <f t="shared" ref="G2:G11" si="0">$N2*D$13+D2</f>
        <v>540.9194359211574</v>
      </c>
      <c r="H2" s="1">
        <f t="shared" ref="H2:H11" si="1">$N2*E$13+E2</f>
        <v>502.72089262157459</v>
      </c>
      <c r="I2">
        <v>79</v>
      </c>
      <c r="J2">
        <v>47</v>
      </c>
      <c r="K2">
        <f>SUM(I2:J2)</f>
        <v>126</v>
      </c>
      <c r="L2" s="2">
        <f>I2/$K2</f>
        <v>0.62698412698412698</v>
      </c>
      <c r="M2" s="2">
        <f t="shared" ref="M2:M12" si="2">J2/$K2</f>
        <v>0.37301587301587302</v>
      </c>
      <c r="N2" s="1">
        <f>B2*$L$13</f>
        <v>1074.3847278972751</v>
      </c>
    </row>
    <row r="3" spans="1:14" x14ac:dyDescent="0.25">
      <c r="A3" t="s">
        <v>1</v>
      </c>
      <c r="B3">
        <v>393</v>
      </c>
      <c r="C3">
        <v>0</v>
      </c>
      <c r="D3">
        <v>0</v>
      </c>
      <c r="E3">
        <v>0</v>
      </c>
      <c r="F3" s="1">
        <f t="shared" ref="F3:F11" si="3">$N3*C$13+C3</f>
        <v>36.53404818119909</v>
      </c>
      <c r="G3" s="1">
        <f t="shared" si="0"/>
        <v>127.17195397425027</v>
      </c>
      <c r="H3" s="1">
        <f t="shared" si="1"/>
        <v>115.17986182316965</v>
      </c>
      <c r="K3">
        <f t="shared" ref="K3:K12" si="4">SUM(I3:J3)</f>
        <v>0</v>
      </c>
      <c r="L3" s="2"/>
      <c r="M3" s="2"/>
      <c r="N3" s="1">
        <f t="shared" ref="N3:N12" si="5">B3*$L$13</f>
        <v>278.885863978619</v>
      </c>
    </row>
    <row r="4" spans="1:14" x14ac:dyDescent="0.25">
      <c r="A4" t="s">
        <v>2</v>
      </c>
      <c r="B4">
        <v>239</v>
      </c>
      <c r="C4">
        <v>8</v>
      </c>
      <c r="D4">
        <v>28</v>
      </c>
      <c r="E4">
        <v>32</v>
      </c>
      <c r="F4" s="1">
        <f t="shared" si="3"/>
        <v>30.217907163629977</v>
      </c>
      <c r="G4" s="1">
        <f t="shared" si="0"/>
        <v>105.33866921080359</v>
      </c>
      <c r="H4" s="1">
        <f t="shared" si="1"/>
        <v>102.04576838610062</v>
      </c>
      <c r="I4">
        <v>54</v>
      </c>
      <c r="J4">
        <v>14</v>
      </c>
      <c r="K4">
        <f t="shared" si="4"/>
        <v>68</v>
      </c>
      <c r="L4" s="2">
        <f t="shared" ref="L3:L12" si="6">I4/$K4</f>
        <v>0.79411764705882348</v>
      </c>
      <c r="M4" s="2">
        <f t="shared" si="2"/>
        <v>0.20588235294117646</v>
      </c>
      <c r="N4" s="1">
        <f t="shared" si="5"/>
        <v>169.60234476053418</v>
      </c>
    </row>
    <row r="5" spans="1:14" x14ac:dyDescent="0.25">
      <c r="A5" t="s">
        <v>3</v>
      </c>
      <c r="B5">
        <v>81</v>
      </c>
      <c r="C5">
        <v>0</v>
      </c>
      <c r="D5">
        <v>0</v>
      </c>
      <c r="E5">
        <v>0</v>
      </c>
      <c r="F5" s="1">
        <f t="shared" si="3"/>
        <v>7.5299183274227133</v>
      </c>
      <c r="G5" s="1">
        <f t="shared" si="0"/>
        <v>26.21101341454013</v>
      </c>
      <c r="H5" s="1">
        <f t="shared" si="1"/>
        <v>23.739360833783056</v>
      </c>
      <c r="K5">
        <f t="shared" si="4"/>
        <v>0</v>
      </c>
      <c r="L5" s="2"/>
      <c r="M5" s="2"/>
      <c r="N5" s="1">
        <f t="shared" si="5"/>
        <v>57.480292575745899</v>
      </c>
    </row>
    <row r="6" spans="1:14" x14ac:dyDescent="0.25">
      <c r="A6" t="s">
        <v>4</v>
      </c>
      <c r="B6">
        <v>0</v>
      </c>
      <c r="C6">
        <v>56</v>
      </c>
      <c r="D6">
        <v>226</v>
      </c>
      <c r="E6">
        <v>154</v>
      </c>
      <c r="F6" s="1">
        <f t="shared" si="3"/>
        <v>56</v>
      </c>
      <c r="G6" s="1">
        <f t="shared" si="0"/>
        <v>226</v>
      </c>
      <c r="H6" s="1">
        <f t="shared" si="1"/>
        <v>154</v>
      </c>
      <c r="I6">
        <v>291</v>
      </c>
      <c r="J6">
        <v>145</v>
      </c>
      <c r="K6">
        <f t="shared" si="4"/>
        <v>436</v>
      </c>
      <c r="L6" s="2">
        <f t="shared" si="6"/>
        <v>0.66743119266055051</v>
      </c>
      <c r="M6" s="2">
        <f t="shared" si="2"/>
        <v>0.33256880733944955</v>
      </c>
      <c r="N6" s="1">
        <f t="shared" si="5"/>
        <v>0</v>
      </c>
    </row>
    <row r="7" spans="1:14" x14ac:dyDescent="0.25">
      <c r="A7" t="s">
        <v>5</v>
      </c>
      <c r="B7">
        <v>62</v>
      </c>
      <c r="C7">
        <v>15</v>
      </c>
      <c r="D7">
        <v>49</v>
      </c>
      <c r="E7">
        <v>36</v>
      </c>
      <c r="F7" s="1">
        <f t="shared" si="3"/>
        <v>20.763641188891459</v>
      </c>
      <c r="G7" s="1">
        <f t="shared" si="0"/>
        <v>69.062751008660342</v>
      </c>
      <c r="H7" s="1">
        <f t="shared" si="1"/>
        <v>54.170868786352457</v>
      </c>
      <c r="I7">
        <v>75</v>
      </c>
      <c r="J7">
        <v>25</v>
      </c>
      <c r="K7">
        <f t="shared" si="4"/>
        <v>100</v>
      </c>
      <c r="L7" s="2">
        <f t="shared" si="6"/>
        <v>0.75</v>
      </c>
      <c r="M7" s="2">
        <f t="shared" si="2"/>
        <v>0.25</v>
      </c>
      <c r="N7" s="1">
        <f t="shared" si="5"/>
        <v>43.997260983904269</v>
      </c>
    </row>
    <row r="8" spans="1:14" x14ac:dyDescent="0.25">
      <c r="A8" t="s">
        <v>6</v>
      </c>
      <c r="B8">
        <v>334</v>
      </c>
      <c r="C8">
        <v>0</v>
      </c>
      <c r="D8">
        <v>0</v>
      </c>
      <c r="E8">
        <v>0</v>
      </c>
      <c r="F8" s="1">
        <f t="shared" si="3"/>
        <v>31.049292856286247</v>
      </c>
      <c r="G8" s="1">
        <f t="shared" si="0"/>
        <v>108.07998124020251</v>
      </c>
      <c r="H8" s="1">
        <f t="shared" si="1"/>
        <v>97.888228623253582</v>
      </c>
      <c r="K8">
        <f t="shared" si="4"/>
        <v>0</v>
      </c>
      <c r="N8" s="1">
        <f t="shared" si="5"/>
        <v>237.01750271974234</v>
      </c>
    </row>
    <row r="9" spans="1:14" x14ac:dyDescent="0.25">
      <c r="A9" t="s">
        <v>7</v>
      </c>
      <c r="B9">
        <v>225</v>
      </c>
      <c r="C9">
        <v>0</v>
      </c>
      <c r="D9">
        <v>0</v>
      </c>
      <c r="E9">
        <v>0</v>
      </c>
      <c r="F9" s="1">
        <f t="shared" si="3"/>
        <v>20.916439798396425</v>
      </c>
      <c r="G9" s="1">
        <f t="shared" si="0"/>
        <v>72.808370595944808</v>
      </c>
      <c r="H9" s="1">
        <f t="shared" si="1"/>
        <v>65.942668982730709</v>
      </c>
      <c r="K9">
        <f t="shared" si="4"/>
        <v>0</v>
      </c>
      <c r="N9" s="1">
        <f t="shared" si="5"/>
        <v>159.66747937707194</v>
      </c>
    </row>
    <row r="10" spans="1:14" x14ac:dyDescent="0.25">
      <c r="A10" t="s">
        <v>8</v>
      </c>
      <c r="B10">
        <v>175</v>
      </c>
      <c r="C10">
        <v>0</v>
      </c>
      <c r="D10">
        <v>0</v>
      </c>
      <c r="E10">
        <v>0</v>
      </c>
      <c r="F10" s="1">
        <f t="shared" si="3"/>
        <v>16.268342065419443</v>
      </c>
      <c r="G10" s="1">
        <f t="shared" si="0"/>
        <v>56.628732685734853</v>
      </c>
      <c r="H10" s="1">
        <f t="shared" si="1"/>
        <v>51.288742542123885</v>
      </c>
      <c r="K10">
        <f t="shared" si="4"/>
        <v>0</v>
      </c>
      <c r="N10" s="1">
        <f t="shared" si="5"/>
        <v>124.18581729327818</v>
      </c>
    </row>
    <row r="11" spans="1:14" x14ac:dyDescent="0.25">
      <c r="A11" t="s">
        <v>9</v>
      </c>
      <c r="B11">
        <v>60</v>
      </c>
      <c r="C11">
        <v>0</v>
      </c>
      <c r="D11">
        <v>0</v>
      </c>
      <c r="E11">
        <v>0</v>
      </c>
      <c r="F11" s="1">
        <f t="shared" si="3"/>
        <v>5.5777172795723793</v>
      </c>
      <c r="G11" s="1">
        <f t="shared" si="0"/>
        <v>19.415565492251947</v>
      </c>
      <c r="H11" s="1">
        <f t="shared" si="1"/>
        <v>17.584711728728188</v>
      </c>
      <c r="K11">
        <f t="shared" si="4"/>
        <v>0</v>
      </c>
      <c r="N11" s="1">
        <f t="shared" si="5"/>
        <v>42.577994500552514</v>
      </c>
    </row>
    <row r="12" spans="1:14" x14ac:dyDescent="0.25">
      <c r="F12" s="1">
        <f>SUM(F2:F11)</f>
        <v>381.60170621536076</v>
      </c>
      <c r="G12" s="1">
        <f t="shared" ref="G12:H12" si="7">SUM(G2:G11)</f>
        <v>1351.6364735435459</v>
      </c>
      <c r="H12" s="1">
        <f t="shared" si="7"/>
        <v>1184.5611043278168</v>
      </c>
      <c r="K12">
        <f t="shared" si="4"/>
        <v>0</v>
      </c>
      <c r="N12" s="1">
        <f t="shared" si="5"/>
        <v>0</v>
      </c>
    </row>
    <row r="13" spans="1:14" x14ac:dyDescent="0.25">
      <c r="C13">
        <v>0.13100000000000001</v>
      </c>
      <c r="D13">
        <v>0.45600000000000002</v>
      </c>
      <c r="E13">
        <v>0.41299999999999998</v>
      </c>
      <c r="L13" s="2">
        <f>AVERAGE(L2:L7)</f>
        <v>0.70963324167587527</v>
      </c>
      <c r="M13" s="2">
        <f>AVERAGE(M2:M7)</f>
        <v>0.29036675832412473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2020-05-01T10:48:29Z</dcterms:created>
  <dcterms:modified xsi:type="dcterms:W3CDTF">2020-05-02T10:29:31Z</dcterms:modified>
</cp:coreProperties>
</file>