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94B1A040-C3FB-45CA-95A1-90F139CAC2CD}" xr6:coauthVersionLast="43" xr6:coauthVersionMax="43" xr10:uidLastSave="{00000000-0000-0000-0000-000000000000}"/>
  <bookViews>
    <workbookView xWindow="-120" yWindow="-120" windowWidth="38640" windowHeight="21240" xr2:uid="{F7366620-7C1B-460C-9134-2E5290F42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6" i="1"/>
  <c r="D19" i="1"/>
  <c r="B17" i="1"/>
  <c r="B18" i="1"/>
  <c r="B19" i="1"/>
  <c r="B16" i="1"/>
  <c r="B15" i="1"/>
  <c r="B14" i="1"/>
  <c r="D15" i="1"/>
  <c r="D14" i="1"/>
  <c r="J68" i="1" l="1"/>
  <c r="J67" i="1"/>
  <c r="J66" i="1"/>
  <c r="J65" i="1"/>
  <c r="J64" i="1"/>
  <c r="J63" i="1"/>
  <c r="J62" i="1"/>
  <c r="J51" i="1" l="1"/>
  <c r="J52" i="1"/>
  <c r="J53" i="1"/>
  <c r="J54" i="1"/>
  <c r="J55" i="1"/>
  <c r="J56" i="1"/>
  <c r="J50" i="1"/>
</calcChain>
</file>

<file path=xl/sharedStrings.xml><?xml version="1.0" encoding="utf-8"?>
<sst xmlns="http://schemas.openxmlformats.org/spreadsheetml/2006/main" count="63" uniqueCount="21">
  <si>
    <t>Cores</t>
  </si>
  <si>
    <t>ALMs</t>
  </si>
  <si>
    <t>Fmax</t>
  </si>
  <si>
    <t>ALM %</t>
  </si>
  <si>
    <t>Blocks</t>
  </si>
  <si>
    <t>Blocks %</t>
  </si>
  <si>
    <t>Regs</t>
  </si>
  <si>
    <t>ALM Limit</t>
  </si>
  <si>
    <t>Fmax Limit</t>
  </si>
  <si>
    <t>a</t>
  </si>
  <si>
    <t>S_ALMs</t>
  </si>
  <si>
    <t>S_ALM %</t>
  </si>
  <si>
    <t>S_Regs</t>
  </si>
  <si>
    <t>S_Blocks</t>
  </si>
  <si>
    <t>S_Blocks %</t>
  </si>
  <si>
    <t>S_Fmax</t>
  </si>
  <si>
    <t>S6</t>
  </si>
  <si>
    <t>shared</t>
  </si>
  <si>
    <t>S_Regs %</t>
  </si>
  <si>
    <t>per</t>
  </si>
  <si>
    <t>C6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</si>
</sst>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DE1-SoC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Regs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Sheet1!$D$13:$D$20</c15:sqref>
                  </c15:fullRef>
                </c:ext>
              </c:extLst>
              <c:f>Sheet1!$D$13:$D$19</c:f>
              <c:numCache>
                <c:formatCode>General</c:formatCode>
                <c:ptCount val="7"/>
                <c:pt idx="0">
                  <c:v>886</c:v>
                </c:pt>
                <c:pt idx="1">
                  <c:v>1983</c:v>
                </c:pt>
                <c:pt idx="2">
                  <c:v>3301.5</c:v>
                </c:pt>
                <c:pt idx="3">
                  <c:v>7688</c:v>
                </c:pt>
                <c:pt idx="4">
                  <c:v>11005</c:v>
                </c:pt>
                <c:pt idx="5">
                  <c:v>21173.5</c:v>
                </c:pt>
                <c:pt idx="6">
                  <c:v>41891.5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7-49AF-A568-4696C27E7CCE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2.462941347256755E-2"/>
                  <c:y val="-1.4872506605826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4106-B553-C966F9A63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Sheet1!$B$13:$B$20</c15:sqref>
                  </c15:fullRef>
                </c:ext>
              </c:extLst>
              <c:f>Sheet1!$B$13:$B$19</c:f>
              <c:numCache>
                <c:formatCode>General</c:formatCode>
                <c:ptCount val="7"/>
                <c:pt idx="0">
                  <c:v>709</c:v>
                </c:pt>
                <c:pt idx="1">
                  <c:v>1718</c:v>
                </c:pt>
                <c:pt idx="2">
                  <c:v>2771</c:v>
                </c:pt>
                <c:pt idx="3">
                  <c:v>6694</c:v>
                </c:pt>
                <c:pt idx="4">
                  <c:v>9795</c:v>
                </c:pt>
                <c:pt idx="5">
                  <c:v>19197</c:v>
                </c:pt>
                <c:pt idx="6">
                  <c:v>37980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7-49AF-A568-4696C27E7CCE}"/>
            </c:ext>
          </c:extLst>
        </c:ser>
        <c:ser>
          <c:idx val="6"/>
          <c:order val="6"/>
          <c:tx>
            <c:strRef>
              <c:f>Sheet1!$I$12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Sheet1!$I$13:$I$19</c15:sqref>
                  </c15:fullRef>
                </c:ext>
              </c:extLst>
              <c:f>Sheet1!$I$13:$I$19</c:f>
              <c:numCache>
                <c:formatCode>General</c:formatCode>
                <c:ptCount val="7"/>
                <c:pt idx="0">
                  <c:v>32070</c:v>
                </c:pt>
                <c:pt idx="1">
                  <c:v>32070</c:v>
                </c:pt>
                <c:pt idx="2">
                  <c:v>32070</c:v>
                </c:pt>
                <c:pt idx="3">
                  <c:v>32070</c:v>
                </c:pt>
                <c:pt idx="4">
                  <c:v>32070</c:v>
                </c:pt>
                <c:pt idx="5">
                  <c:v>32070</c:v>
                </c:pt>
                <c:pt idx="6">
                  <c:v>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07-49AF-A568-4696C27E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07-49AF-A568-4696C27E7C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07-49AF-A568-4696C27E7C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07-49AF-A568-4696C27E7C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07-49AF-A568-4696C27E7C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Sheet1!$B$38</c15:sqref>
                        </c15:formulaRef>
                      </c:ext>
                    </c:extLst>
                    <c:strCache>
                      <c:ptCount val="1"/>
                      <c:pt idx="0">
                        <c:v>S_ALMs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Sheet1!$B$39:$B$45</c15:sqref>
                        </c15:fullRef>
                        <c15:formulaRef>
                          <c15:sqref>Sheet1!$B$39:$B$45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25516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07-49AF-A568-4696C27E7C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Sheet1!$C$38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Sheet1!$C$39:$C$45</c15:sqref>
                        </c15:fullRef>
                        <c15:formulaRef>
                          <c15:sqref>Sheet1!$C$39:$C$45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07-49AF-A568-4696C27E7CCE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Sheet1!$C$12</c:f>
              <c:strCache>
                <c:ptCount val="1"/>
                <c:pt idx="0">
                  <c:v>ALM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Sheet1!$C$13:$C$20</c15:sqref>
                  </c15:fullRef>
                </c:ext>
              </c:extLst>
              <c:f>Sheet1!$C$13:$C$19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30-4A8D-B8D8-9309B212AF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1718</c:v>
                      </c:pt>
                      <c:pt idx="2">
                        <c:v>2771</c:v>
                      </c:pt>
                      <c:pt idx="3">
                        <c:v>6694</c:v>
                      </c:pt>
                      <c:pt idx="4">
                        <c:v>9795</c:v>
                      </c:pt>
                      <c:pt idx="5">
                        <c:v>19197</c:v>
                      </c:pt>
                      <c:pt idx="6">
                        <c:v>37980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30-4A8D-B8D8-9309B212AF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30-4A8D-B8D8-9309B212AF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30-4A8D-B8D8-9309B212AFB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Sheet1!$F$12</c:f>
              <c:strCache>
                <c:ptCount val="1"/>
                <c:pt idx="0">
                  <c:v>Blocks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Sheet1!$F$13:$F$20</c15:sqref>
                  </c15:fullRef>
                </c:ext>
              </c:extLst>
              <c:f>Sheet1!$F$13:$F$19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Sheet1!$G$12</c:f>
              <c:strCache>
                <c:ptCount val="1"/>
                <c:pt idx="0">
                  <c:v>Fmax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237301293079342E-2"/>
                  <c:y val="-6.26073564289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B2-4712-A9EE-F76C918083FA}"/>
                </c:ext>
              </c:extLst>
            </c:dLbl>
            <c:dLbl>
              <c:idx val="2"/>
              <c:layout>
                <c:manualLayout>
                  <c:x val="-6.6945741933325975E-2"/>
                  <c:y val="-8.6474781340560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B2-4712-A9EE-F76C918083FA}"/>
                </c:ext>
              </c:extLst>
            </c:dLbl>
            <c:dLbl>
              <c:idx val="4"/>
              <c:layout>
                <c:manualLayout>
                  <c:x val="-7.7654182573572747E-2"/>
                  <c:y val="3.2862343217328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B2-4712-A9EE-F76C918083FA}"/>
                </c:ext>
              </c:extLst>
            </c:dLbl>
            <c:dLbl>
              <c:idx val="5"/>
              <c:layout>
                <c:manualLayout>
                  <c:x val="-7.0515222146741607E-2"/>
                  <c:y val="-8.0507925112665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B2-4712-A9EE-F76C918083FA}"/>
                </c:ext>
              </c:extLst>
            </c:dLbl>
            <c:dLbl>
              <c:idx val="6"/>
              <c:layout>
                <c:manualLayout>
                  <c:x val="-5.2667821079663772E-2"/>
                  <c:y val="-4.4706787745298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B2-4712-A9EE-F76C91808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Sheet1!$G$13:$G$20</c15:sqref>
                  </c15:fullRef>
                </c:ext>
              </c:extLst>
              <c:f>Sheet1!$G$13:$G$19</c:f>
              <c:numCache>
                <c:formatCode>General</c:formatCode>
                <c:ptCount val="7"/>
                <c:pt idx="0">
                  <c:v>93.86</c:v>
                </c:pt>
                <c:pt idx="1">
                  <c:v>82.31</c:v>
                </c:pt>
                <c:pt idx="2">
                  <c:v>67.959999999999994</c:v>
                </c:pt>
                <c:pt idx="3">
                  <c:v>61.9</c:v>
                </c:pt>
                <c:pt idx="4">
                  <c:v>60.94</c:v>
                </c:pt>
                <c:pt idx="5">
                  <c:v>59.44</c:v>
                </c:pt>
                <c:pt idx="6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6-4841-B12E-17BA18E200BA}"/>
            </c:ext>
          </c:extLst>
        </c:ser>
        <c:ser>
          <c:idx val="6"/>
          <c:order val="6"/>
          <c:tx>
            <c:strRef>
              <c:f>Sheet1!$H$12</c:f>
              <c:strCache>
                <c:ptCount val="1"/>
                <c:pt idx="0">
                  <c:v>Fmax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Sheet1!$H$13:$H$19</c15:sqref>
                  </c15:fullRef>
                </c:ext>
              </c:extLst>
              <c:f>Sheet1!$H$13:$H$19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6-4841-B12E-17BA18E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96-4841-B12E-17BA18E200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1718</c:v>
                      </c:pt>
                      <c:pt idx="2">
                        <c:v>2771</c:v>
                      </c:pt>
                      <c:pt idx="3">
                        <c:v>6694</c:v>
                      </c:pt>
                      <c:pt idx="4">
                        <c:v>9795</c:v>
                      </c:pt>
                      <c:pt idx="5">
                        <c:v>19197</c:v>
                      </c:pt>
                      <c:pt idx="6">
                        <c:v>37980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96-4841-B12E-17BA18E200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Sheet1!$C$13:$C$20</c15:sqref>
                        </c15:fullRef>
                        <c15:formulaRef>
                          <c15:sqref>Sheet1!$C$13:$C$19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40</c:v>
                      </c:pt>
                      <c:pt idx="6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96-4841-B12E-17BA18E200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96-4841-B12E-17BA18E200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96-4841-B12E-17BA18E200BA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Fmax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Regs &amp; ALMs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Sheet1!$B$49</c:f>
              <c:strCache>
                <c:ptCount val="1"/>
                <c:pt idx="0">
                  <c:v>S_ALMs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820</c:v>
                </c:pt>
                <c:pt idx="1">
                  <c:v>1382</c:v>
                </c:pt>
                <c:pt idx="2">
                  <c:v>2195</c:v>
                </c:pt>
                <c:pt idx="3">
                  <c:v>4312</c:v>
                </c:pt>
                <c:pt idx="4">
                  <c:v>8256</c:v>
                </c:pt>
                <c:pt idx="5">
                  <c:v>18652</c:v>
                </c:pt>
                <c:pt idx="6">
                  <c:v>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5C-8227-C8747494FA80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S_Regs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Sheet1!$D$50:$D$56</c:f>
              <c:numCache>
                <c:formatCode>General</c:formatCode>
                <c:ptCount val="7"/>
                <c:pt idx="0">
                  <c:v>804</c:v>
                </c:pt>
                <c:pt idx="1">
                  <c:v>1223</c:v>
                </c:pt>
                <c:pt idx="2">
                  <c:v>2031</c:v>
                </c:pt>
                <c:pt idx="3">
                  <c:v>3713</c:v>
                </c:pt>
                <c:pt idx="4">
                  <c:v>7301</c:v>
                </c:pt>
                <c:pt idx="5">
                  <c:v>15933</c:v>
                </c:pt>
                <c:pt idx="6">
                  <c:v>28126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9-4B5C-8227-C8747494FA80}"/>
            </c:ext>
          </c:extLst>
        </c:ser>
        <c:ser>
          <c:idx val="3"/>
          <c:order val="3"/>
          <c:tx>
            <c:strRef>
              <c:f>Sheet1!$I$49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Sheet1!$I$50:$I$56</c:f>
              <c:numCache>
                <c:formatCode>General</c:formatCode>
                <c:ptCount val="7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9-4B5C-8227-C8747494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Sheet1!$C$49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Sheet1!$C$50:$C$56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10.24</c:v>
                      </c:pt>
                      <c:pt idx="1">
                        <c:v>17.28</c:v>
                      </c:pt>
                      <c:pt idx="2">
                        <c:v>27.44</c:v>
                      </c:pt>
                      <c:pt idx="3">
                        <c:v>54</c:v>
                      </c:pt>
                      <c:pt idx="4">
                        <c:v>103</c:v>
                      </c:pt>
                      <c:pt idx="5">
                        <c:v>233</c:v>
                      </c:pt>
                      <c:pt idx="6">
                        <c:v>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879-4B5C-8227-C8747494FA80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Sheet1!$C$49</c:f>
              <c:strCache>
                <c:ptCount val="1"/>
                <c:pt idx="0">
                  <c:v>S_ALM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10.24</c:v>
                </c:pt>
                <c:pt idx="1">
                  <c:v>17.28</c:v>
                </c:pt>
                <c:pt idx="2">
                  <c:v>27.44</c:v>
                </c:pt>
                <c:pt idx="3">
                  <c:v>54</c:v>
                </c:pt>
                <c:pt idx="4">
                  <c:v>103</c:v>
                </c:pt>
                <c:pt idx="5">
                  <c:v>233</c:v>
                </c:pt>
                <c:pt idx="6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4C3A-B0FF-8D852D874B45}"/>
            </c:ext>
          </c:extLst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S_Blocks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85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44-4C3A-B0FF-8D852D874B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709</c:v>
                      </c:pt>
                      <c:pt idx="1">
                        <c:v>1718</c:v>
                      </c:pt>
                      <c:pt idx="2">
                        <c:v>2771</c:v>
                      </c:pt>
                      <c:pt idx="3">
                        <c:v>6694</c:v>
                      </c:pt>
                      <c:pt idx="4">
                        <c:v>9795</c:v>
                      </c:pt>
                      <c:pt idx="5">
                        <c:v>19197</c:v>
                      </c:pt>
                      <c:pt idx="6">
                        <c:v>37980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44-4C3A-B0FF-8D852D874B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Sheet1!$G$13:$G$20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44-4C3A-B0FF-8D852D874B4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Sheet1!$J$49</c:f>
              <c:strCache>
                <c:ptCount val="1"/>
                <c:pt idx="0">
                  <c:v>S_Regs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Sheet1!$J$50:$J$56</c:f>
              <c:numCache>
                <c:formatCode>General</c:formatCode>
                <c:ptCount val="7"/>
                <c:pt idx="0">
                  <c:v>5.0250000000000004</c:v>
                </c:pt>
                <c:pt idx="1">
                  <c:v>7.6437500000000007</c:v>
                </c:pt>
                <c:pt idx="2">
                  <c:v>12.693750000000001</c:v>
                </c:pt>
                <c:pt idx="3">
                  <c:v>23.206250000000001</c:v>
                </c:pt>
                <c:pt idx="4">
                  <c:v>45.631250000000001</c:v>
                </c:pt>
                <c:pt idx="5">
                  <c:v>99.581249999999997</c:v>
                </c:pt>
                <c:pt idx="6">
                  <c:v>175.78749999999999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Sheet1!$G$49</c15:sqref>
                        </c15:formulaRef>
                      </c:ext>
                    </c:extLst>
                    <c:strCache>
                      <c:ptCount val="1"/>
                      <c:pt idx="0">
                        <c:v>S_Fmax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Sheet1!$F$50:$F$56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85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44-4C3A-B0FF-8D852D874B45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DE1-SoC Usage - Shared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Regs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Sheet1!$D$23:$D$29</c15:sqref>
                  </c15:fullRef>
                </c:ext>
              </c:extLst>
              <c:f>Sheet1!$D$23:$D$29</c:f>
              <c:numCache>
                <c:formatCode>General</c:formatCode>
                <c:ptCount val="7"/>
                <c:pt idx="0">
                  <c:v>886</c:v>
                </c:pt>
                <c:pt idx="1">
                  <c:v>1322</c:v>
                </c:pt>
                <c:pt idx="2">
                  <c:v>2201</c:v>
                </c:pt>
                <c:pt idx="3">
                  <c:v>3844</c:v>
                </c:pt>
                <c:pt idx="4">
                  <c:v>7328</c:v>
                </c:pt>
                <c:pt idx="5">
                  <c:v>14107</c:v>
                </c:pt>
                <c:pt idx="6">
                  <c:v>27919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F-42CE-84B9-B2CB30B3ED7F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Sheet1!$B$23:$B$29</c15:sqref>
                  </c15:fullRef>
                </c:ext>
              </c:extLst>
              <c:f>Sheet1!$B$23:$B$29</c:f>
              <c:numCache>
                <c:formatCode>General</c:formatCode>
                <c:ptCount val="7"/>
                <c:pt idx="0">
                  <c:v>709</c:v>
                </c:pt>
                <c:pt idx="1">
                  <c:v>1138</c:v>
                </c:pt>
                <c:pt idx="2">
                  <c:v>1840</c:v>
                </c:pt>
                <c:pt idx="3">
                  <c:v>3341</c:v>
                </c:pt>
                <c:pt idx="4">
                  <c:v>6522</c:v>
                </c:pt>
                <c:pt idx="5">
                  <c:v>12790</c:v>
                </c:pt>
                <c:pt idx="6">
                  <c:v>25312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F-42CE-84B9-B2CB30B3ED7F}"/>
            </c:ext>
          </c:extLst>
        </c:ser>
        <c:ser>
          <c:idx val="6"/>
          <c:order val="6"/>
          <c:tx>
            <c:strRef>
              <c:f>Sheet1!$I$12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Sheet1!$I$13:$I$19</c15:sqref>
                  </c15:fullRef>
                </c:ext>
              </c:extLst>
              <c:f>Sheet1!$I$13:$I$19</c:f>
              <c:numCache>
                <c:formatCode>General</c:formatCode>
                <c:ptCount val="7"/>
                <c:pt idx="0">
                  <c:v>32070</c:v>
                </c:pt>
                <c:pt idx="1">
                  <c:v>32070</c:v>
                </c:pt>
                <c:pt idx="2">
                  <c:v>32070</c:v>
                </c:pt>
                <c:pt idx="3">
                  <c:v>32070</c:v>
                </c:pt>
                <c:pt idx="4">
                  <c:v>32070</c:v>
                </c:pt>
                <c:pt idx="5">
                  <c:v>32070</c:v>
                </c:pt>
                <c:pt idx="6">
                  <c:v>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F-42CE-84B9-B2CB30B3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2F-42CE-84B9-B2CB30B3ED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2F-42CE-84B9-B2CB30B3ED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2F-42CE-84B9-B2CB30B3ED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2F-42CE-84B9-B2CB30B3ED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Sheet1!$B$38</c15:sqref>
                        </c15:formulaRef>
                      </c:ext>
                    </c:extLst>
                    <c:strCache>
                      <c:ptCount val="1"/>
                      <c:pt idx="0">
                        <c:v>S_ALMs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Sheet1!$B$39:$B$45</c15:sqref>
                        </c15:fullRef>
                        <c15:formulaRef>
                          <c15:sqref>Sheet1!$B$39:$B$45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25516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2F-42CE-84B9-B2CB30B3ED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Sheet1!$C$38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Sheet1!$C$39:$C$45</c15:sqref>
                        </c15:fullRef>
                        <c15:formulaRef>
                          <c15:sqref>Sheet1!$C$39:$C$45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2F-42CE-84B9-B2CB30B3ED7F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15</xdr:col>
      <xdr:colOff>503372</xdr:colOff>
      <xdr:row>22</xdr:row>
      <xdr:rowOff>32924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A72245-0114-4D73-942C-3224150AC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21</xdr:col>
      <xdr:colOff>503372</xdr:colOff>
      <xdr:row>22</xdr:row>
      <xdr:rowOff>32924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0C3B40-ACB3-4D38-84A0-C5C78FAD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33618</xdr:rowOff>
    </xdr:from>
    <xdr:to>
      <xdr:col>15</xdr:col>
      <xdr:colOff>503372</xdr:colOff>
      <xdr:row>34</xdr:row>
      <xdr:rowOff>66542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FC2D34A-1D6D-4BD7-8349-B4C16F343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100853</xdr:colOff>
      <xdr:row>48</xdr:row>
      <xdr:rowOff>0</xdr:rowOff>
    </xdr:from>
    <xdr:to>
      <xdr:col>15</xdr:col>
      <xdr:colOff>604225</xdr:colOff>
      <xdr:row>59</xdr:row>
      <xdr:rowOff>32924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FE3C3E3-17EF-47BF-8F85-A4BE7E287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503372</xdr:colOff>
      <xdr:row>59</xdr:row>
      <xdr:rowOff>32924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F6F69C-DF39-4559-8C94-17444970E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22</xdr:col>
      <xdr:colOff>503372</xdr:colOff>
      <xdr:row>35</xdr:row>
      <xdr:rowOff>32924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73414C-03F2-4FE7-995A-41F20BABE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796E-16F2-4844-9FB7-50E4E41A20A2}">
  <dimension ref="A12:Z107"/>
  <sheetViews>
    <sheetView tabSelected="1" topLeftCell="E10" zoomScale="205" zoomScaleNormal="205" workbookViewId="0">
      <selection activeCell="L35" sqref="L35"/>
    </sheetView>
  </sheetViews>
  <sheetFormatPr defaultRowHeight="15" x14ac:dyDescent="0.25"/>
  <cols>
    <col min="5" max="5" width="10.85546875" customWidth="1"/>
    <col min="6" max="6" width="11.5703125" customWidth="1"/>
    <col min="7" max="7" width="10.28515625" customWidth="1"/>
    <col min="8" max="8" width="12.140625" customWidth="1"/>
  </cols>
  <sheetData>
    <row r="12" spans="1:9" x14ac:dyDescent="0.25">
      <c r="A12" t="s">
        <v>0</v>
      </c>
      <c r="B12" t="s">
        <v>1</v>
      </c>
      <c r="C12" t="s">
        <v>3</v>
      </c>
      <c r="D12" t="s">
        <v>6</v>
      </c>
      <c r="E12" t="s">
        <v>4</v>
      </c>
      <c r="F12" t="s">
        <v>5</v>
      </c>
      <c r="G12" t="s">
        <v>2</v>
      </c>
      <c r="H12" t="s">
        <v>8</v>
      </c>
      <c r="I12" t="s">
        <v>7</v>
      </c>
    </row>
    <row r="13" spans="1:9" x14ac:dyDescent="0.25">
      <c r="A13">
        <v>1</v>
      </c>
      <c r="B13">
        <v>709</v>
      </c>
      <c r="C13">
        <v>2</v>
      </c>
      <c r="D13">
        <v>886</v>
      </c>
      <c r="E13">
        <v>74752</v>
      </c>
      <c r="F13">
        <v>2</v>
      </c>
      <c r="G13">
        <v>93.86</v>
      </c>
      <c r="H13">
        <v>50</v>
      </c>
      <c r="I13">
        <v>32070</v>
      </c>
    </row>
    <row r="14" spans="1:9" x14ac:dyDescent="0.25">
      <c r="A14">
        <v>2</v>
      </c>
      <c r="B14">
        <f>B24*1.5+11</f>
        <v>1718</v>
      </c>
      <c r="C14">
        <v>4</v>
      </c>
      <c r="D14">
        <f>D24*1.5</f>
        <v>1983</v>
      </c>
      <c r="E14" s="1">
        <v>75776</v>
      </c>
      <c r="F14">
        <v>2</v>
      </c>
      <c r="G14">
        <v>82.31</v>
      </c>
      <c r="H14">
        <v>50</v>
      </c>
      <c r="I14">
        <v>32070</v>
      </c>
    </row>
    <row r="15" spans="1:9" x14ac:dyDescent="0.25">
      <c r="A15">
        <v>4</v>
      </c>
      <c r="B15">
        <f>B25*1.5+11</f>
        <v>2771</v>
      </c>
      <c r="C15">
        <v>6</v>
      </c>
      <c r="D15">
        <f t="shared" ref="D15" si="0">D25*1.5</f>
        <v>3301.5</v>
      </c>
      <c r="E15">
        <v>81920</v>
      </c>
      <c r="F15">
        <v>2</v>
      </c>
      <c r="G15">
        <v>67.959999999999994</v>
      </c>
      <c r="H15">
        <v>50</v>
      </c>
      <c r="I15">
        <v>32070</v>
      </c>
    </row>
    <row r="16" spans="1:9" x14ac:dyDescent="0.25">
      <c r="A16">
        <v>8</v>
      </c>
      <c r="B16">
        <f>B26*2+12</f>
        <v>6694</v>
      </c>
      <c r="C16">
        <v>10</v>
      </c>
      <c r="D16">
        <f>D26*2</f>
        <v>7688</v>
      </c>
      <c r="E16">
        <v>90112</v>
      </c>
      <c r="F16">
        <v>2</v>
      </c>
      <c r="G16">
        <v>61.9</v>
      </c>
      <c r="H16">
        <v>50</v>
      </c>
      <c r="I16">
        <v>32070</v>
      </c>
    </row>
    <row r="17" spans="1:26" x14ac:dyDescent="0.25">
      <c r="A17">
        <v>16</v>
      </c>
      <c r="B17">
        <f t="shared" ref="B17:B18" si="1">B27*1.5+12</f>
        <v>9795</v>
      </c>
      <c r="C17">
        <v>20</v>
      </c>
      <c r="D17">
        <f t="shared" ref="D17:D18" si="2">D27*1.5+13</f>
        <v>11005</v>
      </c>
      <c r="E17">
        <v>102400</v>
      </c>
      <c r="F17">
        <v>3</v>
      </c>
      <c r="G17">
        <v>60.94</v>
      </c>
      <c r="H17">
        <v>50</v>
      </c>
      <c r="I17">
        <v>32070</v>
      </c>
    </row>
    <row r="18" spans="1:26" x14ac:dyDescent="0.25">
      <c r="A18">
        <v>32</v>
      </c>
      <c r="B18">
        <f t="shared" si="1"/>
        <v>19197</v>
      </c>
      <c r="C18">
        <v>40</v>
      </c>
      <c r="D18">
        <f t="shared" si="2"/>
        <v>21173.5</v>
      </c>
      <c r="E18">
        <v>122880</v>
      </c>
      <c r="F18">
        <v>3</v>
      </c>
      <c r="G18">
        <v>59.44</v>
      </c>
      <c r="H18">
        <v>50</v>
      </c>
      <c r="I18">
        <v>32070</v>
      </c>
    </row>
    <row r="19" spans="1:26" x14ac:dyDescent="0.25">
      <c r="A19">
        <v>64</v>
      </c>
      <c r="B19">
        <f>B29*1.5+12</f>
        <v>37980</v>
      </c>
      <c r="C19">
        <v>79</v>
      </c>
      <c r="D19">
        <f>D29*1.5+13</f>
        <v>41891.5</v>
      </c>
      <c r="E19">
        <v>159744</v>
      </c>
      <c r="F19">
        <v>4</v>
      </c>
      <c r="G19">
        <v>58.25</v>
      </c>
      <c r="H19">
        <v>50</v>
      </c>
      <c r="I19">
        <v>32070</v>
      </c>
    </row>
    <row r="21" spans="1:26" x14ac:dyDescent="0.25">
      <c r="A21" t="s">
        <v>20</v>
      </c>
    </row>
    <row r="22" spans="1:26" x14ac:dyDescent="0.25">
      <c r="A22" t="s">
        <v>0</v>
      </c>
      <c r="B22" t="s">
        <v>1</v>
      </c>
      <c r="C22" t="s">
        <v>3</v>
      </c>
      <c r="D22" t="s">
        <v>6</v>
      </c>
      <c r="E22" t="s">
        <v>4</v>
      </c>
      <c r="F22" t="s">
        <v>5</v>
      </c>
      <c r="G22" t="s">
        <v>2</v>
      </c>
      <c r="H22" t="s">
        <v>8</v>
      </c>
      <c r="I22" t="s">
        <v>7</v>
      </c>
    </row>
    <row r="23" spans="1:26" x14ac:dyDescent="0.25">
      <c r="A23">
        <v>1</v>
      </c>
      <c r="B23">
        <v>709</v>
      </c>
      <c r="C23">
        <v>2</v>
      </c>
      <c r="D23">
        <v>886</v>
      </c>
      <c r="E23">
        <v>74752</v>
      </c>
      <c r="F23">
        <v>2</v>
      </c>
      <c r="G23">
        <v>93.86</v>
      </c>
      <c r="H23">
        <v>50</v>
      </c>
      <c r="I23">
        <v>32070</v>
      </c>
    </row>
    <row r="24" spans="1:26" x14ac:dyDescent="0.25">
      <c r="A24">
        <v>2</v>
      </c>
      <c r="B24">
        <v>1138</v>
      </c>
      <c r="C24">
        <v>4</v>
      </c>
      <c r="D24">
        <v>1322</v>
      </c>
      <c r="E24" s="1">
        <v>75776</v>
      </c>
      <c r="F24">
        <v>2</v>
      </c>
      <c r="G24">
        <v>82.31</v>
      </c>
      <c r="H24">
        <v>50</v>
      </c>
      <c r="I24">
        <v>32070</v>
      </c>
    </row>
    <row r="25" spans="1:26" x14ac:dyDescent="0.25">
      <c r="A25">
        <v>4</v>
      </c>
      <c r="B25">
        <v>1840</v>
      </c>
      <c r="C25">
        <v>6</v>
      </c>
      <c r="D25">
        <v>2201</v>
      </c>
      <c r="E25">
        <v>81920</v>
      </c>
      <c r="F25">
        <v>2</v>
      </c>
      <c r="G25">
        <v>67.959999999999994</v>
      </c>
      <c r="H25">
        <v>50</v>
      </c>
      <c r="I25">
        <v>32070</v>
      </c>
    </row>
    <row r="26" spans="1:26" x14ac:dyDescent="0.25">
      <c r="A26">
        <v>8</v>
      </c>
      <c r="B26">
        <v>3341</v>
      </c>
      <c r="C26">
        <v>10</v>
      </c>
      <c r="D26">
        <v>3844</v>
      </c>
      <c r="E26">
        <v>90112</v>
      </c>
      <c r="F26">
        <v>2</v>
      </c>
      <c r="G26">
        <v>61.9</v>
      </c>
      <c r="H26">
        <v>50</v>
      </c>
      <c r="I26">
        <v>32070</v>
      </c>
    </row>
    <row r="27" spans="1:26" x14ac:dyDescent="0.25">
      <c r="A27">
        <v>16</v>
      </c>
      <c r="B27">
        <v>6522</v>
      </c>
      <c r="C27">
        <v>20</v>
      </c>
      <c r="D27">
        <v>7328</v>
      </c>
      <c r="E27">
        <v>102400</v>
      </c>
      <c r="F27">
        <v>3</v>
      </c>
      <c r="G27">
        <v>60.94</v>
      </c>
      <c r="H27">
        <v>50</v>
      </c>
      <c r="I27">
        <v>32070</v>
      </c>
    </row>
    <row r="28" spans="1:26" x14ac:dyDescent="0.25">
      <c r="A28">
        <v>32</v>
      </c>
      <c r="B28">
        <v>12790</v>
      </c>
      <c r="C28">
        <v>40</v>
      </c>
      <c r="D28">
        <v>14107</v>
      </c>
      <c r="E28">
        <v>122880</v>
      </c>
      <c r="F28">
        <v>3</v>
      </c>
      <c r="G28">
        <v>59.44</v>
      </c>
      <c r="H28">
        <v>50</v>
      </c>
      <c r="I28">
        <v>32070</v>
      </c>
    </row>
    <row r="29" spans="1:26" x14ac:dyDescent="0.25">
      <c r="A29">
        <v>64</v>
      </c>
      <c r="B29">
        <v>25312</v>
      </c>
      <c r="C29">
        <v>79</v>
      </c>
      <c r="D29">
        <v>27919</v>
      </c>
      <c r="E29">
        <v>159744</v>
      </c>
      <c r="F29">
        <v>4</v>
      </c>
      <c r="G29">
        <v>58.25</v>
      </c>
      <c r="H29">
        <v>50</v>
      </c>
      <c r="I29">
        <v>32070</v>
      </c>
    </row>
    <row r="30" spans="1:26" x14ac:dyDescent="0.25">
      <c r="Z30" t="s">
        <v>9</v>
      </c>
    </row>
    <row r="38" spans="1:9" x14ac:dyDescent="0.25">
      <c r="A38" t="s">
        <v>0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8</v>
      </c>
      <c r="I38" t="s">
        <v>7</v>
      </c>
    </row>
    <row r="39" spans="1:9" x14ac:dyDescent="0.25">
      <c r="A39">
        <v>1</v>
      </c>
      <c r="H39">
        <v>50</v>
      </c>
      <c r="I39">
        <v>32070</v>
      </c>
    </row>
    <row r="40" spans="1:9" x14ac:dyDescent="0.25">
      <c r="A40">
        <v>2</v>
      </c>
      <c r="E40" s="1"/>
      <c r="H40">
        <v>50</v>
      </c>
      <c r="I40">
        <v>32070</v>
      </c>
    </row>
    <row r="41" spans="1:9" x14ac:dyDescent="0.25">
      <c r="A41">
        <v>4</v>
      </c>
      <c r="H41">
        <v>50</v>
      </c>
      <c r="I41">
        <v>32070</v>
      </c>
    </row>
    <row r="42" spans="1:9" x14ac:dyDescent="0.25">
      <c r="A42">
        <v>8</v>
      </c>
      <c r="H42">
        <v>50</v>
      </c>
      <c r="I42">
        <v>32070</v>
      </c>
    </row>
    <row r="43" spans="1:9" x14ac:dyDescent="0.25">
      <c r="A43">
        <v>16</v>
      </c>
      <c r="H43">
        <v>50</v>
      </c>
      <c r="I43">
        <v>32070</v>
      </c>
    </row>
    <row r="44" spans="1:9" x14ac:dyDescent="0.25">
      <c r="A44">
        <v>32</v>
      </c>
      <c r="H44">
        <v>50</v>
      </c>
      <c r="I44">
        <v>32070</v>
      </c>
    </row>
    <row r="45" spans="1:9" x14ac:dyDescent="0.25">
      <c r="A45">
        <v>64</v>
      </c>
      <c r="B45">
        <v>25516</v>
      </c>
      <c r="C45">
        <v>80</v>
      </c>
      <c r="D45">
        <v>28512</v>
      </c>
      <c r="E45">
        <v>225280</v>
      </c>
      <c r="F45">
        <v>6</v>
      </c>
      <c r="G45">
        <v>62.57</v>
      </c>
      <c r="H45">
        <v>50</v>
      </c>
      <c r="I45">
        <v>32070</v>
      </c>
    </row>
    <row r="48" spans="1:9" x14ac:dyDescent="0.25">
      <c r="A48" t="s">
        <v>16</v>
      </c>
      <c r="B48" t="s">
        <v>17</v>
      </c>
    </row>
    <row r="49" spans="1:10" x14ac:dyDescent="0.25">
      <c r="A49" t="s">
        <v>0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H49" t="s">
        <v>8</v>
      </c>
      <c r="I49" t="s">
        <v>7</v>
      </c>
      <c r="J49" t="s">
        <v>18</v>
      </c>
    </row>
    <row r="50" spans="1:10" x14ac:dyDescent="0.25">
      <c r="A50">
        <v>1</v>
      </c>
      <c r="B50">
        <v>820</v>
      </c>
      <c r="C50">
        <v>10.24</v>
      </c>
      <c r="D50">
        <v>804</v>
      </c>
      <c r="E50">
        <v>5.5</v>
      </c>
      <c r="F50">
        <v>55</v>
      </c>
      <c r="H50">
        <v>50</v>
      </c>
      <c r="I50">
        <v>8000</v>
      </c>
      <c r="J50">
        <f>(D50/16000)*100</f>
        <v>5.0250000000000004</v>
      </c>
    </row>
    <row r="51" spans="1:10" x14ac:dyDescent="0.25">
      <c r="A51">
        <v>2</v>
      </c>
      <c r="B51">
        <v>1382</v>
      </c>
      <c r="C51">
        <v>17.28</v>
      </c>
      <c r="D51">
        <v>1223</v>
      </c>
      <c r="E51" s="2">
        <v>6.5</v>
      </c>
      <c r="F51">
        <v>65</v>
      </c>
      <c r="H51">
        <v>50</v>
      </c>
      <c r="I51">
        <v>8000</v>
      </c>
      <c r="J51">
        <f t="shared" ref="J51:J56" si="3">(D51/16000)*100</f>
        <v>7.6437500000000007</v>
      </c>
    </row>
    <row r="52" spans="1:10" x14ac:dyDescent="0.25">
      <c r="A52">
        <v>4</v>
      </c>
      <c r="B52">
        <v>2195</v>
      </c>
      <c r="C52">
        <v>27.44</v>
      </c>
      <c r="D52">
        <v>2031</v>
      </c>
      <c r="E52">
        <v>8.5</v>
      </c>
      <c r="F52">
        <v>85</v>
      </c>
      <c r="H52">
        <v>50</v>
      </c>
      <c r="I52">
        <v>8000</v>
      </c>
      <c r="J52">
        <f t="shared" si="3"/>
        <v>12.693750000000001</v>
      </c>
    </row>
    <row r="53" spans="1:10" x14ac:dyDescent="0.25">
      <c r="A53">
        <v>8</v>
      </c>
      <c r="B53">
        <v>4312</v>
      </c>
      <c r="C53">
        <v>54</v>
      </c>
      <c r="D53">
        <v>3713</v>
      </c>
      <c r="E53">
        <v>10</v>
      </c>
      <c r="F53">
        <v>100</v>
      </c>
      <c r="H53">
        <v>50</v>
      </c>
      <c r="I53">
        <v>8000</v>
      </c>
      <c r="J53">
        <f t="shared" si="3"/>
        <v>23.206250000000001</v>
      </c>
    </row>
    <row r="54" spans="1:10" x14ac:dyDescent="0.25">
      <c r="A54">
        <v>16</v>
      </c>
      <c r="B54">
        <v>8256</v>
      </c>
      <c r="C54">
        <v>103</v>
      </c>
      <c r="D54">
        <v>7301</v>
      </c>
      <c r="E54">
        <v>10</v>
      </c>
      <c r="F54">
        <v>100</v>
      </c>
      <c r="H54">
        <v>50</v>
      </c>
      <c r="I54">
        <v>8000</v>
      </c>
      <c r="J54">
        <f t="shared" si="3"/>
        <v>45.631250000000001</v>
      </c>
    </row>
    <row r="55" spans="1:10" x14ac:dyDescent="0.25">
      <c r="A55">
        <v>32</v>
      </c>
      <c r="B55">
        <v>18652</v>
      </c>
      <c r="C55">
        <v>233</v>
      </c>
      <c r="D55">
        <v>15933</v>
      </c>
      <c r="E55">
        <v>10</v>
      </c>
      <c r="F55">
        <v>100</v>
      </c>
      <c r="H55">
        <v>50</v>
      </c>
      <c r="I55">
        <v>8000</v>
      </c>
      <c r="J55">
        <f t="shared" si="3"/>
        <v>99.581249999999997</v>
      </c>
    </row>
    <row r="56" spans="1:10" x14ac:dyDescent="0.25">
      <c r="A56">
        <v>64</v>
      </c>
      <c r="B56">
        <v>39648</v>
      </c>
      <c r="C56">
        <v>495</v>
      </c>
      <c r="D56">
        <v>28126</v>
      </c>
      <c r="E56">
        <v>10</v>
      </c>
      <c r="F56">
        <v>100</v>
      </c>
      <c r="H56">
        <v>50</v>
      </c>
      <c r="I56">
        <v>8000</v>
      </c>
      <c r="J56">
        <f t="shared" si="3"/>
        <v>175.78749999999999</v>
      </c>
    </row>
    <row r="60" spans="1:10" x14ac:dyDescent="0.25">
      <c r="A60" t="s">
        <v>16</v>
      </c>
      <c r="B60" t="s">
        <v>19</v>
      </c>
    </row>
    <row r="61" spans="1:10" x14ac:dyDescent="0.25">
      <c r="A61" t="s">
        <v>0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H61" t="s">
        <v>8</v>
      </c>
      <c r="I61" t="s">
        <v>7</v>
      </c>
      <c r="J61" t="s">
        <v>18</v>
      </c>
    </row>
    <row r="62" spans="1:10" x14ac:dyDescent="0.25">
      <c r="A62">
        <v>1</v>
      </c>
      <c r="I62">
        <v>8000</v>
      </c>
      <c r="J62">
        <f>(D62/16000)*100</f>
        <v>0</v>
      </c>
    </row>
    <row r="63" spans="1:10" x14ac:dyDescent="0.25">
      <c r="A63">
        <v>2</v>
      </c>
      <c r="E63" s="2"/>
      <c r="I63">
        <v>8000</v>
      </c>
      <c r="J63">
        <f t="shared" ref="J63:J68" si="4">(D63/16000)*100</f>
        <v>0</v>
      </c>
    </row>
    <row r="64" spans="1:10" x14ac:dyDescent="0.25">
      <c r="A64">
        <v>4</v>
      </c>
      <c r="I64">
        <v>8000</v>
      </c>
      <c r="J64">
        <f t="shared" si="4"/>
        <v>0</v>
      </c>
    </row>
    <row r="65" spans="1:10" x14ac:dyDescent="0.25">
      <c r="A65">
        <v>8</v>
      </c>
      <c r="I65">
        <v>8000</v>
      </c>
      <c r="J65">
        <f t="shared" si="4"/>
        <v>0</v>
      </c>
    </row>
    <row r="66" spans="1:10" x14ac:dyDescent="0.25">
      <c r="A66">
        <v>16</v>
      </c>
      <c r="I66">
        <v>8000</v>
      </c>
      <c r="J66">
        <f t="shared" si="4"/>
        <v>0</v>
      </c>
    </row>
    <row r="67" spans="1:10" x14ac:dyDescent="0.25">
      <c r="A67">
        <v>32</v>
      </c>
      <c r="B67">
        <v>19294</v>
      </c>
      <c r="C67">
        <v>241.18</v>
      </c>
      <c r="D67">
        <v>14231</v>
      </c>
      <c r="E67">
        <v>10</v>
      </c>
      <c r="F67">
        <v>100</v>
      </c>
      <c r="I67">
        <v>8000</v>
      </c>
      <c r="J67">
        <f t="shared" si="4"/>
        <v>88.943749999999994</v>
      </c>
    </row>
    <row r="68" spans="1:10" x14ac:dyDescent="0.25">
      <c r="A68">
        <v>64</v>
      </c>
      <c r="I68">
        <v>8000</v>
      </c>
      <c r="J68">
        <f t="shared" si="4"/>
        <v>0</v>
      </c>
    </row>
    <row r="99" spans="1:9" x14ac:dyDescent="0.25">
      <c r="A99" t="s">
        <v>20</v>
      </c>
    </row>
    <row r="100" spans="1:9" x14ac:dyDescent="0.25">
      <c r="A100" t="s">
        <v>0</v>
      </c>
      <c r="B100" t="s">
        <v>1</v>
      </c>
      <c r="C100" t="s">
        <v>3</v>
      </c>
      <c r="D100" t="s">
        <v>6</v>
      </c>
      <c r="E100" t="s">
        <v>4</v>
      </c>
      <c r="F100" t="s">
        <v>5</v>
      </c>
      <c r="G100" t="s">
        <v>2</v>
      </c>
      <c r="H100" t="s">
        <v>8</v>
      </c>
      <c r="I100" t="s">
        <v>7</v>
      </c>
    </row>
    <row r="101" spans="1:9" x14ac:dyDescent="0.25">
      <c r="A101">
        <v>1</v>
      </c>
      <c r="B101">
        <v>709</v>
      </c>
      <c r="C101">
        <v>2</v>
      </c>
      <c r="D101">
        <v>886</v>
      </c>
      <c r="E101">
        <v>74752</v>
      </c>
      <c r="F101">
        <v>2</v>
      </c>
      <c r="G101">
        <v>93.86</v>
      </c>
      <c r="H101">
        <v>50</v>
      </c>
      <c r="I101">
        <v>32070</v>
      </c>
    </row>
    <row r="102" spans="1:9" x14ac:dyDescent="0.25">
      <c r="A102">
        <v>2</v>
      </c>
      <c r="B102">
        <v>1138</v>
      </c>
      <c r="C102">
        <v>4</v>
      </c>
      <c r="D102">
        <v>1322</v>
      </c>
      <c r="E102" s="1">
        <v>75776</v>
      </c>
      <c r="F102">
        <v>2</v>
      </c>
      <c r="G102">
        <v>82.31</v>
      </c>
      <c r="H102">
        <v>50</v>
      </c>
      <c r="I102">
        <v>32070</v>
      </c>
    </row>
    <row r="103" spans="1:9" x14ac:dyDescent="0.25">
      <c r="A103">
        <v>4</v>
      </c>
      <c r="B103">
        <v>1840</v>
      </c>
      <c r="C103">
        <v>6</v>
      </c>
      <c r="D103">
        <v>2201</v>
      </c>
      <c r="E103">
        <v>81920</v>
      </c>
      <c r="F103">
        <v>2</v>
      </c>
      <c r="G103">
        <v>67.959999999999994</v>
      </c>
      <c r="H103">
        <v>50</v>
      </c>
      <c r="I103">
        <v>32070</v>
      </c>
    </row>
    <row r="104" spans="1:9" x14ac:dyDescent="0.25">
      <c r="A104">
        <v>8</v>
      </c>
      <c r="B104">
        <v>3341</v>
      </c>
      <c r="C104">
        <v>10</v>
      </c>
      <c r="D104">
        <v>3844</v>
      </c>
      <c r="E104">
        <v>90112</v>
      </c>
      <c r="F104">
        <v>2</v>
      </c>
      <c r="G104">
        <v>61.9</v>
      </c>
      <c r="H104">
        <v>50</v>
      </c>
      <c r="I104">
        <v>32070</v>
      </c>
    </row>
    <row r="105" spans="1:9" x14ac:dyDescent="0.25">
      <c r="A105">
        <v>16</v>
      </c>
      <c r="B105">
        <v>6522</v>
      </c>
      <c r="C105">
        <v>20</v>
      </c>
      <c r="D105">
        <v>7328</v>
      </c>
      <c r="E105">
        <v>102400</v>
      </c>
      <c r="F105">
        <v>3</v>
      </c>
      <c r="G105">
        <v>60.94</v>
      </c>
      <c r="H105">
        <v>50</v>
      </c>
      <c r="I105">
        <v>32070</v>
      </c>
    </row>
    <row r="106" spans="1:9" x14ac:dyDescent="0.25">
      <c r="A106">
        <v>32</v>
      </c>
      <c r="B106">
        <v>12790</v>
      </c>
      <c r="C106">
        <v>40</v>
      </c>
      <c r="D106">
        <v>14107</v>
      </c>
      <c r="E106">
        <v>122880</v>
      </c>
      <c r="F106">
        <v>3</v>
      </c>
      <c r="G106">
        <v>59.44</v>
      </c>
      <c r="H106">
        <v>50</v>
      </c>
      <c r="I106">
        <v>32070</v>
      </c>
    </row>
    <row r="107" spans="1:9" x14ac:dyDescent="0.25">
      <c r="A107">
        <v>64</v>
      </c>
      <c r="B107">
        <v>25312</v>
      </c>
      <c r="C107">
        <v>79</v>
      </c>
      <c r="D107">
        <v>27919</v>
      </c>
      <c r="E107">
        <v>159744</v>
      </c>
      <c r="F107">
        <v>4</v>
      </c>
      <c r="G107">
        <v>58.25</v>
      </c>
      <c r="H107">
        <v>50</v>
      </c>
      <c r="I107">
        <v>32070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2019-08-26T14:36:28Z</dcterms:created>
  <dcterms:modified xsi:type="dcterms:W3CDTF">2019-08-29T15:23:19Z</dcterms:modified>
</cp:coreProperties>
</file>